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2\biura\BZ\Dział Zamówień Publicznych\Beata Kurzawa\BZzp.261.64.2021 energia elektryczna do obiektów RARS\PYTANIA\"/>
    </mc:Choice>
  </mc:AlternateContent>
  <xr:revisionPtr revIDLastSave="0" documentId="13_ncr:1_{E2C2A0F7-DCF6-43E2-B8A8-52A7D2714FBA}" xr6:coauthVersionLast="46" xr6:coauthVersionMax="47" xr10:uidLastSave="{00000000-0000-0000-0000-000000000000}"/>
  <bookViews>
    <workbookView xWindow="-28920" yWindow="0" windowWidth="29040" windowHeight="15840" xr2:uid="{5AE5F9C3-6241-426C-A923-A15AC785B95D}"/>
  </bookViews>
  <sheets>
    <sheet name="Zał nr 1 OPZ" sheetId="1" r:id="rId1"/>
    <sheet name="Arkusz2" sheetId="2" r:id="rId2"/>
    <sheet name="Arkusz3" sheetId="3" r:id="rId3"/>
    <sheet name="Arkusz4" sheetId="4" r:id="rId4"/>
  </sheets>
  <definedNames>
    <definedName name="_xlnm.Print_Area" localSheetId="0">'Zał nr 1 OPZ'!$A$2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1" i="1" l="1"/>
  <c r="M5" i="1"/>
  <c r="N5" i="1" s="1"/>
  <c r="M6" i="1"/>
  <c r="N6" i="1" s="1"/>
  <c r="M4" i="1"/>
  <c r="N4" i="1" s="1"/>
  <c r="N58" i="1"/>
  <c r="N57" i="1"/>
  <c r="H68" i="1"/>
  <c r="M66" i="1"/>
  <c r="N66" i="1" s="1"/>
  <c r="G67" i="1"/>
  <c r="G66" i="1"/>
  <c r="M65" i="1"/>
  <c r="M64" i="1"/>
  <c r="M69" i="1"/>
  <c r="N69" i="1" s="1"/>
  <c r="M70" i="1"/>
  <c r="N70" i="1"/>
  <c r="N68" i="1"/>
  <c r="G68" i="1"/>
  <c r="M71" i="1" l="1"/>
  <c r="N65" i="1"/>
  <c r="N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Robak Dariusz</author>
  </authors>
  <commentList>
    <comment ref="F45" authorId="0" shapeId="0" xr:uid="{AC4C8A3F-0F36-4CF4-AD7D-19E6239A0D42}">
      <text>
        <r>
          <rPr>
            <sz val="11"/>
            <color theme="1"/>
            <rFont val="Calibri"/>
            <family val="2"/>
            <charset val="238"/>
            <scheme val="minor"/>
          </rPr>
          <t>Planowana jest zmiana taryfy z uwagi na nowobudowany magazyn (SN o mocy umownej 250 W)</t>
        </r>
      </text>
    </comment>
  </commentList>
</comments>
</file>

<file path=xl/sharedStrings.xml><?xml version="1.0" encoding="utf-8"?>
<sst xmlns="http://schemas.openxmlformats.org/spreadsheetml/2006/main" count="621" uniqueCount="294">
  <si>
    <t>Załącznik nr 1 do SWZ</t>
  </si>
  <si>
    <t>/</t>
  </si>
  <si>
    <t>Składnica/Ośrodek</t>
  </si>
  <si>
    <t>PPE</t>
  </si>
  <si>
    <t>Adres PPE</t>
  </si>
  <si>
    <t>Nr PPE</t>
  </si>
  <si>
    <t>Moc umowna</t>
  </si>
  <si>
    <t>Nr obecnie obowiązującej umowy</t>
  </si>
  <si>
    <t>Nazwa Operatora Systemu Dystrybucyjnego</t>
  </si>
  <si>
    <t>Obecna grupa taryfowa</t>
  </si>
  <si>
    <t>Okres dostaw, ilość m-cy,
 począwszy od 01.04.2022</t>
  </si>
  <si>
    <t>Planowane zapotrzebowanie
 w okresie obowiązywania umowy
 - zamówienie podstawowe (MWh)</t>
  </si>
  <si>
    <t>Planowane zapotrzebowanie
 - prawo opcji 30% (MWh)</t>
  </si>
  <si>
    <t>Planowane zapotrzebowanie, 
tj. zamówienie podstawowe
 wraz z prawem opcji 30% (MWh)</t>
  </si>
  <si>
    <t>Nr licznika</t>
  </si>
  <si>
    <t>Nazwa dotychczasowego sprzedawcy energii</t>
  </si>
  <si>
    <t>Okres wypowiedzenia dotychczasowej umowy</t>
  </si>
  <si>
    <t>Procedura zmiany sprzedawcy będzie przeprowadzana po raz pierwszy         TAK/NIE</t>
  </si>
  <si>
    <t xml:space="preserve">(kol. L/30%) </t>
  </si>
  <si>
    <t>(kol. L+kol. M)</t>
  </si>
  <si>
    <t>Pyt. 6</t>
  </si>
  <si>
    <t>Pyt.1 pkt d)</t>
  </si>
  <si>
    <t>Pyt. 1 pkt e)</t>
  </si>
  <si>
    <t>pyt.1 pkt h)</t>
  </si>
  <si>
    <t>Pyt 7</t>
  </si>
  <si>
    <t>Pyt.10</t>
  </si>
  <si>
    <t>Pytanie 1 pkt b)</t>
  </si>
  <si>
    <t>Ełk</t>
  </si>
  <si>
    <t>Składnica w Ełku</t>
  </si>
  <si>
    <t>Nowa Wieś Ełcka, ul. Wilcza 2, 19-300 Ełk</t>
  </si>
  <si>
    <t>PL_ZEBB_0000001482_05</t>
  </si>
  <si>
    <t>123 kW</t>
  </si>
  <si>
    <t>SW/ZP/WO/55/2020</t>
  </si>
  <si>
    <t>PGE Dystrybucja S.A.</t>
  </si>
  <si>
    <t>B23</t>
  </si>
  <si>
    <t>szczyt przedpołudniowy</t>
  </si>
  <si>
    <t xml:space="preserve">ENERGA OBRÓT S.A. </t>
  </si>
  <si>
    <t>NIE</t>
  </si>
  <si>
    <t>1 MIESIĄC</t>
  </si>
  <si>
    <t>TAK</t>
  </si>
  <si>
    <t>szczyt popołudniowy</t>
  </si>
  <si>
    <t>pozostałe godz. doby</t>
  </si>
  <si>
    <t>Kamienicka Królewska</t>
  </si>
  <si>
    <t>rozdzielnia główna, Przyłącze nr 1</t>
  </si>
  <si>
    <t>ul. Sosnowa 2, 83-342 Kamienica Królewska</t>
  </si>
  <si>
    <t>590243835014905091</t>
  </si>
  <si>
    <t>80 kW</t>
  </si>
  <si>
    <t>8457</t>
  </si>
  <si>
    <t xml:space="preserve">ENERGA-OPERATOR S.A. </t>
  </si>
  <si>
    <t>C22b</t>
  </si>
  <si>
    <t xml:space="preserve">strefa dzienna </t>
  </si>
  <si>
    <t>DWUMIESIĘCZNY</t>
  </si>
  <si>
    <t>strefa nocna</t>
  </si>
  <si>
    <t>pokoje gościnne w budynku mieszkalnym Przyłącze nr 2</t>
  </si>
  <si>
    <t>ul. Sosnowa 1, 83-342 Kamienica Królewska</t>
  </si>
  <si>
    <t>590243835014495776</t>
  </si>
  <si>
    <t>5 kW</t>
  </si>
  <si>
    <t>2659/BA/01</t>
  </si>
  <si>
    <t>ENERGA-OPERATOR S.A.</t>
  </si>
  <si>
    <t>C11</t>
  </si>
  <si>
    <t>stała cena w ciągu doby</t>
  </si>
  <si>
    <t>MIESIĘCZNY</t>
  </si>
  <si>
    <t>2 MIESIĄCE  - parzyste</t>
  </si>
  <si>
    <t>klatka schodowa w budynku mieszkalnym Przyłącze nr 3</t>
  </si>
  <si>
    <t>590243835014900195</t>
  </si>
  <si>
    <t>16 KW</t>
  </si>
  <si>
    <t>2662/BA/01</t>
  </si>
  <si>
    <t>G11</t>
  </si>
  <si>
    <t>2 MIESIĄCE - parzyste</t>
  </si>
  <si>
    <t>Komorowo</t>
  </si>
  <si>
    <t>Składnica w Komorowie</t>
  </si>
  <si>
    <t>ul. Różańska 88, 07-310 Ostrów Mazowiecka</t>
  </si>
  <si>
    <t>PL_ZEWD_1416008870_04</t>
  </si>
  <si>
    <t>100 kWh</t>
  </si>
  <si>
    <t>C1/1/2020/27452000</t>
  </si>
  <si>
    <t>B21</t>
  </si>
  <si>
    <t>jednostrefowa ze stałą stawką w ciągu doby</t>
  </si>
  <si>
    <t>04100613</t>
  </si>
  <si>
    <t>PGE Obrót S.A.</t>
  </si>
  <si>
    <t>1 miesiąc</t>
  </si>
  <si>
    <t>MZ w Broku</t>
  </si>
  <si>
    <t>ul. Brzostowa 1, 07-306 Brok</t>
  </si>
  <si>
    <t>PL_ZEWD_1416005240_08</t>
  </si>
  <si>
    <t>18 kW</t>
  </si>
  <si>
    <t>B1/10/2017/114191003</t>
  </si>
  <si>
    <t>C12b</t>
  </si>
  <si>
    <t>PGE Obrót. S.A.</t>
  </si>
  <si>
    <t>MZ w Kazaniu</t>
  </si>
  <si>
    <t xml:space="preserve">Kazuń Nowy 34, 05-152 Czosnów </t>
  </si>
  <si>
    <t>PL_ZEWD_1414006389_09</t>
  </si>
  <si>
    <t>7 kW</t>
  </si>
  <si>
    <t>B1/37/2017/45828104</t>
  </si>
  <si>
    <t>C12a</t>
  </si>
  <si>
    <t>strefa szczytowa</t>
  </si>
  <si>
    <t>strefa pozaszczytowa</t>
  </si>
  <si>
    <t>Łajski, ul. Suwalna 2, 05-135 Wieliszew</t>
  </si>
  <si>
    <t>PL_ZEWD_1408010978_03</t>
  </si>
  <si>
    <t>B1/126/2018/4502218</t>
  </si>
  <si>
    <t>Leśmierz</t>
  </si>
  <si>
    <t>Składnica w Leśmierzu</t>
  </si>
  <si>
    <t xml:space="preserve">Leśmierz 6, 95-035 Ozorków </t>
  </si>
  <si>
    <t>PLLZED000057180804</t>
  </si>
  <si>
    <t>75 kW</t>
  </si>
  <si>
    <t>MZ w Odolionie</t>
  </si>
  <si>
    <t>ul. Szosa Ciechocińska 22, 87-700 Aleksandró Kujawski</t>
  </si>
  <si>
    <t>590243896006407962</t>
  </si>
  <si>
    <t>SKUBI/2021/0061570</t>
  </si>
  <si>
    <t>ENERGA OPERATOR S.A.</t>
  </si>
  <si>
    <t>stawka stała na dobę</t>
  </si>
  <si>
    <t>2 miesiące</t>
  </si>
  <si>
    <t>Lisowice</t>
  </si>
  <si>
    <t>Składnica w Lisowicach</t>
  </si>
  <si>
    <t>Lisowice 108, 59-230 Prochowice</t>
  </si>
  <si>
    <t>590322412100765003</t>
  </si>
  <si>
    <t>250 kW</t>
  </si>
  <si>
    <t>BCP/UK/AW/2048/2020</t>
  </si>
  <si>
    <t>Tauron Dystrybucja S.A.</t>
  </si>
  <si>
    <t>Tauron Sprzedaż Sp. zo.o.</t>
  </si>
  <si>
    <t>MZ w Siedlisku</t>
  </si>
  <si>
    <t>ul. Głogowska 35, 67-112 Siedlisko</t>
  </si>
  <si>
    <t>590310600000230676</t>
  </si>
  <si>
    <t>17 kW</t>
  </si>
  <si>
    <t>UKO/DS/SS/SU/SJ/ARM-SIEDLISKO/1/2018</t>
  </si>
  <si>
    <t>ENEA Operator Sp. z o. o.</t>
  </si>
  <si>
    <t>ENEA S.A.</t>
  </si>
  <si>
    <t>NIE - 30.06.2022</t>
  </si>
  <si>
    <t>MZ we Wschowie</t>
  </si>
  <si>
    <t>Przyczyna Dolna 2084, 67-400 Przyczyna Dolna</t>
  </si>
  <si>
    <t>590310600017909619</t>
  </si>
  <si>
    <t>15kW</t>
  </si>
  <si>
    <t>UKO/DZ/SS/SU/JS/ARZ-WSCHOWA/1/2018</t>
  </si>
  <si>
    <t>B11</t>
  </si>
  <si>
    <t>jednakowa stawka na dobę</t>
  </si>
  <si>
    <t>04943957</t>
  </si>
  <si>
    <t>Lubliniec</t>
  </si>
  <si>
    <t>Składnica w Lublińcu</t>
  </si>
  <si>
    <t>ul. Klonowa 40, 42-700 Lubliniec</t>
  </si>
  <si>
    <t>590322428300000417</t>
  </si>
  <si>
    <t>155kW</t>
  </si>
  <si>
    <t>TAURON Dystrybucja S.A.</t>
  </si>
  <si>
    <t>B22</t>
  </si>
  <si>
    <t>MZ w Poczesnej</t>
  </si>
  <si>
    <t>ul. Wolności 11, 42-262 Poczesna</t>
  </si>
  <si>
    <t>590322428400136993</t>
  </si>
  <si>
    <t>14kW</t>
  </si>
  <si>
    <t>Niemce</t>
  </si>
  <si>
    <t>Składnica w Niemcach</t>
  </si>
  <si>
    <t>21-025 Niemce, woj. lubelskie</t>
  </si>
  <si>
    <t>PL_LUBD_0609000091_07</t>
  </si>
  <si>
    <t>50kW</t>
  </si>
  <si>
    <t>C21</t>
  </si>
  <si>
    <t>stała stawka na dobę</t>
  </si>
  <si>
    <t>04098542</t>
  </si>
  <si>
    <t xml:space="preserve">Składnica w Niemcach - mieszkania służbowe w budynku mieszkalnym </t>
  </si>
  <si>
    <t>PL_LUBD_0608004477_07</t>
  </si>
  <si>
    <t>5kW</t>
  </si>
  <si>
    <t>159/G/2015/6/1</t>
  </si>
  <si>
    <t>Składnica w Niemcach - kotłownia w budynku mieszkalnym</t>
  </si>
  <si>
    <t>PL_LUBD_0608004478_09</t>
  </si>
  <si>
    <t xml:space="preserve">10 kW </t>
  </si>
  <si>
    <t>42/C/2015/6/1</t>
  </si>
  <si>
    <t>MZ w Łaziskach</t>
  </si>
  <si>
    <t>Łaziska 66, 24-335 Łaziska</t>
  </si>
  <si>
    <t>PL_LUBD_0612004226_03</t>
  </si>
  <si>
    <t xml:space="preserve">
PGE Dystrybucja S.A.</t>
  </si>
  <si>
    <t>MZ w Dziurkowie</t>
  </si>
  <si>
    <t>Dziurków 179, 27-320 Solec nad Wisłą</t>
  </si>
  <si>
    <t>PL_ZEOD_1409114544_71</t>
  </si>
  <si>
    <t>12kW</t>
  </si>
  <si>
    <t>10/2019/00008</t>
  </si>
  <si>
    <t>04177739</t>
  </si>
  <si>
    <t>Resko</t>
  </si>
  <si>
    <t>Składnica w Resku</t>
  </si>
  <si>
    <t>ul. Żeromskigo 44, 72-315 Resko</t>
  </si>
  <si>
    <t>590310600007165957</t>
  </si>
  <si>
    <t>100 kW</t>
  </si>
  <si>
    <t>UKO/SU/JS/5260002004/2020/1</t>
  </si>
  <si>
    <t>Na czas oznaczony do 31.12.2021 r.</t>
  </si>
  <si>
    <t>MZ w Barnkowie</t>
  </si>
  <si>
    <t>ul. Słowiańska 1, 74-500 Chojna</t>
  </si>
  <si>
    <t>590310600005835180</t>
  </si>
  <si>
    <t>2 kW</t>
  </si>
  <si>
    <t>SP/3D20430719/20/0001</t>
  </si>
  <si>
    <t>Stary Sącz</t>
  </si>
  <si>
    <t>Składnica w Starym Sączu</t>
  </si>
  <si>
    <t>ul. Węgierska 12, 33-340 Stary Sącz</t>
  </si>
  <si>
    <t>590322429800002017</t>
  </si>
  <si>
    <t>323.0016347</t>
  </si>
  <si>
    <t>TAURON Sprzedaż Sp. zo.o.</t>
  </si>
  <si>
    <t>Tak</t>
  </si>
  <si>
    <t>Strzałkowo</t>
  </si>
  <si>
    <t>Składnica w Strzałkowie</t>
  </si>
  <si>
    <t>Al. Prymasa Wyszyńskiego 1, 62-420 Strzałkowo</t>
  </si>
  <si>
    <t>590243848029529169</t>
  </si>
  <si>
    <t>70 kW</t>
  </si>
  <si>
    <t>08/0038/07</t>
  </si>
  <si>
    <t>6-miesięczny okres wypowiedzenia ze skutkiem na koniec roku obowiązywania Taryfy dla energii elektrycznej Sprzedawcy.  Za obopólnym porozumieniem Stron umowa może być rozwiązana w trybie natychmiastowym, pod warunkiem końcowego rozliczenia się Odbiorcy ze Sprzedawcą.</t>
  </si>
  <si>
    <t>MZ w Borównie</t>
  </si>
  <si>
    <t>Borówno, 86-200 Chełmno</t>
  </si>
  <si>
    <t>590243892021083075</t>
  </si>
  <si>
    <t>14 kW</t>
  </si>
  <si>
    <t>1256/2016/K/32</t>
  </si>
  <si>
    <t>MZ w Świeciu</t>
  </si>
  <si>
    <t>ul.Łąkowa 1A, 86-100 Świecie</t>
  </si>
  <si>
    <t>590310600012050286</t>
  </si>
  <si>
    <t>11 kW</t>
  </si>
  <si>
    <t>SP/5E/22491749/19/0001</t>
  </si>
  <si>
    <t>MZ w Lubrzu</t>
  </si>
  <si>
    <t>Lubrzu, Lubrze nr działki 9282/9 63-024 Lubrze</t>
  </si>
  <si>
    <t>590310600026226066</t>
  </si>
  <si>
    <t>SP/5E/22491749/19/0002</t>
  </si>
  <si>
    <t>Szepietowo</t>
  </si>
  <si>
    <t>Składnica w Szepietowie - rozdzielnia główna</t>
  </si>
  <si>
    <t>ul. Przemysłowa 2, 18-210 Szepietowo</t>
  </si>
  <si>
    <t>PL_ZEBB_2013023551_09</t>
  </si>
  <si>
    <t>40 kW</t>
  </si>
  <si>
    <t>A/127/2021/9/0</t>
  </si>
  <si>
    <t>PGE Dystrybucja SA</t>
  </si>
  <si>
    <t>nie</t>
  </si>
  <si>
    <t>Składnica w Szepietowie - budynek mieszkalny Przyłącze nr 1</t>
  </si>
  <si>
    <t>PL_ZEBB_2013022909_05</t>
  </si>
  <si>
    <t>8 kW</t>
  </si>
  <si>
    <t>A/126/2021/9/0</t>
  </si>
  <si>
    <t>Składnica w Szepietowie - budynek mieszkalny Przyłącze nr 2</t>
  </si>
  <si>
    <t>PL_ZEBB_2013022910_06</t>
  </si>
  <si>
    <t>3 kW</t>
  </si>
  <si>
    <t>A/128/2021/9/0</t>
  </si>
  <si>
    <t>MZ w Łomży</t>
  </si>
  <si>
    <t>ul. Sikorskiego 156, 18-400 Łomża</t>
  </si>
  <si>
    <t>PL_ZEBB_2062027725_05</t>
  </si>
  <si>
    <t>B/3212/2012/2/4</t>
  </si>
  <si>
    <t>MZ w Mężenininie</t>
  </si>
  <si>
    <t>Mężenin 27, 18-312 Rutki Kossaki</t>
  </si>
  <si>
    <t>PL_ZEBB_2014019757_07</t>
  </si>
  <si>
    <t>B/3211/2012/2/4</t>
  </si>
  <si>
    <t>Wąwal</t>
  </si>
  <si>
    <t>Składnica w Wąwale</t>
  </si>
  <si>
    <t>ul. Jeleń 4, Wąwał, 97-200 Tomaszów Mazowiecki</t>
  </si>
  <si>
    <t>PLZELD060007200117</t>
  </si>
  <si>
    <t>110 kW</t>
  </si>
  <si>
    <t>130/2021/OŁWW/ZS</t>
  </si>
  <si>
    <t xml:space="preserve"> tak</t>
  </si>
  <si>
    <t xml:space="preserve">nie </t>
  </si>
  <si>
    <t>MZ w Baniosze</t>
  </si>
  <si>
    <t>ul. Puławska 4a, 05-830 Góra Kalwaria</t>
  </si>
  <si>
    <t>PL_ZEWD_1417011204_02</t>
  </si>
  <si>
    <t>B1/82/2020/33002092</t>
  </si>
  <si>
    <t>MZ w Karczewie</t>
  </si>
  <si>
    <t>ul.Kardynała Wyszyńskiego 2, 05-840 Karczew</t>
  </si>
  <si>
    <t>PL_ZEWD_1418022559_08</t>
  </si>
  <si>
    <t>b1/233/2020/25243431</t>
  </si>
  <si>
    <t>Zalesie</t>
  </si>
  <si>
    <t>Składnica w Zalesiu</t>
  </si>
  <si>
    <t>ul. Główna 4, Zalesie Golczowskie, 32-310 Klucze</t>
  </si>
  <si>
    <t>PLTAUD2276000025221</t>
  </si>
  <si>
    <t>60 kW</t>
  </si>
  <si>
    <t>Ruciane-Nida</t>
  </si>
  <si>
    <t>Budynki oraz oświetlenie tereniu</t>
  </si>
  <si>
    <t>ul. Wrzosowa 1, 12-220 Ruciane Nida</t>
  </si>
  <si>
    <t>PL_ZEBB_2816000757_00</t>
  </si>
  <si>
    <t>maj – wrzesień 90 kW, październik - kwiecień 42kW</t>
  </si>
  <si>
    <t>SW/ZP/WO/48/2018</t>
  </si>
  <si>
    <t>Oczyszczalnia ścieków</t>
  </si>
  <si>
    <t>PL_ZEBB_2816020281_7</t>
  </si>
  <si>
    <t>10 kW</t>
  </si>
  <si>
    <t>A/613/2019/8/0</t>
  </si>
  <si>
    <t>Giżycko</t>
  </si>
  <si>
    <t>Budynki magazynowe</t>
  </si>
  <si>
    <t>ul. Chopina 1, 11-500 Giżycko</t>
  </si>
  <si>
    <t>PL_ZEBB_2806017198_02</t>
  </si>
  <si>
    <t xml:space="preserve">Domki oraz oświetlenie terenu </t>
  </si>
  <si>
    <t>PL_ZEBB_2806015148_03</t>
  </si>
  <si>
    <t>20 kW</t>
  </si>
  <si>
    <t>Świnoujście</t>
  </si>
  <si>
    <t>Ośrodek Świnoujście</t>
  </si>
  <si>
    <t>ul. Słowackiego 10/12, 72-600 Świnoujście</t>
  </si>
  <si>
    <t>590000000010046808328</t>
  </si>
  <si>
    <t>27 kW</t>
  </si>
  <si>
    <t>Konstancin-Jeziorna</t>
  </si>
  <si>
    <t>Ośrodek Konstancin Jeziorna</t>
  </si>
  <si>
    <t>ul. Sienkiewicza 11/13, 05-510 Konstancin-Jeziorna</t>
  </si>
  <si>
    <t>PL_ZEWD_1418031300_08</t>
  </si>
  <si>
    <t>120 kW</t>
  </si>
  <si>
    <t>40kW</t>
  </si>
  <si>
    <t>Umowa obowiązuje do 31.03. 2022</t>
  </si>
  <si>
    <t>MZ w Łajskach</t>
  </si>
  <si>
    <t xml:space="preserve">  3  miesiące</t>
  </si>
  <si>
    <t xml:space="preserve">Umowa obowiązuje do 31.03.2022 </t>
  </si>
  <si>
    <t xml:space="preserve"> Umowy/ aneksy w ramach akcji promocyjnych, lojalnościowych,  terminy ich wypowiedzeń?        TAK/NIE</t>
  </si>
  <si>
    <t>Okres rozliczeniowy</t>
  </si>
  <si>
    <t>Gr. Taryfowa Bxx Dostosowanie układów pomiarowych do zasady TPA do dnia 31.03.2022?      TAK/NIE - termin dostosowania</t>
  </si>
  <si>
    <t>Umowa do 31.12.2021, będzie zawarty aneks lub nowa umowa  z terminem obowiązywania do 31.03.2022</t>
  </si>
  <si>
    <t xml:space="preserve">Umowa obowiązuje do 30.06.2022 r. </t>
  </si>
  <si>
    <t>04942806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</si>
</sst>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charset val="1"/>
    </font>
    <font>
      <sz val="11"/>
      <color theme="1"/>
      <name val="Arial"/>
      <charset val="1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0" fillId="0" borderId="0" xfId="0" applyNumberFormat="1"/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3" fillId="0" borderId="0" xfId="0" applyFont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/>
    <xf numFmtId="0" fontId="1" fillId="0" borderId="0" xfId="0" applyFont="1"/>
    <xf numFmtId="2" fontId="0" fillId="0" borderId="4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1" fontId="0" fillId="2" borderId="0" xfId="0" applyNumberFormat="1" applyFill="1" applyAlignment="1">
      <alignment wrapText="1"/>
    </xf>
    <xf numFmtId="0" fontId="0" fillId="2" borderId="0" xfId="0" applyFill="1"/>
    <xf numFmtId="0" fontId="0" fillId="0" borderId="1" xfId="0" applyBorder="1" applyAlignment="1">
      <alignment vertical="center"/>
    </xf>
    <xf numFmtId="11" fontId="7" fillId="2" borderId="0" xfId="0" applyNumberFormat="1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11" fontId="1" fillId="3" borderId="1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2" xfId="0" applyBorder="1"/>
    <xf numFmtId="0" fontId="8" fillId="0" borderId="1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1" fontId="7" fillId="3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vertical="center"/>
    </xf>
    <xf numFmtId="49" fontId="0" fillId="0" borderId="1" xfId="0" applyNumberForma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47576-D967-48E0-B3B6-2BD9FB32B843}">
  <sheetPr>
    <pageSetUpPr fitToPage="1"/>
  </sheetPr>
  <dimension ref="A1:AF114"/>
  <sheetViews>
    <sheetView tabSelected="1" workbookViewId="0">
      <pane xSplit="4" ySplit="3" topLeftCell="K64" activePane="bottomRight" state="frozen"/>
      <selection pane="topRight"/>
      <selection pane="bottomLeft"/>
      <selection pane="bottomRight" activeCell="N67" sqref="N67"/>
    </sheetView>
  </sheetViews>
  <sheetFormatPr defaultRowHeight="14.5" x14ac:dyDescent="0.35"/>
  <cols>
    <col min="1" max="1" width="6" customWidth="1"/>
    <col min="2" max="2" width="20.1796875" customWidth="1"/>
    <col min="3" max="3" width="20.54296875" style="6" customWidth="1"/>
    <col min="4" max="4" width="19.81640625" customWidth="1"/>
    <col min="5" max="5" width="21.90625" customWidth="1"/>
    <col min="6" max="6" width="16.81640625" customWidth="1"/>
    <col min="7" max="7" width="23.81640625" customWidth="1"/>
    <col min="8" max="8" width="21.453125" customWidth="1"/>
    <col min="9" max="9" width="20.7265625" customWidth="1"/>
    <col min="10" max="10" width="21.36328125" style="8" customWidth="1"/>
    <col min="11" max="11" width="14.453125" customWidth="1"/>
    <col min="12" max="12" width="18" customWidth="1"/>
    <col min="13" max="13" width="20.1796875" customWidth="1"/>
    <col min="14" max="14" width="28" customWidth="1"/>
    <col min="15" max="15" width="17.54296875" customWidth="1"/>
    <col min="16" max="16" width="21.36328125" customWidth="1"/>
    <col min="17" max="17" width="26.36328125" customWidth="1"/>
    <col min="18" max="18" width="16" style="71" customWidth="1"/>
    <col min="19" max="19" width="22.453125" customWidth="1"/>
    <col min="20" max="20" width="24.54296875" customWidth="1"/>
    <col min="21" max="21" width="17.54296875" customWidth="1"/>
    <col min="24" max="24" width="27.1796875" customWidth="1"/>
  </cols>
  <sheetData>
    <row r="1" spans="1:32" ht="34" hidden="1" customHeight="1" x14ac:dyDescent="0.35">
      <c r="B1" s="48" t="s">
        <v>0</v>
      </c>
    </row>
    <row r="2" spans="1:32" s="52" customFormat="1" ht="147" customHeight="1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9" t="s">
        <v>6</v>
      </c>
      <c r="G2" s="50" t="s">
        <v>7</v>
      </c>
      <c r="H2" s="50" t="s">
        <v>8</v>
      </c>
      <c r="I2" s="122" t="s">
        <v>9</v>
      </c>
      <c r="J2" s="123"/>
      <c r="K2" s="1" t="s">
        <v>10</v>
      </c>
      <c r="L2" s="1" t="s">
        <v>11</v>
      </c>
      <c r="M2" s="1" t="s">
        <v>12</v>
      </c>
      <c r="N2" s="1" t="s">
        <v>13</v>
      </c>
      <c r="O2" s="55" t="s">
        <v>14</v>
      </c>
      <c r="P2" s="55" t="s">
        <v>15</v>
      </c>
      <c r="Q2" s="55" t="s">
        <v>16</v>
      </c>
      <c r="R2" s="72" t="s">
        <v>288</v>
      </c>
      <c r="S2" s="56" t="s">
        <v>289</v>
      </c>
      <c r="T2" s="56" t="s">
        <v>290</v>
      </c>
      <c r="U2" s="56" t="s">
        <v>17</v>
      </c>
      <c r="V2" s="51"/>
      <c r="W2" s="51"/>
      <c r="X2" s="51"/>
      <c r="Y2" s="51"/>
      <c r="Z2" s="54"/>
      <c r="AA2" s="51"/>
      <c r="AB2" s="51"/>
      <c r="AC2" s="51"/>
      <c r="AD2" s="51"/>
      <c r="AE2" s="51"/>
      <c r="AF2" s="51"/>
    </row>
    <row r="3" spans="1:32" ht="21.75" hidden="1" customHeight="1" x14ac:dyDescent="0.35">
      <c r="A3" s="12"/>
      <c r="B3" s="12"/>
      <c r="C3" s="12"/>
      <c r="D3" s="12"/>
      <c r="E3" s="12"/>
      <c r="F3" s="18"/>
      <c r="G3" s="18"/>
      <c r="H3" s="17"/>
      <c r="I3" s="17"/>
      <c r="J3" s="11"/>
      <c r="K3" s="1"/>
      <c r="L3" s="1"/>
      <c r="M3" s="1" t="s">
        <v>18</v>
      </c>
      <c r="N3" s="1" t="s">
        <v>19</v>
      </c>
      <c r="O3" s="55" t="s">
        <v>20</v>
      </c>
      <c r="P3" s="57" t="s">
        <v>21</v>
      </c>
      <c r="Q3" s="57" t="s">
        <v>22</v>
      </c>
      <c r="R3" s="73" t="s">
        <v>23</v>
      </c>
      <c r="S3" s="57" t="s">
        <v>24</v>
      </c>
      <c r="T3" s="57" t="s">
        <v>25</v>
      </c>
      <c r="U3" s="57" t="s">
        <v>26</v>
      </c>
    </row>
    <row r="4" spans="1:32" ht="15" customHeight="1" x14ac:dyDescent="0.35">
      <c r="A4" s="81">
        <v>1</v>
      </c>
      <c r="B4" s="133" t="s">
        <v>27</v>
      </c>
      <c r="C4" s="127" t="s">
        <v>28</v>
      </c>
      <c r="D4" s="87" t="s">
        <v>29</v>
      </c>
      <c r="E4" s="108" t="s">
        <v>30</v>
      </c>
      <c r="F4" s="105" t="s">
        <v>31</v>
      </c>
      <c r="G4" s="108" t="s">
        <v>32</v>
      </c>
      <c r="H4" s="98" t="s">
        <v>33</v>
      </c>
      <c r="I4" s="81" t="s">
        <v>34</v>
      </c>
      <c r="J4" s="7" t="s">
        <v>35</v>
      </c>
      <c r="K4" s="81">
        <v>24</v>
      </c>
      <c r="L4" s="5">
        <v>124.55</v>
      </c>
      <c r="M4" s="22">
        <f>ROUND((L4*30%),2)</f>
        <v>37.369999999999997</v>
      </c>
      <c r="N4" s="22">
        <f>(L4+M4)</f>
        <v>161.91999999999999</v>
      </c>
      <c r="O4" s="81">
        <v>4250005771</v>
      </c>
      <c r="P4" s="98" t="s">
        <v>36</v>
      </c>
      <c r="Q4" s="154" t="s">
        <v>284</v>
      </c>
      <c r="R4" s="85" t="s">
        <v>37</v>
      </c>
      <c r="S4" s="81" t="s">
        <v>38</v>
      </c>
      <c r="T4" s="85" t="s">
        <v>39</v>
      </c>
      <c r="U4" s="81" t="s">
        <v>39</v>
      </c>
    </row>
    <row r="5" spans="1:32" ht="15" customHeight="1" x14ac:dyDescent="0.35">
      <c r="A5" s="94"/>
      <c r="B5" s="134"/>
      <c r="C5" s="137"/>
      <c r="D5" s="129"/>
      <c r="E5" s="110"/>
      <c r="F5" s="106"/>
      <c r="G5" s="110"/>
      <c r="H5" s="99"/>
      <c r="I5" s="94"/>
      <c r="J5" s="7" t="s">
        <v>40</v>
      </c>
      <c r="K5" s="94"/>
      <c r="L5" s="5">
        <v>85.17</v>
      </c>
      <c r="M5" s="22">
        <f t="shared" ref="M5:M6" si="0">ROUND((L5*30%),2)</f>
        <v>25.55</v>
      </c>
      <c r="N5" s="22">
        <f>(L5+M5)</f>
        <v>110.72</v>
      </c>
      <c r="O5" s="94"/>
      <c r="P5" s="99"/>
      <c r="Q5" s="155"/>
      <c r="R5" s="143"/>
      <c r="S5" s="94"/>
      <c r="T5" s="143"/>
      <c r="U5" s="94"/>
    </row>
    <row r="6" spans="1:32" ht="15" customHeight="1" x14ac:dyDescent="0.35">
      <c r="A6" s="82"/>
      <c r="B6" s="135"/>
      <c r="C6" s="128"/>
      <c r="D6" s="88"/>
      <c r="E6" s="109"/>
      <c r="F6" s="107"/>
      <c r="G6" s="109"/>
      <c r="H6" s="100"/>
      <c r="I6" s="82"/>
      <c r="J6" s="7" t="s">
        <v>41</v>
      </c>
      <c r="K6" s="82"/>
      <c r="L6" s="5">
        <v>441.35</v>
      </c>
      <c r="M6" s="22">
        <f t="shared" si="0"/>
        <v>132.41</v>
      </c>
      <c r="N6" s="22">
        <f>(L6+M6)</f>
        <v>573.76</v>
      </c>
      <c r="O6" s="82"/>
      <c r="P6" s="100"/>
      <c r="Q6" s="156"/>
      <c r="R6" s="86"/>
      <c r="S6" s="82"/>
      <c r="T6" s="86"/>
      <c r="U6" s="82"/>
    </row>
    <row r="7" spans="1:32" x14ac:dyDescent="0.35">
      <c r="A7" s="81">
        <v>2</v>
      </c>
      <c r="B7" s="133" t="s">
        <v>42</v>
      </c>
      <c r="C7" s="127" t="s">
        <v>43</v>
      </c>
      <c r="D7" s="96" t="s">
        <v>44</v>
      </c>
      <c r="E7" s="108" t="s">
        <v>45</v>
      </c>
      <c r="F7" s="108" t="s">
        <v>46</v>
      </c>
      <c r="G7" s="108" t="s">
        <v>47</v>
      </c>
      <c r="H7" s="108" t="s">
        <v>48</v>
      </c>
      <c r="I7" s="81" t="s">
        <v>49</v>
      </c>
      <c r="J7" s="7" t="s">
        <v>50</v>
      </c>
      <c r="K7" s="81">
        <v>24</v>
      </c>
      <c r="L7" s="22">
        <v>200</v>
      </c>
      <c r="M7" s="22">
        <v>60</v>
      </c>
      <c r="N7" s="5">
        <v>260</v>
      </c>
      <c r="O7" s="81">
        <v>54049608</v>
      </c>
      <c r="P7" s="81" t="s">
        <v>36</v>
      </c>
      <c r="Q7" s="81" t="s">
        <v>51</v>
      </c>
      <c r="R7" s="85" t="s">
        <v>37</v>
      </c>
      <c r="S7" s="81" t="s">
        <v>38</v>
      </c>
      <c r="T7" s="96"/>
      <c r="U7" s="81" t="s">
        <v>39</v>
      </c>
    </row>
    <row r="8" spans="1:32" x14ac:dyDescent="0.35">
      <c r="A8" s="94"/>
      <c r="B8" s="134"/>
      <c r="C8" s="137"/>
      <c r="D8" s="97"/>
      <c r="E8" s="110"/>
      <c r="F8" s="109"/>
      <c r="G8" s="109"/>
      <c r="H8" s="109"/>
      <c r="I8" s="82"/>
      <c r="J8" s="7" t="s">
        <v>52</v>
      </c>
      <c r="K8" s="82"/>
      <c r="L8" s="22">
        <v>130</v>
      </c>
      <c r="M8" s="22">
        <v>39</v>
      </c>
      <c r="N8" s="22">
        <v>169</v>
      </c>
      <c r="O8" s="82"/>
      <c r="P8" s="82"/>
      <c r="Q8" s="82"/>
      <c r="R8" s="86"/>
      <c r="S8" s="82"/>
      <c r="T8" s="97"/>
      <c r="U8" s="82"/>
    </row>
    <row r="9" spans="1:32" x14ac:dyDescent="0.35">
      <c r="A9" s="94"/>
      <c r="B9" s="134"/>
      <c r="C9" s="127" t="s">
        <v>53</v>
      </c>
      <c r="D9" s="87" t="s">
        <v>54</v>
      </c>
      <c r="E9" s="108" t="s">
        <v>55</v>
      </c>
      <c r="F9" s="108" t="s">
        <v>56</v>
      </c>
      <c r="G9" s="108" t="s">
        <v>57</v>
      </c>
      <c r="H9" s="108" t="s">
        <v>58</v>
      </c>
      <c r="I9" s="81" t="s">
        <v>59</v>
      </c>
      <c r="J9" s="96" t="s">
        <v>60</v>
      </c>
      <c r="K9" s="81">
        <v>24</v>
      </c>
      <c r="L9" s="101">
        <v>0.65</v>
      </c>
      <c r="M9" s="101">
        <v>0.19500000000000001</v>
      </c>
      <c r="N9" s="101">
        <v>0.84499999999999997</v>
      </c>
      <c r="O9" s="81">
        <v>10030601</v>
      </c>
      <c r="P9" s="81" t="s">
        <v>36</v>
      </c>
      <c r="Q9" s="81" t="s">
        <v>61</v>
      </c>
      <c r="R9" s="85" t="s">
        <v>37</v>
      </c>
      <c r="S9" s="81" t="s">
        <v>62</v>
      </c>
      <c r="T9" s="89"/>
      <c r="U9" s="81" t="s">
        <v>39</v>
      </c>
    </row>
    <row r="10" spans="1:32" x14ac:dyDescent="0.35">
      <c r="A10" s="94"/>
      <c r="B10" s="134"/>
      <c r="C10" s="137"/>
      <c r="D10" s="129"/>
      <c r="E10" s="110"/>
      <c r="F10" s="110"/>
      <c r="G10" s="110"/>
      <c r="H10" s="110"/>
      <c r="I10" s="94"/>
      <c r="J10" s="124"/>
      <c r="K10" s="94"/>
      <c r="L10" s="104"/>
      <c r="M10" s="104"/>
      <c r="N10" s="104"/>
      <c r="O10" s="94"/>
      <c r="P10" s="94"/>
      <c r="Q10" s="94"/>
      <c r="R10" s="143"/>
      <c r="S10" s="94"/>
      <c r="T10" s="95"/>
      <c r="U10" s="94"/>
    </row>
    <row r="11" spans="1:32" x14ac:dyDescent="0.35">
      <c r="A11" s="94"/>
      <c r="B11" s="134"/>
      <c r="C11" s="137"/>
      <c r="D11" s="129"/>
      <c r="E11" s="110"/>
      <c r="F11" s="110"/>
      <c r="G11" s="110"/>
      <c r="H11" s="110"/>
      <c r="I11" s="94"/>
      <c r="J11" s="124"/>
      <c r="K11" s="94"/>
      <c r="L11" s="104"/>
      <c r="M11" s="104"/>
      <c r="N11" s="104"/>
      <c r="O11" s="94"/>
      <c r="P11" s="94"/>
      <c r="Q11" s="94"/>
      <c r="R11" s="143"/>
      <c r="S11" s="94"/>
      <c r="T11" s="95"/>
      <c r="U11" s="94"/>
    </row>
    <row r="12" spans="1:32" ht="34.5" customHeight="1" x14ac:dyDescent="0.35">
      <c r="A12" s="94"/>
      <c r="B12" s="134"/>
      <c r="C12" s="128"/>
      <c r="D12" s="88"/>
      <c r="E12" s="109"/>
      <c r="F12" s="109"/>
      <c r="G12" s="109"/>
      <c r="H12" s="109"/>
      <c r="I12" s="82"/>
      <c r="J12" s="97"/>
      <c r="K12" s="82"/>
      <c r="L12" s="102"/>
      <c r="M12" s="102"/>
      <c r="N12" s="102"/>
      <c r="O12" s="82"/>
      <c r="P12" s="82"/>
      <c r="Q12" s="82"/>
      <c r="R12" s="86"/>
      <c r="S12" s="82"/>
      <c r="T12" s="90"/>
      <c r="U12" s="82"/>
    </row>
    <row r="13" spans="1:32" x14ac:dyDescent="0.35">
      <c r="A13" s="94"/>
      <c r="B13" s="134"/>
      <c r="C13" s="127" t="s">
        <v>63</v>
      </c>
      <c r="D13" s="87" t="s">
        <v>54</v>
      </c>
      <c r="E13" s="108" t="s">
        <v>64</v>
      </c>
      <c r="F13" s="108" t="s">
        <v>65</v>
      </c>
      <c r="G13" s="108" t="s">
        <v>66</v>
      </c>
      <c r="H13" s="108" t="s">
        <v>48</v>
      </c>
      <c r="I13" s="81" t="s">
        <v>67</v>
      </c>
      <c r="J13" s="96" t="s">
        <v>60</v>
      </c>
      <c r="K13" s="81">
        <v>24</v>
      </c>
      <c r="L13" s="101">
        <v>0.35</v>
      </c>
      <c r="M13" s="101">
        <v>0.105</v>
      </c>
      <c r="N13" s="101">
        <v>0.45500000000000002</v>
      </c>
      <c r="O13" s="81">
        <v>90822063</v>
      </c>
      <c r="P13" s="81" t="s">
        <v>36</v>
      </c>
      <c r="Q13" s="81" t="s">
        <v>61</v>
      </c>
      <c r="R13" s="85" t="s">
        <v>37</v>
      </c>
      <c r="S13" s="81" t="s">
        <v>68</v>
      </c>
      <c r="T13" s="89"/>
      <c r="U13" s="81" t="s">
        <v>39</v>
      </c>
    </row>
    <row r="14" spans="1:32" x14ac:dyDescent="0.35">
      <c r="A14" s="94"/>
      <c r="B14" s="134"/>
      <c r="C14" s="137"/>
      <c r="D14" s="129"/>
      <c r="E14" s="110"/>
      <c r="F14" s="110"/>
      <c r="G14" s="110"/>
      <c r="H14" s="110"/>
      <c r="I14" s="94"/>
      <c r="J14" s="124"/>
      <c r="K14" s="94"/>
      <c r="L14" s="104"/>
      <c r="M14" s="104"/>
      <c r="N14" s="104"/>
      <c r="O14" s="94"/>
      <c r="P14" s="94"/>
      <c r="Q14" s="94"/>
      <c r="R14" s="143"/>
      <c r="S14" s="94"/>
      <c r="T14" s="95"/>
      <c r="U14" s="94"/>
    </row>
    <row r="15" spans="1:32" x14ac:dyDescent="0.35">
      <c r="A15" s="94"/>
      <c r="B15" s="134"/>
      <c r="C15" s="137"/>
      <c r="D15" s="129"/>
      <c r="E15" s="110"/>
      <c r="F15" s="110"/>
      <c r="G15" s="110"/>
      <c r="H15" s="110"/>
      <c r="I15" s="94"/>
      <c r="J15" s="124"/>
      <c r="K15" s="94"/>
      <c r="L15" s="104"/>
      <c r="M15" s="104"/>
      <c r="N15" s="104"/>
      <c r="O15" s="94"/>
      <c r="P15" s="94"/>
      <c r="Q15" s="94"/>
      <c r="R15" s="143"/>
      <c r="S15" s="94"/>
      <c r="T15" s="95"/>
      <c r="U15" s="94"/>
    </row>
    <row r="16" spans="1:32" ht="31.5" customHeight="1" x14ac:dyDescent="0.35">
      <c r="A16" s="82"/>
      <c r="B16" s="135"/>
      <c r="C16" s="128"/>
      <c r="D16" s="88"/>
      <c r="E16" s="109"/>
      <c r="F16" s="109"/>
      <c r="G16" s="109"/>
      <c r="H16" s="109"/>
      <c r="I16" s="82"/>
      <c r="J16" s="97"/>
      <c r="K16" s="82"/>
      <c r="L16" s="102"/>
      <c r="M16" s="102"/>
      <c r="N16" s="102"/>
      <c r="O16" s="82"/>
      <c r="P16" s="82"/>
      <c r="Q16" s="82"/>
      <c r="R16" s="86"/>
      <c r="S16" s="82"/>
      <c r="T16" s="90"/>
      <c r="U16" s="82"/>
    </row>
    <row r="17" spans="1:21" ht="20.25" customHeight="1" x14ac:dyDescent="0.35">
      <c r="A17" s="81">
        <v>3</v>
      </c>
      <c r="B17" s="133" t="s">
        <v>69</v>
      </c>
      <c r="C17" s="127" t="s">
        <v>70</v>
      </c>
      <c r="D17" s="87" t="s">
        <v>71</v>
      </c>
      <c r="E17" s="91" t="s">
        <v>72</v>
      </c>
      <c r="F17" s="91" t="s">
        <v>73</v>
      </c>
      <c r="G17" s="91" t="s">
        <v>74</v>
      </c>
      <c r="H17" s="91" t="s">
        <v>33</v>
      </c>
      <c r="I17" s="81" t="s">
        <v>75</v>
      </c>
      <c r="J17" s="96" t="s">
        <v>76</v>
      </c>
      <c r="K17" s="81">
        <v>24</v>
      </c>
      <c r="L17" s="140">
        <v>560</v>
      </c>
      <c r="M17" s="140">
        <v>168</v>
      </c>
      <c r="N17" s="140">
        <v>728</v>
      </c>
      <c r="O17" s="91" t="s">
        <v>77</v>
      </c>
      <c r="P17" s="81" t="s">
        <v>78</v>
      </c>
      <c r="Q17" s="89" t="s">
        <v>284</v>
      </c>
      <c r="R17" s="83" t="s">
        <v>37</v>
      </c>
      <c r="S17" s="101" t="s">
        <v>79</v>
      </c>
      <c r="T17" s="120" t="s">
        <v>39</v>
      </c>
      <c r="U17" s="81" t="s">
        <v>39</v>
      </c>
    </row>
    <row r="18" spans="1:21" x14ac:dyDescent="0.35">
      <c r="A18" s="94"/>
      <c r="B18" s="134"/>
      <c r="C18" s="137"/>
      <c r="D18" s="129"/>
      <c r="E18" s="92"/>
      <c r="F18" s="92"/>
      <c r="G18" s="92"/>
      <c r="H18" s="92"/>
      <c r="I18" s="94"/>
      <c r="J18" s="124"/>
      <c r="K18" s="94"/>
      <c r="L18" s="141"/>
      <c r="M18" s="141"/>
      <c r="N18" s="141"/>
      <c r="O18" s="92"/>
      <c r="P18" s="94"/>
      <c r="Q18" s="95"/>
      <c r="R18" s="103"/>
      <c r="S18" s="104"/>
      <c r="T18" s="144"/>
      <c r="U18" s="94"/>
    </row>
    <row r="19" spans="1:21" ht="23" customHeight="1" x14ac:dyDescent="0.35">
      <c r="A19" s="94"/>
      <c r="B19" s="134"/>
      <c r="C19" s="137"/>
      <c r="D19" s="129"/>
      <c r="E19" s="92"/>
      <c r="F19" s="92"/>
      <c r="G19" s="92"/>
      <c r="H19" s="92"/>
      <c r="I19" s="94"/>
      <c r="J19" s="124"/>
      <c r="K19" s="94"/>
      <c r="L19" s="141"/>
      <c r="M19" s="141"/>
      <c r="N19" s="141"/>
      <c r="O19" s="93"/>
      <c r="P19" s="82"/>
      <c r="Q19" s="90"/>
      <c r="R19" s="84"/>
      <c r="S19" s="102"/>
      <c r="T19" s="121"/>
      <c r="U19" s="82"/>
    </row>
    <row r="20" spans="1:21" hidden="1" x14ac:dyDescent="0.35">
      <c r="A20" s="94"/>
      <c r="B20" s="134"/>
      <c r="C20" s="128"/>
      <c r="D20" s="88"/>
      <c r="E20" s="93"/>
      <c r="F20" s="93"/>
      <c r="G20" s="93"/>
      <c r="H20" s="93"/>
      <c r="I20" s="82"/>
      <c r="J20" s="97"/>
      <c r="K20" s="82"/>
      <c r="L20" s="142"/>
      <c r="M20" s="142"/>
      <c r="N20" s="142"/>
      <c r="O20" s="49"/>
      <c r="P20" s="5"/>
      <c r="Q20" s="47"/>
      <c r="R20" s="59"/>
      <c r="S20" s="47"/>
      <c r="T20" s="47"/>
      <c r="U20" s="5"/>
    </row>
    <row r="21" spans="1:21" ht="33.5" customHeight="1" x14ac:dyDescent="0.35">
      <c r="A21" s="94"/>
      <c r="B21" s="134"/>
      <c r="C21" s="127" t="s">
        <v>80</v>
      </c>
      <c r="D21" s="120" t="s">
        <v>81</v>
      </c>
      <c r="E21" s="91" t="s">
        <v>82</v>
      </c>
      <c r="F21" s="91" t="s">
        <v>83</v>
      </c>
      <c r="G21" s="91" t="s">
        <v>84</v>
      </c>
      <c r="H21" s="91" t="s">
        <v>33</v>
      </c>
      <c r="I21" s="81" t="s">
        <v>85</v>
      </c>
      <c r="J21" s="7" t="s">
        <v>50</v>
      </c>
      <c r="K21" s="81">
        <v>24</v>
      </c>
      <c r="L21" s="24">
        <v>10</v>
      </c>
      <c r="M21" s="24">
        <v>3</v>
      </c>
      <c r="N21" s="24">
        <v>13</v>
      </c>
      <c r="O21" s="91">
        <v>56184141</v>
      </c>
      <c r="P21" s="81" t="s">
        <v>86</v>
      </c>
      <c r="Q21" s="89" t="s">
        <v>284</v>
      </c>
      <c r="R21" s="83" t="s">
        <v>37</v>
      </c>
      <c r="S21" s="101" t="s">
        <v>79</v>
      </c>
      <c r="T21" s="89"/>
      <c r="U21" s="81" t="s">
        <v>39</v>
      </c>
    </row>
    <row r="22" spans="1:21" ht="14.5" customHeight="1" x14ac:dyDescent="0.35">
      <c r="A22" s="94"/>
      <c r="B22" s="134"/>
      <c r="C22" s="128"/>
      <c r="D22" s="121"/>
      <c r="E22" s="93"/>
      <c r="F22" s="93"/>
      <c r="G22" s="93"/>
      <c r="H22" s="93"/>
      <c r="I22" s="82"/>
      <c r="J22" s="7" t="s">
        <v>52</v>
      </c>
      <c r="K22" s="82"/>
      <c r="L22" s="24">
        <v>9</v>
      </c>
      <c r="M22" s="24">
        <v>2.7</v>
      </c>
      <c r="N22" s="24">
        <v>11.7</v>
      </c>
      <c r="O22" s="93"/>
      <c r="P22" s="82"/>
      <c r="Q22" s="90"/>
      <c r="R22" s="84"/>
      <c r="S22" s="102"/>
      <c r="T22" s="90"/>
      <c r="U22" s="82"/>
    </row>
    <row r="23" spans="1:21" ht="36" customHeight="1" x14ac:dyDescent="0.35">
      <c r="A23" s="94"/>
      <c r="B23" s="134"/>
      <c r="C23" s="127" t="s">
        <v>87</v>
      </c>
      <c r="D23" s="120" t="s">
        <v>88</v>
      </c>
      <c r="E23" s="108" t="s">
        <v>89</v>
      </c>
      <c r="F23" s="91" t="s">
        <v>90</v>
      </c>
      <c r="G23" s="91" t="s">
        <v>91</v>
      </c>
      <c r="H23" s="91" t="s">
        <v>33</v>
      </c>
      <c r="I23" s="81" t="s">
        <v>92</v>
      </c>
      <c r="J23" s="7" t="s">
        <v>93</v>
      </c>
      <c r="K23" s="81">
        <v>24</v>
      </c>
      <c r="L23" s="24">
        <v>6</v>
      </c>
      <c r="M23" s="24">
        <v>1.8</v>
      </c>
      <c r="N23" s="24">
        <v>7.8</v>
      </c>
      <c r="O23" s="91">
        <v>90341098</v>
      </c>
      <c r="P23" s="81" t="s">
        <v>78</v>
      </c>
      <c r="Q23" s="89" t="s">
        <v>287</v>
      </c>
      <c r="R23" s="83" t="s">
        <v>37</v>
      </c>
      <c r="S23" s="101" t="s">
        <v>79</v>
      </c>
      <c r="T23" s="89"/>
      <c r="U23" s="81" t="s">
        <v>39</v>
      </c>
    </row>
    <row r="24" spans="1:21" ht="14.5" customHeight="1" x14ac:dyDescent="0.35">
      <c r="A24" s="94"/>
      <c r="B24" s="134"/>
      <c r="C24" s="128"/>
      <c r="D24" s="130"/>
      <c r="E24" s="109"/>
      <c r="F24" s="93"/>
      <c r="G24" s="93"/>
      <c r="H24" s="93"/>
      <c r="I24" s="82"/>
      <c r="J24" s="7" t="s">
        <v>94</v>
      </c>
      <c r="K24" s="82"/>
      <c r="L24" s="24">
        <v>22.5</v>
      </c>
      <c r="M24" s="24">
        <v>6.75</v>
      </c>
      <c r="N24" s="24">
        <v>29.25</v>
      </c>
      <c r="O24" s="93"/>
      <c r="P24" s="82"/>
      <c r="Q24" s="90"/>
      <c r="R24" s="84"/>
      <c r="S24" s="102"/>
      <c r="T24" s="90"/>
      <c r="U24" s="82"/>
    </row>
    <row r="25" spans="1:21" ht="18.75" customHeight="1" x14ac:dyDescent="0.35">
      <c r="A25" s="94"/>
      <c r="B25" s="134"/>
      <c r="C25" s="138" t="s">
        <v>285</v>
      </c>
      <c r="D25" s="120" t="s">
        <v>95</v>
      </c>
      <c r="E25" s="108" t="s">
        <v>96</v>
      </c>
      <c r="F25" s="91" t="s">
        <v>56</v>
      </c>
      <c r="G25" s="91" t="s">
        <v>97</v>
      </c>
      <c r="H25" s="91" t="s">
        <v>33</v>
      </c>
      <c r="I25" s="81" t="s">
        <v>85</v>
      </c>
      <c r="J25" s="7" t="s">
        <v>50</v>
      </c>
      <c r="K25" s="81">
        <v>24</v>
      </c>
      <c r="L25" s="24">
        <v>12.5</v>
      </c>
      <c r="M25" s="24">
        <v>3.75</v>
      </c>
      <c r="N25" s="24">
        <v>16.25</v>
      </c>
      <c r="O25" s="91">
        <v>90120612</v>
      </c>
      <c r="P25" s="81" t="s">
        <v>78</v>
      </c>
      <c r="Q25" s="89" t="s">
        <v>286</v>
      </c>
      <c r="R25" s="83" t="s">
        <v>37</v>
      </c>
      <c r="S25" s="101" t="s">
        <v>79</v>
      </c>
      <c r="T25" s="89"/>
      <c r="U25" s="81" t="s">
        <v>39</v>
      </c>
    </row>
    <row r="26" spans="1:21" ht="40.5" customHeight="1" x14ac:dyDescent="0.35">
      <c r="A26" s="82"/>
      <c r="B26" s="135"/>
      <c r="C26" s="139"/>
      <c r="D26" s="121"/>
      <c r="E26" s="109"/>
      <c r="F26" s="93"/>
      <c r="G26" s="93"/>
      <c r="H26" s="93"/>
      <c r="I26" s="82"/>
      <c r="J26" s="7" t="s">
        <v>52</v>
      </c>
      <c r="K26" s="82"/>
      <c r="L26" s="24">
        <v>10.5</v>
      </c>
      <c r="M26" s="24">
        <v>3.15</v>
      </c>
      <c r="N26" s="24">
        <v>13.65</v>
      </c>
      <c r="O26" s="93"/>
      <c r="P26" s="82"/>
      <c r="Q26" s="95"/>
      <c r="R26" s="84"/>
      <c r="S26" s="102"/>
      <c r="T26" s="90"/>
      <c r="U26" s="82"/>
    </row>
    <row r="27" spans="1:21" ht="90" customHeight="1" x14ac:dyDescent="0.35">
      <c r="A27" s="81">
        <v>4</v>
      </c>
      <c r="B27" s="131" t="s">
        <v>98</v>
      </c>
      <c r="C27" s="13" t="s">
        <v>99</v>
      </c>
      <c r="D27" s="15" t="s">
        <v>100</v>
      </c>
      <c r="E27" s="23" t="s">
        <v>101</v>
      </c>
      <c r="F27" s="23" t="s">
        <v>102</v>
      </c>
      <c r="G27" s="23" t="s">
        <v>74</v>
      </c>
      <c r="H27" s="23" t="s">
        <v>33</v>
      </c>
      <c r="I27" s="5" t="s">
        <v>75</v>
      </c>
      <c r="J27" s="7" t="s">
        <v>76</v>
      </c>
      <c r="K27" s="5">
        <v>24</v>
      </c>
      <c r="L27" s="25">
        <v>420</v>
      </c>
      <c r="M27" s="25">
        <v>126</v>
      </c>
      <c r="N27" s="25">
        <v>546</v>
      </c>
      <c r="O27" s="5">
        <v>4256277</v>
      </c>
      <c r="P27" s="66" t="s">
        <v>78</v>
      </c>
      <c r="Q27" s="65" t="s">
        <v>287</v>
      </c>
      <c r="R27" s="75" t="s">
        <v>37</v>
      </c>
      <c r="S27" s="22" t="s">
        <v>79</v>
      </c>
      <c r="T27" s="15" t="s">
        <v>39</v>
      </c>
      <c r="U27" s="5" t="s">
        <v>39</v>
      </c>
    </row>
    <row r="28" spans="1:21" ht="98.25" customHeight="1" x14ac:dyDescent="0.35">
      <c r="A28" s="82"/>
      <c r="B28" s="132"/>
      <c r="C28" s="13" t="s">
        <v>103</v>
      </c>
      <c r="D28" s="15" t="s">
        <v>104</v>
      </c>
      <c r="E28" s="23" t="s">
        <v>105</v>
      </c>
      <c r="F28" s="23" t="s">
        <v>56</v>
      </c>
      <c r="G28" s="23" t="s">
        <v>106</v>
      </c>
      <c r="H28" s="27" t="s">
        <v>107</v>
      </c>
      <c r="I28" s="5" t="s">
        <v>59</v>
      </c>
      <c r="J28" s="7" t="s">
        <v>108</v>
      </c>
      <c r="K28" s="5">
        <v>24</v>
      </c>
      <c r="L28" s="25">
        <v>22</v>
      </c>
      <c r="M28" s="25">
        <v>6.6</v>
      </c>
      <c r="N28" s="25">
        <v>28.6</v>
      </c>
      <c r="O28" s="5">
        <v>30159535</v>
      </c>
      <c r="P28" s="66" t="s">
        <v>36</v>
      </c>
      <c r="Q28" s="69" t="s">
        <v>291</v>
      </c>
      <c r="R28" s="76" t="s">
        <v>37</v>
      </c>
      <c r="S28" s="5" t="s">
        <v>109</v>
      </c>
      <c r="T28" s="58"/>
      <c r="U28" s="5" t="s">
        <v>39</v>
      </c>
    </row>
    <row r="29" spans="1:21" s="6" customFormat="1" ht="68.5" customHeight="1" x14ac:dyDescent="0.35">
      <c r="A29" s="81">
        <v>5</v>
      </c>
      <c r="B29" s="131" t="s">
        <v>110</v>
      </c>
      <c r="C29" s="13" t="s">
        <v>111</v>
      </c>
      <c r="D29" s="15" t="s">
        <v>112</v>
      </c>
      <c r="E29" s="23" t="s">
        <v>113</v>
      </c>
      <c r="F29" s="23" t="s">
        <v>114</v>
      </c>
      <c r="G29" s="43" t="s">
        <v>115</v>
      </c>
      <c r="H29" s="23" t="s">
        <v>116</v>
      </c>
      <c r="I29" s="5" t="s">
        <v>75</v>
      </c>
      <c r="J29" s="7" t="s">
        <v>76</v>
      </c>
      <c r="K29" s="5">
        <v>24</v>
      </c>
      <c r="L29" s="5">
        <v>1200</v>
      </c>
      <c r="M29" s="5">
        <v>360</v>
      </c>
      <c r="N29" s="5">
        <v>1560</v>
      </c>
      <c r="O29" s="5">
        <v>3278234</v>
      </c>
      <c r="P29" s="66" t="s">
        <v>117</v>
      </c>
      <c r="Q29" s="68" t="s">
        <v>292</v>
      </c>
      <c r="R29" s="76" t="s">
        <v>37</v>
      </c>
      <c r="S29" s="5" t="s">
        <v>79</v>
      </c>
      <c r="T29" s="53" t="s">
        <v>39</v>
      </c>
      <c r="U29" s="5" t="s">
        <v>39</v>
      </c>
    </row>
    <row r="30" spans="1:21" ht="62.5" customHeight="1" x14ac:dyDescent="0.35">
      <c r="A30" s="94"/>
      <c r="B30" s="136"/>
      <c r="C30" s="13" t="s">
        <v>118</v>
      </c>
      <c r="D30" s="15" t="s">
        <v>119</v>
      </c>
      <c r="E30" s="23" t="s">
        <v>120</v>
      </c>
      <c r="F30" s="23" t="s">
        <v>121</v>
      </c>
      <c r="G30" s="4" t="s">
        <v>122</v>
      </c>
      <c r="H30" s="23" t="s">
        <v>123</v>
      </c>
      <c r="I30" s="5" t="s">
        <v>59</v>
      </c>
      <c r="J30" s="7" t="s">
        <v>108</v>
      </c>
      <c r="K30" s="5">
        <v>24</v>
      </c>
      <c r="L30" s="5">
        <v>25</v>
      </c>
      <c r="M30" s="38">
        <v>7.5</v>
      </c>
      <c r="N30" s="5">
        <v>32.5</v>
      </c>
      <c r="O30" s="5">
        <v>56289867</v>
      </c>
      <c r="P30" s="66" t="s">
        <v>124</v>
      </c>
      <c r="Q30" s="145" t="s">
        <v>291</v>
      </c>
      <c r="R30" s="75" t="s">
        <v>37</v>
      </c>
      <c r="S30" s="22" t="s">
        <v>79</v>
      </c>
      <c r="T30" s="47"/>
      <c r="U30" s="5" t="s">
        <v>39</v>
      </c>
    </row>
    <row r="31" spans="1:21" ht="67.5" customHeight="1" x14ac:dyDescent="0.35">
      <c r="A31" s="82"/>
      <c r="B31" s="132"/>
      <c r="C31" s="13" t="s">
        <v>126</v>
      </c>
      <c r="D31" s="15" t="s">
        <v>127</v>
      </c>
      <c r="E31" s="23" t="s">
        <v>128</v>
      </c>
      <c r="F31" s="23" t="s">
        <v>129</v>
      </c>
      <c r="G31" s="4" t="s">
        <v>130</v>
      </c>
      <c r="H31" s="23" t="s">
        <v>123</v>
      </c>
      <c r="I31" s="5" t="s">
        <v>131</v>
      </c>
      <c r="J31" s="7" t="s">
        <v>132</v>
      </c>
      <c r="K31" s="5">
        <v>24</v>
      </c>
      <c r="L31" s="5">
        <v>27</v>
      </c>
      <c r="M31" s="5">
        <v>8.1</v>
      </c>
      <c r="N31" s="5">
        <v>35.1</v>
      </c>
      <c r="O31" s="23" t="s">
        <v>133</v>
      </c>
      <c r="P31" s="5" t="s">
        <v>124</v>
      </c>
      <c r="Q31" s="146" t="s">
        <v>291</v>
      </c>
      <c r="R31" s="59" t="s">
        <v>37</v>
      </c>
      <c r="S31" s="22" t="s">
        <v>79</v>
      </c>
      <c r="T31" s="47" t="s">
        <v>125</v>
      </c>
      <c r="U31" s="5" t="s">
        <v>39</v>
      </c>
    </row>
    <row r="32" spans="1:21" ht="29" customHeight="1" x14ac:dyDescent="0.35">
      <c r="A32" s="81">
        <v>6</v>
      </c>
      <c r="B32" s="131" t="s">
        <v>134</v>
      </c>
      <c r="C32" s="148" t="s">
        <v>135</v>
      </c>
      <c r="D32" s="120" t="s">
        <v>136</v>
      </c>
      <c r="E32" s="108" t="s">
        <v>137</v>
      </c>
      <c r="F32" s="91" t="s">
        <v>138</v>
      </c>
      <c r="G32" s="116" t="s">
        <v>115</v>
      </c>
      <c r="H32" s="91" t="s">
        <v>139</v>
      </c>
      <c r="I32" s="81" t="s">
        <v>140</v>
      </c>
      <c r="J32" s="7" t="s">
        <v>93</v>
      </c>
      <c r="K32" s="81">
        <v>24</v>
      </c>
      <c r="L32" s="5">
        <v>140</v>
      </c>
      <c r="M32" s="5">
        <v>42</v>
      </c>
      <c r="N32" s="5">
        <v>182</v>
      </c>
      <c r="O32" s="81">
        <v>97610869</v>
      </c>
      <c r="P32" s="150" t="s">
        <v>117</v>
      </c>
      <c r="Q32" s="152" t="s">
        <v>292</v>
      </c>
      <c r="R32" s="83" t="s">
        <v>37</v>
      </c>
      <c r="S32" s="101" t="s">
        <v>79</v>
      </c>
      <c r="T32" s="83" t="s">
        <v>125</v>
      </c>
      <c r="U32" s="81" t="s">
        <v>39</v>
      </c>
    </row>
    <row r="33" spans="1:21" x14ac:dyDescent="0.35">
      <c r="A33" s="94"/>
      <c r="B33" s="136"/>
      <c r="C33" s="149"/>
      <c r="D33" s="121"/>
      <c r="E33" s="109"/>
      <c r="F33" s="93"/>
      <c r="G33" s="117"/>
      <c r="H33" s="93"/>
      <c r="I33" s="82"/>
      <c r="J33" s="7" t="s">
        <v>94</v>
      </c>
      <c r="K33" s="82"/>
      <c r="L33" s="5">
        <v>300</v>
      </c>
      <c r="M33" s="5">
        <v>90</v>
      </c>
      <c r="N33" s="5">
        <v>390</v>
      </c>
      <c r="O33" s="82"/>
      <c r="P33" s="151"/>
      <c r="Q33" s="153"/>
      <c r="R33" s="84"/>
      <c r="S33" s="102"/>
      <c r="T33" s="84"/>
      <c r="U33" s="82"/>
    </row>
    <row r="34" spans="1:21" ht="29" x14ac:dyDescent="0.35">
      <c r="A34" s="82"/>
      <c r="B34" s="132"/>
      <c r="C34" s="13" t="s">
        <v>141</v>
      </c>
      <c r="D34" s="16" t="s">
        <v>142</v>
      </c>
      <c r="E34" s="23" t="s">
        <v>143</v>
      </c>
      <c r="F34" s="21" t="s">
        <v>144</v>
      </c>
      <c r="G34" s="28" t="s">
        <v>115</v>
      </c>
      <c r="H34" s="37" t="s">
        <v>139</v>
      </c>
      <c r="I34" s="5" t="s">
        <v>59</v>
      </c>
      <c r="J34" s="7" t="s">
        <v>108</v>
      </c>
      <c r="K34" s="5">
        <v>24</v>
      </c>
      <c r="L34" s="5">
        <v>16</v>
      </c>
      <c r="M34" s="5">
        <v>4.8</v>
      </c>
      <c r="N34" s="5">
        <v>20.8</v>
      </c>
      <c r="O34" s="5">
        <v>51861671</v>
      </c>
      <c r="P34" s="5" t="s">
        <v>117</v>
      </c>
      <c r="Q34" s="68" t="s">
        <v>292</v>
      </c>
      <c r="R34" s="59" t="s">
        <v>37</v>
      </c>
      <c r="S34" s="22" t="s">
        <v>79</v>
      </c>
      <c r="T34" s="47"/>
      <c r="U34" s="5" t="s">
        <v>39</v>
      </c>
    </row>
    <row r="35" spans="1:21" ht="86.25" customHeight="1" x14ac:dyDescent="0.35">
      <c r="A35" s="81">
        <v>7</v>
      </c>
      <c r="B35" s="131" t="s">
        <v>145</v>
      </c>
      <c r="C35" s="13" t="s">
        <v>146</v>
      </c>
      <c r="D35" s="16" t="s">
        <v>147</v>
      </c>
      <c r="E35" s="23" t="s">
        <v>148</v>
      </c>
      <c r="F35" s="21" t="s">
        <v>149</v>
      </c>
      <c r="G35" s="26" t="s">
        <v>74</v>
      </c>
      <c r="H35" s="39" t="s">
        <v>33</v>
      </c>
      <c r="I35" s="5" t="s">
        <v>150</v>
      </c>
      <c r="J35" s="7" t="s">
        <v>151</v>
      </c>
      <c r="K35" s="5">
        <v>24</v>
      </c>
      <c r="L35" s="5">
        <v>720</v>
      </c>
      <c r="M35" s="5">
        <v>216</v>
      </c>
      <c r="N35" s="5">
        <v>936</v>
      </c>
      <c r="O35" s="23" t="s">
        <v>152</v>
      </c>
      <c r="P35" s="5" t="s">
        <v>78</v>
      </c>
      <c r="Q35" s="65" t="s">
        <v>287</v>
      </c>
      <c r="R35" s="59" t="s">
        <v>37</v>
      </c>
      <c r="S35" s="22" t="s">
        <v>79</v>
      </c>
      <c r="T35" s="61"/>
      <c r="U35" s="5" t="s">
        <v>39</v>
      </c>
    </row>
    <row r="36" spans="1:21" ht="63" customHeight="1" x14ac:dyDescent="0.35">
      <c r="A36" s="94"/>
      <c r="B36" s="136"/>
      <c r="C36" s="10" t="s">
        <v>153</v>
      </c>
      <c r="D36" s="15" t="s">
        <v>147</v>
      </c>
      <c r="E36" s="23" t="s">
        <v>154</v>
      </c>
      <c r="F36" s="21" t="s">
        <v>155</v>
      </c>
      <c r="G36" s="20" t="s">
        <v>156</v>
      </c>
      <c r="H36" s="39" t="s">
        <v>33</v>
      </c>
      <c r="I36" s="5" t="s">
        <v>67</v>
      </c>
      <c r="J36" s="7" t="s">
        <v>60</v>
      </c>
      <c r="K36" s="5">
        <v>24</v>
      </c>
      <c r="L36" s="5">
        <v>2</v>
      </c>
      <c r="M36" s="5">
        <v>0.6</v>
      </c>
      <c r="N36" s="5">
        <v>2.6</v>
      </c>
      <c r="O36" s="5">
        <v>32319247</v>
      </c>
      <c r="P36" s="5" t="s">
        <v>78</v>
      </c>
      <c r="Q36" s="65" t="s">
        <v>287</v>
      </c>
      <c r="R36" s="59" t="s">
        <v>37</v>
      </c>
      <c r="S36" s="22" t="s">
        <v>109</v>
      </c>
      <c r="T36" s="61"/>
      <c r="U36" s="5" t="s">
        <v>39</v>
      </c>
    </row>
    <row r="37" spans="1:21" ht="42.65" customHeight="1" x14ac:dyDescent="0.35">
      <c r="A37" s="94"/>
      <c r="B37" s="136"/>
      <c r="C37" s="10" t="s">
        <v>157</v>
      </c>
      <c r="D37" s="15" t="s">
        <v>147</v>
      </c>
      <c r="E37" s="23" t="s">
        <v>158</v>
      </c>
      <c r="F37" s="39" t="s">
        <v>159</v>
      </c>
      <c r="G37" s="20" t="s">
        <v>160</v>
      </c>
      <c r="H37" s="40" t="s">
        <v>33</v>
      </c>
      <c r="I37" s="5" t="s">
        <v>59</v>
      </c>
      <c r="J37" s="7" t="s">
        <v>108</v>
      </c>
      <c r="K37" s="5">
        <v>24</v>
      </c>
      <c r="L37" s="5">
        <v>0.1</v>
      </c>
      <c r="M37" s="5">
        <v>0.03</v>
      </c>
      <c r="N37" s="5">
        <v>0.13</v>
      </c>
      <c r="O37" s="5">
        <v>32317703</v>
      </c>
      <c r="P37" s="5" t="s">
        <v>78</v>
      </c>
      <c r="Q37" s="65" t="s">
        <v>287</v>
      </c>
      <c r="R37" s="59" t="s">
        <v>37</v>
      </c>
      <c r="S37" s="22" t="s">
        <v>109</v>
      </c>
      <c r="T37" s="9"/>
      <c r="U37" s="5" t="s">
        <v>39</v>
      </c>
    </row>
    <row r="38" spans="1:21" ht="14.5" customHeight="1" x14ac:dyDescent="0.35">
      <c r="A38" s="94"/>
      <c r="B38" s="136"/>
      <c r="C38" s="125" t="s">
        <v>161</v>
      </c>
      <c r="D38" s="120" t="s">
        <v>162</v>
      </c>
      <c r="E38" s="108" t="s">
        <v>163</v>
      </c>
      <c r="F38" s="91" t="s">
        <v>144</v>
      </c>
      <c r="G38" s="116" t="s">
        <v>74</v>
      </c>
      <c r="H38" s="111" t="s">
        <v>164</v>
      </c>
      <c r="I38" s="81" t="s">
        <v>92</v>
      </c>
      <c r="J38" s="30" t="s">
        <v>93</v>
      </c>
      <c r="K38" s="81">
        <v>24</v>
      </c>
      <c r="L38" s="5">
        <v>7</v>
      </c>
      <c r="M38" s="5">
        <v>2.1</v>
      </c>
      <c r="N38" s="5">
        <v>9.1</v>
      </c>
      <c r="O38" s="81">
        <v>13821311</v>
      </c>
      <c r="P38" s="81" t="s">
        <v>78</v>
      </c>
      <c r="Q38" s="96" t="s">
        <v>287</v>
      </c>
      <c r="R38" s="83" t="s">
        <v>37</v>
      </c>
      <c r="S38" s="101" t="s">
        <v>79</v>
      </c>
      <c r="T38" s="120"/>
      <c r="U38" s="81" t="s">
        <v>39</v>
      </c>
    </row>
    <row r="39" spans="1:21" ht="48.75" customHeight="1" x14ac:dyDescent="0.35">
      <c r="A39" s="94"/>
      <c r="B39" s="136"/>
      <c r="C39" s="126"/>
      <c r="D39" s="130"/>
      <c r="E39" s="109"/>
      <c r="F39" s="93"/>
      <c r="G39" s="117"/>
      <c r="H39" s="93"/>
      <c r="I39" s="82"/>
      <c r="J39" s="29" t="s">
        <v>94</v>
      </c>
      <c r="K39" s="82"/>
      <c r="L39" s="5">
        <v>7</v>
      </c>
      <c r="M39" s="5">
        <v>2.1</v>
      </c>
      <c r="N39" s="5">
        <v>9.1</v>
      </c>
      <c r="O39" s="82"/>
      <c r="P39" s="82"/>
      <c r="Q39" s="97"/>
      <c r="R39" s="84"/>
      <c r="S39" s="102"/>
      <c r="T39" s="84"/>
      <c r="U39" s="82"/>
    </row>
    <row r="40" spans="1:21" ht="56.25" customHeight="1" x14ac:dyDescent="0.35">
      <c r="A40" s="82"/>
      <c r="B40" s="132"/>
      <c r="C40" s="10" t="s">
        <v>165</v>
      </c>
      <c r="D40" s="16" t="s">
        <v>166</v>
      </c>
      <c r="E40" s="23" t="s">
        <v>167</v>
      </c>
      <c r="F40" s="21" t="s">
        <v>168</v>
      </c>
      <c r="G40" s="20" t="s">
        <v>169</v>
      </c>
      <c r="H40" s="39" t="s">
        <v>164</v>
      </c>
      <c r="I40" s="5" t="s">
        <v>59</v>
      </c>
      <c r="J40" s="7" t="s">
        <v>108</v>
      </c>
      <c r="K40" s="5">
        <v>24</v>
      </c>
      <c r="L40" s="5">
        <v>16</v>
      </c>
      <c r="M40" s="5">
        <v>4.8</v>
      </c>
      <c r="N40" s="5">
        <v>20.8</v>
      </c>
      <c r="O40" s="23" t="s">
        <v>170</v>
      </c>
      <c r="P40" s="5" t="s">
        <v>78</v>
      </c>
      <c r="Q40" s="70" t="s">
        <v>287</v>
      </c>
      <c r="R40" s="59" t="s">
        <v>37</v>
      </c>
      <c r="S40" s="22" t="s">
        <v>109</v>
      </c>
      <c r="T40" s="9"/>
      <c r="U40" s="5" t="s">
        <v>39</v>
      </c>
    </row>
    <row r="41" spans="1:21" ht="58" x14ac:dyDescent="0.35">
      <c r="A41" s="81">
        <v>8</v>
      </c>
      <c r="B41" s="131" t="s">
        <v>171</v>
      </c>
      <c r="C41" s="10" t="s">
        <v>172</v>
      </c>
      <c r="D41" s="16" t="s">
        <v>173</v>
      </c>
      <c r="E41" s="23" t="s">
        <v>174</v>
      </c>
      <c r="F41" s="21" t="s">
        <v>175</v>
      </c>
      <c r="G41" s="4" t="s">
        <v>176</v>
      </c>
      <c r="H41" s="21" t="s">
        <v>123</v>
      </c>
      <c r="I41" s="5" t="s">
        <v>75</v>
      </c>
      <c r="J41" s="7" t="s">
        <v>76</v>
      </c>
      <c r="K41" s="5">
        <v>24</v>
      </c>
      <c r="L41" s="5">
        <v>390</v>
      </c>
      <c r="M41" s="5">
        <v>117</v>
      </c>
      <c r="N41" s="5">
        <v>507</v>
      </c>
      <c r="O41" s="23" t="s">
        <v>293</v>
      </c>
      <c r="P41" s="5" t="s">
        <v>124</v>
      </c>
      <c r="Q41" s="145" t="s">
        <v>291</v>
      </c>
      <c r="R41" s="59" t="s">
        <v>37</v>
      </c>
      <c r="S41" s="22" t="s">
        <v>79</v>
      </c>
      <c r="T41" s="47" t="s">
        <v>39</v>
      </c>
      <c r="U41" s="5" t="s">
        <v>39</v>
      </c>
    </row>
    <row r="42" spans="1:21" ht="51" customHeight="1" x14ac:dyDescent="0.35">
      <c r="A42" s="94"/>
      <c r="B42" s="136"/>
      <c r="C42" s="125" t="s">
        <v>178</v>
      </c>
      <c r="D42" s="120" t="s">
        <v>179</v>
      </c>
      <c r="E42" s="108" t="s">
        <v>180</v>
      </c>
      <c r="F42" s="91" t="s">
        <v>181</v>
      </c>
      <c r="G42" s="116" t="s">
        <v>182</v>
      </c>
      <c r="H42" s="91" t="s">
        <v>123</v>
      </c>
      <c r="I42" s="81" t="s">
        <v>85</v>
      </c>
      <c r="J42" s="7" t="s">
        <v>50</v>
      </c>
      <c r="K42" s="81">
        <v>24</v>
      </c>
      <c r="L42" s="5">
        <v>11</v>
      </c>
      <c r="M42" s="5">
        <v>3.3</v>
      </c>
      <c r="N42" s="5">
        <v>14.3</v>
      </c>
      <c r="O42" s="81">
        <v>81454704</v>
      </c>
      <c r="P42" s="81" t="s">
        <v>124</v>
      </c>
      <c r="Q42" s="79" t="s">
        <v>291</v>
      </c>
      <c r="R42" s="85" t="s">
        <v>37</v>
      </c>
      <c r="S42" s="81" t="s">
        <v>79</v>
      </c>
      <c r="T42" s="87"/>
      <c r="U42" s="81" t="s">
        <v>39</v>
      </c>
    </row>
    <row r="43" spans="1:21" ht="30" customHeight="1" x14ac:dyDescent="0.35">
      <c r="A43" s="82"/>
      <c r="B43" s="132"/>
      <c r="C43" s="126"/>
      <c r="D43" s="121"/>
      <c r="E43" s="109"/>
      <c r="F43" s="93"/>
      <c r="G43" s="117"/>
      <c r="H43" s="93"/>
      <c r="I43" s="82"/>
      <c r="J43" s="7" t="s">
        <v>52</v>
      </c>
      <c r="K43" s="82"/>
      <c r="L43" s="5">
        <v>9</v>
      </c>
      <c r="M43" s="5">
        <v>2.7</v>
      </c>
      <c r="N43" s="5">
        <v>11.7</v>
      </c>
      <c r="O43" s="82"/>
      <c r="P43" s="82"/>
      <c r="Q43" s="80"/>
      <c r="R43" s="86"/>
      <c r="S43" s="82"/>
      <c r="T43" s="88"/>
      <c r="U43" s="82"/>
    </row>
    <row r="44" spans="1:21" ht="71.5" customHeight="1" x14ac:dyDescent="0.35">
      <c r="A44" s="5">
        <v>9</v>
      </c>
      <c r="B44" s="2" t="s">
        <v>183</v>
      </c>
      <c r="C44" s="10" t="s">
        <v>184</v>
      </c>
      <c r="D44" s="16" t="s">
        <v>185</v>
      </c>
      <c r="E44" s="23" t="s">
        <v>186</v>
      </c>
      <c r="F44" s="77" t="s">
        <v>283</v>
      </c>
      <c r="G44" s="4" t="s">
        <v>115</v>
      </c>
      <c r="H44" s="21" t="s">
        <v>116</v>
      </c>
      <c r="I44" s="5" t="s">
        <v>131</v>
      </c>
      <c r="J44" s="7" t="s">
        <v>132</v>
      </c>
      <c r="K44" s="5">
        <v>24</v>
      </c>
      <c r="L44" s="5">
        <v>260</v>
      </c>
      <c r="M44" s="5">
        <v>78</v>
      </c>
      <c r="N44" s="5">
        <v>338</v>
      </c>
      <c r="O44" s="5" t="s">
        <v>187</v>
      </c>
      <c r="P44" s="7" t="s">
        <v>188</v>
      </c>
      <c r="Q44" s="68" t="s">
        <v>292</v>
      </c>
      <c r="R44" s="59" t="s">
        <v>37</v>
      </c>
      <c r="S44" s="22" t="s">
        <v>79</v>
      </c>
      <c r="T44" s="47" t="s">
        <v>189</v>
      </c>
      <c r="U44" s="5" t="s">
        <v>189</v>
      </c>
    </row>
    <row r="45" spans="1:21" ht="143" customHeight="1" x14ac:dyDescent="0.35">
      <c r="A45" s="81">
        <v>10</v>
      </c>
      <c r="B45" s="131" t="s">
        <v>190</v>
      </c>
      <c r="C45" s="10" t="s">
        <v>191</v>
      </c>
      <c r="D45" s="16" t="s">
        <v>192</v>
      </c>
      <c r="E45" s="46" t="s">
        <v>193</v>
      </c>
      <c r="F45" s="21" t="s">
        <v>194</v>
      </c>
      <c r="G45" s="21" t="s">
        <v>195</v>
      </c>
      <c r="H45" s="21" t="s">
        <v>58</v>
      </c>
      <c r="I45" s="5" t="s">
        <v>75</v>
      </c>
      <c r="J45" s="7" t="s">
        <v>76</v>
      </c>
      <c r="K45" s="5">
        <v>24</v>
      </c>
      <c r="L45" s="5">
        <v>1080</v>
      </c>
      <c r="M45" s="5">
        <v>324</v>
      </c>
      <c r="N45" s="5">
        <v>1404</v>
      </c>
      <c r="O45" s="5">
        <v>96341271</v>
      </c>
      <c r="P45" s="5" t="s">
        <v>36</v>
      </c>
      <c r="Q45" s="64" t="s">
        <v>196</v>
      </c>
      <c r="R45" s="59" t="s">
        <v>37</v>
      </c>
      <c r="S45" s="22" t="s">
        <v>79</v>
      </c>
      <c r="T45" s="58" t="s">
        <v>189</v>
      </c>
      <c r="U45" s="5" t="s">
        <v>189</v>
      </c>
    </row>
    <row r="46" spans="1:21" ht="14.5" customHeight="1" x14ac:dyDescent="0.35">
      <c r="A46" s="94"/>
      <c r="B46" s="136"/>
      <c r="C46" s="125" t="s">
        <v>197</v>
      </c>
      <c r="D46" s="87" t="s">
        <v>198</v>
      </c>
      <c r="E46" s="108" t="s">
        <v>199</v>
      </c>
      <c r="F46" s="91" t="s">
        <v>200</v>
      </c>
      <c r="G46" s="91" t="s">
        <v>201</v>
      </c>
      <c r="H46" s="91" t="s">
        <v>58</v>
      </c>
      <c r="I46" s="81" t="s">
        <v>85</v>
      </c>
      <c r="J46" s="7" t="s">
        <v>50</v>
      </c>
      <c r="K46" s="81">
        <v>24</v>
      </c>
      <c r="L46" s="45">
        <v>20</v>
      </c>
      <c r="M46" s="45">
        <v>6</v>
      </c>
      <c r="N46" s="45">
        <v>26</v>
      </c>
      <c r="O46" s="81">
        <v>90727202</v>
      </c>
      <c r="P46" s="81" t="s">
        <v>36</v>
      </c>
      <c r="Q46" s="157" t="s">
        <v>196</v>
      </c>
      <c r="R46" s="83" t="s">
        <v>37</v>
      </c>
      <c r="S46" s="101" t="s">
        <v>109</v>
      </c>
      <c r="T46" s="83"/>
      <c r="U46" s="81" t="s">
        <v>189</v>
      </c>
    </row>
    <row r="47" spans="1:21" ht="116" customHeight="1" x14ac:dyDescent="0.35">
      <c r="A47" s="94"/>
      <c r="B47" s="136"/>
      <c r="C47" s="126"/>
      <c r="D47" s="88"/>
      <c r="E47" s="109"/>
      <c r="F47" s="93"/>
      <c r="G47" s="93"/>
      <c r="H47" s="93"/>
      <c r="I47" s="82"/>
      <c r="J47" s="7" t="s">
        <v>52</v>
      </c>
      <c r="K47" s="82"/>
      <c r="L47" s="44">
        <v>26</v>
      </c>
      <c r="M47" s="44">
        <v>7.8</v>
      </c>
      <c r="N47" s="44">
        <v>33.799999999999997</v>
      </c>
      <c r="O47" s="82"/>
      <c r="P47" s="82"/>
      <c r="Q47" s="158"/>
      <c r="R47" s="84"/>
      <c r="S47" s="102"/>
      <c r="T47" s="84"/>
      <c r="U47" s="82"/>
    </row>
    <row r="48" spans="1:21" ht="48.5" x14ac:dyDescent="0.35">
      <c r="A48" s="94"/>
      <c r="B48" s="136"/>
      <c r="C48" s="10" t="s">
        <v>202</v>
      </c>
      <c r="D48" s="16" t="s">
        <v>203</v>
      </c>
      <c r="E48" s="23" t="s">
        <v>204</v>
      </c>
      <c r="F48" s="21" t="s">
        <v>205</v>
      </c>
      <c r="G48" s="21" t="s">
        <v>206</v>
      </c>
      <c r="H48" s="37" t="s">
        <v>123</v>
      </c>
      <c r="I48" s="5" t="s">
        <v>59</v>
      </c>
      <c r="J48" s="7" t="s">
        <v>108</v>
      </c>
      <c r="K48" s="5">
        <v>24</v>
      </c>
      <c r="L48" s="5">
        <v>36</v>
      </c>
      <c r="M48" s="5">
        <v>10.8</v>
      </c>
      <c r="N48" s="5">
        <v>46.8</v>
      </c>
      <c r="O48" s="5">
        <v>9913702</v>
      </c>
      <c r="P48" s="5" t="s">
        <v>124</v>
      </c>
      <c r="Q48" s="159" t="s">
        <v>291</v>
      </c>
      <c r="R48" s="59" t="s">
        <v>37</v>
      </c>
      <c r="S48" s="22" t="s">
        <v>109</v>
      </c>
      <c r="T48" s="47"/>
      <c r="U48" s="5" t="s">
        <v>189</v>
      </c>
    </row>
    <row r="49" spans="1:24" s="6" customFormat="1" ht="48.5" x14ac:dyDescent="0.35">
      <c r="A49" s="82"/>
      <c r="B49" s="132"/>
      <c r="C49" s="10" t="s">
        <v>207</v>
      </c>
      <c r="D49" s="42" t="s">
        <v>208</v>
      </c>
      <c r="E49" s="23" t="s">
        <v>209</v>
      </c>
      <c r="F49" s="23" t="s">
        <v>205</v>
      </c>
      <c r="G49" s="43" t="s">
        <v>210</v>
      </c>
      <c r="H49" s="23" t="s">
        <v>123</v>
      </c>
      <c r="I49" s="5" t="s">
        <v>59</v>
      </c>
      <c r="J49" s="7" t="s">
        <v>108</v>
      </c>
      <c r="K49" s="5">
        <v>24</v>
      </c>
      <c r="L49" s="5">
        <v>20</v>
      </c>
      <c r="M49" s="5">
        <v>6</v>
      </c>
      <c r="N49" s="5">
        <v>26</v>
      </c>
      <c r="O49" s="5">
        <v>85373264</v>
      </c>
      <c r="P49" s="5" t="s">
        <v>124</v>
      </c>
      <c r="Q49" s="159" t="s">
        <v>291</v>
      </c>
      <c r="R49" s="74" t="s">
        <v>37</v>
      </c>
      <c r="S49" s="5" t="s">
        <v>109</v>
      </c>
      <c r="T49" s="47"/>
      <c r="U49" s="5" t="s">
        <v>189</v>
      </c>
    </row>
    <row r="50" spans="1:24" ht="43.5" x14ac:dyDescent="0.35">
      <c r="A50" s="81">
        <v>11</v>
      </c>
      <c r="B50" s="131" t="s">
        <v>211</v>
      </c>
      <c r="C50" s="10" t="s">
        <v>212</v>
      </c>
      <c r="D50" s="15" t="s">
        <v>213</v>
      </c>
      <c r="E50" s="23" t="s">
        <v>214</v>
      </c>
      <c r="F50" s="21" t="s">
        <v>215</v>
      </c>
      <c r="G50" s="21" t="s">
        <v>216</v>
      </c>
      <c r="H50" s="21" t="s">
        <v>33</v>
      </c>
      <c r="I50" s="5" t="s">
        <v>59</v>
      </c>
      <c r="J50" s="7" t="s">
        <v>108</v>
      </c>
      <c r="K50" s="5">
        <v>24</v>
      </c>
      <c r="L50" s="5">
        <v>250</v>
      </c>
      <c r="M50" s="5">
        <v>75</v>
      </c>
      <c r="N50" s="5">
        <v>325</v>
      </c>
      <c r="O50" s="5">
        <v>56151020</v>
      </c>
      <c r="P50" s="5" t="s">
        <v>217</v>
      </c>
      <c r="Q50" s="70" t="s">
        <v>287</v>
      </c>
      <c r="R50" s="59" t="s">
        <v>218</v>
      </c>
      <c r="S50" s="22" t="s">
        <v>79</v>
      </c>
      <c r="T50" s="47"/>
      <c r="U50" s="5" t="s">
        <v>39</v>
      </c>
    </row>
    <row r="51" spans="1:24" ht="90" customHeight="1" x14ac:dyDescent="0.35">
      <c r="A51" s="94"/>
      <c r="B51" s="136"/>
      <c r="C51" s="10" t="s">
        <v>219</v>
      </c>
      <c r="D51" s="15" t="s">
        <v>213</v>
      </c>
      <c r="E51" s="23" t="s">
        <v>220</v>
      </c>
      <c r="F51" s="21" t="s">
        <v>221</v>
      </c>
      <c r="G51" s="21" t="s">
        <v>222</v>
      </c>
      <c r="H51" s="21" t="s">
        <v>33</v>
      </c>
      <c r="I51" s="5" t="s">
        <v>67</v>
      </c>
      <c r="J51" s="7" t="s">
        <v>60</v>
      </c>
      <c r="K51" s="5">
        <v>24</v>
      </c>
      <c r="L51" s="5">
        <v>2</v>
      </c>
      <c r="M51" s="5">
        <v>0.6</v>
      </c>
      <c r="N51" s="5">
        <v>2.6</v>
      </c>
      <c r="O51" s="5">
        <v>91326134</v>
      </c>
      <c r="P51" s="66" t="s">
        <v>217</v>
      </c>
      <c r="Q51" s="69" t="s">
        <v>287</v>
      </c>
      <c r="R51" s="75" t="s">
        <v>218</v>
      </c>
      <c r="S51" s="22" t="s">
        <v>79</v>
      </c>
      <c r="T51" s="47"/>
      <c r="U51" s="5" t="s">
        <v>39</v>
      </c>
    </row>
    <row r="52" spans="1:24" ht="58.5" customHeight="1" x14ac:dyDescent="0.35">
      <c r="A52" s="94"/>
      <c r="B52" s="136"/>
      <c r="C52" s="10" t="s">
        <v>223</v>
      </c>
      <c r="D52" s="15" t="s">
        <v>213</v>
      </c>
      <c r="E52" s="23" t="s">
        <v>224</v>
      </c>
      <c r="F52" s="21" t="s">
        <v>225</v>
      </c>
      <c r="G52" s="21" t="s">
        <v>226</v>
      </c>
      <c r="H52" s="21" t="s">
        <v>33</v>
      </c>
      <c r="I52" s="5" t="s">
        <v>67</v>
      </c>
      <c r="J52" s="7" t="s">
        <v>60</v>
      </c>
      <c r="K52" s="5">
        <v>24</v>
      </c>
      <c r="L52" s="5">
        <v>2</v>
      </c>
      <c r="M52" s="5">
        <v>0.6</v>
      </c>
      <c r="N52" s="5">
        <v>2.6</v>
      </c>
      <c r="O52" s="5">
        <v>83122777</v>
      </c>
      <c r="P52" s="5" t="s">
        <v>217</v>
      </c>
      <c r="Q52" s="7" t="s">
        <v>287</v>
      </c>
      <c r="R52" s="59" t="s">
        <v>218</v>
      </c>
      <c r="S52" s="22" t="s">
        <v>79</v>
      </c>
      <c r="T52" s="47"/>
      <c r="U52" s="5" t="s">
        <v>39</v>
      </c>
    </row>
    <row r="53" spans="1:24" ht="29" customHeight="1" x14ac:dyDescent="0.35">
      <c r="A53" s="94"/>
      <c r="B53" s="136"/>
      <c r="C53" s="125" t="s">
        <v>227</v>
      </c>
      <c r="D53" s="120" t="s">
        <v>228</v>
      </c>
      <c r="E53" s="108" t="s">
        <v>229</v>
      </c>
      <c r="F53" s="91" t="s">
        <v>205</v>
      </c>
      <c r="G53" s="91" t="s">
        <v>230</v>
      </c>
      <c r="H53" s="91" t="s">
        <v>33</v>
      </c>
      <c r="I53" s="81" t="s">
        <v>92</v>
      </c>
      <c r="J53" s="7" t="s">
        <v>93</v>
      </c>
      <c r="K53" s="81">
        <v>24</v>
      </c>
      <c r="L53" s="5">
        <v>6</v>
      </c>
      <c r="M53" s="22">
        <v>1.8</v>
      </c>
      <c r="N53" s="5">
        <v>7.8</v>
      </c>
      <c r="O53" s="81">
        <v>72402784</v>
      </c>
      <c r="P53" s="81" t="s">
        <v>217</v>
      </c>
      <c r="Q53" s="96" t="s">
        <v>287</v>
      </c>
      <c r="R53" s="83" t="s">
        <v>218</v>
      </c>
      <c r="S53" s="101" t="s">
        <v>79</v>
      </c>
      <c r="T53" s="101"/>
      <c r="U53" s="81" t="s">
        <v>39</v>
      </c>
    </row>
    <row r="54" spans="1:24" x14ac:dyDescent="0.35">
      <c r="A54" s="94"/>
      <c r="B54" s="136"/>
      <c r="C54" s="126"/>
      <c r="D54" s="121"/>
      <c r="E54" s="109"/>
      <c r="F54" s="93"/>
      <c r="G54" s="93"/>
      <c r="H54" s="93"/>
      <c r="I54" s="82"/>
      <c r="J54" s="7" t="s">
        <v>94</v>
      </c>
      <c r="K54" s="82"/>
      <c r="L54" s="5">
        <v>20</v>
      </c>
      <c r="M54" s="22">
        <v>6</v>
      </c>
      <c r="N54" s="5">
        <v>26</v>
      </c>
      <c r="O54" s="82"/>
      <c r="P54" s="82"/>
      <c r="Q54" s="97"/>
      <c r="R54" s="84"/>
      <c r="S54" s="102"/>
      <c r="T54" s="102"/>
      <c r="U54" s="82"/>
    </row>
    <row r="55" spans="1:24" ht="29" customHeight="1" x14ac:dyDescent="0.35">
      <c r="A55" s="94"/>
      <c r="B55" s="136"/>
      <c r="C55" s="125" t="s">
        <v>231</v>
      </c>
      <c r="D55" s="120" t="s">
        <v>232</v>
      </c>
      <c r="E55" s="118" t="s">
        <v>233</v>
      </c>
      <c r="F55" s="112" t="s">
        <v>56</v>
      </c>
      <c r="G55" s="112" t="s">
        <v>234</v>
      </c>
      <c r="H55" s="112" t="s">
        <v>33</v>
      </c>
      <c r="I55" s="81" t="s">
        <v>92</v>
      </c>
      <c r="J55" s="7" t="s">
        <v>93</v>
      </c>
      <c r="K55" s="81">
        <v>24</v>
      </c>
      <c r="L55" s="5">
        <v>4</v>
      </c>
      <c r="M55" s="22">
        <v>1.2</v>
      </c>
      <c r="N55" s="5">
        <v>5.2</v>
      </c>
      <c r="O55" s="81">
        <v>83662089</v>
      </c>
      <c r="P55" s="81" t="s">
        <v>217</v>
      </c>
      <c r="Q55" s="96" t="s">
        <v>287</v>
      </c>
      <c r="R55" s="83" t="s">
        <v>218</v>
      </c>
      <c r="S55" s="101" t="s">
        <v>79</v>
      </c>
      <c r="T55" s="101"/>
      <c r="U55" s="81" t="s">
        <v>39</v>
      </c>
    </row>
    <row r="56" spans="1:24" x14ac:dyDescent="0.35">
      <c r="A56" s="82"/>
      <c r="B56" s="132"/>
      <c r="C56" s="126"/>
      <c r="D56" s="121"/>
      <c r="E56" s="119"/>
      <c r="F56" s="113"/>
      <c r="G56" s="113"/>
      <c r="H56" s="113"/>
      <c r="I56" s="82"/>
      <c r="J56" s="7" t="s">
        <v>94</v>
      </c>
      <c r="K56" s="82"/>
      <c r="L56" s="5">
        <v>10</v>
      </c>
      <c r="M56" s="22">
        <v>3</v>
      </c>
      <c r="N56" s="5">
        <v>13</v>
      </c>
      <c r="O56" s="82"/>
      <c r="P56" s="82"/>
      <c r="Q56" s="97"/>
      <c r="R56" s="84"/>
      <c r="S56" s="102"/>
      <c r="T56" s="102"/>
      <c r="U56" s="82"/>
    </row>
    <row r="57" spans="1:24" ht="30" customHeight="1" x14ac:dyDescent="0.35">
      <c r="A57" s="81">
        <v>12</v>
      </c>
      <c r="B57" s="131" t="s">
        <v>235</v>
      </c>
      <c r="C57" s="125" t="s">
        <v>236</v>
      </c>
      <c r="D57" s="87" t="s">
        <v>237</v>
      </c>
      <c r="E57" s="118" t="s">
        <v>238</v>
      </c>
      <c r="F57" s="112" t="s">
        <v>239</v>
      </c>
      <c r="G57" s="112" t="s">
        <v>240</v>
      </c>
      <c r="H57" s="112" t="s">
        <v>33</v>
      </c>
      <c r="I57" s="81" t="s">
        <v>140</v>
      </c>
      <c r="J57" s="7" t="s">
        <v>93</v>
      </c>
      <c r="K57" s="81">
        <v>24</v>
      </c>
      <c r="L57" s="5">
        <v>240</v>
      </c>
      <c r="M57" s="22">
        <v>72</v>
      </c>
      <c r="N57" s="5">
        <f>SUM(L57:M57)</f>
        <v>312</v>
      </c>
      <c r="O57" s="81">
        <v>3230017676</v>
      </c>
      <c r="P57" s="160" t="s">
        <v>217</v>
      </c>
      <c r="Q57" s="96" t="s">
        <v>287</v>
      </c>
      <c r="R57" s="83" t="s">
        <v>218</v>
      </c>
      <c r="S57" s="101" t="s">
        <v>79</v>
      </c>
      <c r="T57" s="83" t="s">
        <v>241</v>
      </c>
      <c r="U57" s="81" t="s">
        <v>39</v>
      </c>
    </row>
    <row r="58" spans="1:24" ht="28.5" customHeight="1" x14ac:dyDescent="0.35">
      <c r="A58" s="94"/>
      <c r="B58" s="136"/>
      <c r="C58" s="126"/>
      <c r="D58" s="88"/>
      <c r="E58" s="119"/>
      <c r="F58" s="113"/>
      <c r="G58" s="113"/>
      <c r="H58" s="113"/>
      <c r="I58" s="82"/>
      <c r="J58" s="7" t="s">
        <v>94</v>
      </c>
      <c r="K58" s="82"/>
      <c r="L58" s="5">
        <v>672</v>
      </c>
      <c r="M58" s="22">
        <v>201</v>
      </c>
      <c r="N58" s="5">
        <f>SUM(L58:M58)</f>
        <v>873</v>
      </c>
      <c r="O58" s="82"/>
      <c r="P58" s="161"/>
      <c r="Q58" s="97"/>
      <c r="R58" s="84"/>
      <c r="S58" s="102"/>
      <c r="T58" s="84"/>
      <c r="U58" s="82"/>
      <c r="X58" s="60"/>
    </row>
    <row r="59" spans="1:24" ht="29" customHeight="1" x14ac:dyDescent="0.35">
      <c r="A59" s="94"/>
      <c r="B59" s="136"/>
      <c r="C59" s="125" t="s">
        <v>243</v>
      </c>
      <c r="D59" s="87" t="s">
        <v>244</v>
      </c>
      <c r="E59" s="118" t="s">
        <v>245</v>
      </c>
      <c r="F59" s="112" t="s">
        <v>200</v>
      </c>
      <c r="G59" s="112" t="s">
        <v>246</v>
      </c>
      <c r="H59" s="112" t="s">
        <v>33</v>
      </c>
      <c r="I59" s="81" t="s">
        <v>85</v>
      </c>
      <c r="J59" s="7" t="s">
        <v>50</v>
      </c>
      <c r="K59" s="81">
        <v>24</v>
      </c>
      <c r="L59" s="5">
        <v>10</v>
      </c>
      <c r="M59" s="22">
        <v>3</v>
      </c>
      <c r="N59" s="5">
        <v>13</v>
      </c>
      <c r="O59" s="81">
        <v>90068643</v>
      </c>
      <c r="P59" s="160" t="s">
        <v>217</v>
      </c>
      <c r="Q59" s="96" t="s">
        <v>287</v>
      </c>
      <c r="R59" s="83" t="s">
        <v>242</v>
      </c>
      <c r="S59" s="101" t="s">
        <v>79</v>
      </c>
      <c r="T59" s="89"/>
      <c r="U59" s="81" t="s">
        <v>39</v>
      </c>
    </row>
    <row r="60" spans="1:24" ht="27" customHeight="1" x14ac:dyDescent="0.35">
      <c r="A60" s="94"/>
      <c r="B60" s="136"/>
      <c r="C60" s="126"/>
      <c r="D60" s="88"/>
      <c r="E60" s="119"/>
      <c r="F60" s="113"/>
      <c r="G60" s="113"/>
      <c r="H60" s="113"/>
      <c r="I60" s="82"/>
      <c r="J60" s="7" t="s">
        <v>52</v>
      </c>
      <c r="K60" s="82"/>
      <c r="L60" s="5">
        <v>8</v>
      </c>
      <c r="M60" s="22">
        <v>2.4</v>
      </c>
      <c r="N60" s="5">
        <v>10.4</v>
      </c>
      <c r="O60" s="82"/>
      <c r="P60" s="161"/>
      <c r="Q60" s="97"/>
      <c r="R60" s="84"/>
      <c r="S60" s="102"/>
      <c r="T60" s="90"/>
      <c r="U60" s="82"/>
    </row>
    <row r="61" spans="1:24" ht="29" customHeight="1" x14ac:dyDescent="0.35">
      <c r="A61" s="94"/>
      <c r="B61" s="136"/>
      <c r="C61" s="125" t="s">
        <v>247</v>
      </c>
      <c r="D61" s="87" t="s">
        <v>248</v>
      </c>
      <c r="E61" s="118" t="s">
        <v>249</v>
      </c>
      <c r="F61" s="112" t="s">
        <v>225</v>
      </c>
      <c r="G61" s="112" t="s">
        <v>250</v>
      </c>
      <c r="H61" s="112" t="s">
        <v>33</v>
      </c>
      <c r="I61" s="81" t="s">
        <v>85</v>
      </c>
      <c r="J61" s="7" t="s">
        <v>50</v>
      </c>
      <c r="K61" s="81">
        <v>24</v>
      </c>
      <c r="L61" s="5">
        <v>9</v>
      </c>
      <c r="M61" s="22">
        <v>2.7</v>
      </c>
      <c r="N61" s="5">
        <v>11.7</v>
      </c>
      <c r="O61" s="81">
        <v>90093130</v>
      </c>
      <c r="P61" s="160" t="s">
        <v>217</v>
      </c>
      <c r="Q61" s="96" t="s">
        <v>287</v>
      </c>
      <c r="R61" s="83" t="s">
        <v>242</v>
      </c>
      <c r="S61" s="101" t="s">
        <v>79</v>
      </c>
      <c r="T61" s="89"/>
      <c r="U61" s="81" t="s">
        <v>39</v>
      </c>
    </row>
    <row r="62" spans="1:24" ht="33" customHeight="1" x14ac:dyDescent="0.35">
      <c r="A62" s="82"/>
      <c r="B62" s="132"/>
      <c r="C62" s="126"/>
      <c r="D62" s="88"/>
      <c r="E62" s="119"/>
      <c r="F62" s="113"/>
      <c r="G62" s="113"/>
      <c r="H62" s="113"/>
      <c r="I62" s="82"/>
      <c r="J62" s="7" t="s">
        <v>52</v>
      </c>
      <c r="K62" s="82"/>
      <c r="L62" s="5">
        <v>7</v>
      </c>
      <c r="M62" s="22">
        <v>2.1</v>
      </c>
      <c r="N62" s="5">
        <v>9.1</v>
      </c>
      <c r="O62" s="82"/>
      <c r="P62" s="161"/>
      <c r="Q62" s="162"/>
      <c r="R62" s="84"/>
      <c r="S62" s="102"/>
      <c r="T62" s="90"/>
      <c r="U62" s="82"/>
    </row>
    <row r="63" spans="1:24" ht="90.5" customHeight="1" x14ac:dyDescent="0.35">
      <c r="A63" s="5">
        <v>13</v>
      </c>
      <c r="B63" s="2" t="s">
        <v>251</v>
      </c>
      <c r="C63" s="10" t="s">
        <v>252</v>
      </c>
      <c r="D63" s="15" t="s">
        <v>253</v>
      </c>
      <c r="E63" s="33" t="s">
        <v>254</v>
      </c>
      <c r="F63" s="31" t="s">
        <v>255</v>
      </c>
      <c r="G63" s="32" t="s">
        <v>115</v>
      </c>
      <c r="H63" s="31" t="s">
        <v>116</v>
      </c>
      <c r="I63" s="5" t="s">
        <v>150</v>
      </c>
      <c r="J63" s="7" t="s">
        <v>108</v>
      </c>
      <c r="K63" s="5">
        <v>24</v>
      </c>
      <c r="L63" s="5">
        <v>320</v>
      </c>
      <c r="M63" s="5">
        <v>96</v>
      </c>
      <c r="N63" s="5">
        <v>416</v>
      </c>
      <c r="O63" s="5">
        <v>50086295</v>
      </c>
      <c r="P63" s="5" t="s">
        <v>117</v>
      </c>
      <c r="Q63" s="65" t="s">
        <v>292</v>
      </c>
      <c r="R63" s="74" t="s">
        <v>37</v>
      </c>
      <c r="S63" s="5" t="s">
        <v>38</v>
      </c>
      <c r="T63" s="15"/>
      <c r="U63" s="5" t="s">
        <v>39</v>
      </c>
    </row>
    <row r="64" spans="1:24" ht="70.5" customHeight="1" x14ac:dyDescent="0.35">
      <c r="A64" s="81">
        <v>14</v>
      </c>
      <c r="B64" s="131" t="s">
        <v>256</v>
      </c>
      <c r="C64" s="10" t="s">
        <v>257</v>
      </c>
      <c r="D64" s="7" t="s">
        <v>258</v>
      </c>
      <c r="E64" s="31" t="s">
        <v>259</v>
      </c>
      <c r="F64" s="41" t="s">
        <v>260</v>
      </c>
      <c r="G64" s="36" t="s">
        <v>261</v>
      </c>
      <c r="H64" s="36" t="s">
        <v>33</v>
      </c>
      <c r="I64" s="5" t="s">
        <v>150</v>
      </c>
      <c r="J64" s="7" t="s">
        <v>151</v>
      </c>
      <c r="K64" s="5">
        <v>24</v>
      </c>
      <c r="L64" s="5">
        <v>300</v>
      </c>
      <c r="M64" s="8">
        <f>L64*0.3</f>
        <v>90</v>
      </c>
      <c r="N64" s="5">
        <v>390</v>
      </c>
      <c r="O64" s="5">
        <v>1898137</v>
      </c>
      <c r="P64" s="5" t="s">
        <v>78</v>
      </c>
      <c r="Q64" s="7" t="s">
        <v>287</v>
      </c>
      <c r="R64" s="59" t="s">
        <v>242</v>
      </c>
      <c r="S64" s="22" t="s">
        <v>79</v>
      </c>
      <c r="T64" s="63"/>
      <c r="U64" s="5" t="s">
        <v>39</v>
      </c>
    </row>
    <row r="65" spans="1:21" ht="28.5" customHeight="1" x14ac:dyDescent="0.35">
      <c r="A65" s="82"/>
      <c r="B65" s="132"/>
      <c r="C65" s="10" t="s">
        <v>262</v>
      </c>
      <c r="D65" s="16" t="s">
        <v>258</v>
      </c>
      <c r="E65" s="31" t="s">
        <v>263</v>
      </c>
      <c r="F65" s="36" t="s">
        <v>264</v>
      </c>
      <c r="G65" s="36" t="s">
        <v>265</v>
      </c>
      <c r="H65" s="36" t="s">
        <v>33</v>
      </c>
      <c r="I65" s="5" t="s">
        <v>59</v>
      </c>
      <c r="J65" s="7" t="s">
        <v>108</v>
      </c>
      <c r="K65" s="5">
        <v>24</v>
      </c>
      <c r="L65" s="5">
        <v>30</v>
      </c>
      <c r="M65" s="5">
        <f>L65*0.3</f>
        <v>9</v>
      </c>
      <c r="N65" s="5">
        <f>M65+L65</f>
        <v>39</v>
      </c>
      <c r="O65" s="5">
        <v>3656605</v>
      </c>
      <c r="P65" s="5" t="s">
        <v>78</v>
      </c>
      <c r="Q65" s="7" t="s">
        <v>287</v>
      </c>
      <c r="R65" s="59" t="s">
        <v>242</v>
      </c>
      <c r="S65" s="147" t="s">
        <v>79</v>
      </c>
      <c r="T65" s="62"/>
      <c r="U65" s="67" t="s">
        <v>39</v>
      </c>
    </row>
    <row r="66" spans="1:21" ht="34.5" customHeight="1" x14ac:dyDescent="0.35">
      <c r="A66" s="81">
        <v>15</v>
      </c>
      <c r="B66" s="131" t="s">
        <v>266</v>
      </c>
      <c r="C66" s="10" t="s">
        <v>267</v>
      </c>
      <c r="D66" s="16" t="s">
        <v>268</v>
      </c>
      <c r="E66" s="33" t="s">
        <v>269</v>
      </c>
      <c r="F66" s="36" t="s">
        <v>215</v>
      </c>
      <c r="G66" s="36" t="str">
        <f>$G$4</f>
        <v>SW/ZP/WO/55/2020</v>
      </c>
      <c r="H66" s="36" t="s">
        <v>33</v>
      </c>
      <c r="I66" s="5" t="s">
        <v>59</v>
      </c>
      <c r="J66" s="7" t="s">
        <v>108</v>
      </c>
      <c r="K66" s="81">
        <v>24</v>
      </c>
      <c r="L66" s="5">
        <v>92</v>
      </c>
      <c r="M66" s="5">
        <f>L66*0.3</f>
        <v>27.599999999999998</v>
      </c>
      <c r="N66" s="5">
        <f>L66+M66</f>
        <v>119.6</v>
      </c>
      <c r="O66" s="45">
        <v>56144705</v>
      </c>
      <c r="P66" s="5" t="s">
        <v>78</v>
      </c>
      <c r="Q66" s="7" t="s">
        <v>287</v>
      </c>
      <c r="R66" s="59" t="s">
        <v>242</v>
      </c>
      <c r="S66" s="147" t="s">
        <v>79</v>
      </c>
      <c r="T66" s="62"/>
      <c r="U66" s="67" t="s">
        <v>39</v>
      </c>
    </row>
    <row r="67" spans="1:21" ht="29" x14ac:dyDescent="0.35">
      <c r="A67" s="82"/>
      <c r="B67" s="132"/>
      <c r="C67" s="10" t="s">
        <v>270</v>
      </c>
      <c r="D67" s="16" t="s">
        <v>268</v>
      </c>
      <c r="E67" s="8" t="s">
        <v>271</v>
      </c>
      <c r="F67" s="35" t="s">
        <v>272</v>
      </c>
      <c r="G67" s="35" t="str">
        <f>$G$4</f>
        <v>SW/ZP/WO/55/2020</v>
      </c>
      <c r="H67" s="36" t="s">
        <v>33</v>
      </c>
      <c r="I67" s="5" t="s">
        <v>59</v>
      </c>
      <c r="J67" s="7" t="s">
        <v>108</v>
      </c>
      <c r="K67" s="82"/>
      <c r="L67" s="5">
        <v>10</v>
      </c>
      <c r="M67" s="5">
        <v>3</v>
      </c>
      <c r="N67" s="5">
        <v>13</v>
      </c>
      <c r="O67" s="44">
        <v>2907082</v>
      </c>
      <c r="P67" s="5" t="s">
        <v>78</v>
      </c>
      <c r="Q67" s="7" t="s">
        <v>287</v>
      </c>
      <c r="R67" s="59" t="s">
        <v>242</v>
      </c>
      <c r="S67" s="147" t="s">
        <v>79</v>
      </c>
      <c r="T67" s="62"/>
      <c r="U67" s="67" t="s">
        <v>39</v>
      </c>
    </row>
    <row r="68" spans="1:21" ht="30" customHeight="1" x14ac:dyDescent="0.35">
      <c r="A68" s="81">
        <v>16</v>
      </c>
      <c r="B68" s="131" t="s">
        <v>273</v>
      </c>
      <c r="C68" s="125" t="s">
        <v>274</v>
      </c>
      <c r="D68" s="120" t="s">
        <v>275</v>
      </c>
      <c r="E68" s="108" t="s">
        <v>276</v>
      </c>
      <c r="F68" s="114" t="s">
        <v>277</v>
      </c>
      <c r="G68" s="114" t="str">
        <f>$G$41</f>
        <v>UKO/SU/JS/5260002004/2020/1</v>
      </c>
      <c r="H68" s="114" t="str">
        <f>$H$41</f>
        <v>ENEA Operator Sp. z o. o.</v>
      </c>
      <c r="I68" s="81" t="s">
        <v>92</v>
      </c>
      <c r="J68" s="7" t="s">
        <v>93</v>
      </c>
      <c r="K68" s="81">
        <v>24</v>
      </c>
      <c r="L68" s="5">
        <v>50</v>
      </c>
      <c r="M68" s="5">
        <v>17</v>
      </c>
      <c r="N68" s="5">
        <f>M68+L68</f>
        <v>67</v>
      </c>
      <c r="O68" s="96">
        <v>56196222</v>
      </c>
      <c r="P68" s="81" t="s">
        <v>124</v>
      </c>
      <c r="Q68" s="96" t="s">
        <v>177</v>
      </c>
      <c r="R68" s="85" t="s">
        <v>37</v>
      </c>
      <c r="S68" s="81" t="s">
        <v>79</v>
      </c>
      <c r="T68" s="129"/>
      <c r="U68" s="81" t="s">
        <v>39</v>
      </c>
    </row>
    <row r="69" spans="1:21" ht="21.5" customHeight="1" x14ac:dyDescent="0.35">
      <c r="A69" s="82"/>
      <c r="B69" s="132"/>
      <c r="C69" s="126"/>
      <c r="D69" s="121"/>
      <c r="E69" s="109"/>
      <c r="F69" s="115"/>
      <c r="G69" s="115"/>
      <c r="H69" s="115"/>
      <c r="I69" s="82"/>
      <c r="J69" s="7" t="s">
        <v>94</v>
      </c>
      <c r="K69" s="82"/>
      <c r="L69" s="5">
        <v>100</v>
      </c>
      <c r="M69" s="5">
        <f>L69*0.3</f>
        <v>30</v>
      </c>
      <c r="N69" s="5">
        <f>L69+M69</f>
        <v>130</v>
      </c>
      <c r="O69" s="97"/>
      <c r="P69" s="82"/>
      <c r="Q69" s="97"/>
      <c r="R69" s="86"/>
      <c r="S69" s="82"/>
      <c r="T69" s="129"/>
      <c r="U69" s="82"/>
    </row>
    <row r="70" spans="1:21" ht="63" customHeight="1" x14ac:dyDescent="0.35">
      <c r="A70" s="5">
        <v>17</v>
      </c>
      <c r="B70" s="2" t="s">
        <v>278</v>
      </c>
      <c r="C70" s="10" t="s">
        <v>279</v>
      </c>
      <c r="D70" s="16" t="s">
        <v>280</v>
      </c>
      <c r="E70" s="33" t="s">
        <v>281</v>
      </c>
      <c r="F70" s="35" t="s">
        <v>282</v>
      </c>
      <c r="G70" s="35" t="s">
        <v>74</v>
      </c>
      <c r="H70" s="35" t="s">
        <v>33</v>
      </c>
      <c r="I70" s="5" t="s">
        <v>150</v>
      </c>
      <c r="J70" s="7" t="s">
        <v>151</v>
      </c>
      <c r="K70" s="5">
        <v>24</v>
      </c>
      <c r="L70" s="5">
        <v>640</v>
      </c>
      <c r="M70" s="5">
        <f>L70*0.3</f>
        <v>192</v>
      </c>
      <c r="N70" s="5">
        <f>L70+M70</f>
        <v>832</v>
      </c>
      <c r="O70" s="5">
        <v>507441</v>
      </c>
      <c r="P70" s="5" t="s">
        <v>78</v>
      </c>
      <c r="Q70" s="7" t="s">
        <v>287</v>
      </c>
      <c r="R70" s="74" t="s">
        <v>218</v>
      </c>
      <c r="S70" s="66" t="s">
        <v>79</v>
      </c>
      <c r="T70" s="78"/>
      <c r="U70" s="67" t="s">
        <v>39</v>
      </c>
    </row>
    <row r="71" spans="1:21" x14ac:dyDescent="0.35">
      <c r="A71" s="8"/>
      <c r="B71" s="8"/>
      <c r="C71" s="14"/>
      <c r="D71" s="9"/>
      <c r="E71" s="3"/>
      <c r="F71" s="3"/>
      <c r="G71" s="3"/>
      <c r="H71" s="3"/>
      <c r="I71" s="8"/>
      <c r="L71" s="47">
        <f>SUM(L4:L70)</f>
        <v>9148.67</v>
      </c>
      <c r="M71" s="47">
        <f>SUM(M4:M70)</f>
        <v>2746.0099999999989</v>
      </c>
      <c r="N71" s="47">
        <f>SUM(N4:N70)</f>
        <v>11894.680000000002</v>
      </c>
    </row>
    <row r="72" spans="1:21" x14ac:dyDescent="0.35">
      <c r="A72" s="8"/>
      <c r="B72" s="8"/>
      <c r="C72" s="14"/>
      <c r="D72" s="9"/>
      <c r="E72" s="3"/>
      <c r="F72" s="3"/>
      <c r="G72" s="3"/>
      <c r="H72" s="3"/>
      <c r="I72" s="8"/>
    </row>
    <row r="73" spans="1:21" x14ac:dyDescent="0.35">
      <c r="A73" s="8"/>
      <c r="B73" s="8"/>
      <c r="C73" s="14"/>
      <c r="D73" s="9"/>
      <c r="E73" s="3"/>
      <c r="F73" s="3"/>
      <c r="G73" s="3"/>
      <c r="H73" s="3"/>
      <c r="I73" s="8"/>
    </row>
    <row r="74" spans="1:21" x14ac:dyDescent="0.35">
      <c r="A74" s="8"/>
      <c r="B74" s="8"/>
      <c r="C74" s="14"/>
      <c r="D74" s="9"/>
      <c r="E74" s="3"/>
      <c r="F74" s="3"/>
      <c r="G74" s="3"/>
      <c r="H74" s="3"/>
      <c r="I74" s="8"/>
      <c r="U74" s="34"/>
    </row>
    <row r="75" spans="1:21" x14ac:dyDescent="0.35">
      <c r="A75" s="8"/>
      <c r="B75" s="8"/>
      <c r="C75" s="14"/>
      <c r="D75" s="9"/>
      <c r="E75" s="3"/>
      <c r="F75" s="3"/>
      <c r="G75" s="3"/>
      <c r="H75" s="3"/>
      <c r="I75" s="8"/>
    </row>
    <row r="76" spans="1:21" x14ac:dyDescent="0.35">
      <c r="A76" s="8"/>
      <c r="B76" s="8"/>
      <c r="C76" s="14"/>
      <c r="D76" s="9"/>
      <c r="E76" s="3"/>
      <c r="F76" s="3"/>
      <c r="G76" s="3"/>
      <c r="H76" s="3"/>
      <c r="I76" s="8"/>
    </row>
    <row r="77" spans="1:21" x14ac:dyDescent="0.35">
      <c r="A77" s="8"/>
      <c r="B77" s="8"/>
      <c r="C77" s="14"/>
      <c r="D77" s="9"/>
      <c r="E77" s="3"/>
      <c r="F77" s="3"/>
      <c r="G77" s="3"/>
      <c r="H77" s="3"/>
      <c r="I77" s="8"/>
    </row>
    <row r="78" spans="1:21" x14ac:dyDescent="0.35">
      <c r="A78" s="8"/>
      <c r="B78" s="8"/>
      <c r="C78" s="14"/>
      <c r="D78" s="9"/>
      <c r="E78" s="3"/>
      <c r="F78" s="3"/>
      <c r="G78" s="3"/>
      <c r="H78" s="3"/>
      <c r="I78" s="8"/>
    </row>
    <row r="79" spans="1:21" x14ac:dyDescent="0.35">
      <c r="A79" s="8"/>
      <c r="B79" s="8"/>
      <c r="C79" s="14"/>
      <c r="D79" s="9"/>
      <c r="E79" s="3"/>
      <c r="F79" s="3"/>
      <c r="G79" s="3"/>
      <c r="H79" s="3"/>
      <c r="I79" s="8"/>
      <c r="U79" s="34"/>
    </row>
    <row r="80" spans="1:21" x14ac:dyDescent="0.35">
      <c r="A80" s="8"/>
      <c r="B80" s="8"/>
      <c r="C80" s="14"/>
      <c r="D80" s="9"/>
      <c r="E80" s="3"/>
      <c r="F80" s="3"/>
      <c r="G80" s="3"/>
      <c r="H80" s="3"/>
      <c r="I80" s="8"/>
    </row>
    <row r="81" spans="1:13" x14ac:dyDescent="0.35">
      <c r="A81" s="8"/>
      <c r="B81" s="8"/>
      <c r="C81" s="14"/>
      <c r="D81" s="9"/>
      <c r="E81" s="3"/>
      <c r="F81" s="3"/>
      <c r="G81" s="3"/>
      <c r="H81" s="3"/>
      <c r="I81" s="8"/>
    </row>
    <row r="82" spans="1:13" x14ac:dyDescent="0.35">
      <c r="A82" s="8"/>
      <c r="B82" s="8"/>
      <c r="C82" s="14"/>
      <c r="D82" s="9"/>
      <c r="E82" s="3"/>
      <c r="F82" s="3"/>
      <c r="G82" s="3"/>
      <c r="H82" s="3"/>
      <c r="I82" s="8"/>
    </row>
    <row r="83" spans="1:13" x14ac:dyDescent="0.35">
      <c r="A83" s="8"/>
      <c r="B83" s="8"/>
      <c r="C83" s="14"/>
      <c r="D83" s="9"/>
      <c r="E83" s="3"/>
      <c r="F83" s="3"/>
      <c r="G83" s="3"/>
      <c r="H83" s="3"/>
      <c r="I83" s="8"/>
    </row>
    <row r="84" spans="1:13" x14ac:dyDescent="0.35">
      <c r="A84" s="8"/>
      <c r="B84" s="8"/>
      <c r="E84" s="3"/>
      <c r="F84" s="3"/>
      <c r="G84" s="3"/>
      <c r="H84" s="3"/>
      <c r="I84" s="8"/>
    </row>
    <row r="85" spans="1:13" x14ac:dyDescent="0.35">
      <c r="A85" s="6"/>
      <c r="B85" s="8"/>
      <c r="E85" s="3"/>
      <c r="F85" s="3"/>
      <c r="G85" s="3"/>
      <c r="H85" s="3"/>
      <c r="I85" s="8"/>
    </row>
    <row r="86" spans="1:13" x14ac:dyDescent="0.35">
      <c r="A86" s="6"/>
      <c r="B86" s="8"/>
      <c r="E86" s="3"/>
      <c r="F86" s="3"/>
      <c r="G86" s="3"/>
      <c r="H86" s="3"/>
      <c r="I86" s="8"/>
    </row>
    <row r="87" spans="1:13" x14ac:dyDescent="0.35">
      <c r="A87" s="6"/>
      <c r="B87" s="8"/>
      <c r="E87" s="3"/>
      <c r="F87" s="3"/>
      <c r="G87" s="3"/>
      <c r="H87" s="3"/>
      <c r="I87" s="8"/>
      <c r="M87" s="3"/>
    </row>
    <row r="88" spans="1:13" x14ac:dyDescent="0.35">
      <c r="A88" s="6"/>
      <c r="B88" s="6"/>
      <c r="E88" s="3"/>
      <c r="F88" s="3"/>
      <c r="G88" s="3"/>
      <c r="H88" s="3"/>
      <c r="I88" s="6"/>
    </row>
    <row r="89" spans="1:13" x14ac:dyDescent="0.35">
      <c r="A89" s="6"/>
      <c r="B89" s="6"/>
      <c r="E89" s="3"/>
      <c r="F89" s="3"/>
      <c r="G89" s="3"/>
      <c r="H89" s="3"/>
      <c r="I89" s="6"/>
    </row>
    <row r="90" spans="1:13" x14ac:dyDescent="0.35">
      <c r="E90" s="3"/>
      <c r="F90" s="3"/>
      <c r="G90" s="3"/>
      <c r="H90" s="3"/>
      <c r="I90" s="6"/>
    </row>
    <row r="91" spans="1:13" x14ac:dyDescent="0.35">
      <c r="E91" s="3"/>
      <c r="F91" s="3"/>
      <c r="G91" s="3"/>
      <c r="H91" s="3"/>
      <c r="I91" s="6"/>
    </row>
    <row r="92" spans="1:13" x14ac:dyDescent="0.35">
      <c r="E92" s="3"/>
      <c r="F92" s="3"/>
      <c r="G92" s="3"/>
      <c r="H92" s="3"/>
      <c r="I92" s="6"/>
    </row>
    <row r="93" spans="1:13" x14ac:dyDescent="0.35">
      <c r="E93" s="3"/>
      <c r="F93" s="3"/>
      <c r="G93" s="3"/>
      <c r="H93" s="3"/>
      <c r="I93" s="6"/>
    </row>
    <row r="94" spans="1:13" x14ac:dyDescent="0.35">
      <c r="E94" s="3"/>
      <c r="F94" s="3"/>
      <c r="G94" s="3"/>
      <c r="H94" s="3"/>
      <c r="I94" s="6"/>
    </row>
    <row r="95" spans="1:13" x14ac:dyDescent="0.35">
      <c r="E95" s="3"/>
      <c r="F95" s="3"/>
      <c r="G95" s="3"/>
      <c r="H95" s="3"/>
      <c r="I95" s="6"/>
    </row>
    <row r="96" spans="1:13" x14ac:dyDescent="0.35">
      <c r="E96" s="3"/>
      <c r="F96" s="3"/>
      <c r="G96" s="3"/>
      <c r="H96" s="3"/>
      <c r="I96" s="6"/>
    </row>
    <row r="97" spans="5:9" x14ac:dyDescent="0.35">
      <c r="E97" s="3"/>
      <c r="F97" s="3"/>
      <c r="G97" s="3"/>
      <c r="H97" s="3"/>
      <c r="I97" s="6"/>
    </row>
    <row r="98" spans="5:9" x14ac:dyDescent="0.35">
      <c r="E98" s="3"/>
      <c r="F98" s="3"/>
      <c r="G98" s="3"/>
      <c r="H98" s="3"/>
      <c r="I98" s="6"/>
    </row>
    <row r="99" spans="5:9" x14ac:dyDescent="0.35">
      <c r="E99" s="3"/>
      <c r="F99" s="3"/>
      <c r="G99" s="3"/>
      <c r="H99" s="3"/>
      <c r="I99" s="6"/>
    </row>
    <row r="100" spans="5:9" x14ac:dyDescent="0.35">
      <c r="E100" s="3"/>
      <c r="F100" s="3"/>
      <c r="G100" s="3"/>
      <c r="H100" s="3"/>
      <c r="I100" s="6"/>
    </row>
    <row r="101" spans="5:9" x14ac:dyDescent="0.35">
      <c r="E101" s="3"/>
      <c r="F101" s="3"/>
      <c r="G101" s="3"/>
      <c r="H101" s="3"/>
    </row>
    <row r="102" spans="5:9" x14ac:dyDescent="0.35">
      <c r="E102" s="3"/>
      <c r="F102" s="3"/>
      <c r="G102" s="3"/>
      <c r="H102" s="3"/>
    </row>
    <row r="103" spans="5:9" x14ac:dyDescent="0.35">
      <c r="E103" s="3"/>
      <c r="F103" s="3"/>
      <c r="G103" s="3"/>
      <c r="H103" s="3"/>
    </row>
    <row r="104" spans="5:9" x14ac:dyDescent="0.35">
      <c r="E104" s="3"/>
      <c r="F104" s="3"/>
      <c r="G104" s="3"/>
      <c r="H104" s="3"/>
    </row>
    <row r="105" spans="5:9" x14ac:dyDescent="0.35">
      <c r="E105" s="3"/>
      <c r="F105" s="3"/>
      <c r="G105" s="3"/>
      <c r="H105" s="3"/>
    </row>
    <row r="106" spans="5:9" x14ac:dyDescent="0.35">
      <c r="E106" s="3"/>
      <c r="F106" s="3"/>
      <c r="G106" s="3"/>
      <c r="H106" s="3"/>
    </row>
    <row r="107" spans="5:9" x14ac:dyDescent="0.35">
      <c r="E107" s="3"/>
      <c r="F107" s="3"/>
      <c r="G107" s="3"/>
      <c r="H107" s="3"/>
    </row>
    <row r="108" spans="5:9" x14ac:dyDescent="0.35">
      <c r="E108" s="3"/>
      <c r="F108" s="3"/>
      <c r="G108" s="3"/>
      <c r="H108" s="3"/>
    </row>
    <row r="109" spans="5:9" x14ac:dyDescent="0.35">
      <c r="E109" s="3"/>
      <c r="F109" s="3"/>
      <c r="G109" s="3"/>
      <c r="H109" s="3"/>
    </row>
    <row r="110" spans="5:9" x14ac:dyDescent="0.35">
      <c r="E110" s="3"/>
      <c r="F110" s="3"/>
      <c r="G110" s="3"/>
      <c r="H110" s="3"/>
    </row>
    <row r="111" spans="5:9" x14ac:dyDescent="0.35">
      <c r="E111" s="3"/>
      <c r="F111" s="3"/>
      <c r="G111" s="3"/>
      <c r="H111" s="3"/>
    </row>
    <row r="112" spans="5:9" x14ac:dyDescent="0.35">
      <c r="E112" s="3"/>
      <c r="F112" s="3"/>
      <c r="G112" s="3"/>
      <c r="H112" s="3"/>
    </row>
    <row r="113" spans="5:8" x14ac:dyDescent="0.35">
      <c r="E113" s="3"/>
      <c r="F113" s="3"/>
      <c r="G113" s="3"/>
      <c r="H113" s="3"/>
    </row>
    <row r="114" spans="5:8" x14ac:dyDescent="0.35">
      <c r="E114" s="3"/>
      <c r="F114" s="3"/>
      <c r="G114" s="3"/>
      <c r="H114" s="3"/>
    </row>
  </sheetData>
  <mergeCells count="312">
    <mergeCell ref="U53:U54"/>
    <mergeCell ref="U55:U56"/>
    <mergeCell ref="U57:U58"/>
    <mergeCell ref="U59:U60"/>
    <mergeCell ref="U61:U62"/>
    <mergeCell ref="U32:U33"/>
    <mergeCell ref="U46:U47"/>
    <mergeCell ref="K66:K67"/>
    <mergeCell ref="R53:R54"/>
    <mergeCell ref="S53:S54"/>
    <mergeCell ref="R55:R56"/>
    <mergeCell ref="S55:S56"/>
    <mergeCell ref="S57:S58"/>
    <mergeCell ref="T57:T58"/>
    <mergeCell ref="S59:S60"/>
    <mergeCell ref="S61:S62"/>
    <mergeCell ref="T59:T60"/>
    <mergeCell ref="T61:T62"/>
    <mergeCell ref="T55:T56"/>
    <mergeCell ref="T53:T54"/>
    <mergeCell ref="O59:O60"/>
    <mergeCell ref="P59:P60"/>
    <mergeCell ref="Q59:Q60"/>
    <mergeCell ref="O61:O62"/>
    <mergeCell ref="P61:P62"/>
    <mergeCell ref="Q61:Q62"/>
    <mergeCell ref="R57:R58"/>
    <mergeCell ref="R59:R60"/>
    <mergeCell ref="R61:R62"/>
    <mergeCell ref="O53:O54"/>
    <mergeCell ref="P53:P54"/>
    <mergeCell ref="Q53:Q54"/>
    <mergeCell ref="O55:O56"/>
    <mergeCell ref="P55:P56"/>
    <mergeCell ref="Q55:Q56"/>
    <mergeCell ref="O57:O58"/>
    <mergeCell ref="P57:P58"/>
    <mergeCell ref="Q57:Q58"/>
    <mergeCell ref="R7:R8"/>
    <mergeCell ref="S7:S8"/>
    <mergeCell ref="T7:T8"/>
    <mergeCell ref="U7:U8"/>
    <mergeCell ref="O4:O6"/>
    <mergeCell ref="Q4:Q6"/>
    <mergeCell ref="R4:R6"/>
    <mergeCell ref="S4:S6"/>
    <mergeCell ref="T4:T6"/>
    <mergeCell ref="U4:U6"/>
    <mergeCell ref="P68:P69"/>
    <mergeCell ref="Q68:Q69"/>
    <mergeCell ref="R68:R69"/>
    <mergeCell ref="S68:S69"/>
    <mergeCell ref="T68:T69"/>
    <mergeCell ref="U68:U69"/>
    <mergeCell ref="O68:O69"/>
    <mergeCell ref="Q46:Q47"/>
    <mergeCell ref="U38:U39"/>
    <mergeCell ref="T38:T39"/>
    <mergeCell ref="T17:T19"/>
    <mergeCell ref="U17:U19"/>
    <mergeCell ref="O46:O47"/>
    <mergeCell ref="P46:P47"/>
    <mergeCell ref="R46:R47"/>
    <mergeCell ref="S46:S47"/>
    <mergeCell ref="R38:R39"/>
    <mergeCell ref="S38:S39"/>
    <mergeCell ref="O42:O43"/>
    <mergeCell ref="P42:P43"/>
    <mergeCell ref="T9:T12"/>
    <mergeCell ref="U9:U12"/>
    <mergeCell ref="R13:R16"/>
    <mergeCell ref="S13:S16"/>
    <mergeCell ref="T13:T16"/>
    <mergeCell ref="U13:U16"/>
    <mergeCell ref="R9:R12"/>
    <mergeCell ref="S9:S12"/>
    <mergeCell ref="L9:L12"/>
    <mergeCell ref="M13:M16"/>
    <mergeCell ref="N13:N16"/>
    <mergeCell ref="M17:M20"/>
    <mergeCell ref="N17:N20"/>
    <mergeCell ref="K17:K20"/>
    <mergeCell ref="M9:M12"/>
    <mergeCell ref="K25:K26"/>
    <mergeCell ref="K13:K16"/>
    <mergeCell ref="K9:K12"/>
    <mergeCell ref="L17:L20"/>
    <mergeCell ref="L13:L16"/>
    <mergeCell ref="K59:K60"/>
    <mergeCell ref="K61:K62"/>
    <mergeCell ref="K38:K39"/>
    <mergeCell ref="N9:N12"/>
    <mergeCell ref="K53:K54"/>
    <mergeCell ref="K55:K56"/>
    <mergeCell ref="K57:K58"/>
    <mergeCell ref="K42:K43"/>
    <mergeCell ref="K46:K47"/>
    <mergeCell ref="K68:K69"/>
    <mergeCell ref="H68:H69"/>
    <mergeCell ref="I61:I62"/>
    <mergeCell ref="I59:I60"/>
    <mergeCell ref="A4:A6"/>
    <mergeCell ref="E7:E8"/>
    <mergeCell ref="C4:C6"/>
    <mergeCell ref="E9:E12"/>
    <mergeCell ref="E13:E16"/>
    <mergeCell ref="D4:D6"/>
    <mergeCell ref="B4:B6"/>
    <mergeCell ref="E4:E6"/>
    <mergeCell ref="B35:B40"/>
    <mergeCell ref="A27:A28"/>
    <mergeCell ref="C32:C33"/>
    <mergeCell ref="A29:A31"/>
    <mergeCell ref="B29:B31"/>
    <mergeCell ref="C17:C20"/>
    <mergeCell ref="C38:C39"/>
    <mergeCell ref="A66:A67"/>
    <mergeCell ref="B66:B67"/>
    <mergeCell ref="B64:B65"/>
    <mergeCell ref="A64:A65"/>
    <mergeCell ref="B50:B56"/>
    <mergeCell ref="A68:A69"/>
    <mergeCell ref="B68:B69"/>
    <mergeCell ref="C68:C69"/>
    <mergeCell ref="B17:B26"/>
    <mergeCell ref="B41:B43"/>
    <mergeCell ref="B32:B34"/>
    <mergeCell ref="B27:B28"/>
    <mergeCell ref="B7:B16"/>
    <mergeCell ref="C7:C8"/>
    <mergeCell ref="C9:C12"/>
    <mergeCell ref="C13:C16"/>
    <mergeCell ref="C25:C26"/>
    <mergeCell ref="C59:C60"/>
    <mergeCell ref="C61:C62"/>
    <mergeCell ref="C57:C58"/>
    <mergeCell ref="A50:A56"/>
    <mergeCell ref="A57:A62"/>
    <mergeCell ref="B57:B62"/>
    <mergeCell ref="A41:A43"/>
    <mergeCell ref="A45:A49"/>
    <mergeCell ref="B45:B49"/>
    <mergeCell ref="C46:C47"/>
    <mergeCell ref="C53:C54"/>
    <mergeCell ref="C55:C56"/>
    <mergeCell ref="I57:I58"/>
    <mergeCell ref="H23:H24"/>
    <mergeCell ref="H13:H16"/>
    <mergeCell ref="C42:C43"/>
    <mergeCell ref="G32:G33"/>
    <mergeCell ref="A7:A16"/>
    <mergeCell ref="C21:C22"/>
    <mergeCell ref="C23:C24"/>
    <mergeCell ref="A17:A26"/>
    <mergeCell ref="A32:A34"/>
    <mergeCell ref="A35:A40"/>
    <mergeCell ref="D7:D8"/>
    <mergeCell ref="D9:D12"/>
    <mergeCell ref="D13:D16"/>
    <mergeCell ref="D17:D20"/>
    <mergeCell ref="D21:D22"/>
    <mergeCell ref="D23:D24"/>
    <mergeCell ref="D25:D26"/>
    <mergeCell ref="F32:F33"/>
    <mergeCell ref="D32:D33"/>
    <mergeCell ref="D38:D39"/>
    <mergeCell ref="D42:D43"/>
    <mergeCell ref="D53:D54"/>
    <mergeCell ref="D55:D56"/>
    <mergeCell ref="I2:J2"/>
    <mergeCell ref="I53:I54"/>
    <mergeCell ref="I55:I56"/>
    <mergeCell ref="I46:I47"/>
    <mergeCell ref="J9:J12"/>
    <mergeCell ref="I32:I33"/>
    <mergeCell ref="J13:J16"/>
    <mergeCell ref="I4:I6"/>
    <mergeCell ref="I7:I8"/>
    <mergeCell ref="I23:I24"/>
    <mergeCell ref="I21:I22"/>
    <mergeCell ref="I17:I20"/>
    <mergeCell ref="J17:J20"/>
    <mergeCell ref="I25:I26"/>
    <mergeCell ref="I42:I43"/>
    <mergeCell ref="I13:I16"/>
    <mergeCell ref="I9:I12"/>
    <mergeCell ref="I38:I39"/>
    <mergeCell ref="D46:D47"/>
    <mergeCell ref="H61:H62"/>
    <mergeCell ref="H59:H60"/>
    <mergeCell ref="H32:H33"/>
    <mergeCell ref="H57:H58"/>
    <mergeCell ref="F59:F60"/>
    <mergeCell ref="F61:F62"/>
    <mergeCell ref="F68:F69"/>
    <mergeCell ref="G42:G43"/>
    <mergeCell ref="G46:G47"/>
    <mergeCell ref="E68:E69"/>
    <mergeCell ref="F38:F39"/>
    <mergeCell ref="D59:D60"/>
    <mergeCell ref="D61:D62"/>
    <mergeCell ref="D57:D58"/>
    <mergeCell ref="F46:F47"/>
    <mergeCell ref="D68:D69"/>
    <mergeCell ref="F53:F54"/>
    <mergeCell ref="F55:F56"/>
    <mergeCell ref="F57:F58"/>
    <mergeCell ref="E17:E20"/>
    <mergeCell ref="E21:E22"/>
    <mergeCell ref="E23:E24"/>
    <mergeCell ref="E32:E33"/>
    <mergeCell ref="E25:E26"/>
    <mergeCell ref="H17:H20"/>
    <mergeCell ref="H21:H22"/>
    <mergeCell ref="F42:F43"/>
    <mergeCell ref="I68:I69"/>
    <mergeCell ref="G68:G69"/>
    <mergeCell ref="E38:E39"/>
    <mergeCell ref="G38:G39"/>
    <mergeCell ref="E42:E43"/>
    <mergeCell ref="E46:E47"/>
    <mergeCell ref="E53:E54"/>
    <mergeCell ref="E55:E56"/>
    <mergeCell ref="E57:E58"/>
    <mergeCell ref="E59:E60"/>
    <mergeCell ref="E61:E62"/>
    <mergeCell ref="G59:G60"/>
    <mergeCell ref="G61:G62"/>
    <mergeCell ref="G57:G58"/>
    <mergeCell ref="G55:G56"/>
    <mergeCell ref="G53:G54"/>
    <mergeCell ref="H4:H6"/>
    <mergeCell ref="H7:H8"/>
    <mergeCell ref="H9:H12"/>
    <mergeCell ref="H25:H26"/>
    <mergeCell ref="H38:H39"/>
    <mergeCell ref="H42:H43"/>
    <mergeCell ref="H46:H47"/>
    <mergeCell ref="H53:H54"/>
    <mergeCell ref="H55:H56"/>
    <mergeCell ref="F4:F6"/>
    <mergeCell ref="F7:F8"/>
    <mergeCell ref="F9:F12"/>
    <mergeCell ref="F13:F16"/>
    <mergeCell ref="F17:F20"/>
    <mergeCell ref="F21:F22"/>
    <mergeCell ref="F23:F24"/>
    <mergeCell ref="F25:F26"/>
    <mergeCell ref="G4:G6"/>
    <mergeCell ref="G7:G8"/>
    <mergeCell ref="G9:G12"/>
    <mergeCell ref="G13:G16"/>
    <mergeCell ref="G17:G20"/>
    <mergeCell ref="G21:G22"/>
    <mergeCell ref="G23:G24"/>
    <mergeCell ref="G25:G26"/>
    <mergeCell ref="K4:K6"/>
    <mergeCell ref="P4:P6"/>
    <mergeCell ref="Q9:Q12"/>
    <mergeCell ref="Q13:Q16"/>
    <mergeCell ref="S21:S22"/>
    <mergeCell ref="S23:S24"/>
    <mergeCell ref="S25:S26"/>
    <mergeCell ref="P21:P22"/>
    <mergeCell ref="P23:P24"/>
    <mergeCell ref="P25:P26"/>
    <mergeCell ref="R21:R22"/>
    <mergeCell ref="R23:R24"/>
    <mergeCell ref="R25:R26"/>
    <mergeCell ref="Q21:Q22"/>
    <mergeCell ref="Q23:Q24"/>
    <mergeCell ref="Q25:Q26"/>
    <mergeCell ref="K7:K8"/>
    <mergeCell ref="K23:K24"/>
    <mergeCell ref="K21:K22"/>
    <mergeCell ref="R17:R19"/>
    <mergeCell ref="S17:S19"/>
    <mergeCell ref="O7:O8"/>
    <mergeCell ref="P7:P8"/>
    <mergeCell ref="Q7:Q8"/>
    <mergeCell ref="K32:K33"/>
    <mergeCell ref="O17:O19"/>
    <mergeCell ref="P17:P19"/>
    <mergeCell ref="O13:O16"/>
    <mergeCell ref="P13:P16"/>
    <mergeCell ref="O9:O12"/>
    <mergeCell ref="P9:P12"/>
    <mergeCell ref="O38:O39"/>
    <mergeCell ref="Q17:Q19"/>
    <mergeCell ref="O21:O22"/>
    <mergeCell ref="O23:O24"/>
    <mergeCell ref="O25:O26"/>
    <mergeCell ref="Q38:Q39"/>
    <mergeCell ref="O32:O33"/>
    <mergeCell ref="P32:P33"/>
    <mergeCell ref="Q32:Q33"/>
    <mergeCell ref="Q42:Q43"/>
    <mergeCell ref="P38:P39"/>
    <mergeCell ref="T46:T47"/>
    <mergeCell ref="R42:R43"/>
    <mergeCell ref="S42:S43"/>
    <mergeCell ref="T42:T43"/>
    <mergeCell ref="U42:U43"/>
    <mergeCell ref="T21:T22"/>
    <mergeCell ref="T23:T24"/>
    <mergeCell ref="T25:T26"/>
    <mergeCell ref="U21:U22"/>
    <mergeCell ref="U23:U24"/>
    <mergeCell ref="U25:U26"/>
    <mergeCell ref="R32:R33"/>
    <mergeCell ref="S32:S33"/>
    <mergeCell ref="T32:T33"/>
  </mergeCells>
  <pageMargins left="0.7" right="0.7" top="0.75" bottom="0.75" header="0.3" footer="0.3"/>
  <pageSetup paperSize="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AB3F-B8B7-4D47-88D0-3561475D5F73}">
  <dimension ref="A1"/>
  <sheetViews>
    <sheetView topLeftCell="A25" workbookViewId="0"/>
  </sheetViews>
  <sheetFormatPr defaultRowHeight="14.5" x14ac:dyDescent="0.35"/>
  <cols>
    <col min="1" max="1" width="38.45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CD210-B8EB-464E-8C05-74555574CB8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986C-F70C-48F7-B623-2CD5E623631D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5230A144BC5B4FB88B141226BBAE3D" ma:contentTypeVersion="0" ma:contentTypeDescription="Utwórz nowy dokument." ma:contentTypeScope="" ma:versionID="7296de2fbd3c12250bb42ed4d85004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5ce4f05fb27f7c26e4a753cee43285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EACF35-9F02-40B2-A9E1-2AD868E62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BE36FB-9599-4542-A4B6-2D021478E7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E4B556-BE7A-451C-9F78-2493F40074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Zał nr 1 OPZ</vt:lpstr>
      <vt:lpstr>Arkusz2</vt:lpstr>
      <vt:lpstr>Arkusz3</vt:lpstr>
      <vt:lpstr>Arkusz4</vt:lpstr>
      <vt:lpstr>'Zał nr 1 OPZ'!Obszar_wydruku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Kurzawa Beata</dc:creator>
  <cp:keywords/>
  <dc:description/>
  <cp:lastModifiedBy>Kurzawa Beata</cp:lastModifiedBy>
  <cp:revision/>
  <cp:lastPrinted>2021-12-29T10:52:23Z</cp:lastPrinted>
  <dcterms:created xsi:type="dcterms:W3CDTF">2021-10-08T08:08:23Z</dcterms:created>
  <dcterms:modified xsi:type="dcterms:W3CDTF">2021-12-29T11:12:16Z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0x010100E95230A144BC5B4FB88B141226BBAE3D</vt:lpwstr>
  </property>
</Properties>
</file>