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_Magda\Barlicki\45-WR-ZP-D-2024-45-TP-\Platforma\"/>
    </mc:Choice>
  </mc:AlternateContent>
  <bookViews>
    <workbookView xWindow="0" yWindow="0" windowWidth="15300" windowHeight="7560"/>
  </bookViews>
  <sheets>
    <sheet name="Arkusz1" sheetId="1" r:id="rId1"/>
    <sheet name="Arkusz2" sheetId="2" r:id="rId2"/>
    <sheet name="Arkusz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T6" i="1" l="1"/>
  <c r="U6" i="1" s="1"/>
  <c r="T5" i="1"/>
  <c r="U5" i="1" s="1"/>
  <c r="K9" i="1"/>
  <c r="K6" i="1"/>
  <c r="L6" i="1" s="1"/>
  <c r="K5" i="1"/>
  <c r="L5" i="1" s="1"/>
  <c r="I9" i="1"/>
  <c r="I5" i="1"/>
  <c r="L9" i="1" l="1"/>
  <c r="L10" i="1" s="1"/>
  <c r="K10" i="1"/>
  <c r="L7" i="1"/>
  <c r="Q16" i="1" s="1"/>
  <c r="U7" i="1"/>
  <c r="S16" i="1" s="1"/>
  <c r="K7" i="1"/>
  <c r="P16" i="1" s="1"/>
  <c r="T7" i="1"/>
  <c r="R16" i="1" s="1"/>
  <c r="U16" i="1" l="1"/>
  <c r="T16" i="1"/>
</calcChain>
</file>

<file path=xl/sharedStrings.xml><?xml version="1.0" encoding="utf-8"?>
<sst xmlns="http://schemas.openxmlformats.org/spreadsheetml/2006/main" count="41" uniqueCount="34">
  <si>
    <t>m-c</t>
  </si>
  <si>
    <t>VAT %</t>
  </si>
  <si>
    <t>szt</t>
  </si>
  <si>
    <t>Lp</t>
  </si>
  <si>
    <t>Przedmiot zamówienia</t>
  </si>
  <si>
    <t>j. m.</t>
  </si>
  <si>
    <t>Minimalne wykorzy-stanie      (j. m)</t>
  </si>
  <si>
    <t>Nazwa handlowa, nazwa producenta, nr katalogowy oferowanego asortymentu</t>
  </si>
  <si>
    <t>Nazwa i nr dokumentu dopuszczajacego do obrotu i używania (Deklaracja Zgodności i Certyfikat CE)</t>
  </si>
  <si>
    <t>Cena jedn. (j. m.) netto w zł</t>
  </si>
  <si>
    <t xml:space="preserve">Cena jednostkowa (j.m.) brutto (zł) </t>
  </si>
  <si>
    <t>Wartość ogółem netto w zł    (ilość podstawowa)</t>
  </si>
  <si>
    <t xml:space="preserve">Wartość ogółem brutto w zł (ilość podstawowa)        </t>
  </si>
  <si>
    <t>Ilość opakowań handlowych</t>
  </si>
  <si>
    <t xml:space="preserve">Cena opakowania handlowego netto w zł </t>
  </si>
  <si>
    <t xml:space="preserve">Cena opakowania handlowego brutto w zł </t>
  </si>
  <si>
    <t>EAN 13 opakowania handlowego</t>
  </si>
  <si>
    <t>Klasa wyrobu medycznego</t>
  </si>
  <si>
    <t>Prawo opcji (j. m)</t>
  </si>
  <si>
    <t>Wartość prawa opcji netto (zł)</t>
  </si>
  <si>
    <t>Wartość prawa opcji brutto (zł)</t>
  </si>
  <si>
    <t>Ilość podstawowa                               (j. m.)</t>
  </si>
  <si>
    <t>op</t>
  </si>
  <si>
    <t>Papier do GEM Premier 5000 op x 5szt</t>
  </si>
  <si>
    <t>X</t>
  </si>
  <si>
    <t>suma</t>
  </si>
  <si>
    <t xml:space="preserve">Wartość podstawowa netto (zł) </t>
  </si>
  <si>
    <t>Wartość podstawowa  brutto (zł)</t>
  </si>
  <si>
    <t>Wartość całkowita zamówienia netto (zł)</t>
  </si>
  <si>
    <t>Wartość całkowita zamówienia brutto (zł)</t>
  </si>
  <si>
    <t>PAKIET 1</t>
  </si>
  <si>
    <t>Dzierżawa 4 szt. analizatora GEM Premier 5000 (bec-up) za miesiąc</t>
  </si>
  <si>
    <t>Wielkość opak. handlowego (zgodnie ze sposobem fakturowania)</t>
  </si>
  <si>
    <t>Kaseta do analizatora wieloparametrowego GEM Premier 5000 (BG/ISE/GL/cooX) na 450 oznaczeń z kontrolą do oznaczeń: pO2, pCO2, pH, Na+, K+, Ca+, Cl-, glukoza, mleczany, frakcje hemoglobiny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</si>
</sst>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_-* #,##0.00\ _z_ł_-;\-* #,##0.00\ _z_ł_-;_-* \-??\ _z_ł_-;_-@_-"/>
    <numFmt numFmtId="166" formatCode="[$-415]General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11"/>
      <color indexed="8"/>
      <name val="Calibri"/>
      <family val="2"/>
    </font>
    <font>
      <sz val="8"/>
      <color rgb="FFFF0000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164" fontId="4" fillId="0" borderId="0" applyFont="0" applyFill="0" applyBorder="0" applyAlignment="0" applyProtection="0"/>
    <xf numFmtId="166" fontId="9" fillId="0" borderId="0" applyBorder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9" fontId="5" fillId="3" borderId="1" xfId="3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5" fillId="2" borderId="1" xfId="4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5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165" fontId="10" fillId="0" borderId="1" xfId="5" applyNumberFormat="1" applyFont="1" applyBorder="1" applyAlignment="1" applyProtection="1">
      <alignment horizontal="center" vertical="center" wrapText="1"/>
    </xf>
    <xf numFmtId="166" fontId="10" fillId="0" borderId="1" xfId="5" applyFont="1" applyBorder="1" applyAlignment="1" applyProtection="1">
      <alignment horizontal="center" vertical="center" wrapText="1"/>
    </xf>
    <xf numFmtId="43" fontId="1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43" fontId="2" fillId="0" borderId="7" xfId="0" applyNumberFormat="1" applyFont="1" applyBorder="1" applyAlignment="1">
      <alignment horizontal="center" vertical="center"/>
    </xf>
    <xf numFmtId="44" fontId="2" fillId="0" borderId="7" xfId="0" applyNumberFormat="1" applyFont="1" applyBorder="1" applyAlignment="1">
      <alignment horizontal="center" vertical="center"/>
    </xf>
    <xf numFmtId="0" fontId="2" fillId="0" borderId="0" xfId="0" applyFont="1" applyBorder="1"/>
    <xf numFmtId="44" fontId="2" fillId="0" borderId="0" xfId="0" applyNumberFormat="1" applyFont="1" applyBorder="1"/>
    <xf numFmtId="0" fontId="12" fillId="0" borderId="1" xfId="0" applyFont="1" applyBorder="1"/>
    <xf numFmtId="44" fontId="12" fillId="0" borderId="1" xfId="0" applyNumberFormat="1" applyFont="1" applyBorder="1"/>
    <xf numFmtId="0" fontId="13" fillId="0" borderId="5" xfId="0" applyFont="1" applyBorder="1" applyAlignment="1">
      <alignment horizontal="center" vertical="center" wrapText="1"/>
    </xf>
    <xf numFmtId="43" fontId="13" fillId="0" borderId="5" xfId="0" applyNumberFormat="1" applyFont="1" applyBorder="1" applyAlignment="1">
      <alignment horizontal="center" vertical="center" wrapText="1"/>
    </xf>
    <xf numFmtId="43" fontId="13" fillId="0" borderId="2" xfId="0" applyNumberFormat="1" applyFont="1" applyBorder="1" applyAlignment="1">
      <alignment horizontal="center" vertical="center" wrapText="1"/>
    </xf>
    <xf numFmtId="43" fontId="13" fillId="0" borderId="3" xfId="0" applyNumberFormat="1" applyFont="1" applyBorder="1" applyAlignment="1">
      <alignment horizontal="center" vertical="center" wrapText="1"/>
    </xf>
    <xf numFmtId="43" fontId="13" fillId="0" borderId="3" xfId="2" applyNumberFormat="1" applyFont="1" applyFill="1" applyBorder="1" applyAlignment="1">
      <alignment horizontal="center" vertical="center" wrapText="1"/>
    </xf>
    <xf numFmtId="43" fontId="13" fillId="0" borderId="4" xfId="0" applyNumberFormat="1" applyFont="1" applyBorder="1" applyAlignment="1">
      <alignment horizontal="center" vertical="center" wrapText="1"/>
    </xf>
    <xf numFmtId="43" fontId="12" fillId="0" borderId="1" xfId="0" applyNumberFormat="1" applyFont="1" applyBorder="1"/>
    <xf numFmtId="9" fontId="5" fillId="2" borderId="6" xfId="1" applyNumberFormat="1" applyFont="1" applyFill="1" applyBorder="1" applyAlignment="1">
      <alignment horizontal="center" vertical="center" wrapText="1"/>
    </xf>
    <xf numFmtId="9" fontId="5" fillId="2" borderId="7" xfId="1" applyNumberFormat="1" applyFont="1" applyFill="1" applyBorder="1" applyAlignment="1">
      <alignment horizontal="center" vertical="center" wrapText="1"/>
    </xf>
    <xf numFmtId="9" fontId="5" fillId="2" borderId="8" xfId="1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6">
    <cellStyle name="Dziesiętny" xfId="1" builtinId="3"/>
    <cellStyle name="Dziesiętny 2" xfId="4"/>
    <cellStyle name="Normalny" xfId="0" builtinId="0"/>
    <cellStyle name="Normalny 8" xfId="5"/>
    <cellStyle name="Normalny_Arkusz1" xfId="3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16"/>
  <sheetViews>
    <sheetView tabSelected="1" view="pageLayout" topLeftCell="A3" zoomScaleNormal="80" workbookViewId="0">
      <selection activeCell="K9" sqref="K9"/>
    </sheetView>
  </sheetViews>
  <sheetFormatPr defaultColWidth="9.140625" defaultRowHeight="12.75" x14ac:dyDescent="0.2"/>
  <cols>
    <col min="1" max="1" width="6" style="1" customWidth="1"/>
    <col min="2" max="2" width="61.140625" style="2" customWidth="1"/>
    <col min="3" max="3" width="12.28515625" style="1" customWidth="1"/>
    <col min="4" max="4" width="10.7109375" style="1" customWidth="1"/>
    <col min="5" max="5" width="10.85546875" style="1" customWidth="1"/>
    <col min="6" max="6" width="14.28515625" style="2" customWidth="1"/>
    <col min="7" max="7" width="14.28515625" style="1" customWidth="1"/>
    <col min="8" max="8" width="11.7109375" style="1" customWidth="1"/>
    <col min="9" max="9" width="12.42578125" style="1" customWidth="1"/>
    <col min="10" max="10" width="11.28515625" style="1" customWidth="1"/>
    <col min="11" max="11" width="16.5703125" style="1" customWidth="1"/>
    <col min="12" max="12" width="16.28515625" style="1" customWidth="1"/>
    <col min="13" max="13" width="16.7109375" style="1" customWidth="1"/>
    <col min="14" max="14" width="12" style="1" customWidth="1"/>
    <col min="15" max="15" width="14" style="1" customWidth="1"/>
    <col min="16" max="17" width="15.140625" style="1" bestFit="1" customWidth="1"/>
    <col min="18" max="18" width="13.85546875" style="1" customWidth="1"/>
    <col min="19" max="19" width="13.42578125" style="1" bestFit="1" customWidth="1"/>
    <col min="20" max="20" width="20.140625" style="1" customWidth="1"/>
    <col min="21" max="21" width="17.85546875" style="1" customWidth="1"/>
    <col min="22" max="16384" width="9.140625" style="1"/>
  </cols>
  <sheetData>
    <row r="4" spans="1:21" ht="130.5" customHeight="1" x14ac:dyDescent="0.2">
      <c r="A4" s="12" t="s">
        <v>3</v>
      </c>
      <c r="B4" s="12" t="s">
        <v>4</v>
      </c>
      <c r="C4" s="12" t="s">
        <v>5</v>
      </c>
      <c r="D4" s="13" t="s">
        <v>6</v>
      </c>
      <c r="E4" s="12" t="s">
        <v>21</v>
      </c>
      <c r="F4" s="12" t="s">
        <v>7</v>
      </c>
      <c r="G4" s="12" t="s">
        <v>8</v>
      </c>
      <c r="H4" s="14" t="s">
        <v>9</v>
      </c>
      <c r="I4" s="14" t="s">
        <v>10</v>
      </c>
      <c r="J4" s="15" t="s">
        <v>1</v>
      </c>
      <c r="K4" s="14" t="s">
        <v>11</v>
      </c>
      <c r="L4" s="14" t="s">
        <v>12</v>
      </c>
      <c r="M4" s="12" t="s">
        <v>32</v>
      </c>
      <c r="N4" s="12" t="s">
        <v>13</v>
      </c>
      <c r="O4" s="16" t="s">
        <v>14</v>
      </c>
      <c r="P4" s="16" t="s">
        <v>15</v>
      </c>
      <c r="Q4" s="17" t="s">
        <v>16</v>
      </c>
      <c r="R4" s="17" t="s">
        <v>17</v>
      </c>
      <c r="S4" s="18" t="s">
        <v>18</v>
      </c>
      <c r="T4" s="18" t="s">
        <v>19</v>
      </c>
      <c r="U4" s="18" t="s">
        <v>20</v>
      </c>
    </row>
    <row r="5" spans="1:21" ht="38.25" customHeight="1" x14ac:dyDescent="0.2">
      <c r="A5" s="5">
        <v>1</v>
      </c>
      <c r="B5" s="3" t="s">
        <v>33</v>
      </c>
      <c r="C5" s="6" t="s">
        <v>2</v>
      </c>
      <c r="D5" s="7">
        <v>55</v>
      </c>
      <c r="E5" s="7">
        <v>110</v>
      </c>
      <c r="F5" s="8"/>
      <c r="G5" s="5"/>
      <c r="H5" s="11">
        <v>4255</v>
      </c>
      <c r="I5" s="11">
        <f>H5*J5+H5</f>
        <v>4595.3999999999996</v>
      </c>
      <c r="J5" s="22">
        <v>0.08</v>
      </c>
      <c r="K5" s="9">
        <f>H5*E5</f>
        <v>468050</v>
      </c>
      <c r="L5" s="9">
        <f>K5*J5+K5</f>
        <v>505494</v>
      </c>
      <c r="M5" s="10"/>
      <c r="N5" s="10"/>
      <c r="O5" s="21"/>
      <c r="P5" s="21"/>
      <c r="Q5" s="4"/>
      <c r="R5" s="4"/>
      <c r="S5" s="4">
        <v>10</v>
      </c>
      <c r="T5" s="21">
        <f>S5*H5</f>
        <v>42550</v>
      </c>
      <c r="U5" s="21">
        <f>T5*J5+T5</f>
        <v>45954</v>
      </c>
    </row>
    <row r="6" spans="1:21" ht="17.25" customHeight="1" x14ac:dyDescent="0.2">
      <c r="A6" s="4">
        <v>2</v>
      </c>
      <c r="B6" s="3" t="s">
        <v>23</v>
      </c>
      <c r="C6" s="4" t="s">
        <v>22</v>
      </c>
      <c r="D6" s="4">
        <v>50</v>
      </c>
      <c r="E6" s="19">
        <v>100</v>
      </c>
      <c r="F6" s="4"/>
      <c r="G6" s="4"/>
      <c r="H6" s="20">
        <v>69</v>
      </c>
      <c r="I6" s="20">
        <f>H6*J6+H6</f>
        <v>74.52</v>
      </c>
      <c r="J6" s="22">
        <v>0.08</v>
      </c>
      <c r="K6" s="9">
        <f>H6*E6</f>
        <v>6900</v>
      </c>
      <c r="L6" s="9">
        <f>K6*J6+K6</f>
        <v>7452</v>
      </c>
      <c r="M6" s="4"/>
      <c r="N6" s="4"/>
      <c r="O6" s="21"/>
      <c r="P6" s="21"/>
      <c r="Q6" s="4"/>
      <c r="R6" s="4"/>
      <c r="S6" s="4">
        <v>35</v>
      </c>
      <c r="T6" s="21">
        <f>S6*H6</f>
        <v>2415</v>
      </c>
      <c r="U6" s="21">
        <f>T6*J6+T6</f>
        <v>2608.1999999999998</v>
      </c>
    </row>
    <row r="7" spans="1:21" ht="17.25" customHeight="1" x14ac:dyDescent="0.2">
      <c r="A7" s="23"/>
      <c r="B7" s="24"/>
      <c r="C7" s="25"/>
      <c r="D7" s="25"/>
      <c r="E7" s="26"/>
      <c r="F7" s="25"/>
      <c r="G7" s="25"/>
      <c r="H7" s="27"/>
      <c r="I7" s="27"/>
      <c r="J7" s="31" t="s">
        <v>25</v>
      </c>
      <c r="K7" s="32">
        <f>SUM(K5:K6)</f>
        <v>474950</v>
      </c>
      <c r="L7" s="32">
        <f>SUM(L5:L6)</f>
        <v>512946</v>
      </c>
      <c r="M7" s="25"/>
      <c r="N7" s="25"/>
      <c r="O7" s="28"/>
      <c r="P7" s="28"/>
      <c r="Q7" s="25"/>
      <c r="R7" s="25"/>
      <c r="S7" s="31" t="s">
        <v>25</v>
      </c>
      <c r="T7" s="32">
        <f>SUM(T5:T6)</f>
        <v>44965</v>
      </c>
      <c r="U7" s="32">
        <f>SUM(U5:U6)</f>
        <v>48562.2</v>
      </c>
    </row>
    <row r="8" spans="1:21" ht="15" customHeight="1" x14ac:dyDescent="0.2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2"/>
    </row>
    <row r="9" spans="1:21" x14ac:dyDescent="0.2">
      <c r="A9" s="4">
        <v>3</v>
      </c>
      <c r="B9" s="46" t="s">
        <v>31</v>
      </c>
      <c r="C9" s="4" t="s">
        <v>0</v>
      </c>
      <c r="D9" s="4" t="s">
        <v>24</v>
      </c>
      <c r="E9" s="19">
        <v>24</v>
      </c>
      <c r="F9" s="4"/>
      <c r="G9" s="4"/>
      <c r="H9" s="20">
        <v>40</v>
      </c>
      <c r="I9" s="20">
        <f>H9*J9+H9</f>
        <v>49.2</v>
      </c>
      <c r="J9" s="22">
        <v>0.23</v>
      </c>
      <c r="K9" s="20">
        <f>H9*E9</f>
        <v>960</v>
      </c>
      <c r="L9" s="9">
        <f>K9*J9+K9</f>
        <v>1180.8</v>
      </c>
      <c r="M9" s="4"/>
      <c r="N9" s="4"/>
      <c r="O9" s="21"/>
      <c r="P9" s="21"/>
      <c r="Q9" s="4"/>
      <c r="R9" s="4"/>
      <c r="S9" s="4" t="s">
        <v>24</v>
      </c>
      <c r="T9" s="21" t="s">
        <v>24</v>
      </c>
      <c r="U9" s="21" t="s">
        <v>24</v>
      </c>
    </row>
    <row r="10" spans="1:21" x14ac:dyDescent="0.2">
      <c r="J10" s="31" t="s">
        <v>25</v>
      </c>
      <c r="K10" s="39">
        <f>K9</f>
        <v>960</v>
      </c>
      <c r="L10" s="39">
        <f>L9</f>
        <v>1180.8</v>
      </c>
      <c r="S10" s="29"/>
      <c r="T10" s="30"/>
      <c r="U10" s="30"/>
    </row>
    <row r="13" spans="1:21" ht="13.5" thickBot="1" x14ac:dyDescent="0.25"/>
    <row r="14" spans="1:21" ht="13.5" thickBot="1" x14ac:dyDescent="0.25">
      <c r="P14" s="43" t="s">
        <v>30</v>
      </c>
      <c r="Q14" s="44"/>
      <c r="R14" s="44"/>
      <c r="S14" s="44"/>
      <c r="T14" s="44"/>
      <c r="U14" s="45"/>
    </row>
    <row r="15" spans="1:21" ht="32.25" thickBot="1" x14ac:dyDescent="0.25">
      <c r="P15" s="33" t="s">
        <v>26</v>
      </c>
      <c r="Q15" s="33" t="s">
        <v>27</v>
      </c>
      <c r="R15" s="33" t="s">
        <v>19</v>
      </c>
      <c r="S15" s="34" t="s">
        <v>20</v>
      </c>
      <c r="T15" s="34" t="s">
        <v>28</v>
      </c>
      <c r="U15" s="34" t="s">
        <v>29</v>
      </c>
    </row>
    <row r="16" spans="1:21" ht="13.5" thickBot="1" x14ac:dyDescent="0.25">
      <c r="P16" s="35">
        <f>K7</f>
        <v>474950</v>
      </c>
      <c r="Q16" s="36">
        <f>L7</f>
        <v>512946</v>
      </c>
      <c r="R16" s="37">
        <f>T7</f>
        <v>44965</v>
      </c>
      <c r="S16" s="36">
        <f>U7</f>
        <v>48562.2</v>
      </c>
      <c r="T16" s="36">
        <f>P16+R16</f>
        <v>519915</v>
      </c>
      <c r="U16" s="38">
        <f>Q16+S16</f>
        <v>561508.19999999995</v>
      </c>
    </row>
  </sheetData>
  <mergeCells count="2">
    <mergeCell ref="A8:U8"/>
    <mergeCell ref="P14:U14"/>
  </mergeCells>
  <phoneticPr fontId="0" type="noConversion"/>
  <pageMargins left="0.19685039370078741" right="0.19685039370078741" top="0.74803149606299213" bottom="0.74803149606299213" header="0.31496062992125984" footer="0.31496062992125984"/>
  <pageSetup paperSize="9" scale="42" fitToHeight="0" orientation="landscape" r:id="rId1"/>
  <headerFooter>
    <oddHeader>&amp;L45/TP/ZP/D/2024&amp;CFORMULARZ ASORTYMENTOWO - CENOWY&amp;RZAŁACZNIK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Pietrzyk</dc:creator>
  <cp:lastModifiedBy>Magdalena Sawicka</cp:lastModifiedBy>
  <cp:lastPrinted>2024-02-28T11:07:21Z</cp:lastPrinted>
  <dcterms:created xsi:type="dcterms:W3CDTF">2016-02-16T08:45:45Z</dcterms:created>
  <dcterms:modified xsi:type="dcterms:W3CDTF">2024-05-15T13:36:26Z</dcterms:modified>
</cp:coreProperties>
</file>