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 tabRatio="50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45621" iterateDelta="1E-4"/>
</workbook>
</file>

<file path=xl/calcChain.xml><?xml version="1.0" encoding="utf-8"?>
<calcChain xmlns="http://schemas.openxmlformats.org/spreadsheetml/2006/main">
  <c r="H23" i="8" l="1"/>
  <c r="I11" i="7"/>
  <c r="I5" i="6"/>
  <c r="H18" i="4" l="1"/>
  <c r="I27" i="9" l="1"/>
  <c r="H11" i="2" l="1"/>
  <c r="I11" i="2"/>
  <c r="H27" i="9" l="1"/>
  <c r="I18" i="4" l="1"/>
  <c r="J6" i="3" l="1"/>
  <c r="I6" i="3"/>
  <c r="J10" i="5" l="1"/>
  <c r="I10" i="5"/>
  <c r="C1" i="4"/>
  <c r="J11" i="7"/>
</calcChain>
</file>

<file path=xl/sharedStrings.xml><?xml version="1.0" encoding="utf-8"?>
<sst xmlns="http://schemas.openxmlformats.org/spreadsheetml/2006/main" count="273" uniqueCount="139">
  <si>
    <t>Lp</t>
  </si>
  <si>
    <t>Nazwa handlowa</t>
  </si>
  <si>
    <t>Parametr techniczny</t>
  </si>
  <si>
    <t>jednostka miary</t>
  </si>
  <si>
    <t>Cena jedn. Netto</t>
  </si>
  <si>
    <t>vat%</t>
  </si>
  <si>
    <t>Wartość jednostkowa brutto</t>
  </si>
  <si>
    <t>wartość netto</t>
  </si>
  <si>
    <t>Wartość brutto</t>
  </si>
  <si>
    <t>Nr. Katalogowy</t>
  </si>
  <si>
    <t>szt</t>
  </si>
  <si>
    <t>RAZEM</t>
  </si>
  <si>
    <t>ilość</t>
  </si>
  <si>
    <t>cena jednostkowa netto</t>
  </si>
  <si>
    <t>cena jednostkowa brutto</t>
  </si>
  <si>
    <t>wartość brutto</t>
  </si>
  <si>
    <t>sztuka</t>
  </si>
  <si>
    <t>sztyka</t>
  </si>
  <si>
    <t>L.p.</t>
  </si>
  <si>
    <t>OPIS PRODUKTU</t>
  </si>
  <si>
    <t>Cena jednostkowa  netto</t>
  </si>
  <si>
    <t>Wartość netto</t>
  </si>
  <si>
    <t>szt.</t>
  </si>
  <si>
    <t>Szczególowy opis produktu</t>
  </si>
  <si>
    <t>cena jednostkowa nettu</t>
  </si>
  <si>
    <t>warto netto</t>
  </si>
  <si>
    <t>warto brutto</t>
  </si>
  <si>
    <t>szczegółowy opis zamówienia</t>
  </si>
  <si>
    <t>nr, katalogowy</t>
  </si>
  <si>
    <t>1.</t>
  </si>
  <si>
    <t>2.</t>
  </si>
  <si>
    <t>3.</t>
  </si>
  <si>
    <t>4.</t>
  </si>
  <si>
    <t>5.</t>
  </si>
  <si>
    <t>6.</t>
  </si>
  <si>
    <t>vat %</t>
  </si>
  <si>
    <t>Razem</t>
  </si>
  <si>
    <t>zadanie 1 system sterowalnych cewników zewnątrzoponowych</t>
  </si>
  <si>
    <t>Sterowalne cewniki przeznaczone do zewnątrzoponowego podawania leków przeciwbólowych w obrębie dolnej części kręgosłupa o następujących parametrach:                                         - możliwość  minimalnej dekompresji nerwów rdzeniowych za pomocą zintegrowanego  balonu prowadzącą do trwałego lagodzenia bóluzwiązanego z ostrymi i przewlekłymi schorzeniami kręgosłupa                                                 - nieprzezierny wewnętrzny widoczny w śródoperacyjnym monitorowaniu RTG                           - specjalna blokowana dzwignia umożliwiająca     dwukierunkowe sterowanie cewnikiem                       - średnica zewnętrzna cewników                                                       - długość robocza  cewników 300 mm                            -igła dostępowa w rozmiarze 14 G (1,63 mm)                - elastyczny prowadnik - do jednorazowego                - do jednorazowego użytku , pakowane pojedyńczo, fabrycznie sterylne</t>
  </si>
  <si>
    <t>ilośc</t>
  </si>
  <si>
    <t xml:space="preserve">Elektroda neutralna do generatora RF NT1100 (używanym przez Zamawiającego), referencyjna, jednorazowa, wyposażona w zatopiony w strukturę elektrody przewód umożliwiający bezpośrednie podłączenie do generatora 
</t>
  </si>
  <si>
    <t xml:space="preserve">Elektroda RF wielorazowego użytku kompatybilna z generatorem NT1100 (używanym przez Zamawiającego), kompatybilna z kaniulami RF opisanymi poniżej, wyposażona w czujnik umieszczony w trzonie elektrody, automatycznie walidujący zgodność elektroda-kaniula. Długość części aktywnej 100 mm.
</t>
  </si>
  <si>
    <t>Kaniula prosta RF. Igła jednorazowego użytku kompatybilna z generatorem NT1100 (używanym przez Zamawiającego). Igła pokryta powłoką teflonową techniką naparowywania nanocząsteczkowego i wyposażona w złącze Luer Lock. Rozmiar 100 mm, 20G, długość części odizolowanej: 5 mm.</t>
  </si>
  <si>
    <t>Kaniula zakrzywiona RF. Igła jednorazowego użytku kompatybilna z generatorem NT1100 (używanym przez Zamawiającego). Igła zakrzywiona pokryta powłoką teflonową techniką naparowywania nanocząsteczkowego i wyposażona w złącze Luer Lock. Rozmiar 100 mm, 20G, długość części odizolowanej: 10 mm.</t>
  </si>
  <si>
    <t>Kaniula zakrzywiona RF. Igła jednorazowego użytku kompatybilna z generatorem NT1100 (używanym przez Zamawiającego). Igła zakrzywiona pokryta powłoką teflonową techniką naparowywania nanocząsteczkowego i wyposażona w złącze Luer Lock. Rozmiar 150 mm, 20G, długość części odizolowanej: 10 mm.</t>
  </si>
  <si>
    <t>Kaniula zakrzywiona RF. Igła jednorazowego użytku kompatybilna z generatorem NT1100 (używanym przez Zamawiającego). Igła zakrzywiona pokryta powłoką teflonową techniką naparowywania nanocząsteczkowego i wyposażona w złącze Luer Lock. Rozmiar 50 mm, 22G, długość części odizolowanej: 5 mm.</t>
  </si>
  <si>
    <t>zadanie 2 - akcesorja Neuro Therm</t>
  </si>
  <si>
    <t>Cena jednostkowa brutto</t>
  </si>
  <si>
    <t>zadanie 3 - zestaw do odzysku krwi</t>
  </si>
  <si>
    <t>Panewka półkolista typu press-fit bez otworów dla śrub mocujących wykonana ze stopu tytanu (Ti-6Al-4V) z porowatą powłoką zewnętrzną z czystego tytanu nakładaną metodą natrysku plazmowego o porowatości w zakresie 100-350 μm. Dostępna w rozmiarach od 42mm do 66mm ze skokiem co dwa milimetry. W wewnętrznej części posiadająca rowek do zatrzaśnięcia wkładki oraz dodatkowe wgłębienia zapobiegające rotacji wkładki. Umożliwiająca zastosowanie głowy o rozmiarze 36mm od rozmiaru panewki 52mm. W zestawie ze śrubą zabezpieczającą otwór centralny.</t>
  </si>
  <si>
    <t>Panewka półkolista typu press-fit z dwoma otworami dla śrub mocujących wykonana ze stopu tytanu (Ti-6Al-4V) z porowatą powłoką zewnętrzną z czystego tytanu nakładaną metodą natrysku plazmowego o porowatości w zakresie 100-350 μm. Dostępna rozmiarach od 42mm do 66mm ze skokiem co dwa milimetry. W wewnętrznej części posiadająca rowek do zatrzaśnięcia wkładki oraz dodatkowe wgłębienia zapobiegające rotacji wkładki. Umożliwiająca zastosowanie głowy o rozmiarze 36mm od rozmiaru panewki 52mm.</t>
  </si>
  <si>
    <t>Trzpień bezcementowy wykonany ze stopu Titanium-Nobium o potrójnie zwężającym się kształcie i prostokątnym przekroju poprzecznym zapewniający efektywną stabilność zachowując unaczynienie kości z szyjką polerowaną na wysoki połysk. Napylony hydroksyapatytem, posiadający poziome i pionowe makrostruktury zwiększające powierzchnię styku. Podwójnie zwężający się w części dystalnej redukując ryzyko powstawania naprężeń w trzonie kości. Dostępny w 11 rozmiarach z kątem nachylenia szyjki 135 stopnie oraz w 9 rozmiarach z kątem nachylenia szyjki 127 stopni</t>
  </si>
  <si>
    <t>Wkładka wykonana z wysoko usieciowanego UHMWPE zarówno w wersji płaskiej, jak i z kapturem. Posiadająca wypustki antyrotacyjne oraz wypust blokujący zlokalizowany na obwodzie w najgrubszej części wkładki.</t>
  </si>
  <si>
    <t>Głowa ceramiczna o średnicy od 28mm do 40 mm ze skokiem co 4mm w co najmniej 3 wysokościach dla rozmiaru 28mm i 4 wysokościach dla rozmiarów od 32mm do 40mm</t>
  </si>
  <si>
    <t>Głowa metalowa ze stopu CoCrMo o średnicy od 28 mm do 36mm ze skokiem co 4mm w 5 wysokościach ze skokiem co 3,5mm.</t>
  </si>
  <si>
    <t>Śruby kostne o średnicy Ø 6,5mm w długościach od 15mm do 70 mm ze skokiem co 5mm</t>
  </si>
  <si>
    <t xml:space="preserve">Trzpień bezcementowy, długi, wykonany ze stopu Titanium-Nobium o potrójnie zwężającym się kształcie i prostokątnym przekroju poprzecznym, posiadający poziome i pionowe makrostruktury zwiększające powierzchnię styku, zapewniając efektywną stabilność i zachowując unaczynienie kości z szyjką polerowaną na wysoki połysk. </t>
  </si>
  <si>
    <t>Trzpień cementowy wykonany ze stopu Titanium-Nobium o potrójnie zwężającym się kształcie i prostokątnym przekroju poprzecznym zapewniający efektywną stabilność zachowując unaczynienie kości polerowany na wysoki połysk. Podwójnie zwężający się w części dystalnej redukując ryzyko powstawania naprężeń w trzonie kości.Dostępny w 9 rozmiarach z kątem nachylenia szyjki135 stopni, oraz w 9 rozmiarach z kątem nachylenia szyjki 127 syopni</t>
  </si>
  <si>
    <t>Śruba zabezpieczającą centralny otwór panewki.</t>
  </si>
  <si>
    <t>Ostrze pryzmatyczne do piły oscylacyjnej 19x90x1.27mm lub 25x90x1.27mm</t>
  </si>
  <si>
    <t>ZADANIE 4 - Endoproteza stawu biodrowego</t>
  </si>
  <si>
    <t>zadanie 5 endoproteza stawu kolanowego</t>
  </si>
  <si>
    <t>Element udowy, anatomiczny lewi i prawy, zapewniający stabilizację przyśrodkową poprzez sferyczny kształt części przyśrodkowej implantu, z możliwością zastosowania w przypadkach zachowania więzadła krzyżowego tylnego jak i jego resekcji. Wykonany z materiału Co-Cr-Mo, cementowany z kieszeniami o głębokości 0,5mm od strony wewnętrznej. Dostępny w 13 rozmiarach dla każdej ze stron. </t>
  </si>
  <si>
    <t>Taca piszczelowa, anatomiczna lewa i prawa ze specjalnym mechanizmem zatrzaskowym, wykonana z materiału Co-Cr-Mo, cementowana z kieszeniami o głębokości 0,5mm od strony wewnętrznej. Powierzchnia styku z wkładką gładko polerowana na wysoki połysk. W dolnej części posiadająca skrzydełka antyrotacyjne. Dostępna w 8 rozmiarach dla każdej ze stron z możliwością zastosowania elementów przedłużających w postaci trzpieni o długości 30 mm oraz 60mm</t>
  </si>
  <si>
    <t>Wkładka polietylenowa UHMWPE w wersji STD lub CR- anatomiczna lewa, prawa. Zapewniająca stabilizację przyśrodkową typu „ball in socket” poprzez kuliste wgłębienie w części przyśrodkowej. Wysokość przedniej krawędzi w części przyśrodkowej co najmniej 9 mm, wysokość tylnej krawędzi części przyśrodkowej co najmniej 2mm. Zewnętrzna część wkładki wypłaszczona, nieograniczająca przemieszczenia się części bocznej komponentu udowego. Dostępna w co najmniej 6 rozmiarach oraz co najmniej 6 wysokościach zaczynających się od 10 mm dla każdej ze stron. Mocowana na zasadzie zatrzaskowej oraz opcjonalnie dodatkowo śrubą do elementu piszczelowego.</t>
  </si>
  <si>
    <t>Przedłużka piszczelowa o długości 30 mm lub 65mm</t>
  </si>
  <si>
    <t>Ostrze pryzmatyczne do piły oscylacyjnej 19 x 90 x 1.27mm</t>
  </si>
  <si>
    <t>Lp.</t>
  </si>
  <si>
    <t>Nazwa asortymentu</t>
  </si>
  <si>
    <t>Wkręt korowy samogwintujący o średnicy 4,5mm o dł. 12 – 150 mm
REF: x-01-04-12 ÷ x-01-04-150</t>
  </si>
  <si>
    <t>Zadanie 6 - wkręty korowe samogwintujące</t>
  </si>
  <si>
    <t>zadanie 7 - system reduktorów stożka do operacji rewizyjnych stawu biodrowego</t>
  </si>
  <si>
    <t>Szczegółowy opis zamówienia</t>
  </si>
  <si>
    <t>Reduktory stożka umożliwiające śródoperacyjną korekcję długości szyjki do 21mm, antewersji do 14o i kąta CCD do 14o. Reduktory dopasowane do dowolnego typu stożka. W standardzie dostępne reduktory na stożki 12/14 i 14/16, do rozmiaru 5XL</t>
  </si>
  <si>
    <t>Reduktory na stożki 12/14 i 14/16, do rozmiaru 5XL</t>
  </si>
  <si>
    <t>Reduktory stożka na stożek V40 umożliwiające śródoperacyjną korekcję długości szyjki minimum do 2cm, antewersji minimum do 10o i kąta CCD minimum do 10o.</t>
  </si>
  <si>
    <t xml:space="preserve">Głowy metalowe CoCr o średnicy 28mm,32mm,36mm dostosowane do reduktorów stożka </t>
  </si>
  <si>
    <t xml:space="preserve">Głowy ceramiczne BioloxDelta o średnicach 28mm, 32mm i 36mm dostosowane do reduktorów stożka </t>
  </si>
  <si>
    <t>nr. Katalogowy</t>
  </si>
  <si>
    <t>zadanie 8 - proteza pierwotna i rewizyjna stawu biodrowego</t>
  </si>
  <si>
    <t>LP</t>
  </si>
  <si>
    <t xml:space="preserve">Trzpień bezcementowy ze stopu tytanu, prosty, prostokątny przekrój poprzeczny, zwężający się dystalnie, w opcji kołnierzowej i bezkołnierzowej oraz w opcji CCD 125° i 135°, (Offset: Standard 135°; High +7mm 135°, Coxa Vara +7mm 125°; Coxa Vara 0mm 125°, Short Neck -5mm 135°). Uniwersalny dla biodra prawego i lewego, na całej długości pokryty hydroksyapatytem (średnia grubość 155µm), posiadający na całej powierzchni wzdłużne i poprzeczne nacięcia umożliwiające bardzo dobrą pierwotna stabilizację. Rozmiary 8 - 20 o długości trzpienia 115 - 190mm w zależności od opcji. Dostępny trzpień dysplastyczny w opcji standardowej i z nadbudową krętarzową rozmiar 6. Stożek 12/14, szyjka spłaszczona w płaszczyźnie ML.   </t>
  </si>
  <si>
    <t xml:space="preserve">Panewka hemisferyczna, bezcementowa, pokryta porowatym tytanem, posiadająca uniwersalny mechanizm osadzania wkładek polietylenowych i ceramicznych. Opcje bezotworowa oraz z możliwością zastosowania 3 śrub mocujących dostępne w średnicach 48 - 66mm co 2mm. Otwory umożliwiające ustawienie śrub w zakresie 34°.
</t>
  </si>
  <si>
    <t>Wkładka polietylenowa crosslink o średnicy wewnętrznej: 22,225mm neutralna w rozmiarach 38 - 46mm; 28mm neutralna w rozmiarach 44-72mm, z kołnierzem w rozmiarach 48-66mm, lateralizowana 4mm i lateralizowana 4mm z 10-stopniową reorientacją w rozmiarach 48-76mm; 32mm neutralna i z kołnierzem w rozmiarach 52-76mm, lateralizowana 4mm i lateralizowana 4mm z 10- stopniową reorientacją w rozmiarach 48-76mm; 36mm neutralna w rozmiarach 56-76mm oraz lateralizowana 4mm i lateralizowana 4mm z 10-stopniową reorientacją w rozmiarach 52-76mm; 40mm lateralizowana 4mm w rozmiarach 56-60mm.</t>
  </si>
  <si>
    <t>Zaślepka do panewki bezcementowej.</t>
  </si>
  <si>
    <t>Śruba do kości gąbczastej o średnicy 6,5mm, w długościach 15 - 70mm, co 5mm.</t>
  </si>
  <si>
    <t>Głowa metalowa CoCr o średnicy 22,225mm o długości +4 i +7mm oraz 28mm o długości szyjki +1,5; + 5; +8,5; + 12mm oraz 32mm o długości szyjki +1; +5; + 9; +13mm. Stożek 12/14.</t>
  </si>
  <si>
    <t xml:space="preserve">Głowa metalowa CoCr o średnicy 36mm o długości szyjki -2, +1,5; + 5; +8,5; + 12mm oraz 28mm o długości szyjki +1,5; + 5; +8,5. Stożek 12/14 </t>
  </si>
  <si>
    <t>Trzpień rewizyjny bezcementowy, ze stopu tytanu, prosty, zwężający się dystalnie, kołnierzowy. CCD 135°, Offset: Standard 135°; High +7mm 135°. Na całej długości pokryty hydroxyapatytem. Dodatkowo posiadający nacięcia w płaszczyźnie AP i ML zwężającej się części dystalnej umożliwiając dopasowanie trzpienia do krzywizny kości. Uniwersalny dla biodra prawego i lewego. Dostępny w 9 rozmiarach o długościach 180 - 230mm. Stożek 12/14, szyjka spłaszczona w płaszczyźnie ML.</t>
  </si>
  <si>
    <t>Panewka hemisferyczna, bezcementowa, pokryta porowatym tytanem  o zaawansowanej strukturze 3D, współczynnik tarcia 1,2 oraz 80% porowatość przy średniej wielkości porów 300µm, posiadająca uniwersalny mechanizm osadzania wkładek polietylenowych i ceramicznych. Opcja wielootworowa w średnicach 38 - 72mm co 2mm.</t>
  </si>
  <si>
    <t>Panewka rewizyjna, bezcementowa, pokryta porowatym tytanem  o zaawansowanej strukturze 3D, współczynnik tarcia 1,2 oraz 80% porowatość przy średniej wielkości porów 300µm, posiadająca uniwersalny mechanizm osadzania wkładek polietylenowych i ceramicznych. Opcja wielootworowa z dodatkowymi otworami na obwodzie panewki w rozmiarach minimum 54 - 80 mm oraz opcja o pogłębionym dnie w rozmiarach minimum 54 - 72mm, offset 4-6mm w zalezności od rozmiaru.</t>
  </si>
  <si>
    <t>Wkładka polietylenowa związana crosslink o średnicy wewnętrznej: 28mm w roz. 48 - 50; 32mm w roz. 52 - 76mm; 36mm w roz. 56 - 60mm; 40mm w roz. 62 - 68mm; opcje neutralna oraz lateralizowana z 10-stopniową reorientacją.</t>
  </si>
  <si>
    <t>Augmenty rewizyjne uzupełniające rozległe ubytki kostne panewki, wykonane z porowatego tytanu o gąbczastej strukturze. Opcja półkolista posiadająca otwory kierunkowe, wzajemnie prostopadłe na śruby blokowane o średnicy 5.5mm oraz podłużny otwór umożliwiający mocowanie implantu panewki do augmentu za pomocą śruby do kości gąbczastej o średnicy 6,5mm przy jednoczesnym zachowaniu swobody konfiguracji. Augmenty w grubościach 10, 15, 20 i 30mm dla panewek w rozmiarach 50 - 72mm. System zawiera dedykowane narzędzia wraz z przymiarami wyposażone w komplet raszpli umożliwiających opracowanie miejsca pod konkretny wymiar implantu.</t>
  </si>
  <si>
    <t>Augmenty rewizyjne uzupełniające rozległe ubytki kostne panewki, wykonane z porowatego tytanu o gąbczastej strukturze. Opcja skośnych podkładek (5°, 10°, 15°) pod augment podpierający. </t>
  </si>
  <si>
    <t>Śruby blokowane 5,5mm do augmentów półkolistych w długościach 25 - 70mm oraz do augmentów podpierających 14 - 30mm.</t>
  </si>
  <si>
    <t>Śruba peryferyjna do kości gąbczastej o średnicy 5mm, w długościach 20 - 80mm co 5mm.</t>
  </si>
  <si>
    <t>Augmenty rewizyjne uzupełniające rozległe ubytki kostne panewki, wykonane z porowatego tytanu o gąbczastej strukturze. Augment podpierający (neutralny, lewy i prawy) występujący w rozmiarze 56, 62, 68mm. </t>
  </si>
  <si>
    <t>Głowa ceramiczna (Biolox Delta) o średnicy: 28mm o długości szyjki +1,5; + 5; +8,5mm oraz 32mm o długości szyjki +1; +5; + 9mm  oraz 36mm o długości szyjki +1,5; + 5; +8,5; + 12mm. Stożek 12/14.</t>
  </si>
  <si>
    <t>Ostrza do napędu</t>
  </si>
  <si>
    <t>Cena jednostkowa netto zł.</t>
  </si>
  <si>
    <t>zadanie 9 - implanty do protezoplastyki stawu kolanowego pierwotne i rewizyjne</t>
  </si>
  <si>
    <t>SZCZEGÓŁOWY OPIS ZAMÓWIENIA</t>
  </si>
  <si>
    <t>JEDNOSTKA MIARY</t>
  </si>
  <si>
    <t>CENA JEDNOSTKOWA NETTO</t>
  </si>
  <si>
    <t>VAT%</t>
  </si>
  <si>
    <t>CENA JEDNOSTKOWA BRUTTO</t>
  </si>
  <si>
    <t>ILOŚĆ</t>
  </si>
  <si>
    <t>WARTOŚĆ NETTO</t>
  </si>
  <si>
    <t>WARTOŚĆ BRUTTO</t>
  </si>
  <si>
    <t>NR. KATALOGOWY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</si>
  <si>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</si>
  <si>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Element piszczelowy stawu kolanowego w opcji zatrzaskowej, cementowany, wykonany z CoCr z wysoce polerowaną powierzchnią górną oraz chropowatą powierzchnią dolną (microblast) posiadający 4 loże na cement z podcięciami 45° na obrzeżach (macrolock). Kompatybilny z wkładką zatrzaskową CR/CS i PS. W dolnej części posiada skrzydełka antyrotacyjne. Dostępny w 10 rozmiarach.</t>
  </si>
  <si>
    <t>Wkładka rotacyjna wykonana z polietylenu z przeciwutleniaczem Pentaerythritol Tetrakis stabilizującym wolne rodniki. System pozwalający na połączenie elementu udowego i piszczelowego w zakresie +/- 2 rozmiary, wkładka zawsze jest w rozmiarze elementu udowego zachowując optymalne dopasowanie. Opcje CR/CS i PS w 10 rozmiarach o wysokościach 5, 6, 7, 8, 10, 12, 16mm oraz w opcji PS dodatkowo 18 i 20mm.</t>
  </si>
  <si>
    <t>Element rzepkowy wykonany z polietylenu z przeciwutleniaczem Pentaerythritol Tetrakis stabilizującym wolne rodniki. W opcji okrągły i anatomiczny w rozmiarach 29, 32, 35, 38 i 41mm.</t>
  </si>
  <si>
    <t>Ostrza do napedu</t>
  </si>
  <si>
    <t>System do płukania Puls Lavage (pakowany po 10 szt, w ofercie podana cena za sztukę)</t>
  </si>
  <si>
    <t>Zestaw do próżniowego mieszania z cementem kostnym o średniej (3) lepkości z gentamycyną lub bez, 50g lub 80g. Zestaw zawiera strzykawke do podawania cementu</t>
  </si>
  <si>
    <t>Cement kostny  średniej (3) lepkości z gentamycyną lub bez, 20g lub 40g.</t>
  </si>
  <si>
    <t>Strzykawka do podawania cementu próżniowo, opakowanie zbiorcze 10 szt</t>
  </si>
  <si>
    <t>Element udowy anatomiczny (prawy i lewy), wykonany ze stopu CoCr, z możliwością zamocowania bezcementowych kołnierzy udowych uzupełniających ubytki kostne wewnątrz przynasady, zapewniających stabilność rotacyjną i progresywnie przenoszących obciążenia poprzez schodkową budowę, z możliwością mocowania trzpieni przedłużających. Dostępny w 3 rozmiarach dla każdej ze stron.</t>
  </si>
  <si>
    <t>Augment udowy o grubości 5 i 10 mm do zawiasowego elementu udowego. Mocowany cementem kostnym.</t>
  </si>
  <si>
    <t>Wkładka polietylenowa rotacyjna wzmocniona metalowym rdzeniem, z możliwością związania protezy do systemu zawiasowego poprzez użycie metalowego pinu, w 3 rozmiarach i grubościach 12, 14, 16, 18, 21, 23, 26, 28 i 31mm dla każdego rozmiaru.</t>
  </si>
  <si>
    <t>Element udowy cementowany, półzwiązany, anatomiczny (prawy, lewy) wykonany ze stopu CoCr. Kompatybilny z wkładkami zatrzaskowymi i rotacyjnymi. Rozmiary 2; 2,5; 3; 4; 5; dla każdej ze stron.</t>
  </si>
  <si>
    <t>Rewizyjny element piszczelowy stawu kolanowego w opcji rotacyjnej, cementowany, wykonany z  CoCr z wysoce polerowaną powierzchnią artykulacyjną. Z możliwością zamontowania kołnierzy przynasadowych, augmentów i trzpieni bezcementowych lub cementowanych. Kompatybilny z wkładkami rotacyjnymi oraz elementem udowym CR/CS, PS, półzwiązanym, zawiasowym, poresekcyjnym. Rozmiary 1,5; 2; 2,5; 3; 4; 5; 6.</t>
  </si>
  <si>
    <t>Wkładka rotacyjna, półzwiązana, wykonana z polietylenu o wysokiej masie cząsteczkowej, dodatkowo wzmocniona prętem, Rozmiary 2; 2,5; 3; 4; 5; w wysokościach 10, 12.5, 15, 17,5, 20, 22,5, 25, 30mm.</t>
  </si>
  <si>
    <t>Trzpień bezcementowy, antyrotacyjny, uniwersalny dla elementu udowego i piszczelowego o długości 75, 115 i 150mm, w średnicach 10 - 24mm co 2 mm.</t>
  </si>
  <si>
    <t>Augmenty udowe dystalne w grubościach 4, 8, 12 i 16mm oraz tylne w grubościach 4 i 8mm.</t>
  </si>
  <si>
    <t>Kołnierz udowy bezcementowy uzupełniający ubytki kostne wewnątrz przynasady, zapewniający stabilność rotacyjną i progresywnie przenoszący obciążenia poprzez schodkową budowę. Rozmiary 20, 31, 34, 40, 46mm. W opcji z napyleniem porowatym tytanem w części dystalnej lub w całości.</t>
  </si>
  <si>
    <t>Adapter 5˚ i 7˚ koślawości umożliwiający zastosowanie kołnierzy przynasadowych i trzpieni jednocześnie.</t>
  </si>
  <si>
    <t>Śruba mocująca adapter udowy neutralna lub offset +/- 2mm.</t>
  </si>
  <si>
    <t>Trzpień cementowany, uniwersalny dla elementu udowego i piszczelowego. Rozmiary 30 i 60mm. </t>
  </si>
  <si>
    <t xml:space="preserve">Kołnierz piszczelowy bezcementowy z napyleniem porowatym tytanem w części proksymalnej, uzupełniający ubytki kostne wewnątrz przynasady, zapewniający stabilność rotacyjną i progresywnie przenoszący obciążenia poprzez schodkową budowę.  Rozmiary 29,37, 45, 53, 61mm. </t>
  </si>
  <si>
    <t>Augment piszczelowy w grubościach 5, 10 i 15mm.</t>
  </si>
  <si>
    <t>SZT.</t>
  </si>
  <si>
    <t>KOD EAN</t>
  </si>
  <si>
    <t>nr katalogowy</t>
  </si>
  <si>
    <t>Jednostka miary</t>
  </si>
  <si>
    <t xml:space="preserve">Zestaw pojemnika zawierający:                                                                                                                     -pojemnik wirówki (dzwon) -  pojemność do wyboru 55/125/175/225ml                                                                         -10 litrową torbę na odpady, główną torbą RBC o pojemności 1 litra                                              - zespół rurek, kasetę pętli pompy, opakowanie handlowe szt.                                                                           </t>
  </si>
  <si>
    <t xml:space="preserve">Zestaw do odzysku krwi z wylotem typu TOP lub BOTTOM skład:                                                      - Zbiornik ze sztywną obudową służący do zbierania krwi odzyskanej z pola operacyjnego wyposażony w zintegrowany filtr o średnicy przekraczającej 40 mikronów, z portem wylotowym znajdujacym się na pokrywie zbiornika.                  - Lini aspiracyjnej                                                                                                                                                       -Lini podciśnieniowej pozwalającej na połączenie zbiornika ze źródłem podciśnienia                                                                                                                                                                -Lini do po podawania antykoagulantu                                                                                                      -Zestaw akcesoriów pozwalających na podłączenie z natleniaczem lub obwodem krążenia pozaustrojowego m.in adapter typ Y, rurk adaptera 1/4 cala, linia przedłużająca do natleniacza, adapter typu Luer Lock, opakowanie handlowe 6szt.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</si>
</sst>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&quot; zł&quot;;[Red]\-#,##0&quot; zł&quot;"/>
    <numFmt numFmtId="166" formatCode="_-* #,##0.00_-;\-* #,##0.00_-;_-* \-??_-;_-@_-"/>
    <numFmt numFmtId="167" formatCode="#,##0.00&quot; zł&quot;"/>
    <numFmt numFmtId="168" formatCode="#,##0.00\ &quot;zł&quot;"/>
    <numFmt numFmtId="169" formatCode="#,##0.00\ [$zł-415]"/>
  </numFmts>
  <fonts count="3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Calibri"/>
      <family val="2"/>
      <charset val="1"/>
    </font>
    <font>
      <b/>
      <sz val="14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1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1"/>
      <color rgb="FF000000"/>
      <name val="Calibri"/>
      <family val="2"/>
      <charset val="1"/>
    </font>
    <font>
      <b/>
      <sz val="10"/>
      <color theme="1"/>
      <name val="Times New Roman"/>
      <family val="1"/>
      <charset val="238"/>
    </font>
    <font>
      <sz val="9"/>
      <color theme="1"/>
      <name val="Cambria"/>
      <family val="1"/>
      <charset val="238"/>
    </font>
    <font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i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166" fontId="12" fillId="0" borderId="0" applyBorder="0" applyProtection="0"/>
    <xf numFmtId="0" fontId="5" fillId="0" borderId="0"/>
    <xf numFmtId="0" fontId="6" fillId="0" borderId="0"/>
    <xf numFmtId="164" fontId="12" fillId="0" borderId="0" applyBorder="0" applyProtection="0"/>
    <xf numFmtId="9" fontId="12" fillId="0" borderId="0" applyFont="0" applyFill="0" applyBorder="0" applyAlignment="0" applyProtection="0"/>
    <xf numFmtId="0" fontId="4" fillId="0" borderId="0"/>
    <xf numFmtId="0" fontId="3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2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0" fillId="0" borderId="11" xfId="0" applyBorder="1"/>
    <xf numFmtId="0" fontId="0" fillId="0" borderId="6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166" fontId="12" fillId="0" borderId="3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3" xfId="0" applyBorder="1"/>
    <xf numFmtId="0" fontId="15" fillId="0" borderId="3" xfId="6" applyFont="1" applyBorder="1" applyAlignment="1">
      <alignment vertical="center" wrapText="1"/>
    </xf>
    <xf numFmtId="9" fontId="0" fillId="0" borderId="3" xfId="5" applyFont="1" applyBorder="1" applyAlignment="1">
      <alignment horizontal="center" vertical="center"/>
    </xf>
    <xf numFmtId="166" fontId="12" fillId="0" borderId="3" xfId="1" applyBorder="1" applyAlignment="1">
      <alignment horizontal="left" vertical="center"/>
    </xf>
    <xf numFmtId="166" fontId="7" fillId="0" borderId="6" xfId="1" applyFont="1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1" xfId="0" applyBorder="1"/>
    <xf numFmtId="9" fontId="0" fillId="0" borderId="4" xfId="5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44" fontId="12" fillId="0" borderId="3" xfId="10" applyBorder="1" applyAlignment="1">
      <alignment horizontal="center" vertical="center"/>
    </xf>
    <xf numFmtId="44" fontId="0" fillId="0" borderId="4" xfId="10" applyFont="1" applyBorder="1" applyAlignment="1">
      <alignment horizontal="center" vertical="center"/>
    </xf>
    <xf numFmtId="44" fontId="0" fillId="0" borderId="3" xfId="10" applyFont="1" applyBorder="1" applyAlignment="1">
      <alignment horizontal="center" vertical="center"/>
    </xf>
    <xf numFmtId="0" fontId="0" fillId="0" borderId="11" xfId="0" applyFill="1" applyBorder="1"/>
    <xf numFmtId="0" fontId="16" fillId="2" borderId="7" xfId="11" applyFont="1" applyFill="1" applyBorder="1" applyAlignment="1">
      <alignment horizontal="center" vertical="top" wrapText="1"/>
    </xf>
    <xf numFmtId="0" fontId="16" fillId="2" borderId="3" xfId="11" applyFont="1" applyFill="1" applyBorder="1" applyAlignment="1">
      <alignment horizontal="center" vertical="center" wrapText="1"/>
    </xf>
    <xf numFmtId="0" fontId="16" fillId="2" borderId="3" xfId="11" applyFont="1" applyFill="1" applyBorder="1" applyAlignment="1">
      <alignment horizontal="center" vertical="top" wrapText="1"/>
    </xf>
    <xf numFmtId="0" fontId="16" fillId="2" borderId="3" xfId="11" applyFont="1" applyFill="1" applyBorder="1" applyAlignment="1">
      <alignment horizontal="center" vertical="top" wrapText="1"/>
    </xf>
    <xf numFmtId="0" fontId="16" fillId="2" borderId="3" xfId="11" applyFont="1" applyFill="1" applyBorder="1" applyAlignment="1">
      <alignment horizontal="center" vertical="top" wrapText="1"/>
    </xf>
    <xf numFmtId="0" fontId="16" fillId="2" borderId="3" xfId="11" applyFont="1" applyFill="1" applyBorder="1" applyAlignment="1">
      <alignment horizontal="center" vertical="top" wrapText="1"/>
    </xf>
    <xf numFmtId="0" fontId="16" fillId="2" borderId="3" xfId="11" applyFont="1" applyFill="1" applyBorder="1" applyAlignment="1">
      <alignment horizontal="center" vertical="top" wrapText="1"/>
    </xf>
    <xf numFmtId="0" fontId="18" fillId="2" borderId="3" xfId="11" applyFont="1" applyFill="1" applyBorder="1" applyAlignment="1">
      <alignment horizontal="center" vertical="top" wrapText="1"/>
    </xf>
    <xf numFmtId="0" fontId="16" fillId="0" borderId="7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0" fontId="16" fillId="0" borderId="1" xfId="11" applyFont="1" applyBorder="1" applyAlignment="1">
      <alignment horizontal="center" vertical="top" wrapText="1"/>
    </xf>
    <xf numFmtId="0" fontId="16" fillId="0" borderId="3" xfId="11" applyFont="1" applyBorder="1" applyAlignment="1">
      <alignment horizontal="center" vertical="top" wrapText="1"/>
    </xf>
    <xf numFmtId="169" fontId="17" fillId="2" borderId="15" xfId="11" applyNumberFormat="1" applyFont="1" applyFill="1" applyBorder="1" applyAlignment="1">
      <alignment horizontal="center" vertical="center"/>
    </xf>
    <xf numFmtId="169" fontId="17" fillId="2" borderId="13" xfId="11" applyNumberFormat="1" applyFont="1" applyFill="1" applyBorder="1" applyAlignment="1">
      <alignment horizontal="center" vertical="center"/>
    </xf>
    <xf numFmtId="169" fontId="17" fillId="2" borderId="13" xfId="11" applyNumberFormat="1" applyFont="1" applyFill="1" applyBorder="1" applyAlignment="1">
      <alignment horizontal="center" vertical="center"/>
    </xf>
    <xf numFmtId="168" fontId="17" fillId="2" borderId="3" xfId="11" applyNumberFormat="1" applyFont="1" applyFill="1" applyBorder="1" applyAlignment="1">
      <alignment horizontal="center" vertical="center"/>
    </xf>
    <xf numFmtId="168" fontId="17" fillId="2" borderId="3" xfId="11" applyNumberFormat="1" applyFont="1" applyFill="1" applyBorder="1" applyAlignment="1">
      <alignment horizontal="center" vertical="center"/>
    </xf>
    <xf numFmtId="168" fontId="17" fillId="2" borderId="3" xfId="11" applyNumberFormat="1" applyFont="1" applyFill="1" applyBorder="1" applyAlignment="1">
      <alignment horizontal="center" vertical="center"/>
    </xf>
    <xf numFmtId="168" fontId="17" fillId="2" borderId="10" xfId="11" applyNumberFormat="1" applyFont="1" applyFill="1" applyBorder="1" applyAlignment="1">
      <alignment horizontal="center" vertical="center"/>
    </xf>
    <xf numFmtId="168" fontId="17" fillId="2" borderId="3" xfId="11" applyNumberFormat="1" applyFont="1" applyFill="1" applyBorder="1" applyAlignment="1">
      <alignment horizontal="center" vertical="center"/>
    </xf>
    <xf numFmtId="4" fontId="17" fillId="0" borderId="15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4" fontId="17" fillId="0" borderId="14" xfId="11" applyNumberFormat="1" applyFont="1" applyBorder="1" applyAlignment="1">
      <alignment horizontal="center" vertical="center"/>
    </xf>
    <xf numFmtId="4" fontId="17" fillId="0" borderId="13" xfId="1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44" fontId="0" fillId="0" borderId="10" xfId="10" applyFont="1" applyBorder="1" applyAlignment="1">
      <alignment horizontal="center" vertical="center"/>
    </xf>
    <xf numFmtId="44" fontId="12" fillId="0" borderId="7" xfId="10" applyBorder="1" applyAlignment="1">
      <alignment horizontal="center" vertical="center"/>
    </xf>
    <xf numFmtId="44" fontId="0" fillId="0" borderId="7" xfId="10" applyFont="1" applyBorder="1" applyAlignment="1">
      <alignment horizontal="center" vertical="center"/>
    </xf>
    <xf numFmtId="44" fontId="17" fillId="0" borderId="15" xfId="10" applyFont="1" applyBorder="1" applyAlignment="1">
      <alignment horizontal="center" vertical="center"/>
    </xf>
    <xf numFmtId="44" fontId="17" fillId="0" borderId="13" xfId="10" applyFont="1" applyBorder="1" applyAlignment="1">
      <alignment horizontal="center" vertical="center"/>
    </xf>
    <xf numFmtId="44" fontId="0" fillId="0" borderId="0" xfId="10" applyFont="1" applyAlignment="1">
      <alignment horizontal="center" vertical="center"/>
    </xf>
    <xf numFmtId="44" fontId="0" fillId="0" borderId="2" xfId="10" applyFont="1" applyBorder="1" applyAlignment="1">
      <alignment horizontal="center" vertical="center"/>
    </xf>
    <xf numFmtId="44" fontId="0" fillId="0" borderId="12" xfId="10" applyFont="1" applyBorder="1" applyAlignment="1">
      <alignment horizontal="center" vertical="center"/>
    </xf>
    <xf numFmtId="44" fontId="0" fillId="0" borderId="0" xfId="10" applyFont="1" applyBorder="1" applyAlignment="1">
      <alignment horizontal="center" vertical="center"/>
    </xf>
    <xf numFmtId="44" fontId="0" fillId="0" borderId="0" xfId="10" applyFont="1" applyFill="1" applyBorder="1" applyAlignment="1">
      <alignment horizontal="center" vertical="center"/>
    </xf>
    <xf numFmtId="44" fontId="12" fillId="0" borderId="12" xfId="1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7" fillId="0" borderId="6" xfId="10" applyFont="1" applyBorder="1" applyAlignment="1">
      <alignment horizontal="center" vertical="center"/>
    </xf>
    <xf numFmtId="44" fontId="7" fillId="0" borderId="6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12" fillId="0" borderId="0" xfId="10" applyAlignment="1">
      <alignment horizontal="center" vertical="center"/>
    </xf>
    <xf numFmtId="44" fontId="12" fillId="0" borderId="6" xfId="10" applyBorder="1" applyAlignment="1">
      <alignment horizontal="center" vertical="center"/>
    </xf>
    <xf numFmtId="44" fontId="12" fillId="0" borderId="10" xfId="10" applyBorder="1" applyAlignment="1">
      <alignment horizontal="center" vertical="center"/>
    </xf>
    <xf numFmtId="44" fontId="12" fillId="0" borderId="1" xfId="1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6" fontId="14" fillId="0" borderId="3" xfId="1" applyFont="1" applyBorder="1" applyAlignment="1" applyProtection="1">
      <alignment horizontal="center" vertical="center" wrapText="1"/>
    </xf>
    <xf numFmtId="166" fontId="14" fillId="0" borderId="4" xfId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/>
    <xf numFmtId="0" fontId="8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0" fillId="3" borderId="3" xfId="12" applyFont="1" applyFill="1" applyBorder="1" applyAlignment="1">
      <alignment horizontal="center" vertical="center" wrapText="1"/>
    </xf>
    <xf numFmtId="0" fontId="21" fillId="3" borderId="3" xfId="12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25" fillId="4" borderId="3" xfId="0" applyFont="1" applyFill="1" applyBorder="1" applyAlignment="1">
      <alignment horizontal="center" vertical="center" wrapText="1"/>
    </xf>
    <xf numFmtId="0" fontId="23" fillId="0" borderId="7" xfId="0" applyFont="1" applyBorder="1"/>
    <xf numFmtId="0" fontId="23" fillId="0" borderId="3" xfId="0" applyFont="1" applyBorder="1"/>
    <xf numFmtId="0" fontId="23" fillId="0" borderId="10" xfId="0" applyFont="1" applyBorder="1"/>
    <xf numFmtId="0" fontId="23" fillId="0" borderId="3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6" fontId="12" fillId="0" borderId="9" xfId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6" fontId="12" fillId="0" borderId="6" xfId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166" fontId="0" fillId="0" borderId="11" xfId="1" applyFont="1" applyBorder="1" applyAlignment="1" applyProtection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12" fillId="0" borderId="1" xfId="1" applyBorder="1" applyAlignment="1">
      <alignment horizontal="center" vertical="center" wrapText="1"/>
    </xf>
    <xf numFmtId="166" fontId="12" fillId="0" borderId="3" xfId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4" fontId="7" fillId="3" borderId="1" xfId="10" applyFont="1" applyFill="1" applyBorder="1" applyAlignment="1">
      <alignment horizontal="center" vertical="center" wrapText="1"/>
    </xf>
    <xf numFmtId="44" fontId="7" fillId="3" borderId="9" xfId="1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8" fillId="3" borderId="3" xfId="6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4" fontId="27" fillId="3" borderId="9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3" borderId="3" xfId="10" applyFont="1" applyFill="1" applyBorder="1" applyAlignment="1">
      <alignment horizontal="center" vertical="center" wrapText="1"/>
    </xf>
    <xf numFmtId="9" fontId="0" fillId="0" borderId="12" xfId="5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9" fontId="23" fillId="0" borderId="12" xfId="5" applyFont="1" applyBorder="1" applyAlignment="1">
      <alignment horizontal="center" vertical="center"/>
    </xf>
    <xf numFmtId="168" fontId="23" fillId="0" borderId="7" xfId="0" applyNumberFormat="1" applyFont="1" applyBorder="1" applyAlignment="1">
      <alignment horizontal="center" vertical="center"/>
    </xf>
    <xf numFmtId="168" fontId="23" fillId="0" borderId="12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9" fontId="23" fillId="0" borderId="4" xfId="5" applyFont="1" applyBorder="1" applyAlignment="1">
      <alignment horizontal="center" vertical="center"/>
    </xf>
    <xf numFmtId="168" fontId="23" fillId="0" borderId="3" xfId="0" applyNumberFormat="1" applyFont="1" applyBorder="1" applyAlignment="1">
      <alignment horizontal="center" vertical="center"/>
    </xf>
    <xf numFmtId="168" fontId="23" fillId="0" borderId="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44" fontId="23" fillId="0" borderId="3" xfId="10" applyFont="1" applyBorder="1" applyAlignment="1">
      <alignment horizontal="center" vertical="center"/>
    </xf>
    <xf numFmtId="44" fontId="23" fillId="0" borderId="3" xfId="0" applyNumberFormat="1" applyFont="1" applyBorder="1" applyAlignment="1">
      <alignment horizontal="center" vertical="center"/>
    </xf>
    <xf numFmtId="44" fontId="23" fillId="0" borderId="4" xfId="10" applyFont="1" applyBorder="1" applyAlignment="1">
      <alignment horizontal="center" vertical="center"/>
    </xf>
    <xf numFmtId="44" fontId="23" fillId="0" borderId="4" xfId="0" applyNumberFormat="1" applyFont="1" applyBorder="1" applyAlignment="1">
      <alignment horizontal="center" vertical="center"/>
    </xf>
    <xf numFmtId="0" fontId="23" fillId="0" borderId="6" xfId="0" applyFont="1" applyBorder="1"/>
    <xf numFmtId="0" fontId="23" fillId="0" borderId="10" xfId="0" applyFont="1" applyBorder="1" applyAlignment="1">
      <alignment horizontal="center" vertical="center"/>
    </xf>
    <xf numFmtId="49" fontId="21" fillId="3" borderId="3" xfId="7" applyNumberFormat="1" applyFont="1" applyFill="1" applyBorder="1" applyAlignment="1">
      <alignment horizontal="center" vertical="center" wrapText="1"/>
    </xf>
    <xf numFmtId="0" fontId="30" fillId="0" borderId="7" xfId="7" applyFont="1" applyBorder="1" applyAlignment="1">
      <alignment horizontal="center" vertical="center" wrapText="1"/>
    </xf>
    <xf numFmtId="168" fontId="31" fillId="0" borderId="7" xfId="7" applyNumberFormat="1" applyFont="1" applyBorder="1" applyAlignment="1">
      <alignment horizontal="center" vertical="center"/>
    </xf>
    <xf numFmtId="0" fontId="30" fillId="0" borderId="3" xfId="7" applyFont="1" applyBorder="1" applyAlignment="1">
      <alignment horizontal="center" vertical="center" wrapText="1"/>
    </xf>
    <xf numFmtId="168" fontId="31" fillId="0" borderId="3" xfId="7" applyNumberFormat="1" applyFont="1" applyBorder="1" applyAlignment="1">
      <alignment horizontal="center" vertical="center"/>
    </xf>
    <xf numFmtId="0" fontId="30" fillId="0" borderId="3" xfId="7" applyFont="1" applyBorder="1" applyAlignment="1">
      <alignment horizontal="center" vertical="top" wrapText="1"/>
    </xf>
    <xf numFmtId="168" fontId="24" fillId="0" borderId="3" xfId="0" applyNumberFormat="1" applyFont="1" applyBorder="1" applyAlignment="1">
      <alignment horizontal="center" vertical="center"/>
    </xf>
    <xf numFmtId="0" fontId="23" fillId="0" borderId="5" xfId="0" applyFont="1" applyBorder="1"/>
    <xf numFmtId="169" fontId="17" fillId="2" borderId="7" xfId="11" applyNumberFormat="1" applyFont="1" applyFill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44" fontId="24" fillId="3" borderId="3" xfId="1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44" fontId="23" fillId="0" borderId="5" xfId="10" applyFont="1" applyBorder="1" applyAlignment="1">
      <alignment horizontal="center" vertical="center"/>
    </xf>
    <xf numFmtId="44" fontId="23" fillId="0" borderId="6" xfId="10" applyFont="1" applyBorder="1" applyAlignment="1">
      <alignment horizontal="center" vertical="center"/>
    </xf>
    <xf numFmtId="44" fontId="23" fillId="0" borderId="6" xfId="10" applyFont="1" applyBorder="1" applyAlignment="1">
      <alignment vertical="center"/>
    </xf>
    <xf numFmtId="9" fontId="23" fillId="0" borderId="3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4" fontId="23" fillId="0" borderId="0" xfId="10" applyFont="1" applyAlignment="1">
      <alignment horizontal="center" vertical="center" wrapText="1"/>
    </xf>
    <xf numFmtId="44" fontId="23" fillId="0" borderId="0" xfId="1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44" fontId="23" fillId="0" borderId="7" xfId="10" applyFont="1" applyBorder="1" applyAlignment="1">
      <alignment horizontal="center" vertical="center" wrapText="1"/>
    </xf>
    <xf numFmtId="44" fontId="23" fillId="0" borderId="7" xfId="1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44" fontId="23" fillId="0" borderId="5" xfId="10" applyFont="1" applyBorder="1" applyAlignment="1">
      <alignment horizontal="center" vertical="center" wrapText="1"/>
    </xf>
    <xf numFmtId="9" fontId="23" fillId="0" borderId="5" xfId="5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44" fontId="23" fillId="0" borderId="6" xfId="10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44" fontId="23" fillId="0" borderId="6" xfId="1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44" fontId="23" fillId="0" borderId="3" xfId="10" applyFont="1" applyBorder="1" applyAlignment="1">
      <alignment horizontal="center" vertical="center" wrapText="1"/>
    </xf>
    <xf numFmtId="9" fontId="23" fillId="0" borderId="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4" fontId="26" fillId="0" borderId="6" xfId="1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44" fontId="23" fillId="0" borderId="0" xfId="10" applyFont="1" applyAlignment="1">
      <alignment vertical="center"/>
    </xf>
    <xf numFmtId="44" fontId="23" fillId="0" borderId="0" xfId="10" applyFont="1" applyAlignment="1">
      <alignment horizontal="center" vertical="center"/>
    </xf>
    <xf numFmtId="0" fontId="23" fillId="0" borderId="12" xfId="0" applyFont="1" applyBorder="1"/>
    <xf numFmtId="44" fontId="24" fillId="3" borderId="3" xfId="10" applyFont="1" applyFill="1" applyBorder="1" applyAlignment="1">
      <alignment vertical="center"/>
    </xf>
    <xf numFmtId="44" fontId="24" fillId="3" borderId="3" xfId="10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166" fontId="23" fillId="0" borderId="3" xfId="1" applyFont="1" applyBorder="1" applyAlignment="1">
      <alignment horizontal="center" vertical="center"/>
    </xf>
    <xf numFmtId="44" fontId="23" fillId="0" borderId="3" xfId="10" applyFont="1" applyBorder="1" applyAlignment="1">
      <alignment vertical="center"/>
    </xf>
    <xf numFmtId="0" fontId="23" fillId="0" borderId="7" xfId="0" applyFont="1" applyBorder="1" applyAlignment="1">
      <alignment horizontal="left" vertical="center" wrapText="1"/>
    </xf>
    <xf numFmtId="166" fontId="23" fillId="0" borderId="6" xfId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44" fontId="23" fillId="0" borderId="7" xfId="10" applyFont="1" applyBorder="1" applyAlignment="1">
      <alignment vertical="center"/>
    </xf>
    <xf numFmtId="44" fontId="23" fillId="0" borderId="7" xfId="1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3" xfId="0" applyFont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3" fillId="0" borderId="3" xfId="1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44" fontId="24" fillId="0" borderId="3" xfId="10" applyFont="1" applyBorder="1" applyAlignment="1">
      <alignment horizontal="center" vertical="center"/>
    </xf>
    <xf numFmtId="44" fontId="24" fillId="0" borderId="6" xfId="1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66" fontId="24" fillId="3" borderId="3" xfId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vertical="top" wrapText="1"/>
    </xf>
    <xf numFmtId="0" fontId="30" fillId="0" borderId="6" xfId="0" applyFont="1" applyBorder="1" applyAlignment="1">
      <alignment horizontal="center" vertical="center" wrapText="1"/>
    </xf>
    <xf numFmtId="167" fontId="30" fillId="0" borderId="6" xfId="0" applyNumberFormat="1" applyFont="1" applyBorder="1" applyAlignment="1">
      <alignment horizontal="center" vertical="center" wrapText="1"/>
    </xf>
    <xf numFmtId="9" fontId="30" fillId="0" borderId="3" xfId="0" applyNumberFormat="1" applyFont="1" applyBorder="1" applyAlignment="1">
      <alignment horizontal="center" vertical="center"/>
    </xf>
    <xf numFmtId="167" fontId="30" fillId="0" borderId="3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167" fontId="25" fillId="0" borderId="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</cellXfs>
  <cellStyles count="15">
    <cellStyle name="Dziesiętny" xfId="1" builtinId="3"/>
    <cellStyle name="Dziesiętny 2" xfId="14"/>
    <cellStyle name="Normalny" xfId="0" builtinId="0"/>
    <cellStyle name="Normalny 2" xfId="2"/>
    <cellStyle name="Normalny 2 2" xfId="8"/>
    <cellStyle name="Normalny 3" xfId="3"/>
    <cellStyle name="Normalny 3 2" xfId="9"/>
    <cellStyle name="Normalny 3 2 2" xfId="13"/>
    <cellStyle name="Normalny 4" xfId="6"/>
    <cellStyle name="Normalny 4 2" xfId="12"/>
    <cellStyle name="Normalny 5" xfId="7"/>
    <cellStyle name="Normalny 6" xfId="11"/>
    <cellStyle name="Procentowy" xfId="5" builtinId="5"/>
    <cellStyle name="Walutowy" xfId="10" builtinId="4"/>
    <cellStyle name="Walutowy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"/>
  <sheetViews>
    <sheetView tabSelected="1" zoomScale="75" zoomScaleNormal="75" workbookViewId="0">
      <selection activeCell="A6" sqref="A6:H6"/>
    </sheetView>
  </sheetViews>
  <sheetFormatPr defaultColWidth="8.7109375" defaultRowHeight="15" x14ac:dyDescent="0.25"/>
  <cols>
    <col min="1" max="1" width="4.7109375" style="116" customWidth="1"/>
    <col min="2" max="2" width="58.42578125" style="116" customWidth="1"/>
    <col min="3" max="3" width="21.5703125" style="116" bestFit="1" customWidth="1"/>
    <col min="4" max="5" width="8.7109375" style="116"/>
    <col min="6" max="6" width="17.28515625" style="116" customWidth="1"/>
    <col min="7" max="7" width="9.140625" style="118" customWidth="1"/>
    <col min="8" max="8" width="16" style="116" customWidth="1"/>
    <col min="9" max="9" width="16.42578125" style="116" customWidth="1"/>
    <col min="10" max="10" width="16.5703125" style="116" customWidth="1"/>
    <col min="11" max="11" width="16.7109375" style="116" customWidth="1"/>
    <col min="12" max="16384" width="8.7109375" style="116"/>
  </cols>
  <sheetData>
    <row r="2" spans="1:12" ht="37.5" x14ac:dyDescent="0.25">
      <c r="B2" s="117" t="s">
        <v>37</v>
      </c>
    </row>
    <row r="4" spans="1:12" s="120" customFormat="1" ht="47.25" x14ac:dyDescent="0.25">
      <c r="A4" s="115" t="s">
        <v>0</v>
      </c>
      <c r="B4" s="115" t="s">
        <v>1</v>
      </c>
      <c r="C4" s="115" t="s">
        <v>2</v>
      </c>
      <c r="D4" s="115" t="s">
        <v>3</v>
      </c>
      <c r="E4" s="115" t="s">
        <v>39</v>
      </c>
      <c r="F4" s="115" t="s">
        <v>4</v>
      </c>
      <c r="G4" s="115" t="s">
        <v>5</v>
      </c>
      <c r="H4" s="115" t="s">
        <v>6</v>
      </c>
      <c r="I4" s="115" t="s">
        <v>7</v>
      </c>
      <c r="J4" s="119" t="s">
        <v>8</v>
      </c>
      <c r="K4" s="115" t="s">
        <v>9</v>
      </c>
      <c r="L4" s="144" t="s">
        <v>134</v>
      </c>
    </row>
    <row r="5" spans="1:12" s="127" customFormat="1" ht="327" customHeight="1" x14ac:dyDescent="0.25">
      <c r="A5" s="20" t="s">
        <v>29</v>
      </c>
      <c r="B5" s="20" t="s">
        <v>38</v>
      </c>
      <c r="C5" s="20"/>
      <c r="D5" s="121" t="s">
        <v>10</v>
      </c>
      <c r="E5" s="121">
        <v>100</v>
      </c>
      <c r="F5" s="122"/>
      <c r="G5" s="123"/>
      <c r="H5" s="124"/>
      <c r="I5" s="125"/>
      <c r="J5" s="126"/>
      <c r="K5" s="20"/>
      <c r="L5" s="20"/>
    </row>
    <row r="6" spans="1:12" s="131" customFormat="1" ht="29.25" customHeight="1" x14ac:dyDescent="0.25">
      <c r="A6" s="302" t="s">
        <v>11</v>
      </c>
      <c r="B6" s="303"/>
      <c r="C6" s="303"/>
      <c r="D6" s="303"/>
      <c r="E6" s="303"/>
      <c r="F6" s="303"/>
      <c r="G6" s="303"/>
      <c r="H6" s="304"/>
      <c r="I6" s="129"/>
      <c r="J6" s="130"/>
      <c r="K6" s="128"/>
    </row>
    <row r="8" spans="1:12" x14ac:dyDescent="0.25">
      <c r="I8" s="132"/>
    </row>
  </sheetData>
  <mergeCells count="1">
    <mergeCell ref="A6:H6"/>
  </mergeCells>
  <phoneticPr fontId="13" type="noConversion"/>
  <pageMargins left="0.7" right="0.7" top="0.75" bottom="0.75" header="0.511811023622047" footer="0.511811023622047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opLeftCell="A7" zoomScale="89" zoomScaleNormal="89" workbookViewId="0">
      <selection activeCell="A11" sqref="A11:G11"/>
    </sheetView>
  </sheetViews>
  <sheetFormatPr defaultColWidth="8.7109375" defaultRowHeight="15" x14ac:dyDescent="0.25"/>
  <cols>
    <col min="1" max="1" width="4.42578125" style="116" customWidth="1"/>
    <col min="2" max="2" width="51.28515625" style="116" customWidth="1"/>
    <col min="3" max="3" width="8.7109375" style="116"/>
    <col min="4" max="4" width="17.42578125" style="116" customWidth="1"/>
    <col min="5" max="5" width="19" style="116" customWidth="1"/>
    <col min="6" max="6" width="9.7109375" style="116" customWidth="1"/>
    <col min="7" max="7" width="15.42578125" style="141" customWidth="1"/>
    <col min="8" max="8" width="18.42578125" style="163" customWidth="1"/>
    <col min="9" max="9" width="19.42578125" style="163" customWidth="1"/>
    <col min="10" max="10" width="17" style="116" customWidth="1"/>
    <col min="11" max="16384" width="8.7109375" style="116"/>
  </cols>
  <sheetData>
    <row r="1" spans="1:11" x14ac:dyDescent="0.25">
      <c r="A1" s="175" t="s">
        <v>46</v>
      </c>
      <c r="B1" s="175"/>
      <c r="C1" s="175"/>
      <c r="D1" s="175"/>
      <c r="E1" s="175"/>
      <c r="F1" s="175"/>
    </row>
    <row r="4" spans="1:11" s="141" customFormat="1" ht="45" x14ac:dyDescent="0.25">
      <c r="A4" s="149" t="s">
        <v>0</v>
      </c>
      <c r="B4" s="149" t="s">
        <v>27</v>
      </c>
      <c r="C4" s="149" t="s">
        <v>3</v>
      </c>
      <c r="D4" s="149" t="s">
        <v>12</v>
      </c>
      <c r="E4" s="161" t="s">
        <v>13</v>
      </c>
      <c r="F4" s="149" t="s">
        <v>5</v>
      </c>
      <c r="G4" s="149" t="s">
        <v>14</v>
      </c>
      <c r="H4" s="162" t="s">
        <v>7</v>
      </c>
      <c r="I4" s="162" t="s">
        <v>15</v>
      </c>
      <c r="J4" s="161" t="s">
        <v>9</v>
      </c>
      <c r="K4" s="144" t="s">
        <v>134</v>
      </c>
    </row>
    <row r="5" spans="1:11" s="141" customFormat="1" ht="60" x14ac:dyDescent="0.25">
      <c r="A5" s="11" t="s">
        <v>29</v>
      </c>
      <c r="B5" s="138" t="s">
        <v>40</v>
      </c>
      <c r="C5" s="11" t="s">
        <v>16</v>
      </c>
      <c r="D5" s="11">
        <v>1100</v>
      </c>
      <c r="E5" s="164"/>
      <c r="F5" s="165"/>
      <c r="G5" s="114"/>
      <c r="H5" s="166"/>
      <c r="I5" s="166"/>
      <c r="J5" s="11"/>
      <c r="K5" s="20"/>
    </row>
    <row r="6" spans="1:11" s="141" customFormat="1" ht="84" x14ac:dyDescent="0.25">
      <c r="A6" s="11" t="s">
        <v>30</v>
      </c>
      <c r="B6" s="138" t="s">
        <v>41</v>
      </c>
      <c r="C6" s="134" t="s">
        <v>16</v>
      </c>
      <c r="D6" s="134">
        <v>15</v>
      </c>
      <c r="E6" s="167"/>
      <c r="F6" s="168"/>
      <c r="G6" s="114"/>
      <c r="H6" s="166"/>
      <c r="I6" s="166"/>
      <c r="J6" s="15"/>
      <c r="K6" s="20"/>
    </row>
    <row r="7" spans="1:11" s="141" customFormat="1" ht="60" x14ac:dyDescent="0.25">
      <c r="A7" s="11" t="s">
        <v>31</v>
      </c>
      <c r="B7" s="138" t="s">
        <v>42</v>
      </c>
      <c r="C7" s="142" t="s">
        <v>16</v>
      </c>
      <c r="D7" s="142">
        <v>150</v>
      </c>
      <c r="E7" s="169"/>
      <c r="F7" s="170"/>
      <c r="G7" s="114"/>
      <c r="H7" s="166"/>
      <c r="I7" s="166"/>
      <c r="J7" s="171"/>
      <c r="K7" s="20"/>
    </row>
    <row r="8" spans="1:11" s="141" customFormat="1" ht="72" x14ac:dyDescent="0.25">
      <c r="A8" s="11" t="s">
        <v>32</v>
      </c>
      <c r="B8" s="138" t="s">
        <v>43</v>
      </c>
      <c r="C8" s="134" t="s">
        <v>17</v>
      </c>
      <c r="D8" s="134">
        <v>1200</v>
      </c>
      <c r="E8" s="167"/>
      <c r="F8" s="165"/>
      <c r="G8" s="114"/>
      <c r="H8" s="166"/>
      <c r="I8" s="166"/>
      <c r="J8" s="9"/>
      <c r="K8" s="20"/>
    </row>
    <row r="9" spans="1:11" s="141" customFormat="1" ht="72" x14ac:dyDescent="0.25">
      <c r="A9" s="11" t="s">
        <v>33</v>
      </c>
      <c r="B9" s="138" t="s">
        <v>44</v>
      </c>
      <c r="C9" s="142" t="s">
        <v>16</v>
      </c>
      <c r="D9" s="142">
        <v>150</v>
      </c>
      <c r="E9" s="172"/>
      <c r="F9" s="168"/>
      <c r="G9" s="114"/>
      <c r="H9" s="166"/>
      <c r="I9" s="166"/>
      <c r="J9" s="15"/>
      <c r="K9" s="20"/>
    </row>
    <row r="10" spans="1:11" s="141" customFormat="1" ht="72" x14ac:dyDescent="0.25">
      <c r="A10" s="11" t="s">
        <v>34</v>
      </c>
      <c r="B10" s="138" t="s">
        <v>45</v>
      </c>
      <c r="C10" s="134" t="s">
        <v>16</v>
      </c>
      <c r="D10" s="134">
        <v>150</v>
      </c>
      <c r="E10" s="173"/>
      <c r="F10" s="168"/>
      <c r="G10" s="114"/>
      <c r="H10" s="166"/>
      <c r="I10" s="166"/>
      <c r="J10" s="15"/>
      <c r="K10" s="20"/>
    </row>
    <row r="11" spans="1:11" s="141" customFormat="1" ht="39.75" customHeight="1" x14ac:dyDescent="0.25">
      <c r="A11" s="302" t="s">
        <v>11</v>
      </c>
      <c r="B11" s="303"/>
      <c r="C11" s="303"/>
      <c r="D11" s="303"/>
      <c r="E11" s="303"/>
      <c r="F11" s="303"/>
      <c r="G11" s="304"/>
      <c r="H11" s="174">
        <f>H10+H9+H8+H7+H6+H5</f>
        <v>0</v>
      </c>
      <c r="I11" s="174">
        <f>I10+I9+I8+I7+I6+I5</f>
        <v>0</v>
      </c>
      <c r="J11" s="15"/>
    </row>
  </sheetData>
  <mergeCells count="2">
    <mergeCell ref="A1:F1"/>
    <mergeCell ref="A11:G11"/>
  </mergeCells>
  <phoneticPr fontId="13" type="noConversion"/>
  <pageMargins left="0.7" right="0.7" top="0.75" bottom="0.75" header="0.511811023622047" footer="0.511811023622047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"/>
  <sheetViews>
    <sheetView topLeftCell="B1" zoomScale="75" zoomScaleNormal="75" workbookViewId="0">
      <selection activeCell="C11" sqref="C11"/>
    </sheetView>
  </sheetViews>
  <sheetFormatPr defaultColWidth="8.7109375" defaultRowHeight="14.25" x14ac:dyDescent="0.2"/>
  <cols>
    <col min="1" max="2" width="8.7109375" style="151"/>
    <col min="3" max="3" width="72.85546875" style="151" customWidth="1"/>
    <col min="4" max="5" width="14.42578125" style="153" customWidth="1"/>
    <col min="6" max="6" width="15.28515625" style="153" customWidth="1"/>
    <col min="7" max="8" width="15" style="151" customWidth="1"/>
    <col min="9" max="9" width="20.42578125" style="151" customWidth="1"/>
    <col min="10" max="10" width="19.28515625" style="151" customWidth="1"/>
    <col min="11" max="11" width="15" style="151" customWidth="1"/>
    <col min="12" max="16384" width="8.7109375" style="151"/>
  </cols>
  <sheetData>
    <row r="1" spans="2:12" x14ac:dyDescent="0.2">
      <c r="C1" s="152" t="s">
        <v>48</v>
      </c>
    </row>
    <row r="3" spans="2:12" ht="42.75" x14ac:dyDescent="0.2">
      <c r="B3" s="154" t="s">
        <v>18</v>
      </c>
      <c r="C3" s="154" t="s">
        <v>19</v>
      </c>
      <c r="D3" s="154" t="s">
        <v>3</v>
      </c>
      <c r="E3" s="154" t="s">
        <v>12</v>
      </c>
      <c r="F3" s="154" t="s">
        <v>20</v>
      </c>
      <c r="G3" s="154" t="s">
        <v>35</v>
      </c>
      <c r="H3" s="154" t="s">
        <v>47</v>
      </c>
      <c r="I3" s="154" t="s">
        <v>21</v>
      </c>
      <c r="J3" s="288" t="s">
        <v>8</v>
      </c>
      <c r="K3" s="289" t="s">
        <v>9</v>
      </c>
      <c r="L3" s="145" t="s">
        <v>134</v>
      </c>
    </row>
    <row r="4" spans="2:12" ht="160.5" customHeight="1" x14ac:dyDescent="0.2">
      <c r="B4" s="292">
        <v>1</v>
      </c>
      <c r="C4" s="293" t="s">
        <v>138</v>
      </c>
      <c r="D4" s="294" t="s">
        <v>22</v>
      </c>
      <c r="E4" s="294">
        <v>100</v>
      </c>
      <c r="F4" s="295"/>
      <c r="G4" s="296"/>
      <c r="H4" s="269"/>
      <c r="I4" s="297"/>
      <c r="J4" s="269"/>
      <c r="K4" s="155"/>
      <c r="L4" s="156"/>
    </row>
    <row r="5" spans="2:12" ht="74.25" customHeight="1" x14ac:dyDescent="0.2">
      <c r="B5" s="292">
        <v>2</v>
      </c>
      <c r="C5" s="293" t="s">
        <v>137</v>
      </c>
      <c r="D5" s="294" t="s">
        <v>22</v>
      </c>
      <c r="E5" s="294">
        <v>100</v>
      </c>
      <c r="F5" s="295"/>
      <c r="G5" s="296"/>
      <c r="H5" s="269"/>
      <c r="I5" s="297"/>
      <c r="J5" s="269"/>
      <c r="K5" s="155"/>
      <c r="L5" s="156"/>
    </row>
    <row r="6" spans="2:12" ht="45" customHeight="1" x14ac:dyDescent="0.2">
      <c r="B6" s="298" t="s">
        <v>36</v>
      </c>
      <c r="C6" s="299"/>
      <c r="D6" s="299"/>
      <c r="E6" s="299"/>
      <c r="F6" s="299"/>
      <c r="G6" s="299"/>
      <c r="H6" s="300"/>
      <c r="I6" s="301">
        <f>I5+I4</f>
        <v>0</v>
      </c>
      <c r="J6" s="301">
        <f>J5+J4</f>
        <v>0</v>
      </c>
      <c r="K6" s="155"/>
    </row>
    <row r="7" spans="2:12" x14ac:dyDescent="0.2">
      <c r="B7" s="290"/>
      <c r="C7" s="290"/>
      <c r="D7" s="291"/>
      <c r="E7" s="291"/>
      <c r="F7" s="291"/>
      <c r="G7" s="290"/>
      <c r="H7" s="290"/>
    </row>
  </sheetData>
  <mergeCells count="1">
    <mergeCell ref="B6:H6"/>
  </mergeCells>
  <pageMargins left="0.7" right="0.7" top="0.75" bottom="0.75" header="0.511811023622047" footer="0.511811023622047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5" zoomScaleNormal="75" workbookViewId="0">
      <selection sqref="A1:XFD1048576"/>
    </sheetView>
  </sheetViews>
  <sheetFormatPr defaultColWidth="8.7109375" defaultRowHeight="14.25" x14ac:dyDescent="0.2"/>
  <cols>
    <col min="1" max="1" width="8.7109375" style="151"/>
    <col min="2" max="2" width="56.140625" style="151" customWidth="1"/>
    <col min="3" max="3" width="9.7109375" style="153" customWidth="1"/>
    <col min="4" max="4" width="9.140625" style="153" customWidth="1"/>
    <col min="5" max="5" width="12.7109375" style="153" customWidth="1"/>
    <col min="6" max="6" width="9.140625" style="153" customWidth="1"/>
    <col min="7" max="7" width="16.42578125" style="263" customWidth="1"/>
    <col min="8" max="8" width="15.85546875" style="264" customWidth="1"/>
    <col min="9" max="9" width="17.28515625" style="264" customWidth="1"/>
    <col min="10" max="10" width="17.28515625" style="151" customWidth="1"/>
    <col min="11" max="16384" width="8.7109375" style="151"/>
  </cols>
  <sheetData>
    <row r="1" spans="1:10" x14ac:dyDescent="0.2">
      <c r="C1" s="153">
        <f>SUM(G7=E7*G7)</f>
        <v>1</v>
      </c>
    </row>
    <row r="3" spans="1:10" x14ac:dyDescent="0.2">
      <c r="A3" s="152" t="s">
        <v>60</v>
      </c>
    </row>
    <row r="5" spans="1:10" x14ac:dyDescent="0.2">
      <c r="J5" s="265"/>
    </row>
    <row r="6" spans="1:10" s="153" customFormat="1" ht="42.75" x14ac:dyDescent="0.25">
      <c r="A6" s="159" t="s">
        <v>0</v>
      </c>
      <c r="B6" s="159" t="s">
        <v>23</v>
      </c>
      <c r="C6" s="160" t="s">
        <v>3</v>
      </c>
      <c r="D6" s="160" t="s">
        <v>12</v>
      </c>
      <c r="E6" s="160" t="s">
        <v>24</v>
      </c>
      <c r="F6" s="159" t="s">
        <v>5</v>
      </c>
      <c r="G6" s="266" t="s">
        <v>14</v>
      </c>
      <c r="H6" s="267" t="s">
        <v>25</v>
      </c>
      <c r="I6" s="267" t="s">
        <v>26</v>
      </c>
      <c r="J6" s="160" t="s">
        <v>134</v>
      </c>
    </row>
    <row r="7" spans="1:10" s="153" customFormat="1" ht="180" customHeight="1" x14ac:dyDescent="0.25">
      <c r="A7" s="158" t="s">
        <v>29</v>
      </c>
      <c r="B7" s="268" t="s">
        <v>49</v>
      </c>
      <c r="C7" s="158" t="s">
        <v>16</v>
      </c>
      <c r="D7" s="158">
        <v>25</v>
      </c>
      <c r="E7" s="269"/>
      <c r="F7" s="230"/>
      <c r="G7" s="270"/>
      <c r="H7" s="203"/>
      <c r="I7" s="203"/>
      <c r="J7" s="158"/>
    </row>
    <row r="8" spans="1:10" s="153" customFormat="1" ht="181.5" customHeight="1" x14ac:dyDescent="0.25">
      <c r="A8" s="158" t="s">
        <v>30</v>
      </c>
      <c r="B8" s="271" t="s">
        <v>50</v>
      </c>
      <c r="C8" s="158" t="s">
        <v>16</v>
      </c>
      <c r="D8" s="158">
        <v>25</v>
      </c>
      <c r="E8" s="269"/>
      <c r="F8" s="230"/>
      <c r="G8" s="270"/>
      <c r="H8" s="203"/>
      <c r="I8" s="203"/>
      <c r="J8" s="158"/>
    </row>
    <row r="9" spans="1:10" s="153" customFormat="1" ht="177.75" customHeight="1" x14ac:dyDescent="0.25">
      <c r="A9" s="158" t="s">
        <v>31</v>
      </c>
      <c r="B9" s="268" t="s">
        <v>51</v>
      </c>
      <c r="C9" s="158" t="s">
        <v>16</v>
      </c>
      <c r="D9" s="158">
        <v>25</v>
      </c>
      <c r="E9" s="269"/>
      <c r="F9" s="230"/>
      <c r="G9" s="270"/>
      <c r="H9" s="203"/>
      <c r="I9" s="203"/>
      <c r="J9" s="158"/>
    </row>
    <row r="10" spans="1:10" s="153" customFormat="1" ht="147" customHeight="1" x14ac:dyDescent="0.25">
      <c r="A10" s="158" t="s">
        <v>32</v>
      </c>
      <c r="B10" s="268" t="s">
        <v>52</v>
      </c>
      <c r="C10" s="158" t="s">
        <v>16</v>
      </c>
      <c r="D10" s="158">
        <v>25</v>
      </c>
      <c r="E10" s="269"/>
      <c r="F10" s="230"/>
      <c r="G10" s="270"/>
      <c r="H10" s="203"/>
      <c r="I10" s="203"/>
      <c r="J10" s="158"/>
    </row>
    <row r="11" spans="1:10" s="153" customFormat="1" ht="132" customHeight="1" x14ac:dyDescent="0.25">
      <c r="A11" s="158" t="s">
        <v>33</v>
      </c>
      <c r="B11" s="252" t="s">
        <v>53</v>
      </c>
      <c r="C11" s="196" t="s">
        <v>16</v>
      </c>
      <c r="D11" s="158">
        <v>5</v>
      </c>
      <c r="E11" s="272"/>
      <c r="F11" s="230"/>
      <c r="G11" s="270"/>
      <c r="H11" s="203"/>
      <c r="I11" s="203"/>
      <c r="J11" s="158"/>
    </row>
    <row r="12" spans="1:10" ht="149.25" customHeight="1" x14ac:dyDescent="0.2">
      <c r="A12" s="158" t="s">
        <v>34</v>
      </c>
      <c r="B12" s="271" t="s">
        <v>54</v>
      </c>
      <c r="C12" s="158" t="s">
        <v>16</v>
      </c>
      <c r="D12" s="158">
        <v>25</v>
      </c>
      <c r="E12" s="269"/>
      <c r="F12" s="230"/>
      <c r="G12" s="270"/>
      <c r="H12" s="203"/>
      <c r="I12" s="203"/>
      <c r="J12" s="191"/>
    </row>
    <row r="13" spans="1:10" s="277" customFormat="1" ht="88.5" customHeight="1" x14ac:dyDescent="0.25">
      <c r="A13" s="273">
        <v>7</v>
      </c>
      <c r="B13" s="268" t="s">
        <v>55</v>
      </c>
      <c r="C13" s="274"/>
      <c r="D13" s="191">
        <v>75</v>
      </c>
      <c r="E13" s="269"/>
      <c r="F13" s="230"/>
      <c r="G13" s="275"/>
      <c r="H13" s="276"/>
      <c r="I13" s="227"/>
      <c r="J13" s="274"/>
    </row>
    <row r="14" spans="1:10" ht="149.25" customHeight="1" x14ac:dyDescent="0.2">
      <c r="A14" s="158">
        <v>8</v>
      </c>
      <c r="B14" s="252" t="s">
        <v>56</v>
      </c>
      <c r="C14" s="192"/>
      <c r="D14" s="191">
        <v>25</v>
      </c>
      <c r="E14" s="269"/>
      <c r="F14" s="230"/>
      <c r="G14" s="275"/>
      <c r="H14" s="276"/>
      <c r="I14" s="227"/>
      <c r="J14" s="191"/>
    </row>
    <row r="15" spans="1:10" ht="149.25" customHeight="1" x14ac:dyDescent="0.2">
      <c r="A15" s="158">
        <v>9</v>
      </c>
      <c r="B15" s="278" t="s">
        <v>57</v>
      </c>
      <c r="C15" s="192"/>
      <c r="D15" s="191">
        <v>25</v>
      </c>
      <c r="E15" s="269"/>
      <c r="F15" s="230"/>
      <c r="G15" s="275"/>
      <c r="H15" s="276"/>
      <c r="I15" s="227"/>
      <c r="J15" s="158"/>
    </row>
    <row r="16" spans="1:10" ht="93" customHeight="1" x14ac:dyDescent="0.2">
      <c r="A16" s="158">
        <v>10</v>
      </c>
      <c r="B16" s="252" t="s">
        <v>58</v>
      </c>
      <c r="C16" s="158"/>
      <c r="D16" s="158">
        <v>25</v>
      </c>
      <c r="E16" s="269"/>
      <c r="F16" s="230"/>
      <c r="G16" s="229"/>
      <c r="H16" s="228"/>
      <c r="I16" s="228"/>
      <c r="J16" s="191"/>
    </row>
    <row r="17" spans="1:10" ht="81" customHeight="1" x14ac:dyDescent="0.2">
      <c r="A17" s="279">
        <v>11</v>
      </c>
      <c r="B17" s="252" t="s">
        <v>59</v>
      </c>
      <c r="C17" s="280"/>
      <c r="D17" s="281">
        <v>30</v>
      </c>
      <c r="E17" s="272"/>
      <c r="F17" s="230"/>
      <c r="G17" s="229"/>
      <c r="H17" s="228"/>
      <c r="I17" s="228"/>
      <c r="J17" s="158"/>
    </row>
    <row r="18" spans="1:10" ht="15.75" x14ac:dyDescent="0.2">
      <c r="A18" s="282" t="s">
        <v>11</v>
      </c>
      <c r="B18" s="283"/>
      <c r="C18" s="283"/>
      <c r="D18" s="283"/>
      <c r="E18" s="283"/>
      <c r="F18" s="283"/>
      <c r="G18" s="284"/>
      <c r="H18" s="285">
        <f>H17+H16+H15+H14+H13+H12+H11+H10+H9+H8+H7</f>
        <v>0</v>
      </c>
      <c r="I18" s="286">
        <f>I17+I16+I15+I14+I13+I12+I11+I10+I9+I8+I7</f>
        <v>0</v>
      </c>
      <c r="J18" s="287"/>
    </row>
  </sheetData>
  <mergeCells count="1">
    <mergeCell ref="A18:G18"/>
  </mergeCells>
  <phoneticPr fontId="13" type="noConversion"/>
  <pageMargins left="0.7" right="0.7" top="0.75" bottom="0.75" header="0.511811023622047" footer="0.511811023622047"/>
  <pageSetup paperSize="9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"/>
  <sheetViews>
    <sheetView topLeftCell="A7" zoomScale="75" zoomScaleNormal="75" workbookViewId="0">
      <selection activeCell="B10" sqref="B10:H10"/>
    </sheetView>
  </sheetViews>
  <sheetFormatPr defaultColWidth="8.7109375" defaultRowHeight="15" x14ac:dyDescent="0.25"/>
  <cols>
    <col min="2" max="2" width="9.140625" style="1" customWidth="1"/>
    <col min="3" max="3" width="52.7109375" style="1" customWidth="1"/>
    <col min="5" max="5" width="9.140625" style="1" customWidth="1"/>
    <col min="6" max="6" width="14.28515625" style="111" customWidth="1"/>
    <col min="7" max="7" width="10.7109375" style="1" customWidth="1"/>
    <col min="8" max="8" width="14.42578125" style="111" customWidth="1"/>
    <col min="9" max="9" width="17.28515625" style="16" customWidth="1"/>
    <col min="10" max="10" width="18" style="16" customWidth="1"/>
    <col min="11" max="11" width="15.42578125" customWidth="1"/>
  </cols>
  <sheetData>
    <row r="2" spans="2:12" x14ac:dyDescent="0.25">
      <c r="C2" s="136" t="s">
        <v>61</v>
      </c>
    </row>
    <row r="4" spans="2:12" s="1" customFormat="1" ht="45" x14ac:dyDescent="0.25">
      <c r="B4" s="143" t="s">
        <v>0</v>
      </c>
      <c r="C4" s="150" t="s">
        <v>27</v>
      </c>
      <c r="D4" s="146" t="s">
        <v>3</v>
      </c>
      <c r="E4" s="147" t="s">
        <v>12</v>
      </c>
      <c r="F4" s="176" t="s">
        <v>13</v>
      </c>
      <c r="G4" s="146" t="s">
        <v>5</v>
      </c>
      <c r="H4" s="177" t="s">
        <v>14</v>
      </c>
      <c r="I4" s="148" t="s">
        <v>7</v>
      </c>
      <c r="J4" s="148" t="s">
        <v>15</v>
      </c>
      <c r="K4" s="146" t="s">
        <v>28</v>
      </c>
      <c r="L4" s="133" t="s">
        <v>134</v>
      </c>
    </row>
    <row r="5" spans="2:12" ht="120" x14ac:dyDescent="0.25">
      <c r="B5" s="3" t="s">
        <v>29</v>
      </c>
      <c r="C5" s="26" t="s">
        <v>62</v>
      </c>
      <c r="D5" s="4" t="s">
        <v>16</v>
      </c>
      <c r="E5" s="12">
        <v>25</v>
      </c>
      <c r="F5" s="41"/>
      <c r="G5" s="17"/>
      <c r="H5" s="112"/>
      <c r="I5" s="18"/>
      <c r="J5" s="18"/>
      <c r="K5" s="13"/>
      <c r="L5" s="137"/>
    </row>
    <row r="6" spans="2:12" s="25" customFormat="1" ht="171.75" customHeight="1" x14ac:dyDescent="0.25">
      <c r="B6" s="3" t="s">
        <v>30</v>
      </c>
      <c r="C6" s="26" t="s">
        <v>63</v>
      </c>
      <c r="D6" s="7" t="s">
        <v>16</v>
      </c>
      <c r="E6" s="1">
        <v>25</v>
      </c>
      <c r="F6" s="113"/>
      <c r="G6" s="17"/>
      <c r="H6" s="112"/>
      <c r="I6" s="18"/>
      <c r="J6" s="18"/>
      <c r="K6" s="24"/>
      <c r="L6" s="178"/>
    </row>
    <row r="7" spans="2:12" ht="216" customHeight="1" x14ac:dyDescent="0.25">
      <c r="B7" s="3" t="s">
        <v>31</v>
      </c>
      <c r="C7" s="27" t="s">
        <v>64</v>
      </c>
      <c r="D7" s="4" t="s">
        <v>16</v>
      </c>
      <c r="E7" s="12">
        <v>25</v>
      </c>
      <c r="F7" s="41"/>
      <c r="G7" s="17"/>
      <c r="H7" s="112"/>
      <c r="I7" s="18"/>
      <c r="J7" s="18"/>
      <c r="K7" s="13"/>
      <c r="L7" s="137"/>
    </row>
    <row r="8" spans="2:12" x14ac:dyDescent="0.25">
      <c r="B8" s="3" t="s">
        <v>32</v>
      </c>
      <c r="C8" s="27" t="s">
        <v>65</v>
      </c>
      <c r="D8" s="4" t="s">
        <v>16</v>
      </c>
      <c r="E8" s="12">
        <v>25</v>
      </c>
      <c r="F8" s="41"/>
      <c r="G8" s="17"/>
      <c r="H8" s="112"/>
      <c r="I8" s="18"/>
      <c r="J8" s="18"/>
      <c r="K8" s="13"/>
      <c r="L8" s="137"/>
    </row>
    <row r="9" spans="2:12" ht="30" x14ac:dyDescent="0.25">
      <c r="B9" s="3" t="s">
        <v>33</v>
      </c>
      <c r="C9" s="26" t="s">
        <v>66</v>
      </c>
      <c r="D9" s="7" t="s">
        <v>16</v>
      </c>
      <c r="E9" s="1">
        <v>30</v>
      </c>
      <c r="F9" s="113"/>
      <c r="G9" s="17"/>
      <c r="H9" s="112"/>
      <c r="I9" s="18"/>
      <c r="J9" s="18"/>
      <c r="K9" s="14"/>
      <c r="L9" s="137"/>
    </row>
    <row r="10" spans="2:12" ht="25.5" customHeight="1" x14ac:dyDescent="0.25">
      <c r="B10" s="260" t="s">
        <v>11</v>
      </c>
      <c r="C10" s="261"/>
      <c r="D10" s="261"/>
      <c r="E10" s="261"/>
      <c r="F10" s="261"/>
      <c r="G10" s="261"/>
      <c r="H10" s="262"/>
      <c r="I10" s="19">
        <f>I9+I8+I7+I6+I5</f>
        <v>0</v>
      </c>
      <c r="J10" s="19">
        <f>J9+J8+J7+J6+J5</f>
        <v>0</v>
      </c>
      <c r="K10" s="13"/>
    </row>
  </sheetData>
  <mergeCells count="1">
    <mergeCell ref="B10:H10"/>
  </mergeCells>
  <phoneticPr fontId="13" type="noConversion"/>
  <pageMargins left="0.7" right="0.7" top="0.75" bottom="0.75" header="0.511811023622047" footer="0.511811023622047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J9" sqref="J9"/>
    </sheetView>
  </sheetViews>
  <sheetFormatPr defaultRowHeight="15" x14ac:dyDescent="0.25"/>
  <cols>
    <col min="3" max="3" width="36.42578125" customWidth="1"/>
    <col min="4" max="4" width="11.140625" customWidth="1"/>
    <col min="5" max="5" width="12.42578125" customWidth="1"/>
    <col min="6" max="6" width="13.7109375" customWidth="1"/>
    <col min="8" max="9" width="12.85546875" customWidth="1"/>
    <col min="10" max="10" width="13.42578125" customWidth="1"/>
    <col min="11" max="11" width="15" customWidth="1"/>
  </cols>
  <sheetData>
    <row r="1" spans="1:12" x14ac:dyDescent="0.25">
      <c r="A1" s="188" t="s">
        <v>70</v>
      </c>
      <c r="B1" s="188"/>
      <c r="C1" s="188"/>
      <c r="D1" s="188"/>
    </row>
    <row r="4" spans="1:12" ht="45" x14ac:dyDescent="0.25">
      <c r="B4" s="179" t="s">
        <v>67</v>
      </c>
      <c r="C4" s="179" t="s">
        <v>68</v>
      </c>
      <c r="D4" s="180" t="s">
        <v>3</v>
      </c>
      <c r="E4" s="181" t="s">
        <v>12</v>
      </c>
      <c r="F4" s="182" t="s">
        <v>13</v>
      </c>
      <c r="G4" s="180" t="s">
        <v>5</v>
      </c>
      <c r="H4" s="180" t="s">
        <v>14</v>
      </c>
      <c r="I4" s="183" t="s">
        <v>7</v>
      </c>
      <c r="J4" s="183" t="s">
        <v>15</v>
      </c>
      <c r="K4" s="180" t="s">
        <v>135</v>
      </c>
      <c r="L4" s="184" t="s">
        <v>134</v>
      </c>
    </row>
    <row r="5" spans="1:12" ht="61.5" customHeight="1" x14ac:dyDescent="0.25">
      <c r="B5" s="3">
        <v>1</v>
      </c>
      <c r="C5" s="29" t="s">
        <v>69</v>
      </c>
      <c r="D5" s="3" t="s">
        <v>22</v>
      </c>
      <c r="E5" s="3">
        <v>300</v>
      </c>
      <c r="F5" s="31"/>
      <c r="G5" s="30"/>
      <c r="H5" s="21"/>
      <c r="I5" s="23">
        <f>F5*E5</f>
        <v>0</v>
      </c>
      <c r="J5" s="23"/>
      <c r="K5" s="13"/>
      <c r="L5" s="137"/>
    </row>
    <row r="6" spans="1:12" ht="27.75" customHeight="1" x14ac:dyDescent="0.25">
      <c r="B6" s="185" t="s">
        <v>11</v>
      </c>
      <c r="C6" s="186"/>
      <c r="D6" s="186"/>
      <c r="E6" s="186"/>
      <c r="F6" s="186"/>
      <c r="G6" s="186"/>
      <c r="H6" s="187"/>
      <c r="I6" s="32"/>
      <c r="J6" s="32"/>
      <c r="K6" s="13"/>
    </row>
  </sheetData>
  <mergeCells count="2">
    <mergeCell ref="B6:H6"/>
    <mergeCell ref="A1:D1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"/>
  <sheetViews>
    <sheetView topLeftCell="A3" workbookViewId="0">
      <selection activeCell="C15" sqref="C15"/>
    </sheetView>
  </sheetViews>
  <sheetFormatPr defaultRowHeight="14.25" x14ac:dyDescent="0.25"/>
  <cols>
    <col min="1" max="1" width="6" style="235" customWidth="1"/>
    <col min="2" max="2" width="5.42578125" style="235" customWidth="1"/>
    <col min="3" max="3" width="54.85546875" style="235" customWidth="1"/>
    <col min="4" max="4" width="9.140625" style="239"/>
    <col min="5" max="5" width="9.140625" style="235"/>
    <col min="6" max="6" width="15.28515625" style="236" customWidth="1"/>
    <col min="7" max="7" width="9.140625" style="235"/>
    <col min="8" max="8" width="13" style="236" customWidth="1"/>
    <col min="9" max="9" width="17.140625" style="237" customWidth="1"/>
    <col min="10" max="10" width="14.7109375" style="237" customWidth="1"/>
    <col min="11" max="11" width="11.7109375" style="235" customWidth="1"/>
    <col min="12" max="16384" width="9.140625" style="235"/>
  </cols>
  <sheetData>
    <row r="2" spans="1:12" x14ac:dyDescent="0.25">
      <c r="A2" s="234" t="s">
        <v>71</v>
      </c>
      <c r="B2" s="234"/>
      <c r="C2" s="234"/>
      <c r="D2" s="234"/>
    </row>
    <row r="3" spans="1:12" x14ac:dyDescent="0.25">
      <c r="C3" s="238"/>
    </row>
    <row r="4" spans="1:12" x14ac:dyDescent="0.25">
      <c r="B4" s="238"/>
    </row>
    <row r="5" spans="1:12" s="239" customFormat="1" ht="42.75" x14ac:dyDescent="0.25">
      <c r="B5" s="160" t="s">
        <v>67</v>
      </c>
      <c r="C5" s="160" t="s">
        <v>72</v>
      </c>
      <c r="D5" s="160" t="s">
        <v>136</v>
      </c>
      <c r="E5" s="160" t="s">
        <v>12</v>
      </c>
      <c r="F5" s="224" t="s">
        <v>13</v>
      </c>
      <c r="G5" s="160" t="s">
        <v>35</v>
      </c>
      <c r="H5" s="224" t="s">
        <v>14</v>
      </c>
      <c r="I5" s="224" t="s">
        <v>21</v>
      </c>
      <c r="J5" s="224" t="s">
        <v>8</v>
      </c>
      <c r="K5" s="160" t="s">
        <v>78</v>
      </c>
      <c r="L5" s="160" t="s">
        <v>134</v>
      </c>
    </row>
    <row r="6" spans="1:12" ht="61.5" customHeight="1" x14ac:dyDescent="0.25">
      <c r="B6" s="240"/>
      <c r="C6" s="225" t="s">
        <v>73</v>
      </c>
      <c r="D6" s="241"/>
      <c r="E6" s="240"/>
      <c r="F6" s="242"/>
      <c r="G6" s="240"/>
      <c r="H6" s="242"/>
      <c r="I6" s="243"/>
      <c r="J6" s="243"/>
      <c r="K6" s="240"/>
      <c r="L6" s="244"/>
    </row>
    <row r="7" spans="1:12" ht="36" customHeight="1" x14ac:dyDescent="0.25">
      <c r="B7" s="240">
        <v>1</v>
      </c>
      <c r="C7" s="226" t="s">
        <v>74</v>
      </c>
      <c r="D7" s="245" t="s">
        <v>22</v>
      </c>
      <c r="E7" s="245">
        <v>30</v>
      </c>
      <c r="F7" s="246"/>
      <c r="G7" s="247"/>
      <c r="H7" s="246"/>
      <c r="I7" s="246"/>
      <c r="J7" s="246"/>
      <c r="K7" s="248"/>
      <c r="L7" s="244"/>
    </row>
    <row r="8" spans="1:12" ht="48.75" customHeight="1" x14ac:dyDescent="0.25">
      <c r="B8" s="244">
        <v>2</v>
      </c>
      <c r="C8" s="226" t="s">
        <v>75</v>
      </c>
      <c r="D8" s="249" t="s">
        <v>22</v>
      </c>
      <c r="E8" s="249">
        <v>30</v>
      </c>
      <c r="F8" s="250"/>
      <c r="G8" s="251"/>
      <c r="H8" s="250"/>
      <c r="I8" s="250"/>
      <c r="J8" s="250"/>
      <c r="K8" s="252"/>
      <c r="L8" s="244"/>
    </row>
    <row r="9" spans="1:12" ht="34.5" customHeight="1" x14ac:dyDescent="0.25">
      <c r="B9" s="244">
        <v>3</v>
      </c>
      <c r="C9" s="226" t="s">
        <v>76</v>
      </c>
      <c r="D9" s="249" t="s">
        <v>22</v>
      </c>
      <c r="E9" s="249">
        <v>30</v>
      </c>
      <c r="F9" s="253"/>
      <c r="G9" s="251"/>
      <c r="H9" s="250"/>
      <c r="I9" s="250"/>
      <c r="J9" s="250"/>
      <c r="K9" s="252"/>
      <c r="L9" s="244"/>
    </row>
    <row r="10" spans="1:12" ht="34.5" customHeight="1" x14ac:dyDescent="0.25">
      <c r="B10" s="244">
        <v>4</v>
      </c>
      <c r="C10" s="226" t="s">
        <v>77</v>
      </c>
      <c r="D10" s="254" t="s">
        <v>22</v>
      </c>
      <c r="E10" s="254">
        <v>30</v>
      </c>
      <c r="F10" s="255"/>
      <c r="G10" s="256"/>
      <c r="H10" s="255"/>
      <c r="I10" s="255"/>
      <c r="J10" s="255"/>
      <c r="K10" s="252"/>
      <c r="L10" s="244"/>
    </row>
    <row r="11" spans="1:12" s="257" customFormat="1" ht="15.75" x14ac:dyDescent="0.25">
      <c r="B11" s="231" t="s">
        <v>36</v>
      </c>
      <c r="C11" s="232"/>
      <c r="D11" s="232"/>
      <c r="E11" s="232"/>
      <c r="F11" s="232"/>
      <c r="G11" s="232"/>
      <c r="H11" s="233"/>
      <c r="I11" s="258">
        <f>I10+I9+I8+I7</f>
        <v>0</v>
      </c>
      <c r="J11" s="258">
        <f>J10+J9+J8+J7</f>
        <v>0</v>
      </c>
      <c r="K11" s="259"/>
    </row>
  </sheetData>
  <mergeCells count="2">
    <mergeCell ref="B11:H11"/>
    <mergeCell ref="A2:D2"/>
  </mergeCells>
  <pageMargins left="0.7" right="0.7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opLeftCell="A19" workbookViewId="0">
      <selection activeCell="A23" sqref="A23:G23"/>
    </sheetView>
  </sheetViews>
  <sheetFormatPr defaultRowHeight="14.25" x14ac:dyDescent="0.2"/>
  <cols>
    <col min="1" max="1" width="5.140625" style="151" customWidth="1"/>
    <col min="2" max="2" width="49" style="151" customWidth="1"/>
    <col min="3" max="4" width="9.140625" style="153"/>
    <col min="5" max="5" width="13.42578125" style="151" customWidth="1"/>
    <col min="6" max="6" width="9.140625" style="153"/>
    <col min="7" max="7" width="13.28515625" style="153" customWidth="1"/>
    <col min="8" max="8" width="16.140625" style="153" customWidth="1"/>
    <col min="9" max="9" width="16.28515625" style="153" customWidth="1"/>
    <col min="10" max="10" width="14" style="151" customWidth="1"/>
    <col min="11" max="16384" width="9.140625" style="151"/>
  </cols>
  <sheetData>
    <row r="2" spans="1:11" x14ac:dyDescent="0.2">
      <c r="A2" s="151" t="s">
        <v>79</v>
      </c>
    </row>
    <row r="4" spans="1:11" ht="42.75" x14ac:dyDescent="0.2">
      <c r="A4" s="160" t="s">
        <v>80</v>
      </c>
      <c r="B4" s="160" t="s">
        <v>72</v>
      </c>
      <c r="C4" s="160" t="s">
        <v>3</v>
      </c>
      <c r="D4" s="160" t="s">
        <v>12</v>
      </c>
      <c r="E4" s="209" t="s">
        <v>99</v>
      </c>
      <c r="F4" s="160" t="s">
        <v>5</v>
      </c>
      <c r="G4" s="160" t="s">
        <v>14</v>
      </c>
      <c r="H4" s="160" t="s">
        <v>21</v>
      </c>
      <c r="I4" s="160" t="s">
        <v>8</v>
      </c>
      <c r="J4" s="160" t="s">
        <v>9</v>
      </c>
      <c r="K4" s="160" t="s">
        <v>134</v>
      </c>
    </row>
    <row r="5" spans="1:11" ht="228" x14ac:dyDescent="0.2">
      <c r="A5" s="155">
        <v>1</v>
      </c>
      <c r="B5" s="210" t="s">
        <v>81</v>
      </c>
      <c r="C5" s="191" t="s">
        <v>22</v>
      </c>
      <c r="D5" s="192">
        <v>30</v>
      </c>
      <c r="E5" s="211"/>
      <c r="F5" s="193"/>
      <c r="G5" s="194"/>
      <c r="H5" s="194"/>
      <c r="I5" s="195"/>
      <c r="J5" s="155"/>
      <c r="K5" s="156"/>
    </row>
    <row r="6" spans="1:11" ht="128.25" x14ac:dyDescent="0.2">
      <c r="A6" s="156">
        <v>2</v>
      </c>
      <c r="B6" s="212" t="s">
        <v>82</v>
      </c>
      <c r="C6" s="158" t="s">
        <v>22</v>
      </c>
      <c r="D6" s="196">
        <v>30</v>
      </c>
      <c r="E6" s="213"/>
      <c r="F6" s="197"/>
      <c r="G6" s="198"/>
      <c r="H6" s="198"/>
      <c r="I6" s="199"/>
      <c r="J6" s="156"/>
      <c r="K6" s="156"/>
    </row>
    <row r="7" spans="1:11" ht="199.5" x14ac:dyDescent="0.2">
      <c r="A7" s="157">
        <v>3</v>
      </c>
      <c r="B7" s="212" t="s">
        <v>83</v>
      </c>
      <c r="C7" s="158" t="s">
        <v>22</v>
      </c>
      <c r="D7" s="200">
        <v>30</v>
      </c>
      <c r="E7" s="213"/>
      <c r="F7" s="197"/>
      <c r="G7" s="201"/>
      <c r="H7" s="201"/>
      <c r="I7" s="202"/>
      <c r="J7" s="157"/>
      <c r="K7" s="156"/>
    </row>
    <row r="8" spans="1:11" x14ac:dyDescent="0.2">
      <c r="A8" s="156">
        <v>4</v>
      </c>
      <c r="B8" s="212" t="s">
        <v>84</v>
      </c>
      <c r="C8" s="158" t="s">
        <v>22</v>
      </c>
      <c r="D8" s="196">
        <v>30</v>
      </c>
      <c r="E8" s="213"/>
      <c r="F8" s="197"/>
      <c r="G8" s="198"/>
      <c r="H8" s="198"/>
      <c r="I8" s="199"/>
      <c r="J8" s="156"/>
      <c r="K8" s="156"/>
    </row>
    <row r="9" spans="1:11" ht="28.5" x14ac:dyDescent="0.2">
      <c r="A9" s="157">
        <v>5</v>
      </c>
      <c r="B9" s="212" t="s">
        <v>85</v>
      </c>
      <c r="C9" s="158" t="s">
        <v>22</v>
      </c>
      <c r="D9" s="200">
        <v>20</v>
      </c>
      <c r="E9" s="213"/>
      <c r="F9" s="197"/>
      <c r="G9" s="201"/>
      <c r="H9" s="198"/>
      <c r="I9" s="198"/>
      <c r="J9" s="157"/>
      <c r="K9" s="156"/>
    </row>
    <row r="10" spans="1:11" ht="57" x14ac:dyDescent="0.2">
      <c r="A10" s="156">
        <v>6</v>
      </c>
      <c r="B10" s="212" t="s">
        <v>86</v>
      </c>
      <c r="C10" s="158" t="s">
        <v>22</v>
      </c>
      <c r="D10" s="196">
        <v>30</v>
      </c>
      <c r="E10" s="213"/>
      <c r="F10" s="197"/>
      <c r="G10" s="203"/>
      <c r="H10" s="198"/>
      <c r="I10" s="204"/>
      <c r="J10" s="156"/>
      <c r="K10" s="156"/>
    </row>
    <row r="11" spans="1:11" ht="42.75" x14ac:dyDescent="0.2">
      <c r="A11" s="155">
        <v>7</v>
      </c>
      <c r="B11" s="212" t="s">
        <v>87</v>
      </c>
      <c r="C11" s="158" t="s">
        <v>22</v>
      </c>
      <c r="D11" s="192">
        <v>30</v>
      </c>
      <c r="E11" s="213"/>
      <c r="F11" s="197"/>
      <c r="G11" s="194"/>
      <c r="H11" s="194"/>
      <c r="I11" s="195"/>
      <c r="J11" s="155"/>
      <c r="K11" s="156"/>
    </row>
    <row r="12" spans="1:11" ht="142.5" x14ac:dyDescent="0.2">
      <c r="A12" s="156">
        <v>8</v>
      </c>
      <c r="B12" s="212" t="s">
        <v>88</v>
      </c>
      <c r="C12" s="158" t="s">
        <v>22</v>
      </c>
      <c r="D12" s="196">
        <v>5</v>
      </c>
      <c r="E12" s="213"/>
      <c r="F12" s="197"/>
      <c r="G12" s="198"/>
      <c r="H12" s="198"/>
      <c r="I12" s="199"/>
      <c r="J12" s="156"/>
      <c r="K12" s="156"/>
    </row>
    <row r="13" spans="1:11" ht="99.75" x14ac:dyDescent="0.2">
      <c r="A13" s="156">
        <v>9</v>
      </c>
      <c r="B13" s="212" t="s">
        <v>89</v>
      </c>
      <c r="C13" s="158" t="s">
        <v>22</v>
      </c>
      <c r="D13" s="196">
        <v>5</v>
      </c>
      <c r="E13" s="213"/>
      <c r="F13" s="197"/>
      <c r="G13" s="198"/>
      <c r="H13" s="198"/>
      <c r="I13" s="199"/>
      <c r="J13" s="156"/>
      <c r="K13" s="156"/>
    </row>
    <row r="14" spans="1:11" ht="156.75" x14ac:dyDescent="0.2">
      <c r="A14" s="155">
        <v>10</v>
      </c>
      <c r="B14" s="212" t="s">
        <v>90</v>
      </c>
      <c r="C14" s="158" t="s">
        <v>22</v>
      </c>
      <c r="D14" s="192">
        <v>10</v>
      </c>
      <c r="E14" s="213"/>
      <c r="F14" s="197"/>
      <c r="G14" s="194"/>
      <c r="H14" s="194"/>
      <c r="I14" s="195"/>
      <c r="J14" s="155"/>
      <c r="K14" s="156"/>
    </row>
    <row r="15" spans="1:11" ht="71.25" x14ac:dyDescent="0.2">
      <c r="A15" s="156">
        <v>11</v>
      </c>
      <c r="B15" s="212" t="s">
        <v>91</v>
      </c>
      <c r="C15" s="158" t="s">
        <v>22</v>
      </c>
      <c r="D15" s="196">
        <v>1</v>
      </c>
      <c r="E15" s="213"/>
      <c r="F15" s="197"/>
      <c r="G15" s="198"/>
      <c r="H15" s="203"/>
      <c r="I15" s="205"/>
      <c r="J15" s="156"/>
      <c r="K15" s="156"/>
    </row>
    <row r="16" spans="1:11" ht="199.5" x14ac:dyDescent="0.2">
      <c r="A16" s="156">
        <v>12</v>
      </c>
      <c r="B16" s="212" t="s">
        <v>92</v>
      </c>
      <c r="C16" s="158" t="s">
        <v>22</v>
      </c>
      <c r="D16" s="196">
        <v>1</v>
      </c>
      <c r="E16" s="213"/>
      <c r="F16" s="197"/>
      <c r="G16" s="198"/>
      <c r="H16" s="203"/>
      <c r="I16" s="205"/>
      <c r="J16" s="156"/>
      <c r="K16" s="156"/>
    </row>
    <row r="17" spans="1:11" ht="57" x14ac:dyDescent="0.2">
      <c r="A17" s="156">
        <v>13</v>
      </c>
      <c r="B17" s="212" t="s">
        <v>93</v>
      </c>
      <c r="C17" s="158" t="s">
        <v>22</v>
      </c>
      <c r="D17" s="196">
        <v>1</v>
      </c>
      <c r="E17" s="213"/>
      <c r="F17" s="197"/>
      <c r="G17" s="198"/>
      <c r="H17" s="198"/>
      <c r="I17" s="205"/>
      <c r="J17" s="156"/>
      <c r="K17" s="156"/>
    </row>
    <row r="18" spans="1:11" ht="42.75" x14ac:dyDescent="0.2">
      <c r="A18" s="156">
        <v>14</v>
      </c>
      <c r="B18" s="212" t="s">
        <v>94</v>
      </c>
      <c r="C18" s="158" t="s">
        <v>22</v>
      </c>
      <c r="D18" s="158">
        <v>5</v>
      </c>
      <c r="E18" s="213"/>
      <c r="F18" s="197"/>
      <c r="G18" s="203"/>
      <c r="H18" s="198"/>
      <c r="I18" s="206"/>
      <c r="J18" s="156"/>
      <c r="K18" s="156"/>
    </row>
    <row r="19" spans="1:11" ht="28.5" x14ac:dyDescent="0.2">
      <c r="A19" s="155">
        <v>15</v>
      </c>
      <c r="B19" s="212" t="s">
        <v>95</v>
      </c>
      <c r="C19" s="158" t="s">
        <v>22</v>
      </c>
      <c r="D19" s="191">
        <v>5</v>
      </c>
      <c r="E19" s="213"/>
      <c r="F19" s="197"/>
      <c r="G19" s="194"/>
      <c r="H19" s="194"/>
      <c r="I19" s="195"/>
      <c r="J19" s="155"/>
      <c r="K19" s="156"/>
    </row>
    <row r="20" spans="1:11" ht="71.25" x14ac:dyDescent="0.2">
      <c r="A20" s="207">
        <v>16</v>
      </c>
      <c r="B20" s="212" t="s">
        <v>96</v>
      </c>
      <c r="C20" s="158" t="s">
        <v>22</v>
      </c>
      <c r="D20" s="158">
        <v>1</v>
      </c>
      <c r="E20" s="213"/>
      <c r="F20" s="197"/>
      <c r="G20" s="198"/>
      <c r="H20" s="198"/>
      <c r="I20" s="198"/>
      <c r="J20" s="156"/>
      <c r="K20" s="156"/>
    </row>
    <row r="21" spans="1:11" ht="71.25" x14ac:dyDescent="0.2">
      <c r="A21" s="207">
        <v>17</v>
      </c>
      <c r="B21" s="214" t="s">
        <v>97</v>
      </c>
      <c r="C21" s="158" t="s">
        <v>22</v>
      </c>
      <c r="D21" s="208">
        <v>5</v>
      </c>
      <c r="E21" s="213"/>
      <c r="F21" s="197"/>
      <c r="G21" s="201"/>
      <c r="H21" s="201"/>
      <c r="I21" s="201"/>
      <c r="J21" s="155"/>
      <c r="K21" s="156"/>
    </row>
    <row r="22" spans="1:11" x14ac:dyDescent="0.2">
      <c r="A22" s="156">
        <v>18</v>
      </c>
      <c r="B22" s="212" t="s">
        <v>98</v>
      </c>
      <c r="C22" s="158" t="s">
        <v>22</v>
      </c>
      <c r="D22" s="158">
        <v>30</v>
      </c>
      <c r="E22" s="213"/>
      <c r="F22" s="197"/>
      <c r="G22" s="198"/>
      <c r="H22" s="198"/>
      <c r="I22" s="198"/>
      <c r="J22" s="207"/>
      <c r="K22" s="156"/>
    </row>
    <row r="23" spans="1:11" x14ac:dyDescent="0.2">
      <c r="A23" s="221" t="s">
        <v>11</v>
      </c>
      <c r="B23" s="222"/>
      <c r="C23" s="222"/>
      <c r="D23" s="222"/>
      <c r="E23" s="222"/>
      <c r="F23" s="222"/>
      <c r="G23" s="223"/>
      <c r="H23" s="215">
        <f>H22+H21+H20+H19+H18+H17+H16+H15+H14+H13+H12+H11+H10+H9+H8+H7+H6+H5</f>
        <v>0</v>
      </c>
      <c r="I23" s="215"/>
      <c r="J23" s="216"/>
    </row>
  </sheetData>
  <mergeCells count="1">
    <mergeCell ref="A23:G23"/>
  </mergeCells>
  <pageMargins left="0.7" right="0.7" top="0.75" bottom="0.75" header="0.3" footer="0.3"/>
  <pageSetup paperSize="9" scale="3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22" workbookViewId="0">
      <selection activeCell="H34" sqref="H34:I34"/>
    </sheetView>
  </sheetViews>
  <sheetFormatPr defaultRowHeight="15" x14ac:dyDescent="0.25"/>
  <cols>
    <col min="1" max="1" width="4.7109375" customWidth="1"/>
    <col min="2" max="2" width="54.85546875" customWidth="1"/>
    <col min="3" max="4" width="9.140625" style="1"/>
    <col min="5" max="5" width="13.28515625" customWidth="1"/>
    <col min="6" max="6" width="9.140625" style="1"/>
    <col min="7" max="7" width="12" style="1" customWidth="1"/>
    <col min="8" max="8" width="21.85546875" style="99" customWidth="1"/>
    <col min="9" max="9" width="17.5703125" style="1" bestFit="1" customWidth="1"/>
    <col min="10" max="10" width="17.42578125" bestFit="1" customWidth="1"/>
  </cols>
  <sheetData>
    <row r="1" spans="1:11" x14ac:dyDescent="0.25">
      <c r="A1" t="s">
        <v>100</v>
      </c>
    </row>
    <row r="2" spans="1:11" x14ac:dyDescent="0.25">
      <c r="A2" s="33"/>
    </row>
    <row r="3" spans="1:11" ht="45" x14ac:dyDescent="0.25">
      <c r="A3" s="149" t="s">
        <v>80</v>
      </c>
      <c r="B3" s="149" t="s">
        <v>101</v>
      </c>
      <c r="C3" s="149" t="s">
        <v>102</v>
      </c>
      <c r="D3" s="149" t="s">
        <v>106</v>
      </c>
      <c r="E3" s="149" t="s">
        <v>103</v>
      </c>
      <c r="F3" s="149" t="s">
        <v>104</v>
      </c>
      <c r="G3" s="149" t="s">
        <v>105</v>
      </c>
      <c r="H3" s="189" t="s">
        <v>107</v>
      </c>
      <c r="I3" s="149" t="s">
        <v>108</v>
      </c>
      <c r="J3" s="149" t="s">
        <v>109</v>
      </c>
      <c r="K3" s="149" t="s">
        <v>134</v>
      </c>
    </row>
    <row r="4" spans="1:11" ht="72" x14ac:dyDescent="0.25">
      <c r="A4" s="140">
        <v>1</v>
      </c>
      <c r="B4" s="45" t="s">
        <v>110</v>
      </c>
      <c r="C4" s="135" t="s">
        <v>133</v>
      </c>
      <c r="D4" s="139">
        <v>50</v>
      </c>
      <c r="E4" s="217"/>
      <c r="F4" s="190"/>
      <c r="G4" s="218"/>
      <c r="H4" s="101"/>
      <c r="I4" s="218"/>
      <c r="J4" s="8"/>
      <c r="K4" s="137"/>
    </row>
    <row r="5" spans="1:11" ht="72" x14ac:dyDescent="0.25">
      <c r="A5" s="13">
        <v>2</v>
      </c>
      <c r="B5" s="45" t="s">
        <v>111</v>
      </c>
      <c r="C5" s="3" t="s">
        <v>133</v>
      </c>
      <c r="D5" s="12">
        <v>50</v>
      </c>
      <c r="E5" s="67"/>
      <c r="F5" s="37"/>
      <c r="G5" s="91"/>
      <c r="H5" s="42"/>
      <c r="I5" s="91"/>
      <c r="J5" s="28"/>
      <c r="K5" s="137"/>
    </row>
    <row r="6" spans="1:11" ht="84" x14ac:dyDescent="0.25">
      <c r="A6" s="34">
        <v>3</v>
      </c>
      <c r="B6" s="46" t="s">
        <v>112</v>
      </c>
      <c r="C6" s="2" t="s">
        <v>133</v>
      </c>
      <c r="D6" s="10">
        <v>50</v>
      </c>
      <c r="E6" s="68"/>
      <c r="F6" s="37"/>
      <c r="G6" s="92"/>
      <c r="H6" s="100"/>
      <c r="I6" s="92"/>
      <c r="J6" s="36"/>
      <c r="K6" s="137"/>
    </row>
    <row r="7" spans="1:11" ht="36" x14ac:dyDescent="0.25">
      <c r="A7" s="13">
        <v>4</v>
      </c>
      <c r="B7" s="47" t="s">
        <v>113</v>
      </c>
      <c r="C7" s="3" t="s">
        <v>133</v>
      </c>
      <c r="D7" s="12">
        <v>30</v>
      </c>
      <c r="E7" s="69"/>
      <c r="F7" s="37"/>
      <c r="G7" s="91"/>
      <c r="H7" s="42"/>
      <c r="I7" s="91"/>
      <c r="J7" s="28"/>
      <c r="K7" s="137"/>
    </row>
    <row r="8" spans="1:11" x14ac:dyDescent="0.25">
      <c r="A8" s="13">
        <v>5</v>
      </c>
      <c r="B8" s="48" t="s">
        <v>114</v>
      </c>
      <c r="C8" s="5" t="s">
        <v>133</v>
      </c>
      <c r="D8" s="89">
        <v>100</v>
      </c>
      <c r="E8" s="70"/>
      <c r="F8" s="37"/>
      <c r="G8" s="40"/>
      <c r="H8" s="101"/>
      <c r="I8" s="40"/>
      <c r="J8" s="8"/>
      <c r="K8" s="137"/>
    </row>
    <row r="9" spans="1:11" ht="24" x14ac:dyDescent="0.25">
      <c r="A9" s="13">
        <v>6</v>
      </c>
      <c r="B9" s="49" t="s">
        <v>115</v>
      </c>
      <c r="C9" s="6" t="s">
        <v>133</v>
      </c>
      <c r="D9" s="90">
        <v>5</v>
      </c>
      <c r="E9" s="71"/>
      <c r="F9" s="37"/>
      <c r="G9" s="39"/>
      <c r="H9" s="102"/>
      <c r="I9" s="39"/>
      <c r="J9" s="35"/>
      <c r="K9" s="137"/>
    </row>
    <row r="10" spans="1:11" ht="36" x14ac:dyDescent="0.25">
      <c r="A10" s="44">
        <v>7</v>
      </c>
      <c r="B10" s="50" t="s">
        <v>116</v>
      </c>
      <c r="C10" s="3" t="s">
        <v>133</v>
      </c>
      <c r="D10" s="12">
        <v>5</v>
      </c>
      <c r="E10" s="72"/>
      <c r="F10" s="37"/>
      <c r="G10" s="38"/>
      <c r="H10" s="42"/>
      <c r="I10" s="38"/>
      <c r="J10" s="28"/>
      <c r="K10" s="137"/>
    </row>
    <row r="11" spans="1:11" x14ac:dyDescent="0.25">
      <c r="A11" s="28">
        <v>8</v>
      </c>
      <c r="B11" s="51" t="s">
        <v>117</v>
      </c>
      <c r="C11" s="3" t="s">
        <v>133</v>
      </c>
      <c r="D11" s="12">
        <v>10</v>
      </c>
      <c r="E11" s="73"/>
      <c r="F11" s="37"/>
      <c r="G11" s="41"/>
      <c r="H11" s="42"/>
      <c r="I11" s="105"/>
      <c r="J11" s="28"/>
      <c r="K11" s="137"/>
    </row>
    <row r="12" spans="1:11" ht="24" x14ac:dyDescent="0.25">
      <c r="A12" s="28">
        <v>9</v>
      </c>
      <c r="B12" s="52" t="s">
        <v>118</v>
      </c>
      <c r="C12" s="6" t="s">
        <v>133</v>
      </c>
      <c r="D12" s="90">
        <v>1</v>
      </c>
      <c r="E12" s="74"/>
      <c r="F12" s="37"/>
      <c r="G12" s="93"/>
      <c r="H12" s="43"/>
      <c r="I12" s="93"/>
      <c r="J12" s="36"/>
      <c r="K12" s="137"/>
    </row>
    <row r="13" spans="1:11" ht="72" x14ac:dyDescent="0.25">
      <c r="A13" s="28">
        <v>10</v>
      </c>
      <c r="B13" s="53" t="s">
        <v>119</v>
      </c>
      <c r="C13" s="3" t="s">
        <v>133</v>
      </c>
      <c r="D13" s="12">
        <v>1</v>
      </c>
      <c r="E13" s="75"/>
      <c r="F13" s="37"/>
      <c r="G13" s="41"/>
      <c r="H13" s="97"/>
      <c r="I13" s="41"/>
      <c r="J13" s="28"/>
      <c r="K13" s="137"/>
    </row>
    <row r="14" spans="1:11" ht="24" x14ac:dyDescent="0.25">
      <c r="A14" s="28">
        <v>11</v>
      </c>
      <c r="B14" s="54" t="s">
        <v>120</v>
      </c>
      <c r="C14" s="5" t="s">
        <v>133</v>
      </c>
      <c r="D14" s="90">
        <v>2</v>
      </c>
      <c r="E14" s="76"/>
      <c r="F14" s="37"/>
      <c r="G14" s="94"/>
      <c r="H14" s="103"/>
      <c r="I14" s="106"/>
      <c r="J14" s="8"/>
      <c r="K14" s="137"/>
    </row>
    <row r="15" spans="1:11" ht="48" x14ac:dyDescent="0.25">
      <c r="A15" s="28">
        <v>12</v>
      </c>
      <c r="B15" s="55" t="s">
        <v>121</v>
      </c>
      <c r="C15" s="3" t="s">
        <v>133</v>
      </c>
      <c r="D15" s="2">
        <v>1</v>
      </c>
      <c r="E15" s="77"/>
      <c r="F15" s="37"/>
      <c r="G15" s="41"/>
      <c r="H15" s="98"/>
      <c r="I15" s="41"/>
      <c r="J15" s="28"/>
      <c r="K15" s="137"/>
    </row>
    <row r="16" spans="1:11" ht="36" x14ac:dyDescent="0.25">
      <c r="A16" s="28">
        <v>13</v>
      </c>
      <c r="B16" s="56" t="s">
        <v>122</v>
      </c>
      <c r="C16" s="3" t="s">
        <v>133</v>
      </c>
      <c r="D16" s="3">
        <v>10</v>
      </c>
      <c r="E16" s="78"/>
      <c r="F16" s="37"/>
      <c r="G16" s="95"/>
      <c r="H16" s="104"/>
      <c r="I16" s="107"/>
      <c r="J16" s="28"/>
      <c r="K16" s="137"/>
    </row>
    <row r="17" spans="1:11" ht="84" x14ac:dyDescent="0.25">
      <c r="A17" s="28">
        <v>14</v>
      </c>
      <c r="B17" s="57" t="s">
        <v>123</v>
      </c>
      <c r="C17" s="3" t="s">
        <v>133</v>
      </c>
      <c r="D17" s="3">
        <v>10</v>
      </c>
      <c r="E17" s="79"/>
      <c r="F17" s="37"/>
      <c r="G17" s="41"/>
      <c r="H17" s="43"/>
      <c r="I17" s="105"/>
      <c r="J17" s="28"/>
      <c r="K17" s="137"/>
    </row>
    <row r="18" spans="1:11" ht="36" x14ac:dyDescent="0.25">
      <c r="A18" s="28">
        <v>15</v>
      </c>
      <c r="B18" s="58" t="s">
        <v>124</v>
      </c>
      <c r="C18" s="3" t="s">
        <v>133</v>
      </c>
      <c r="D18" s="3">
        <v>10</v>
      </c>
      <c r="E18" s="80"/>
      <c r="F18" s="37"/>
      <c r="G18" s="41"/>
      <c r="H18" s="43"/>
      <c r="I18" s="105"/>
      <c r="J18" s="28"/>
      <c r="K18" s="137"/>
    </row>
    <row r="19" spans="1:11" ht="36" x14ac:dyDescent="0.25">
      <c r="A19" s="28">
        <v>16</v>
      </c>
      <c r="B19" s="59" t="s">
        <v>125</v>
      </c>
      <c r="C19" s="3" t="s">
        <v>133</v>
      </c>
      <c r="D19" s="3">
        <v>10</v>
      </c>
      <c r="E19" s="81"/>
      <c r="F19" s="37"/>
      <c r="G19" s="43"/>
      <c r="H19" s="43"/>
      <c r="I19" s="105"/>
      <c r="J19" s="28"/>
      <c r="K19" s="137"/>
    </row>
    <row r="20" spans="1:11" ht="24" x14ac:dyDescent="0.25">
      <c r="A20" s="28">
        <v>17</v>
      </c>
      <c r="B20" s="60" t="s">
        <v>126</v>
      </c>
      <c r="C20" s="22" t="s">
        <v>133</v>
      </c>
      <c r="D20" s="22">
        <v>10</v>
      </c>
      <c r="E20" s="82"/>
      <c r="F20" s="37"/>
      <c r="G20" s="41"/>
      <c r="H20" s="43"/>
      <c r="I20" s="105"/>
      <c r="J20" s="28"/>
      <c r="K20" s="137"/>
    </row>
    <row r="21" spans="1:11" ht="60" x14ac:dyDescent="0.25">
      <c r="A21" s="28">
        <v>18</v>
      </c>
      <c r="B21" s="61" t="s">
        <v>127</v>
      </c>
      <c r="C21" s="3" t="s">
        <v>133</v>
      </c>
      <c r="D21" s="5">
        <v>10</v>
      </c>
      <c r="E21" s="83"/>
      <c r="F21" s="37"/>
      <c r="G21" s="41"/>
      <c r="H21" s="43"/>
      <c r="I21" s="105"/>
      <c r="J21" s="28"/>
      <c r="K21" s="137"/>
    </row>
    <row r="22" spans="1:11" ht="24" x14ac:dyDescent="0.25">
      <c r="A22" s="28">
        <v>19</v>
      </c>
      <c r="B22" s="62" t="s">
        <v>128</v>
      </c>
      <c r="C22" s="3" t="s">
        <v>133</v>
      </c>
      <c r="D22" s="3">
        <v>10</v>
      </c>
      <c r="E22" s="84"/>
      <c r="F22" s="37"/>
      <c r="G22" s="43"/>
      <c r="H22" s="43"/>
      <c r="I22" s="105"/>
      <c r="J22" s="28"/>
      <c r="K22" s="137"/>
    </row>
    <row r="23" spans="1:11" x14ac:dyDescent="0.25">
      <c r="A23" s="28">
        <v>20</v>
      </c>
      <c r="B23" s="63" t="s">
        <v>129</v>
      </c>
      <c r="C23" s="3" t="s">
        <v>133</v>
      </c>
      <c r="D23" s="3">
        <v>10</v>
      </c>
      <c r="E23" s="85"/>
      <c r="F23" s="37"/>
      <c r="G23" s="43"/>
      <c r="H23" s="43"/>
      <c r="I23" s="105"/>
      <c r="J23" s="28"/>
      <c r="K23" s="137"/>
    </row>
    <row r="24" spans="1:11" ht="24" x14ac:dyDescent="0.25">
      <c r="A24" s="28">
        <v>21</v>
      </c>
      <c r="B24" s="64" t="s">
        <v>130</v>
      </c>
      <c r="C24" s="3" t="s">
        <v>133</v>
      </c>
      <c r="D24" s="5">
        <v>10</v>
      </c>
      <c r="E24" s="86"/>
      <c r="F24" s="37"/>
      <c r="G24" s="96"/>
      <c r="H24" s="43"/>
      <c r="I24" s="107"/>
      <c r="J24" s="8"/>
      <c r="K24" s="137"/>
    </row>
    <row r="25" spans="1:11" ht="48" x14ac:dyDescent="0.25">
      <c r="A25" s="8">
        <v>22</v>
      </c>
      <c r="B25" s="65" t="s">
        <v>131</v>
      </c>
      <c r="C25" s="5" t="s">
        <v>133</v>
      </c>
      <c r="D25" s="5">
        <v>10</v>
      </c>
      <c r="E25" s="87"/>
      <c r="F25" s="37"/>
      <c r="G25" s="95"/>
      <c r="H25" s="43"/>
      <c r="I25" s="107"/>
      <c r="J25" s="8"/>
      <c r="K25" s="137"/>
    </row>
    <row r="26" spans="1:11" x14ac:dyDescent="0.25">
      <c r="A26" s="28">
        <v>23</v>
      </c>
      <c r="B26" s="66" t="s">
        <v>132</v>
      </c>
      <c r="C26" s="3" t="s">
        <v>133</v>
      </c>
      <c r="D26" s="5">
        <v>5</v>
      </c>
      <c r="E26" s="88"/>
      <c r="F26" s="37"/>
      <c r="G26" s="96"/>
      <c r="H26" s="43"/>
      <c r="I26" s="105"/>
      <c r="J26" s="8"/>
      <c r="K26" s="137"/>
    </row>
    <row r="27" spans="1:11" x14ac:dyDescent="0.25">
      <c r="A27" s="219" t="s">
        <v>11</v>
      </c>
      <c r="B27" s="219"/>
      <c r="C27" s="219"/>
      <c r="D27" s="219"/>
      <c r="E27" s="219"/>
      <c r="F27" s="219"/>
      <c r="G27" s="220"/>
      <c r="H27" s="108">
        <f>H26+H25+H24+H23+H22+H21+H20+H19+H18+H17+H16+H15+H14+H13+H12+H11+H10+H9+H8+H7+H6+H5+H4</f>
        <v>0</v>
      </c>
      <c r="I27" s="109">
        <f>I26+I25+I23+I22+I21+I20+I19+I18+I17+I16+I15+I14+I13+I12+I11+I10+I9+I8+I7+I6+I5+I4</f>
        <v>0</v>
      </c>
      <c r="J27" s="13"/>
      <c r="K27" s="137"/>
    </row>
    <row r="34" spans="9:9" x14ac:dyDescent="0.25">
      <c r="I34" s="110"/>
    </row>
  </sheetData>
  <mergeCells count="1">
    <mergeCell ref="A27:G27"/>
  </mergeCells>
  <pageMargins left="0.7" right="0.7" top="0.75" bottom="0.75" header="0.3" footer="0.3"/>
  <pageSetup paperSize="9" scale="3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Kotowska</dc:creator>
  <cp:lastModifiedBy>Małgorzata Marcinkowska</cp:lastModifiedBy>
  <cp:revision>5</cp:revision>
  <cp:lastPrinted>2024-04-12T11:08:39Z</cp:lastPrinted>
  <dcterms:created xsi:type="dcterms:W3CDTF">2015-06-05T18:19:34Z</dcterms:created>
  <dcterms:modified xsi:type="dcterms:W3CDTF">2024-04-26T14:09:52Z</dcterms:modified>
  <dc:language>pl-PL</dc:language>
</cp:coreProperties>
</file>