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0720" windowHeight="14772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5" i="1" l="1"/>
  <c r="N4" i="1"/>
  <c r="M4" i="1"/>
  <c r="L30" i="1"/>
  <c r="K30" i="1"/>
  <c r="M34" i="1" l="1"/>
  <c r="K103" i="1"/>
  <c r="L103" i="1" s="1"/>
  <c r="M151" i="1" l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51" i="1"/>
  <c r="L151" i="1" s="1"/>
  <c r="N151" i="1" l="1"/>
  <c r="M145" i="1"/>
  <c r="K146" i="1"/>
  <c r="L146" i="1" s="1"/>
  <c r="K147" i="1"/>
  <c r="L147" i="1" s="1"/>
  <c r="K148" i="1"/>
  <c r="L148" i="1" s="1"/>
  <c r="M142" i="1"/>
  <c r="K142" i="1"/>
  <c r="L142" i="1" s="1"/>
  <c r="N142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9" i="1"/>
  <c r="L139" i="1" s="1"/>
  <c r="K125" i="1"/>
  <c r="L125" i="1" s="1"/>
  <c r="M106" i="1"/>
  <c r="K109" i="1"/>
  <c r="L109" i="1" s="1"/>
  <c r="K108" i="1"/>
  <c r="L108" i="1" s="1"/>
  <c r="K106" i="1"/>
  <c r="L106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J112" i="1" s="1"/>
  <c r="K112" i="1" s="1"/>
  <c r="L112" i="1" s="1"/>
  <c r="K13" i="1"/>
  <c r="L13" i="1" s="1"/>
  <c r="J113" i="1" s="1"/>
  <c r="K113" i="1" s="1"/>
  <c r="L113" i="1" s="1"/>
  <c r="K14" i="1"/>
  <c r="L14" i="1" s="1"/>
  <c r="J114" i="1" s="1"/>
  <c r="K15" i="1"/>
  <c r="L15" i="1" s="1"/>
  <c r="J121" i="1" s="1"/>
  <c r="K16" i="1"/>
  <c r="L16" i="1" s="1"/>
  <c r="J122" i="1" s="1"/>
  <c r="K17" i="1"/>
  <c r="L17" i="1" s="1"/>
  <c r="J117" i="1" s="1"/>
  <c r="K117" i="1" s="1"/>
  <c r="K18" i="1"/>
  <c r="L18" i="1" s="1"/>
  <c r="J118" i="1" s="1"/>
  <c r="K118" i="1" s="1"/>
  <c r="K19" i="1"/>
  <c r="L19" i="1" s="1"/>
  <c r="J119" i="1" s="1"/>
  <c r="K119" i="1" s="1"/>
  <c r="K20" i="1"/>
  <c r="L20" i="1" s="1"/>
  <c r="J1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1" i="1"/>
  <c r="L31" i="1" s="1"/>
  <c r="K4" i="1"/>
  <c r="L4" i="1" s="1"/>
  <c r="N125" i="1" l="1"/>
  <c r="N34" i="1"/>
  <c r="K120" i="1"/>
  <c r="L120" i="1" s="1"/>
  <c r="L119" i="1"/>
  <c r="L117" i="1"/>
  <c r="L118" i="1"/>
  <c r="J116" i="1"/>
  <c r="J115" i="1"/>
  <c r="K122" i="1"/>
  <c r="L122" i="1" s="1"/>
  <c r="K114" i="1"/>
  <c r="L114" i="1" s="1"/>
  <c r="K121" i="1"/>
  <c r="L121" i="1" s="1"/>
  <c r="N106" i="1"/>
  <c r="K115" i="1" l="1"/>
  <c r="L115" i="1" s="1"/>
  <c r="K116" i="1"/>
  <c r="L116" i="1" s="1"/>
  <c r="K145" i="1"/>
  <c r="L145" i="1" s="1"/>
  <c r="N145" i="1" s="1"/>
</calcChain>
</file>

<file path=xl/sharedStrings.xml><?xml version="1.0" encoding="utf-8"?>
<sst xmlns="http://schemas.openxmlformats.org/spreadsheetml/2006/main" count="1003" uniqueCount="391">
  <si>
    <t>Lp.</t>
  </si>
  <si>
    <t>leśnictwo</t>
  </si>
  <si>
    <t>nr inwentarza</t>
  </si>
  <si>
    <t>242/1206</t>
  </si>
  <si>
    <t>droga leśna</t>
  </si>
  <si>
    <t>nazwa</t>
  </si>
  <si>
    <t>291/924</t>
  </si>
  <si>
    <t>punkt czerpania wody Jez. Wągiel</t>
  </si>
  <si>
    <t>Kromnice</t>
  </si>
  <si>
    <t>Ganty</t>
  </si>
  <si>
    <t>242/910</t>
  </si>
  <si>
    <t xml:space="preserve">dojazd pożarowy nr 42 </t>
  </si>
  <si>
    <t>Borówko</t>
  </si>
  <si>
    <t>220/1144</t>
  </si>
  <si>
    <t xml:space="preserve">Borówko </t>
  </si>
  <si>
    <t>291/925</t>
  </si>
  <si>
    <t>punkt czerpania wody jez.Borówko</t>
  </si>
  <si>
    <t>Reszel</t>
  </si>
  <si>
    <t>242/663</t>
  </si>
  <si>
    <t>droga leśna od odd 31-53 obr Sadłowo</t>
  </si>
  <si>
    <t>242/664</t>
  </si>
  <si>
    <t>242/677</t>
  </si>
  <si>
    <t>242/743</t>
  </si>
  <si>
    <t xml:space="preserve">Wola </t>
  </si>
  <si>
    <t>242/903</t>
  </si>
  <si>
    <t>Bredynki</t>
  </si>
  <si>
    <t>291/1659</t>
  </si>
  <si>
    <t>220/1605</t>
  </si>
  <si>
    <t>Dębowo</t>
  </si>
  <si>
    <t>220/1657</t>
  </si>
  <si>
    <t>242/1212</t>
  </si>
  <si>
    <t>św. Lipka</t>
  </si>
  <si>
    <t>220/1145</t>
  </si>
  <si>
    <t>Boże</t>
  </si>
  <si>
    <t>242/678</t>
  </si>
  <si>
    <t>Grzybowo</t>
  </si>
  <si>
    <t>242/711</t>
  </si>
  <si>
    <t>Złoty Potok</t>
  </si>
  <si>
    <t>242/722</t>
  </si>
  <si>
    <t>Surmówka</t>
  </si>
  <si>
    <t>242/705</t>
  </si>
  <si>
    <t>291/1146</t>
  </si>
  <si>
    <t>Ścieżka Źródełko Miłości</t>
  </si>
  <si>
    <t xml:space="preserve">	
Ścieżka Źródełko Miłości IIet.</t>
  </si>
  <si>
    <t>291/1216</t>
  </si>
  <si>
    <t>dojazd pożarowy nr 11  obr.Sadłowo -stary nr 48</t>
  </si>
  <si>
    <t>dojazd pożarowy nr 12 obr.Sadłowo - stary nr 46</t>
  </si>
  <si>
    <t>droga dojazdowa L.Wola nr 49</t>
  </si>
  <si>
    <t>dojazd pożarowy nr 56 L.Bredynki</t>
  </si>
  <si>
    <t>punkt ppoż w L.Bredynki</t>
  </si>
  <si>
    <t>dojazd pożarowy nr 19</t>
  </si>
  <si>
    <t>dojazd pożarowy nr 17</t>
  </si>
  <si>
    <t>dojazd pożarowy nr 9 L.Grzybow</t>
  </si>
  <si>
    <t>Nadleśnictwo Mrągowo</t>
  </si>
  <si>
    <t>220/1562</t>
  </si>
  <si>
    <t>Borowo</t>
  </si>
  <si>
    <t>220/905</t>
  </si>
  <si>
    <t>parking LKP</t>
  </si>
  <si>
    <t>droga leśna nr 52 Dębowo-Bredynki</t>
  </si>
  <si>
    <t>droga leśn.dojazd.do szkółki leśnej</t>
  </si>
  <si>
    <t>dojazd pożarowy nr 16 L. Złoty Potok</t>
  </si>
  <si>
    <t>dojazd pożarowy nr17 L.Złoty Potok</t>
  </si>
  <si>
    <t xml:space="preserve">numer drogi </t>
  </si>
  <si>
    <t>07-14-0028</t>
  </si>
  <si>
    <t xml:space="preserve">droga leśna, dojazd przeciwpożarowy nr 32 </t>
  </si>
  <si>
    <t>długość (m)</t>
  </si>
  <si>
    <t>242/1211</t>
  </si>
  <si>
    <t>07-14-0002</t>
  </si>
  <si>
    <t xml:space="preserve">droga leśna, dojazd przeciwpożarowy nr 6
</t>
  </si>
  <si>
    <t>07-14-0006, 07-14-0105, 07-14-0004</t>
  </si>
  <si>
    <t>07-14-0012</t>
  </si>
  <si>
    <t>07-14-0020, 07-14-0021, 07-14-0022</t>
  </si>
  <si>
    <t>07-14-0036</t>
  </si>
  <si>
    <t>07-14-0030</t>
  </si>
  <si>
    <t>07-14-0042</t>
  </si>
  <si>
    <t>rok budowy</t>
  </si>
  <si>
    <t>07-14-0051,07-14-0055</t>
  </si>
  <si>
    <t>07-14-0022</t>
  </si>
  <si>
    <t>220/1662</t>
  </si>
  <si>
    <t>220/1665</t>
  </si>
  <si>
    <t>Dojazd pożarowy nr 10 w L.Grzybowo</t>
  </si>
  <si>
    <t>Droga leśna nr 0133 L.Zł.Potok</t>
  </si>
  <si>
    <t>07-14-0079, 07-14-0076, 07-14-0072, 07-14-0069, 07-14-0073</t>
  </si>
  <si>
    <t>07-14-0075</t>
  </si>
  <si>
    <t xml:space="preserve">07-14-0017, </t>
  </si>
  <si>
    <t>07-14-0018</t>
  </si>
  <si>
    <t>07-14-0052</t>
  </si>
  <si>
    <t>07-14-0047</t>
  </si>
  <si>
    <t>07-14-0046</t>
  </si>
  <si>
    <t>07-140-0033</t>
  </si>
  <si>
    <t>07-14-0011</t>
  </si>
  <si>
    <t xml:space="preserve">parking </t>
  </si>
  <si>
    <t>I</t>
  </si>
  <si>
    <t>Mur oporowy</t>
  </si>
  <si>
    <t>291/1195</t>
  </si>
  <si>
    <t>Biobed - stanowisko do mycia urządzęń szkółkarskich</t>
  </si>
  <si>
    <t>Adres: Święta Lipka, dz. ewd. 3012/1, obręb Stąpławki, powiat Kętrzyński</t>
  </si>
  <si>
    <t>291/1083</t>
  </si>
  <si>
    <t>myjnia gospodarcza wraz z przyłączami wody i kanalizacji sanitarnej</t>
  </si>
  <si>
    <t>CZĘŚĆ PIERWSZA ZAMÓWIENIA - DROGI I OBIEKTY DROGOWE</t>
  </si>
  <si>
    <t>CZĘŚĆ DRUGA  ZAMÓWIENIA -  BUDYNKI</t>
  </si>
  <si>
    <t>l.p</t>
  </si>
  <si>
    <t>Nr inwentarzowy</t>
  </si>
  <si>
    <t>budynek</t>
  </si>
  <si>
    <t>lokalizacja</t>
  </si>
  <si>
    <r>
      <t>powierzchnia zabudowy (m</t>
    </r>
    <r>
      <rPr>
        <b/>
        <vertAlign val="superscript"/>
        <sz val="12"/>
        <color indexed="8"/>
        <rFont val="Calibri"/>
        <family val="2"/>
        <charset val="238"/>
        <scheme val="minor"/>
      </rPr>
      <t>2</t>
    </r>
    <r>
      <rPr>
        <b/>
        <sz val="12"/>
        <color indexed="8"/>
        <rFont val="Calibri"/>
        <family val="2"/>
        <charset val="238"/>
        <scheme val="minor"/>
      </rPr>
      <t>)</t>
    </r>
  </si>
  <si>
    <r>
      <t>pow.użytkowa (m</t>
    </r>
    <r>
      <rPr>
        <b/>
        <vertAlign val="superscript"/>
        <sz val="12"/>
        <color indexed="8"/>
        <rFont val="Calibri"/>
        <family val="2"/>
        <charset val="238"/>
        <scheme val="minor"/>
      </rPr>
      <t>2</t>
    </r>
    <r>
      <rPr>
        <b/>
        <sz val="12"/>
        <color indexed="8"/>
        <rFont val="Calibri"/>
        <family val="2"/>
        <charset val="238"/>
        <scheme val="minor"/>
      </rPr>
      <t>)</t>
    </r>
  </si>
  <si>
    <t>104/1525</t>
  </si>
  <si>
    <t>Budynek gospodarczy  Nadleśnictwa Mrągowo</t>
  </si>
  <si>
    <t>ul.Warszawska 19,11-700 Mrągowo</t>
  </si>
  <si>
    <t>130/662</t>
  </si>
  <si>
    <t>Magazyn-lodownia Szkółka Leśna w Świętej Lipce</t>
  </si>
  <si>
    <t>Święta Lipka, szkółka leśna,11-400 Reszel</t>
  </si>
  <si>
    <t>132/003</t>
  </si>
  <si>
    <t>Budynek gospodarczy</t>
  </si>
  <si>
    <t>182/246</t>
  </si>
  <si>
    <t>Magazyn L-ctwa Złoty Potok</t>
  </si>
  <si>
    <t>Bagienice, 11-700 Mrągowo</t>
  </si>
  <si>
    <t>182/699</t>
  </si>
  <si>
    <t>Bud.gos.- magazyn L-ctwa Boże</t>
  </si>
  <si>
    <t>Boże,11-700 Mrągowo</t>
  </si>
  <si>
    <t>182/703 ORAZ 182/704</t>
  </si>
  <si>
    <t>Bud gos.- magazyn L-ctwa Boże</t>
  </si>
  <si>
    <t>39,00+55,00</t>
  </si>
  <si>
    <t>182/877</t>
  </si>
  <si>
    <t>Marcinkowo, 11-700 Mrągowo</t>
  </si>
  <si>
    <t>184/617</t>
  </si>
  <si>
    <t>Magazyn L-ctwa Ganty</t>
  </si>
  <si>
    <t>Gant ,11-710 Piecki</t>
  </si>
  <si>
    <t>184/645</t>
  </si>
  <si>
    <t>Magazyn Św.Lipka</t>
  </si>
  <si>
    <t>Święta Lipka 1,,11-400 Reszel</t>
  </si>
  <si>
    <t>160/007</t>
  </si>
  <si>
    <t>Nadleśnictwo Mrągowo-siedziba</t>
  </si>
  <si>
    <t>105/1242</t>
  </si>
  <si>
    <t>Bud. admin.-gosp.na szkółce le</t>
  </si>
  <si>
    <t>165/036</t>
  </si>
  <si>
    <t>Budynek Izba LKP Borowo</t>
  </si>
  <si>
    <t>Borowo 2a,11-731 Sorkwity</t>
  </si>
  <si>
    <t>180/139</t>
  </si>
  <si>
    <t>Stodoła Ganty 19</t>
  </si>
  <si>
    <t>Gant 19, 11-710 Piecki</t>
  </si>
  <si>
    <t>180/142</t>
  </si>
  <si>
    <t>STODOŁA MARCINKOWO  119</t>
  </si>
  <si>
    <t>Marcinkowo 119, 11-700 Mrągowo</t>
  </si>
  <si>
    <t>180/177</t>
  </si>
  <si>
    <t>Stodoła L-ka Bredynki</t>
  </si>
  <si>
    <t>Bredynki 88, 11-300 Biskupiec</t>
  </si>
  <si>
    <t>180/285</t>
  </si>
  <si>
    <t>Stodoła Dębowo 1</t>
  </si>
  <si>
    <t>Dębowo 1, 11-300 Biskupiec</t>
  </si>
  <si>
    <t>180/636</t>
  </si>
  <si>
    <t>Stodoła Borówko 45</t>
  </si>
  <si>
    <t>Borowe 45,11-731 Sorkwity</t>
  </si>
  <si>
    <t>181/1471</t>
  </si>
  <si>
    <t>Wiata na przechowywanie sadzonek</t>
  </si>
  <si>
    <t>181/832</t>
  </si>
  <si>
    <t>Szopa Drewniana szkółka</t>
  </si>
  <si>
    <t>182/218</t>
  </si>
  <si>
    <t>Obora Ganty 19</t>
  </si>
  <si>
    <t>182/225</t>
  </si>
  <si>
    <t>Obora Grzybowo 1</t>
  </si>
  <si>
    <t>Grzybowo 1, 11-400 Reszel</t>
  </si>
  <si>
    <t>182/228</t>
  </si>
  <si>
    <t>Stajnia Pilec  1</t>
  </si>
  <si>
    <t>Pilec 1, 11-400 Reszel</t>
  </si>
  <si>
    <t>182/252</t>
  </si>
  <si>
    <t>Bud gospodarczy Grzybowo 1</t>
  </si>
  <si>
    <t>Grzybowo 1, 11-440 Reszel</t>
  </si>
  <si>
    <t>182/257</t>
  </si>
  <si>
    <t>Bud.gospodarczy Gązwa 6</t>
  </si>
  <si>
    <t>Gązwa 6, 11-700 Mrągowo</t>
  </si>
  <si>
    <t>182/277</t>
  </si>
  <si>
    <t>Obora L-ka Bredynki</t>
  </si>
  <si>
    <t>182/296</t>
  </si>
  <si>
    <t>Bud gospodarczy Wola</t>
  </si>
  <si>
    <t>Wola 5, 11-440 Reszel</t>
  </si>
  <si>
    <t>182/307</t>
  </si>
  <si>
    <t>Bud gospodarczy Samławki 28</t>
  </si>
  <si>
    <t>Samławki 28, 11-311 Biskupiec</t>
  </si>
  <si>
    <t>182/635</t>
  </si>
  <si>
    <t>Obora Borówko 45</t>
  </si>
  <si>
    <t>182/698</t>
  </si>
  <si>
    <t>Obora Boże 46</t>
  </si>
  <si>
    <t>Boże46 ,11-700 Mrągowo</t>
  </si>
  <si>
    <t>182/721</t>
  </si>
  <si>
    <t>Bud gospodarczy Marcinkowo 137</t>
  </si>
  <si>
    <t>Marcinkowo 137, 11-700 Mrągowo</t>
  </si>
  <si>
    <t>182/738</t>
  </si>
  <si>
    <t>Bagienice Małe, 11-700 Mrągowo</t>
  </si>
  <si>
    <t>182/759</t>
  </si>
  <si>
    <t>Bud gospodarczy Św.Lipka 1</t>
  </si>
  <si>
    <t>Święta Lipka 1a,,11-400 Reszel</t>
  </si>
  <si>
    <t>182/872</t>
  </si>
  <si>
    <t>Budynek gospodarczy L Borowo</t>
  </si>
  <si>
    <t>Borowe 2a, 11-731 Sorkwity</t>
  </si>
  <si>
    <t>182/904</t>
  </si>
  <si>
    <t>Budynek gospodar.Wierzbowo 36</t>
  </si>
  <si>
    <t>Wierzbowo 36,11-700 Mrągowo</t>
  </si>
  <si>
    <t>182/938</t>
  </si>
  <si>
    <t>Budynek gospod.L-ctwo Dębowo</t>
  </si>
  <si>
    <t>Węgój 31, 11-300 Biskupiec</t>
  </si>
  <si>
    <t>182/939</t>
  </si>
  <si>
    <t>Budynek gosp.Leśnicz.Zł Potok</t>
  </si>
  <si>
    <t>182/968</t>
  </si>
  <si>
    <t>Budynek gosp.L-ctwa Surmówka</t>
  </si>
  <si>
    <t>Stary Gieląd 7A, 11-731 Sorkwity</t>
  </si>
  <si>
    <t>182/209</t>
  </si>
  <si>
    <t>Budynek gos. MŁYN</t>
  </si>
  <si>
    <t>Piłaki,11-731 Sorkwity</t>
  </si>
  <si>
    <t>182/596</t>
  </si>
  <si>
    <t>Obora Bredynki 92/1</t>
  </si>
  <si>
    <t>Bredynki 92, 11-300 Biskupiec</t>
  </si>
  <si>
    <t>198/561</t>
  </si>
  <si>
    <t>wiata stalowa Św.Lipka</t>
  </si>
  <si>
    <t>Święta Lipka, 11-400 Reszel</t>
  </si>
  <si>
    <t>165/720</t>
  </si>
  <si>
    <t>Nadleśniczówka</t>
  </si>
  <si>
    <t>Marcinkowo 137,11-700 Mrągowo</t>
  </si>
  <si>
    <t>160/729</t>
  </si>
  <si>
    <t>Leśniczówka Dębowo</t>
  </si>
  <si>
    <t>165/021</t>
  </si>
  <si>
    <t>Leśniczówka Grzybowo</t>
  </si>
  <si>
    <t>165/027</t>
  </si>
  <si>
    <t>Leśniczówka Złoty Potok</t>
  </si>
  <si>
    <t>165/040</t>
  </si>
  <si>
    <t>Leśniczówka Ganty</t>
  </si>
  <si>
    <t>Ganty 19,11-710</t>
  </si>
  <si>
    <t>165/088</t>
  </si>
  <si>
    <t>Leśniczówka Bredynki</t>
  </si>
  <si>
    <t>165/104</t>
  </si>
  <si>
    <t>Leśniczówka Wola</t>
  </si>
  <si>
    <t>165/112</t>
  </si>
  <si>
    <t>Leśniczówka Reszel</t>
  </si>
  <si>
    <t>165/512</t>
  </si>
  <si>
    <t>Budynek mieszkalny</t>
  </si>
  <si>
    <t>Bagienice Małe 12, 11-700 Mrągowo</t>
  </si>
  <si>
    <t>165/634</t>
  </si>
  <si>
    <t>Leśniczówka Borówko</t>
  </si>
  <si>
    <t>165/697</t>
  </si>
  <si>
    <t>Leśniczówka Boże</t>
  </si>
  <si>
    <t>Boże 46,11-700 Mrągowo</t>
  </si>
  <si>
    <t>165/758</t>
  </si>
  <si>
    <t>Leśniczówka Św.Lipka</t>
  </si>
  <si>
    <t>Święta Lipka 1A,11-400 Reszel</t>
  </si>
  <si>
    <t>165/775</t>
  </si>
  <si>
    <t>Leśniczówka Kromnice</t>
  </si>
  <si>
    <t>165/871</t>
  </si>
  <si>
    <t>Leśniczówka Borowe 2A</t>
  </si>
  <si>
    <t>Borowe  2a, 11-731 Sorkwity</t>
  </si>
  <si>
    <t>165/967</t>
  </si>
  <si>
    <t>Leśniczówka Surmówka</t>
  </si>
  <si>
    <t>165/072</t>
  </si>
  <si>
    <t xml:space="preserve">Budynek mieszkalny </t>
  </si>
  <si>
    <t>165/020</t>
  </si>
  <si>
    <t>165/054</t>
  </si>
  <si>
    <t>Budynek mieszkalny Bagienice</t>
  </si>
  <si>
    <t>Bagienice 10, 11-700 Mrągowo</t>
  </si>
  <si>
    <t>165/593</t>
  </si>
  <si>
    <t>Bud mieszkalny Bredynki 92</t>
  </si>
  <si>
    <t>182/238</t>
  </si>
  <si>
    <t>Bud.gospo-mieszka Kozłowo 50</t>
  </si>
  <si>
    <t>Kozłowo 50, 11-731 Sorkwity</t>
  </si>
  <si>
    <t>165/030</t>
  </si>
  <si>
    <t>Budynek mieszkalny K.Ł.Sokół – leśnictwo Kromnice</t>
  </si>
  <si>
    <t>Krzywe 39,11-700 Mrągowo</t>
  </si>
  <si>
    <t>182/234</t>
  </si>
  <si>
    <t>Bud.gosp. K.Ł.Sokół– leśnictwo Kromnice</t>
  </si>
  <si>
    <t>169/006</t>
  </si>
  <si>
    <t>Budynek mieszkalny K.Ł.Lesnik– leśnictwo Złoty Potok</t>
  </si>
  <si>
    <t>Stama 12,11-731 Sorkwity</t>
  </si>
  <si>
    <t>165/055</t>
  </si>
  <si>
    <t>Bud.mieszkalny Borowski Las 4 – Leśnictwo Borowo</t>
  </si>
  <si>
    <t>Borowski Las 4, 11-731 Sorkwity</t>
  </si>
  <si>
    <t>182/248</t>
  </si>
  <si>
    <t>Bud.gosp. Piłaki – leśnictwo Borowo</t>
  </si>
  <si>
    <t>165/017</t>
  </si>
  <si>
    <t>Budynek mieszkalny K.Ł.Odyniec – leśnictwo Surmówka</t>
  </si>
  <si>
    <t>Zwierzyniec 1,11-731 Sorkwity</t>
  </si>
  <si>
    <t>291/892</t>
  </si>
  <si>
    <t>Wiata drewniana w leśnictwie Borowo</t>
  </si>
  <si>
    <t>Borowo ,11-731 Sorkwity</t>
  </si>
  <si>
    <t>291/926</t>
  </si>
  <si>
    <t>Wiata na samochody</t>
  </si>
  <si>
    <t>ul.Warszawska 49,11-700 Mrągowo</t>
  </si>
  <si>
    <t>182/315</t>
  </si>
  <si>
    <t>Budynek hydroforni -deszczownia na Szkółce Leśnej</t>
  </si>
  <si>
    <t>Święta Lipka, Szkółka leśna,11-400 Reszel</t>
  </si>
  <si>
    <t>II</t>
  </si>
  <si>
    <t>CZĘŚĆ TRZECIA   ZAMÓWIENIA -  MASZTY I DOSTRZEGALNIA PRZECIWPOŻAROWA</t>
  </si>
  <si>
    <t>III</t>
  </si>
  <si>
    <t>Masz antenowy na budynku siedziby Nadleśnictwa Mrągowo</t>
  </si>
  <si>
    <t xml:space="preserve"> 291/666</t>
  </si>
  <si>
    <t>Masz wolnostojący w Leśnictwie Ganty</t>
  </si>
  <si>
    <t>Leśnictwo Ganty, Gant, 11-710 Piecki</t>
  </si>
  <si>
    <t>291/902</t>
  </si>
  <si>
    <t>Borowo, 11-731 Sorkwity</t>
  </si>
  <si>
    <t>Nazwa</t>
  </si>
  <si>
    <t>adres</t>
  </si>
  <si>
    <t>L.P</t>
  </si>
  <si>
    <t>ul. Warszawska 49, 11-700 Mrągowo</t>
  </si>
  <si>
    <t>Dostrzeglania przeciwpożarowa w Leśnictwie Borowo</t>
  </si>
  <si>
    <t>uwagi</t>
  </si>
  <si>
    <t>należy wykonać konserwacja i przegląd</t>
  </si>
  <si>
    <t>III CZĘŚĆ ZAMÓWIENIA</t>
  </si>
  <si>
    <t>II CZĘŚĆ ZAMÓWIENIA</t>
  </si>
  <si>
    <t>CZWARTA CZĘŚĆ ZAMÓWIENIA -  PRZEGLĄD INSTALACJI GAZOWEJ I URZĄZDEŃ GAZOWYCH</t>
  </si>
  <si>
    <t>nazwa budynku</t>
  </si>
  <si>
    <t>IV CZĘŚĆ ZAMÓWIENIA</t>
  </si>
  <si>
    <t xml:space="preserve">IV </t>
  </si>
  <si>
    <t xml:space="preserve">Leśniczówka Boże </t>
  </si>
  <si>
    <t>NR INWENTARZOWY</t>
  </si>
  <si>
    <t>NAZWA BUDYNKU</t>
  </si>
  <si>
    <t>V cześć zamówienia</t>
  </si>
  <si>
    <t>V</t>
  </si>
  <si>
    <t>223/913</t>
  </si>
  <si>
    <t>NAZWA OBIEKTU</t>
  </si>
  <si>
    <t>Most leśnictwa Ganty</t>
  </si>
  <si>
    <t>Most na rzece Babięcka Struga, obręb Ganty, Gmina Piecki</t>
  </si>
  <si>
    <t xml:space="preserve">SZÓŚTA CZĘŚĆ ZAMÓWIENIA -  PRZEGLĄD SYSTEMU OGRZEWANIA I KLIMATYZACJI </t>
  </si>
  <si>
    <t>Budynek gospodarczy Bagienice Małe12</t>
  </si>
  <si>
    <t>I CZĘŚĆ ZAMÓWIENIA</t>
  </si>
  <si>
    <t>Budynek mieszkalny Koła Łowieckiego Sokoł</t>
  </si>
  <si>
    <t>Krzywe 39, 11-700 Mrągowo</t>
  </si>
  <si>
    <t>Budynek gospodarczy Koła Łowieckiego "Sokół"</t>
  </si>
  <si>
    <t>Bredynki 92, 11-30 Biskupiec</t>
  </si>
  <si>
    <t>Budynek Gospadraczy</t>
  </si>
  <si>
    <t>Bagienice Małe 10, 11-700 Mrągowo</t>
  </si>
  <si>
    <t>dach pokryty eternitem</t>
  </si>
  <si>
    <t>LOKALIZACJA URZĄDZENIA</t>
  </si>
  <si>
    <t>LICZBA URZADZEŃ</t>
  </si>
  <si>
    <t xml:space="preserve">VII </t>
  </si>
  <si>
    <t>Szkółka Leśna</t>
  </si>
  <si>
    <t>KOSZTORYS OFERTOWY 2024</t>
  </si>
  <si>
    <t>Cena jednostkowa netto</t>
  </si>
  <si>
    <t>wartość brutto</t>
  </si>
  <si>
    <t xml:space="preserve">suma netto </t>
  </si>
  <si>
    <t>suma brutto</t>
  </si>
  <si>
    <t xml:space="preserve">vat </t>
  </si>
  <si>
    <t>Rodzaj przeglądu</t>
  </si>
  <si>
    <t>roczny</t>
  </si>
  <si>
    <t>roczny+serwis</t>
  </si>
  <si>
    <t>rodzaj usługi</t>
  </si>
  <si>
    <t>sporządzenie świadectwa energetycznego budynku</t>
  </si>
  <si>
    <t xml:space="preserve">klimatyzator </t>
  </si>
  <si>
    <t>sala narad</t>
  </si>
  <si>
    <t xml:space="preserve">pokój 12 </t>
  </si>
  <si>
    <t>klimatyzaotor</t>
  </si>
  <si>
    <t>pokój 9</t>
  </si>
  <si>
    <t>klimatyzator</t>
  </si>
  <si>
    <t xml:space="preserve">pokój 15  </t>
  </si>
  <si>
    <t xml:space="preserve">pokój 3 </t>
  </si>
  <si>
    <t>korytarz I piętro</t>
  </si>
  <si>
    <t>pokókj 8</t>
  </si>
  <si>
    <t>serwerownia</t>
  </si>
  <si>
    <t>Chłodnia</t>
  </si>
  <si>
    <t>budynek na szkółce leśnej</t>
  </si>
  <si>
    <t>Rodzaj usługi</t>
  </si>
  <si>
    <t>Nadleśnictwo Mrągowo- mieszkanie nr 1</t>
  </si>
  <si>
    <t>Nadleśnictwo Mrągowo- mieszkanie nr 2</t>
  </si>
  <si>
    <t>Nadleśnictwo Mrągowo- mieszkanie nr 3</t>
  </si>
  <si>
    <t>Nadleśnictwo Mrągowo- mieszkanie nr 4</t>
  </si>
  <si>
    <t>Nadleśnictwo Mrągowo- mieszkanie nr 5</t>
  </si>
  <si>
    <t>Nadleśnictwo Mrągowo- mieszkanie nr 6</t>
  </si>
  <si>
    <t>Nadleśnictwo Mrągowo- mieszkanie nr 7</t>
  </si>
  <si>
    <t>Nadleśnictwo Mrągowo- mieszkanie nr 8</t>
  </si>
  <si>
    <t>Nadleśnictwo Mrągowo- mieszkanie nr 9</t>
  </si>
  <si>
    <t>Nadleśnictwo Mrągowo-siedziba (I piętro)</t>
  </si>
  <si>
    <t>Nadleśnictwo Mrągowo-siedziba (pok.12)</t>
  </si>
  <si>
    <t>ocena stanu</t>
  </si>
  <si>
    <t>podgrzewacz wody</t>
  </si>
  <si>
    <t xml:space="preserve"> PIĄTA CZĘŚĆ ZAMÓWIENIA -  Wykonanie świadectw energetycznych budynków</t>
  </si>
  <si>
    <t>VI cześć zamówienia</t>
  </si>
  <si>
    <t>VI</t>
  </si>
  <si>
    <t>SIÓDMA CZĘŚĆ ZAMÓWIENIA - Kontrola oraz ocena stanu i możliwości użytkowania wyrobów zawierających azbest wbudowanych w obiekt budowlany</t>
  </si>
  <si>
    <t xml:space="preserve"> VII CZĘŚĆ ZAMÓWIENIA</t>
  </si>
  <si>
    <t>VII</t>
  </si>
  <si>
    <t xml:space="preserve"> VIII CZĘŚĆ ZAMÓWIENIA</t>
  </si>
  <si>
    <t>ÓSMA CZĘŚĆ ZAMÓWIENIA -  PRZEGLĄD KLIMATYZACJI i CHŁODNI</t>
  </si>
  <si>
    <t>podgrzewacz wody -przegląd/serwis(konserwacja, czyszczenie i regulacja)</t>
  </si>
  <si>
    <t>Mur oporowy: Adres: Wierzbowo 36,11-700 Mrągowo, dz. ewd. 3027/2, obręb Wierzbowo</t>
  </si>
  <si>
    <t>105/</t>
  </si>
  <si>
    <t>Budynek administracyjno-gospodarczy na Szkółce Leśnej</t>
  </si>
  <si>
    <t>Święta Lipka, 11-440 Reszel</t>
  </si>
  <si>
    <t>roczny + przeglą instalacji elektrycznej - rezystencja izolacji, przegląd włącznika przeciwpożarowego +Przeglą instalacji gazowej w siedzibie</t>
  </si>
  <si>
    <t>dojazd pożarowy nr 24 L.Surmówka (DROGA LEŚNA BIEGNĄCA NAD WAIDUKTEM KOLEJOWYM - należy skontrolować elementy wiaduktu w pasie drogowym)</t>
  </si>
  <si>
    <t>Punkt czerpania wody w Gizewie</t>
  </si>
  <si>
    <t>2023 (przebudowa)</t>
  </si>
  <si>
    <t>291/1673</t>
  </si>
  <si>
    <t>2022/2023</t>
  </si>
  <si>
    <t>vat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</si>
</sst>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8" borderId="9" applyNumberFormat="0" applyAlignment="0" applyProtection="0"/>
    <xf numFmtId="0" fontId="27" fillId="8" borderId="8" applyNumberFormat="0" applyAlignment="0" applyProtection="0"/>
    <xf numFmtId="0" fontId="28" fillId="0" borderId="10" applyNumberFormat="0" applyFill="0" applyAlignment="0" applyProtection="0"/>
    <xf numFmtId="0" fontId="29" fillId="9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/>
    <xf numFmtId="0" fontId="3" fillId="10" borderId="12" applyNumberFormat="0" applyFont="0" applyAlignment="0" applyProtection="0"/>
  </cellStyleXfs>
  <cellXfs count="206">
    <xf numFmtId="0" fontId="0" fillId="0" borderId="0" xfId="0"/>
    <xf numFmtId="0" fontId="13" fillId="0" borderId="0" xfId="0" applyFont="1"/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2" borderId="1" xfId="0" applyFill="1" applyBorder="1"/>
    <xf numFmtId="0" fontId="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5" fillId="2" borderId="0" xfId="0" applyFont="1" applyFill="1"/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5" borderId="1" xfId="0" applyFill="1" applyBorder="1"/>
    <xf numFmtId="0" fontId="0" fillId="35" borderId="1" xfId="0" applyFill="1" applyBorder="1" applyAlignment="1">
      <alignment wrapText="1"/>
    </xf>
    <xf numFmtId="0" fontId="0" fillId="35" borderId="1" xfId="0" applyFill="1" applyBorder="1" applyAlignment="1"/>
    <xf numFmtId="0" fontId="34" fillId="0" borderId="1" xfId="41" applyNumberFormat="1" applyFont="1" applyFill="1" applyBorder="1" applyAlignment="1" applyProtection="1">
      <alignment horizontal="center" vertical="top"/>
    </xf>
    <xf numFmtId="0" fontId="35" fillId="0" borderId="1" xfId="41" applyFont="1" applyBorder="1" applyAlignment="1">
      <alignment wrapText="1"/>
    </xf>
    <xf numFmtId="0" fontId="34" fillId="0" borderId="1" xfId="41" applyFont="1" applyBorder="1"/>
    <xf numFmtId="0" fontId="34" fillId="0" borderId="1" xfId="41" applyNumberFormat="1" applyFont="1" applyFill="1" applyBorder="1" applyAlignment="1" applyProtection="1">
      <alignment horizontal="left" vertical="top"/>
    </xf>
    <xf numFmtId="0" fontId="35" fillId="0" borderId="1" xfId="41" applyNumberFormat="1" applyFont="1" applyFill="1" applyBorder="1" applyAlignment="1" applyProtection="1">
      <alignment horizontal="left" vertical="top"/>
    </xf>
    <xf numFmtId="0" fontId="35" fillId="0" borderId="1" xfId="41" applyFont="1" applyBorder="1" applyAlignment="1">
      <alignment vertical="center" wrapText="1"/>
    </xf>
    <xf numFmtId="0" fontId="35" fillId="0" borderId="1" xfId="41" applyFont="1" applyBorder="1"/>
    <xf numFmtId="0" fontId="35" fillId="0" borderId="1" xfId="41" applyFont="1" applyFill="1" applyBorder="1" applyAlignment="1">
      <alignment vertical="center" wrapText="1"/>
    </xf>
    <xf numFmtId="0" fontId="35" fillId="2" borderId="1" xfId="41" applyNumberFormat="1" applyFont="1" applyFill="1" applyBorder="1" applyAlignment="1" applyProtection="1">
      <alignment horizontal="left" vertical="top"/>
    </xf>
    <xf numFmtId="0" fontId="34" fillId="2" borderId="1" xfId="41" applyFont="1" applyFill="1" applyBorder="1"/>
    <xf numFmtId="0" fontId="35" fillId="0" borderId="1" xfId="41" applyNumberFormat="1" applyFont="1" applyFill="1" applyBorder="1" applyAlignment="1" applyProtection="1">
      <alignment horizontal="center" wrapText="1"/>
    </xf>
    <xf numFmtId="0" fontId="35" fillId="0" borderId="1" xfId="41" applyFont="1" applyBorder="1" applyAlignment="1"/>
    <xf numFmtId="0" fontId="34" fillId="0" borderId="19" xfId="41" applyFont="1" applyBorder="1" applyAlignment="1">
      <alignment horizontal="center" vertical="center"/>
    </xf>
    <xf numFmtId="0" fontId="34" fillId="0" borderId="3" xfId="41" applyFont="1" applyBorder="1" applyAlignment="1">
      <alignment horizontal="center" vertical="center"/>
    </xf>
    <xf numFmtId="2" fontId="34" fillId="0" borderId="1" xfId="41" applyNumberFormat="1" applyFont="1" applyBorder="1"/>
    <xf numFmtId="2" fontId="34" fillId="2" borderId="1" xfId="41" applyNumberFormat="1" applyFont="1" applyFill="1" applyBorder="1"/>
    <xf numFmtId="0" fontId="34" fillId="2" borderId="1" xfId="41" applyNumberFormat="1" applyFont="1" applyFill="1" applyBorder="1" applyAlignment="1" applyProtection="1">
      <alignment horizontal="left" vertical="top"/>
    </xf>
    <xf numFmtId="0" fontId="35" fillId="2" borderId="1" xfId="41" applyFont="1" applyFill="1" applyBorder="1" applyAlignment="1">
      <alignment vertical="center" wrapText="1"/>
    </xf>
    <xf numFmtId="0" fontId="34" fillId="0" borderId="1" xfId="41" applyFont="1" applyBorder="1" applyAlignment="1">
      <alignment horizontal="left"/>
    </xf>
    <xf numFmtId="0" fontId="34" fillId="0" borderId="15" xfId="41" applyFont="1" applyBorder="1" applyAlignment="1">
      <alignment horizontal="left"/>
    </xf>
    <xf numFmtId="0" fontId="34" fillId="0" borderId="18" xfId="41" applyFont="1" applyBorder="1" applyAlignment="1">
      <alignment horizontal="left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35" fillId="0" borderId="3" xfId="41" applyNumberFormat="1" applyFont="1" applyFill="1" applyBorder="1" applyAlignment="1" applyProtection="1">
      <alignment horizontal="left" vertical="top"/>
    </xf>
    <xf numFmtId="0" fontId="34" fillId="0" borderId="3" xfId="41" applyFont="1" applyBorder="1"/>
    <xf numFmtId="0" fontId="34" fillId="0" borderId="1" xfId="41" applyNumberFormat="1" applyFont="1" applyFill="1" applyBorder="1" applyAlignment="1" applyProtection="1">
      <alignment vertical="top"/>
    </xf>
    <xf numFmtId="0" fontId="13" fillId="0" borderId="1" xfId="0" applyFont="1" applyBorder="1" applyAlignment="1">
      <alignment horizontal="left"/>
    </xf>
    <xf numFmtId="2" fontId="34" fillId="0" borderId="3" xfId="41" applyNumberFormat="1" applyFont="1" applyBorder="1"/>
    <xf numFmtId="0" fontId="35" fillId="0" borderId="31" xfId="41" applyNumberFormat="1" applyFont="1" applyFill="1" applyBorder="1" applyAlignment="1" applyProtection="1">
      <alignment horizontal="left" vertical="top"/>
    </xf>
    <xf numFmtId="0" fontId="0" fillId="0" borderId="3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4" fillId="0" borderId="1" xfId="41" applyFont="1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4" fillId="0" borderId="15" xfId="41" applyNumberFormat="1" applyFont="1" applyFill="1" applyBorder="1" applyAlignment="1" applyProtection="1">
      <alignment vertical="top"/>
    </xf>
    <xf numFmtId="0" fontId="34" fillId="0" borderId="18" xfId="41" applyNumberFormat="1" applyFont="1" applyFill="1" applyBorder="1" applyAlignment="1" applyProtection="1">
      <alignment vertical="top"/>
    </xf>
    <xf numFmtId="0" fontId="15" fillId="2" borderId="15" xfId="0" applyFont="1" applyFill="1" applyBorder="1"/>
    <xf numFmtId="0" fontId="15" fillId="2" borderId="18" xfId="0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0" fillId="35" borderId="15" xfId="0" applyFill="1" applyBorder="1"/>
    <xf numFmtId="0" fontId="35" fillId="0" borderId="15" xfId="41" applyFont="1" applyBorder="1" applyAlignment="1"/>
    <xf numFmtId="2" fontId="34" fillId="0" borderId="15" xfId="41" applyNumberFormat="1" applyFont="1" applyBorder="1"/>
    <xf numFmtId="2" fontId="34" fillId="2" borderId="15" xfId="41" applyNumberFormat="1" applyFont="1" applyFill="1" applyBorder="1"/>
    <xf numFmtId="0" fontId="0" fillId="0" borderId="15" xfId="0" applyBorder="1"/>
    <xf numFmtId="2" fontId="34" fillId="0" borderId="17" xfId="41" applyNumberFormat="1" applyFont="1" applyBorder="1"/>
    <xf numFmtId="0" fontId="0" fillId="35" borderId="18" xfId="0" applyFill="1" applyBorder="1" applyAlignment="1">
      <alignment wrapText="1"/>
    </xf>
    <xf numFmtId="0" fontId="0" fillId="2" borderId="0" xfId="0" applyFill="1"/>
    <xf numFmtId="0" fontId="0" fillId="0" borderId="0" xfId="0" applyBorder="1"/>
    <xf numFmtId="0" fontId="0" fillId="2" borderId="32" xfId="0" applyFill="1" applyBorder="1"/>
    <xf numFmtId="0" fontId="0" fillId="0" borderId="18" xfId="0" applyBorder="1"/>
    <xf numFmtId="0" fontId="17" fillId="0" borderId="1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164" fontId="0" fillId="0" borderId="1" xfId="0" applyNumberFormat="1" applyBorder="1"/>
    <xf numFmtId="0" fontId="2" fillId="0" borderId="15" xfId="0" applyFont="1" applyBorder="1"/>
    <xf numFmtId="2" fontId="34" fillId="0" borderId="15" xfId="41" applyNumberFormat="1" applyFont="1" applyBorder="1" applyAlignment="1">
      <alignment wrapText="1"/>
    </xf>
    <xf numFmtId="2" fontId="34" fillId="0" borderId="17" xfId="41" applyNumberFormat="1" applyFont="1" applyBorder="1" applyAlignment="1">
      <alignment wrapText="1"/>
    </xf>
    <xf numFmtId="0" fontId="13" fillId="0" borderId="23" xfId="0" applyFont="1" applyBorder="1" applyAlignment="1">
      <alignment vertical="center" wrapText="1"/>
    </xf>
    <xf numFmtId="0" fontId="37" fillId="2" borderId="1" xfId="0" applyFont="1" applyFill="1" applyBorder="1" applyAlignment="1">
      <alignment horizontal="center" wrapText="1"/>
    </xf>
    <xf numFmtId="0" fontId="37" fillId="2" borderId="15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34" fillId="2" borderId="15" xfId="41" applyNumberFormat="1" applyFont="1" applyFill="1" applyBorder="1" applyAlignment="1" applyProtection="1">
      <alignment vertical="top"/>
    </xf>
    <xf numFmtId="0" fontId="34" fillId="2" borderId="18" xfId="41" applyNumberFormat="1" applyFont="1" applyFill="1" applyBorder="1" applyAlignment="1" applyProtection="1">
      <alignment vertical="top"/>
    </xf>
    <xf numFmtId="0" fontId="0" fillId="2" borderId="15" xfId="0" applyFill="1" applyBorder="1" applyAlignment="1">
      <alignment horizontal="center" wrapText="1"/>
    </xf>
    <xf numFmtId="0" fontId="34" fillId="0" borderId="1" xfId="41" applyNumberFormat="1" applyFont="1" applyFill="1" applyBorder="1" applyAlignment="1" applyProtection="1">
      <alignment horizontal="left" vertical="top"/>
    </xf>
    <xf numFmtId="0" fontId="34" fillId="0" borderId="1" xfId="41" applyNumberFormat="1" applyFont="1" applyFill="1" applyBorder="1" applyAlignment="1" applyProtection="1">
      <alignment horizontal="center" vertical="top"/>
    </xf>
    <xf numFmtId="0" fontId="35" fillId="2" borderId="14" xfId="41" applyFont="1" applyFill="1" applyBorder="1" applyAlignment="1">
      <alignment vertical="center" wrapText="1"/>
    </xf>
    <xf numFmtId="0" fontId="0" fillId="2" borderId="15" xfId="0" applyFill="1" applyBorder="1" applyAlignment="1">
      <alignment horizontal="center" wrapText="1"/>
    </xf>
    <xf numFmtId="0" fontId="34" fillId="0" borderId="31" xfId="41" applyFont="1" applyFill="1" applyBorder="1"/>
    <xf numFmtId="0" fontId="1" fillId="2" borderId="1" xfId="0" applyFont="1" applyFill="1" applyBorder="1" applyAlignment="1">
      <alignment wrapText="1"/>
    </xf>
    <xf numFmtId="0" fontId="1" fillId="2" borderId="15" xfId="0" applyFont="1" applyFill="1" applyBorder="1"/>
    <xf numFmtId="164" fontId="0" fillId="0" borderId="1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16" fillId="2" borderId="15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34" fillId="0" borderId="15" xfId="41" applyNumberFormat="1" applyFont="1" applyFill="1" applyBorder="1" applyAlignment="1" applyProtection="1">
      <alignment vertical="top"/>
    </xf>
    <xf numFmtId="0" fontId="34" fillId="0" borderId="18" xfId="41" applyNumberFormat="1" applyFont="1" applyFill="1" applyBorder="1" applyAlignment="1" applyProtection="1">
      <alignment vertical="top"/>
    </xf>
    <xf numFmtId="164" fontId="0" fillId="2" borderId="3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6" fillId="2" borderId="3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5" xfId="0" applyBorder="1" applyAlignment="1">
      <alignment horizontal="center"/>
    </xf>
    <xf numFmtId="0" fontId="34" fillId="0" borderId="1" xfId="41" applyNumberFormat="1" applyFont="1" applyFill="1" applyBorder="1" applyAlignment="1" applyProtection="1">
      <alignment horizontal="left" vertical="top"/>
    </xf>
    <xf numFmtId="0" fontId="34" fillId="0" borderId="1" xfId="41" applyNumberFormat="1" applyFont="1" applyFill="1" applyBorder="1" applyAlignment="1" applyProtection="1">
      <alignment horizontal="center" vertical="top"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7" fillId="2" borderId="15" xfId="0" applyFont="1" applyFill="1" applyBorder="1" applyAlignment="1">
      <alignment horizontal="center" wrapText="1"/>
    </xf>
    <xf numFmtId="0" fontId="37" fillId="2" borderId="18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/>
    </xf>
    <xf numFmtId="0" fontId="16" fillId="3" borderId="32" xfId="0" applyFont="1" applyFill="1" applyBorder="1" applyAlignment="1">
      <alignment horizontal="center" wrapText="1"/>
    </xf>
    <xf numFmtId="0" fontId="16" fillId="3" borderId="18" xfId="0" applyFont="1" applyFill="1" applyBorder="1" applyAlignment="1">
      <alignment horizontal="center" wrapText="1"/>
    </xf>
    <xf numFmtId="164" fontId="0" fillId="0" borderId="31" xfId="0" applyNumberFormat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34" fillId="0" borderId="19" xfId="41" applyNumberFormat="1" applyFont="1" applyFill="1" applyBorder="1" applyAlignment="1" applyProtection="1">
      <alignment horizontal="left" vertical="top"/>
    </xf>
    <xf numFmtId="0" fontId="34" fillId="0" borderId="3" xfId="41" applyNumberFormat="1" applyFont="1" applyFill="1" applyBorder="1" applyAlignment="1" applyProtection="1">
      <alignment horizontal="left" vertical="top"/>
    </xf>
    <xf numFmtId="0" fontId="0" fillId="2" borderId="15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34" fillId="2" borderId="15" xfId="41" applyNumberFormat="1" applyFont="1" applyFill="1" applyBorder="1" applyAlignment="1" applyProtection="1">
      <alignment horizontal="left" vertical="top"/>
    </xf>
    <xf numFmtId="0" fontId="34" fillId="2" borderId="18" xfId="41" applyNumberFormat="1" applyFont="1" applyFill="1" applyBorder="1" applyAlignment="1" applyProtection="1">
      <alignment horizontal="left" vertical="top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4" fillId="0" borderId="19" xfId="41" applyFont="1" applyBorder="1" applyAlignment="1">
      <alignment horizontal="center" vertical="center"/>
    </xf>
    <xf numFmtId="0" fontId="34" fillId="0" borderId="3" xfId="41" applyFont="1" applyBorder="1" applyAlignment="1">
      <alignment horizontal="center" vertical="center"/>
    </xf>
    <xf numFmtId="0" fontId="34" fillId="0" borderId="20" xfId="41" applyFont="1" applyBorder="1" applyAlignment="1">
      <alignment horizontal="center"/>
    </xf>
    <xf numFmtId="0" fontId="34" fillId="0" borderId="17" xfId="41" applyFont="1" applyBorder="1" applyAlignment="1">
      <alignment horizont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4" fillId="0" borderId="20" xfId="41" applyNumberFormat="1" applyFont="1" applyFill="1" applyBorder="1" applyAlignment="1" applyProtection="1">
      <alignment horizontal="left" vertical="top"/>
    </xf>
    <xf numFmtId="0" fontId="34" fillId="0" borderId="16" xfId="41" applyNumberFormat="1" applyFont="1" applyFill="1" applyBorder="1" applyAlignment="1" applyProtection="1">
      <alignment horizontal="left" vertical="top"/>
    </xf>
    <xf numFmtId="0" fontId="34" fillId="0" borderId="17" xfId="41" applyNumberFormat="1" applyFont="1" applyFill="1" applyBorder="1" applyAlignment="1" applyProtection="1">
      <alignment horizontal="left" vertical="top"/>
    </xf>
    <xf numFmtId="0" fontId="34" fillId="0" borderId="2" xfId="41" applyNumberFormat="1" applyFont="1" applyFill="1" applyBorder="1" applyAlignment="1" applyProtection="1">
      <alignment horizontal="left" vertical="top"/>
    </xf>
    <xf numFmtId="0" fontId="35" fillId="0" borderId="19" xfId="41" applyNumberFormat="1" applyFont="1" applyFill="1" applyBorder="1" applyAlignment="1" applyProtection="1">
      <alignment horizontal="left" vertical="top" wrapText="1"/>
    </xf>
    <xf numFmtId="0" fontId="35" fillId="0" borderId="3" xfId="41" applyNumberFormat="1" applyFont="1" applyFill="1" applyBorder="1" applyAlignment="1" applyProtection="1">
      <alignment horizontal="left" vertical="top" wrapText="1"/>
    </xf>
    <xf numFmtId="0" fontId="34" fillId="0" borderId="15" xfId="41" applyNumberFormat="1" applyFont="1" applyFill="1" applyBorder="1" applyAlignment="1" applyProtection="1">
      <alignment horizontal="left" vertical="top"/>
    </xf>
    <xf numFmtId="0" fontId="34" fillId="0" borderId="18" xfId="41" applyNumberFormat="1" applyFont="1" applyFill="1" applyBorder="1" applyAlignment="1" applyProtection="1">
      <alignment horizontal="left" vertical="top"/>
    </xf>
    <xf numFmtId="0" fontId="35" fillId="0" borderId="15" xfId="41" applyNumberFormat="1" applyFont="1" applyFill="1" applyBorder="1" applyAlignment="1" applyProtection="1">
      <alignment horizontal="center" wrapText="1"/>
    </xf>
    <xf numFmtId="0" fontId="35" fillId="0" borderId="18" xfId="41" applyNumberFormat="1" applyFont="1" applyFill="1" applyBorder="1" applyAlignment="1" applyProtection="1">
      <alignment horizontal="center" wrapText="1"/>
    </xf>
    <xf numFmtId="0" fontId="34" fillId="2" borderId="15" xfId="41" applyFont="1" applyFill="1" applyBorder="1" applyAlignment="1">
      <alignment horizontal="left" wrapText="1"/>
    </xf>
    <xf numFmtId="0" fontId="34" fillId="2" borderId="18" xfId="41" applyFont="1" applyFill="1" applyBorder="1" applyAlignment="1">
      <alignment horizontal="left" wrapText="1"/>
    </xf>
    <xf numFmtId="0" fontId="34" fillId="0" borderId="15" xfId="41" applyFont="1" applyBorder="1" applyAlignment="1">
      <alignment horizontal="left" wrapText="1"/>
    </xf>
    <xf numFmtId="0" fontId="34" fillId="0" borderId="18" xfId="41" applyFont="1" applyBorder="1" applyAlignment="1">
      <alignment horizontal="left" wrapText="1"/>
    </xf>
    <xf numFmtId="0" fontId="34" fillId="0" borderId="15" xfId="41" applyFont="1" applyBorder="1" applyAlignment="1">
      <alignment horizontal="center" wrapText="1"/>
    </xf>
    <xf numFmtId="0" fontId="34" fillId="0" borderId="18" xfId="41" applyFont="1" applyBorder="1" applyAlignment="1">
      <alignment horizontal="center" wrapText="1"/>
    </xf>
    <xf numFmtId="0" fontId="34" fillId="2" borderId="1" xfId="41" applyFont="1" applyFill="1" applyBorder="1" applyAlignment="1">
      <alignment horizontal="center" wrapText="1"/>
    </xf>
    <xf numFmtId="164" fontId="0" fillId="0" borderId="20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4" fillId="0" borderId="15" xfId="41" applyFont="1" applyBorder="1" applyAlignment="1">
      <alignment wrapText="1"/>
    </xf>
    <xf numFmtId="0" fontId="34" fillId="0" borderId="18" xfId="41" applyFont="1" applyBorder="1" applyAlignment="1">
      <alignment wrapText="1"/>
    </xf>
    <xf numFmtId="0" fontId="34" fillId="2" borderId="15" xfId="41" applyFont="1" applyFill="1" applyBorder="1" applyAlignment="1">
      <alignment wrapText="1"/>
    </xf>
    <xf numFmtId="0" fontId="34" fillId="2" borderId="18" xfId="41" applyFont="1" applyFill="1" applyBorder="1" applyAlignment="1">
      <alignment wrapText="1"/>
    </xf>
    <xf numFmtId="0" fontId="0" fillId="3" borderId="1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3">
    <cellStyle name="20% — akcent 1" xfId="18" builtinId="30" customBuiltin="1"/>
    <cellStyle name="20% — akcent 2" xfId="22" builtinId="34" customBuiltin="1"/>
    <cellStyle name="20% — akcent 3" xfId="26" builtinId="38" customBuiltin="1"/>
    <cellStyle name="20% — akcent 4" xfId="30" builtinId="42" customBuiltin="1"/>
    <cellStyle name="20% — akcent 5" xfId="34" builtinId="46" customBuiltin="1"/>
    <cellStyle name="20% — akcent 6" xfId="38" builtinId="50" customBuiltin="1"/>
    <cellStyle name="40% — akcent 1" xfId="19" builtinId="31" customBuiltin="1"/>
    <cellStyle name="40% — akcent 2" xfId="23" builtinId="35" customBuiltin="1"/>
    <cellStyle name="40% — akcent 3" xfId="27" builtinId="39" customBuiltin="1"/>
    <cellStyle name="40% — akcent 4" xfId="31" builtinId="43" customBuiltin="1"/>
    <cellStyle name="40% — akcent 5" xfId="35" builtinId="47" customBuiltin="1"/>
    <cellStyle name="40% — akcent 6" xfId="39" builtinId="51" customBuiltin="1"/>
    <cellStyle name="60% — akcent 1" xfId="20" builtinId="32" customBuiltin="1"/>
    <cellStyle name="60% — akcent 2" xfId="24" builtinId="36" customBuiltin="1"/>
    <cellStyle name="60% — akcent 3" xfId="28" builtinId="40" customBuiltin="1"/>
    <cellStyle name="60% — akcent 4" xfId="32" builtinId="44" customBuiltin="1"/>
    <cellStyle name="60% — akcent 5" xfId="36" builtinId="48" customBuiltin="1"/>
    <cellStyle name="60% — akcent 6" xfId="40" builtinId="52" customBuiltin="1"/>
    <cellStyle name="Akcent 1" xfId="17" builtinId="29" customBuiltin="1"/>
    <cellStyle name="Akcent 2" xfId="21" builtinId="33" customBuiltin="1"/>
    <cellStyle name="Akcent 3" xfId="25" builtinId="37" customBuiltin="1"/>
    <cellStyle name="Akcent 4" xfId="29" builtinId="41" customBuiltin="1"/>
    <cellStyle name="Akcent 5" xfId="33" builtinId="45" customBuiltin="1"/>
    <cellStyle name="Akcent 6" xfId="37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1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2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2"/>
  <sheetViews>
    <sheetView tabSelected="1" topLeftCell="D145" workbookViewId="0">
      <selection activeCell="K150" sqref="K150"/>
    </sheetView>
  </sheetViews>
  <sheetFormatPr defaultRowHeight="14.4" x14ac:dyDescent="0.3"/>
  <cols>
    <col min="1" max="1" width="16" customWidth="1"/>
    <col min="2" max="2" width="11.109375" customWidth="1"/>
    <col min="3" max="3" width="29.5546875" customWidth="1"/>
    <col min="4" max="4" width="19.33203125" customWidth="1"/>
    <col min="5" max="5" width="28.109375" customWidth="1"/>
    <col min="6" max="6" width="42.21875" customWidth="1"/>
    <col min="7" max="7" width="18.5546875" customWidth="1"/>
    <col min="8" max="9" width="24.44140625" customWidth="1"/>
    <col min="10" max="10" width="19.21875" customWidth="1"/>
    <col min="11" max="11" width="13.109375" customWidth="1"/>
    <col min="12" max="12" width="19" customWidth="1"/>
    <col min="13" max="13" width="14.88671875" customWidth="1"/>
    <col min="14" max="14" width="19.109375" customWidth="1"/>
  </cols>
  <sheetData>
    <row r="1" spans="1:15" ht="35.25" customHeight="1" x14ac:dyDescent="0.3">
      <c r="A1" s="151" t="s">
        <v>333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35.25" customHeight="1" x14ac:dyDescent="0.3">
      <c r="A2" s="151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5" s="1" customFormat="1" ht="49.2" customHeight="1" x14ac:dyDescent="0.3">
      <c r="A3" s="89" t="s">
        <v>321</v>
      </c>
      <c r="B3" s="90" t="s">
        <v>0</v>
      </c>
      <c r="C3" s="90" t="s">
        <v>1</v>
      </c>
      <c r="D3" s="90" t="s">
        <v>62</v>
      </c>
      <c r="E3" s="90" t="s">
        <v>2</v>
      </c>
      <c r="F3" s="90" t="s">
        <v>5</v>
      </c>
      <c r="G3" s="90" t="s">
        <v>65</v>
      </c>
      <c r="H3" s="90" t="s">
        <v>75</v>
      </c>
      <c r="I3" s="90" t="s">
        <v>339</v>
      </c>
      <c r="J3" s="91" t="s">
        <v>334</v>
      </c>
      <c r="K3" s="91" t="s">
        <v>390</v>
      </c>
      <c r="L3" s="91" t="s">
        <v>335</v>
      </c>
      <c r="M3" s="91" t="s">
        <v>336</v>
      </c>
      <c r="N3" s="91" t="s">
        <v>337</v>
      </c>
    </row>
    <row r="4" spans="1:15" ht="59.4" customHeight="1" x14ac:dyDescent="0.3">
      <c r="A4" s="25" t="s">
        <v>92</v>
      </c>
      <c r="B4" s="2">
        <v>1</v>
      </c>
      <c r="C4" s="2" t="s">
        <v>8</v>
      </c>
      <c r="D4" s="2" t="s">
        <v>63</v>
      </c>
      <c r="E4" s="2" t="s">
        <v>3</v>
      </c>
      <c r="F4" s="7" t="s">
        <v>64</v>
      </c>
      <c r="G4" s="8">
        <v>3973</v>
      </c>
      <c r="H4" s="76">
        <v>2013</v>
      </c>
      <c r="I4" s="93" t="s">
        <v>340</v>
      </c>
      <c r="J4" s="92">
        <v>0</v>
      </c>
      <c r="K4" s="92">
        <f>SUM(0.23*J4)</f>
        <v>0</v>
      </c>
      <c r="L4" s="92">
        <f>SUM(J4+K4)</f>
        <v>0</v>
      </c>
      <c r="M4" s="112">
        <f>SUM(J4:J31)</f>
        <v>0</v>
      </c>
      <c r="N4" s="112">
        <f>SUM(L4:L31)</f>
        <v>0</v>
      </c>
    </row>
    <row r="5" spans="1:15" ht="39" customHeight="1" x14ac:dyDescent="0.3">
      <c r="A5" s="25" t="s">
        <v>92</v>
      </c>
      <c r="B5" s="2">
        <v>2</v>
      </c>
      <c r="C5" s="2" t="s">
        <v>8</v>
      </c>
      <c r="D5" s="2"/>
      <c r="E5" s="2" t="s">
        <v>6</v>
      </c>
      <c r="F5" s="24" t="s">
        <v>7</v>
      </c>
      <c r="G5" s="9"/>
      <c r="H5" s="76">
        <v>2007</v>
      </c>
      <c r="I5" s="93" t="s">
        <v>340</v>
      </c>
      <c r="J5" s="92">
        <v>0</v>
      </c>
      <c r="K5" s="92">
        <f t="shared" ref="K5:K31" si="0">SUM(0.23*J5)</f>
        <v>0</v>
      </c>
      <c r="L5" s="92">
        <f t="shared" ref="L5:L31" si="1">SUM(J5+K5)</f>
        <v>0</v>
      </c>
      <c r="M5" s="154"/>
      <c r="N5" s="154"/>
    </row>
    <row r="6" spans="1:15" ht="35.4" customHeight="1" x14ac:dyDescent="0.3">
      <c r="A6" s="25" t="s">
        <v>92</v>
      </c>
      <c r="B6" s="2">
        <v>3</v>
      </c>
      <c r="C6" s="2" t="s">
        <v>8</v>
      </c>
      <c r="D6" s="2"/>
      <c r="E6" s="3" t="s">
        <v>41</v>
      </c>
      <c r="F6" s="3" t="s">
        <v>42</v>
      </c>
      <c r="G6" s="9">
        <v>488</v>
      </c>
      <c r="H6" s="76">
        <v>2012</v>
      </c>
      <c r="I6" s="93" t="s">
        <v>340</v>
      </c>
      <c r="J6" s="92">
        <v>0</v>
      </c>
      <c r="K6" s="92">
        <f t="shared" si="0"/>
        <v>0</v>
      </c>
      <c r="L6" s="92">
        <f t="shared" si="1"/>
        <v>0</v>
      </c>
      <c r="M6" s="154"/>
      <c r="N6" s="154"/>
    </row>
    <row r="7" spans="1:15" ht="28.8" x14ac:dyDescent="0.3">
      <c r="A7" s="25" t="s">
        <v>92</v>
      </c>
      <c r="B7" s="2">
        <v>4</v>
      </c>
      <c r="C7" s="2" t="s">
        <v>8</v>
      </c>
      <c r="D7" s="2"/>
      <c r="E7" s="3" t="s">
        <v>44</v>
      </c>
      <c r="F7" s="2" t="s">
        <v>43</v>
      </c>
      <c r="G7" s="9">
        <v>597</v>
      </c>
      <c r="H7" s="76">
        <v>2013</v>
      </c>
      <c r="I7" s="93" t="s">
        <v>340</v>
      </c>
      <c r="J7" s="92">
        <v>0</v>
      </c>
      <c r="K7" s="92">
        <f t="shared" si="0"/>
        <v>0</v>
      </c>
      <c r="L7" s="92">
        <f t="shared" si="1"/>
        <v>0</v>
      </c>
      <c r="M7" s="154"/>
      <c r="N7" s="154"/>
    </row>
    <row r="8" spans="1:15" ht="51" customHeight="1" x14ac:dyDescent="0.3">
      <c r="A8" s="25" t="s">
        <v>92</v>
      </c>
      <c r="B8" s="2">
        <v>5</v>
      </c>
      <c r="C8" s="2" t="s">
        <v>9</v>
      </c>
      <c r="D8" s="17" t="s">
        <v>82</v>
      </c>
      <c r="E8" s="2" t="s">
        <v>10</v>
      </c>
      <c r="F8" s="2" t="s">
        <v>11</v>
      </c>
      <c r="G8" s="9">
        <v>7049</v>
      </c>
      <c r="H8" s="76">
        <v>2006</v>
      </c>
      <c r="I8" s="93" t="s">
        <v>340</v>
      </c>
      <c r="J8" s="92">
        <v>0</v>
      </c>
      <c r="K8" s="92">
        <f t="shared" si="0"/>
        <v>0</v>
      </c>
      <c r="L8" s="92">
        <f t="shared" si="1"/>
        <v>0</v>
      </c>
      <c r="M8" s="154"/>
      <c r="N8" s="154"/>
    </row>
    <row r="9" spans="1:15" ht="41.4" customHeight="1" x14ac:dyDescent="0.3">
      <c r="A9" s="25" t="s">
        <v>92</v>
      </c>
      <c r="B9" s="2">
        <v>6</v>
      </c>
      <c r="C9" s="2" t="s">
        <v>12</v>
      </c>
      <c r="D9" s="17" t="s">
        <v>83</v>
      </c>
      <c r="E9" s="2" t="s">
        <v>13</v>
      </c>
      <c r="F9" s="24" t="s">
        <v>4</v>
      </c>
      <c r="G9" s="9">
        <v>2494</v>
      </c>
      <c r="H9" s="76">
        <v>2012</v>
      </c>
      <c r="I9" s="93" t="s">
        <v>340</v>
      </c>
      <c r="J9" s="92">
        <v>0</v>
      </c>
      <c r="K9" s="92">
        <f t="shared" si="0"/>
        <v>0</v>
      </c>
      <c r="L9" s="92">
        <f t="shared" si="1"/>
        <v>0</v>
      </c>
      <c r="M9" s="154"/>
      <c r="N9" s="154"/>
    </row>
    <row r="10" spans="1:15" ht="27" customHeight="1" x14ac:dyDescent="0.3">
      <c r="A10" s="25" t="s">
        <v>92</v>
      </c>
      <c r="B10" s="2">
        <v>7</v>
      </c>
      <c r="C10" s="2" t="s">
        <v>14</v>
      </c>
      <c r="D10" s="2"/>
      <c r="E10" s="2" t="s">
        <v>15</v>
      </c>
      <c r="F10" s="24" t="s">
        <v>16</v>
      </c>
      <c r="G10" s="9"/>
      <c r="H10" s="76">
        <v>2007</v>
      </c>
      <c r="I10" s="93" t="s">
        <v>340</v>
      </c>
      <c r="J10" s="92">
        <v>0</v>
      </c>
      <c r="K10" s="92">
        <f t="shared" si="0"/>
        <v>0</v>
      </c>
      <c r="L10" s="92">
        <f t="shared" si="1"/>
        <v>0</v>
      </c>
      <c r="M10" s="154"/>
      <c r="N10" s="154"/>
    </row>
    <row r="11" spans="1:15" s="20" customFormat="1" ht="48" customHeight="1" x14ac:dyDescent="0.3">
      <c r="A11" s="25" t="s">
        <v>92</v>
      </c>
      <c r="B11" s="18">
        <v>8</v>
      </c>
      <c r="C11" s="18" t="s">
        <v>17</v>
      </c>
      <c r="D11" s="18" t="s">
        <v>71</v>
      </c>
      <c r="E11" s="18" t="s">
        <v>18</v>
      </c>
      <c r="F11" s="18" t="s">
        <v>19</v>
      </c>
      <c r="G11" s="19">
        <v>1920</v>
      </c>
      <c r="H11" s="74">
        <v>1985</v>
      </c>
      <c r="I11" s="93" t="s">
        <v>340</v>
      </c>
      <c r="J11" s="92">
        <v>0</v>
      </c>
      <c r="K11" s="92">
        <f t="shared" si="0"/>
        <v>0</v>
      </c>
      <c r="L11" s="92">
        <f t="shared" si="1"/>
        <v>0</v>
      </c>
      <c r="M11" s="154"/>
      <c r="N11" s="154"/>
      <c r="O11" s="75"/>
    </row>
    <row r="12" spans="1:15" x14ac:dyDescent="0.3">
      <c r="A12" s="25" t="s">
        <v>92</v>
      </c>
      <c r="B12" s="2">
        <v>9</v>
      </c>
      <c r="C12" s="11" t="s">
        <v>17</v>
      </c>
      <c r="D12" s="12" t="s">
        <v>72</v>
      </c>
      <c r="E12" s="11" t="s">
        <v>20</v>
      </c>
      <c r="F12" s="11" t="s">
        <v>45</v>
      </c>
      <c r="G12" s="13">
        <v>5346</v>
      </c>
      <c r="H12" s="76">
        <v>1985</v>
      </c>
      <c r="I12" s="93" t="s">
        <v>340</v>
      </c>
      <c r="J12" s="92">
        <v>0</v>
      </c>
      <c r="K12" s="92">
        <f t="shared" si="0"/>
        <v>0</v>
      </c>
      <c r="L12" s="92">
        <f t="shared" si="1"/>
        <v>0</v>
      </c>
      <c r="M12" s="154"/>
      <c r="N12" s="154"/>
    </row>
    <row r="13" spans="1:15" x14ac:dyDescent="0.3">
      <c r="A13" s="25" t="s">
        <v>92</v>
      </c>
      <c r="B13" s="2">
        <v>10</v>
      </c>
      <c r="C13" s="11" t="s">
        <v>17</v>
      </c>
      <c r="D13" s="16" t="s">
        <v>77</v>
      </c>
      <c r="E13" s="15" t="s">
        <v>21</v>
      </c>
      <c r="F13" s="11" t="s">
        <v>46</v>
      </c>
      <c r="G13" s="13">
        <v>3089</v>
      </c>
      <c r="H13" s="76">
        <v>1986</v>
      </c>
      <c r="I13" s="93" t="s">
        <v>340</v>
      </c>
      <c r="J13" s="92">
        <v>0</v>
      </c>
      <c r="K13" s="92">
        <f t="shared" si="0"/>
        <v>0</v>
      </c>
      <c r="L13" s="92">
        <f t="shared" si="1"/>
        <v>0</v>
      </c>
      <c r="M13" s="154"/>
      <c r="N13" s="154"/>
    </row>
    <row r="14" spans="1:15" x14ac:dyDescent="0.3">
      <c r="A14" s="25" t="s">
        <v>92</v>
      </c>
      <c r="B14" s="2">
        <v>11</v>
      </c>
      <c r="C14" s="2" t="s">
        <v>23</v>
      </c>
      <c r="D14" s="7" t="s">
        <v>73</v>
      </c>
      <c r="E14" s="3" t="s">
        <v>22</v>
      </c>
      <c r="F14" s="2" t="s">
        <v>47</v>
      </c>
      <c r="G14" s="9">
        <v>3530</v>
      </c>
      <c r="H14" s="76">
        <v>1991</v>
      </c>
      <c r="I14" s="93" t="s">
        <v>340</v>
      </c>
      <c r="J14" s="92">
        <v>0</v>
      </c>
      <c r="K14" s="92">
        <f t="shared" si="0"/>
        <v>0</v>
      </c>
      <c r="L14" s="92">
        <f t="shared" si="1"/>
        <v>0</v>
      </c>
      <c r="M14" s="154"/>
      <c r="N14" s="154"/>
    </row>
    <row r="15" spans="1:15" x14ac:dyDescent="0.3">
      <c r="A15" s="25" t="s">
        <v>92</v>
      </c>
      <c r="B15" s="2">
        <v>12</v>
      </c>
      <c r="C15" s="2" t="s">
        <v>25</v>
      </c>
      <c r="D15" s="7" t="s">
        <v>74</v>
      </c>
      <c r="E15" s="3" t="s">
        <v>24</v>
      </c>
      <c r="F15" s="3" t="s">
        <v>48</v>
      </c>
      <c r="G15" s="9">
        <v>3614</v>
      </c>
      <c r="H15" s="76">
        <v>2005</v>
      </c>
      <c r="I15" s="93" t="s">
        <v>340</v>
      </c>
      <c r="J15" s="92">
        <v>0</v>
      </c>
      <c r="K15" s="92">
        <f t="shared" si="0"/>
        <v>0</v>
      </c>
      <c r="L15" s="92">
        <f t="shared" si="1"/>
        <v>0</v>
      </c>
      <c r="M15" s="154"/>
      <c r="N15" s="154"/>
    </row>
    <row r="16" spans="1:15" ht="30" customHeight="1" x14ac:dyDescent="0.3">
      <c r="A16" s="25" t="s">
        <v>92</v>
      </c>
      <c r="B16" s="2">
        <v>13</v>
      </c>
      <c r="C16" s="2" t="s">
        <v>25</v>
      </c>
      <c r="D16" s="2"/>
      <c r="E16" s="3" t="s">
        <v>26</v>
      </c>
      <c r="F16" s="4" t="s">
        <v>49</v>
      </c>
      <c r="G16" s="10"/>
      <c r="H16" s="76">
        <v>2021</v>
      </c>
      <c r="I16" s="93" t="s">
        <v>340</v>
      </c>
      <c r="J16" s="92">
        <v>0</v>
      </c>
      <c r="K16" s="92">
        <f t="shared" si="0"/>
        <v>0</v>
      </c>
      <c r="L16" s="92">
        <f t="shared" si="1"/>
        <v>0</v>
      </c>
      <c r="M16" s="154"/>
      <c r="N16" s="154"/>
    </row>
    <row r="17" spans="1:28" ht="28.2" customHeight="1" x14ac:dyDescent="0.3">
      <c r="A17" s="25" t="s">
        <v>92</v>
      </c>
      <c r="B17" s="2">
        <v>14</v>
      </c>
      <c r="C17" s="2" t="s">
        <v>28</v>
      </c>
      <c r="D17" s="2" t="s">
        <v>86</v>
      </c>
      <c r="E17" s="5" t="s">
        <v>27</v>
      </c>
      <c r="F17" s="3" t="s">
        <v>50</v>
      </c>
      <c r="G17" s="9">
        <v>2957</v>
      </c>
      <c r="H17" s="76">
        <v>2018</v>
      </c>
      <c r="I17" s="93" t="s">
        <v>340</v>
      </c>
      <c r="J17" s="92">
        <v>0</v>
      </c>
      <c r="K17" s="92">
        <f t="shared" si="0"/>
        <v>0</v>
      </c>
      <c r="L17" s="92">
        <f t="shared" si="1"/>
        <v>0</v>
      </c>
      <c r="M17" s="154"/>
      <c r="N17" s="154"/>
    </row>
    <row r="18" spans="1:28" ht="27" customHeight="1" x14ac:dyDescent="0.3">
      <c r="A18" s="25" t="s">
        <v>92</v>
      </c>
      <c r="B18" s="2">
        <v>15</v>
      </c>
      <c r="C18" s="2" t="s">
        <v>28</v>
      </c>
      <c r="D18" s="2" t="s">
        <v>87</v>
      </c>
      <c r="E18" s="3" t="s">
        <v>29</v>
      </c>
      <c r="F18" s="3" t="s">
        <v>51</v>
      </c>
      <c r="G18" s="9">
        <v>1690</v>
      </c>
      <c r="H18" s="76">
        <v>2020</v>
      </c>
      <c r="I18" s="93" t="s">
        <v>340</v>
      </c>
      <c r="J18" s="92">
        <v>0</v>
      </c>
      <c r="K18" s="92">
        <f t="shared" si="0"/>
        <v>0</v>
      </c>
      <c r="L18" s="92">
        <f t="shared" si="1"/>
        <v>0</v>
      </c>
      <c r="M18" s="154"/>
      <c r="N18" s="154"/>
    </row>
    <row r="19" spans="1:28" x14ac:dyDescent="0.3">
      <c r="A19" s="25" t="s">
        <v>92</v>
      </c>
      <c r="B19" s="2">
        <v>16</v>
      </c>
      <c r="C19" s="2" t="s">
        <v>28</v>
      </c>
      <c r="D19" s="2" t="s">
        <v>88</v>
      </c>
      <c r="E19" s="3" t="s">
        <v>30</v>
      </c>
      <c r="F19" s="3" t="s">
        <v>58</v>
      </c>
      <c r="G19" s="9">
        <v>4633</v>
      </c>
      <c r="H19" s="76">
        <v>2013</v>
      </c>
      <c r="I19" s="93" t="s">
        <v>340</v>
      </c>
      <c r="J19" s="92">
        <v>0</v>
      </c>
      <c r="K19" s="92">
        <f t="shared" si="0"/>
        <v>0</v>
      </c>
      <c r="L19" s="92">
        <f t="shared" si="1"/>
        <v>0</v>
      </c>
      <c r="M19" s="154"/>
      <c r="N19" s="154"/>
    </row>
    <row r="20" spans="1:28" ht="49.5" customHeight="1" x14ac:dyDescent="0.3">
      <c r="A20" s="25" t="s">
        <v>92</v>
      </c>
      <c r="B20" s="2">
        <v>17</v>
      </c>
      <c r="C20" s="2" t="s">
        <v>31</v>
      </c>
      <c r="D20" s="7" t="s">
        <v>69</v>
      </c>
      <c r="E20" s="3" t="s">
        <v>32</v>
      </c>
      <c r="F20" s="3" t="s">
        <v>59</v>
      </c>
      <c r="G20" s="9">
        <v>1445</v>
      </c>
      <c r="H20" s="76">
        <v>2012</v>
      </c>
      <c r="I20" s="93" t="s">
        <v>340</v>
      </c>
      <c r="J20" s="92">
        <v>0</v>
      </c>
      <c r="K20" s="92">
        <f t="shared" si="0"/>
        <v>0</v>
      </c>
      <c r="L20" s="92">
        <f t="shared" si="1"/>
        <v>0</v>
      </c>
      <c r="M20" s="154"/>
      <c r="N20" s="154"/>
    </row>
    <row r="21" spans="1:28" ht="51.6" customHeight="1" x14ac:dyDescent="0.3">
      <c r="A21" s="25" t="s">
        <v>92</v>
      </c>
      <c r="B21" s="2">
        <v>18</v>
      </c>
      <c r="C21" s="2" t="s">
        <v>33</v>
      </c>
      <c r="D21" s="2" t="s">
        <v>67</v>
      </c>
      <c r="E21" s="5" t="s">
        <v>66</v>
      </c>
      <c r="F21" s="7" t="s">
        <v>68</v>
      </c>
      <c r="G21" s="9">
        <v>649</v>
      </c>
      <c r="H21" s="76">
        <v>2013</v>
      </c>
      <c r="I21" s="93" t="s">
        <v>340</v>
      </c>
      <c r="J21" s="92">
        <v>0</v>
      </c>
      <c r="K21" s="92">
        <f t="shared" si="0"/>
        <v>0</v>
      </c>
      <c r="L21" s="92">
        <f t="shared" si="1"/>
        <v>0</v>
      </c>
      <c r="M21" s="154"/>
      <c r="N21" s="154"/>
    </row>
    <row r="22" spans="1:28" x14ac:dyDescent="0.3">
      <c r="A22" s="25" t="s">
        <v>92</v>
      </c>
      <c r="B22" s="2">
        <v>19</v>
      </c>
      <c r="C22" s="2" t="s">
        <v>35</v>
      </c>
      <c r="D22" s="7" t="s">
        <v>70</v>
      </c>
      <c r="E22" s="5" t="s">
        <v>34</v>
      </c>
      <c r="F22" s="3" t="s">
        <v>52</v>
      </c>
      <c r="G22" s="9">
        <v>1871</v>
      </c>
      <c r="H22" s="76">
        <v>1986</v>
      </c>
      <c r="I22" s="93" t="s">
        <v>340</v>
      </c>
      <c r="J22" s="92">
        <v>0</v>
      </c>
      <c r="K22" s="92">
        <f t="shared" si="0"/>
        <v>0</v>
      </c>
      <c r="L22" s="92">
        <f t="shared" si="1"/>
        <v>0</v>
      </c>
      <c r="M22" s="154"/>
      <c r="N22" s="154"/>
    </row>
    <row r="23" spans="1:28" x14ac:dyDescent="0.3">
      <c r="A23" s="25" t="s">
        <v>92</v>
      </c>
      <c r="B23" s="2">
        <v>20</v>
      </c>
      <c r="C23" s="2" t="s">
        <v>37</v>
      </c>
      <c r="D23" s="17" t="s">
        <v>85</v>
      </c>
      <c r="E23" s="5" t="s">
        <v>36</v>
      </c>
      <c r="F23" s="3" t="s">
        <v>60</v>
      </c>
      <c r="G23" s="9">
        <v>3448</v>
      </c>
      <c r="H23" s="76">
        <v>1989</v>
      </c>
      <c r="I23" s="93" t="s">
        <v>340</v>
      </c>
      <c r="J23" s="92">
        <v>0</v>
      </c>
      <c r="K23" s="92">
        <f t="shared" si="0"/>
        <v>0</v>
      </c>
      <c r="L23" s="92">
        <f t="shared" si="1"/>
        <v>0</v>
      </c>
      <c r="M23" s="154"/>
      <c r="N23" s="154"/>
    </row>
    <row r="24" spans="1:28" x14ac:dyDescent="0.3">
      <c r="A24" s="25" t="s">
        <v>92</v>
      </c>
      <c r="B24" s="2">
        <v>21</v>
      </c>
      <c r="C24" s="2" t="s">
        <v>37</v>
      </c>
      <c r="D24" s="17" t="s">
        <v>84</v>
      </c>
      <c r="E24" s="3" t="s">
        <v>38</v>
      </c>
      <c r="F24" s="3" t="s">
        <v>61</v>
      </c>
      <c r="G24" s="9">
        <v>3654</v>
      </c>
      <c r="H24" s="76">
        <v>1989</v>
      </c>
      <c r="I24" s="93" t="s">
        <v>340</v>
      </c>
      <c r="J24" s="92">
        <v>0</v>
      </c>
      <c r="K24" s="92">
        <f t="shared" si="0"/>
        <v>0</v>
      </c>
      <c r="L24" s="92">
        <f t="shared" si="1"/>
        <v>0</v>
      </c>
      <c r="M24" s="154"/>
      <c r="N24" s="154"/>
    </row>
    <row r="25" spans="1:28" ht="57.6" customHeight="1" x14ac:dyDescent="0.3">
      <c r="A25" s="25" t="s">
        <v>92</v>
      </c>
      <c r="B25" s="2">
        <v>22</v>
      </c>
      <c r="C25" s="2" t="s">
        <v>39</v>
      </c>
      <c r="D25" s="14" t="s">
        <v>76</v>
      </c>
      <c r="E25" s="3" t="s">
        <v>40</v>
      </c>
      <c r="F25" s="3" t="s">
        <v>385</v>
      </c>
      <c r="G25" s="9">
        <v>1986</v>
      </c>
      <c r="H25" s="76">
        <v>1988</v>
      </c>
      <c r="I25" s="93" t="s">
        <v>340</v>
      </c>
      <c r="J25" s="92">
        <v>0</v>
      </c>
      <c r="K25" s="92">
        <f t="shared" si="0"/>
        <v>0</v>
      </c>
      <c r="L25" s="92">
        <f t="shared" si="1"/>
        <v>0</v>
      </c>
      <c r="M25" s="154"/>
      <c r="N25" s="154"/>
      <c r="V25" s="29" t="s">
        <v>95</v>
      </c>
      <c r="W25" s="27"/>
      <c r="X25" s="27" t="s">
        <v>97</v>
      </c>
      <c r="Y25" s="84" t="s">
        <v>96</v>
      </c>
      <c r="Z25" s="27"/>
      <c r="AA25" s="27">
        <v>2011</v>
      </c>
      <c r="AB25" s="27" t="s">
        <v>98</v>
      </c>
    </row>
    <row r="26" spans="1:28" ht="36.75" customHeight="1" x14ac:dyDescent="0.3">
      <c r="A26" s="25" t="s">
        <v>92</v>
      </c>
      <c r="B26" s="2">
        <v>23</v>
      </c>
      <c r="C26" s="6" t="s">
        <v>53</v>
      </c>
      <c r="D26" s="6"/>
      <c r="E26" s="5" t="s">
        <v>54</v>
      </c>
      <c r="F26" s="4" t="s">
        <v>91</v>
      </c>
      <c r="G26" s="9"/>
      <c r="H26" s="76">
        <v>2018</v>
      </c>
      <c r="I26" s="93" t="s">
        <v>340</v>
      </c>
      <c r="J26" s="92">
        <v>0</v>
      </c>
      <c r="K26" s="92">
        <f t="shared" si="0"/>
        <v>0</v>
      </c>
      <c r="L26" s="92">
        <f t="shared" si="1"/>
        <v>0</v>
      </c>
      <c r="M26" s="154"/>
      <c r="N26" s="154"/>
    </row>
    <row r="27" spans="1:28" ht="38.4" customHeight="1" x14ac:dyDescent="0.3">
      <c r="A27" s="25" t="s">
        <v>92</v>
      </c>
      <c r="B27" s="2">
        <v>24</v>
      </c>
      <c r="C27" s="6" t="s">
        <v>55</v>
      </c>
      <c r="D27" s="6"/>
      <c r="E27" s="5" t="s">
        <v>56</v>
      </c>
      <c r="F27" s="5" t="s">
        <v>57</v>
      </c>
      <c r="G27" s="9"/>
      <c r="H27" s="76">
        <v>2005</v>
      </c>
      <c r="I27" s="93" t="s">
        <v>340</v>
      </c>
      <c r="J27" s="92">
        <v>0</v>
      </c>
      <c r="K27" s="92">
        <f t="shared" si="0"/>
        <v>0</v>
      </c>
      <c r="L27" s="92">
        <f t="shared" si="1"/>
        <v>0</v>
      </c>
      <c r="M27" s="154"/>
      <c r="N27" s="154"/>
      <c r="P27" s="87"/>
      <c r="Q27" s="87"/>
      <c r="R27" s="87"/>
      <c r="S27" s="87"/>
      <c r="T27" s="87"/>
      <c r="U27" s="88"/>
    </row>
    <row r="28" spans="1:28" ht="28.95" customHeight="1" x14ac:dyDescent="0.3">
      <c r="A28" s="25" t="s">
        <v>92</v>
      </c>
      <c r="B28" s="11">
        <v>25</v>
      </c>
      <c r="C28" s="21" t="s">
        <v>35</v>
      </c>
      <c r="D28" s="13" t="s">
        <v>90</v>
      </c>
      <c r="E28" s="15" t="s">
        <v>78</v>
      </c>
      <c r="F28" s="22" t="s">
        <v>80</v>
      </c>
      <c r="G28" s="13">
        <v>2804</v>
      </c>
      <c r="H28" s="111" t="s">
        <v>389</v>
      </c>
      <c r="I28" s="93" t="s">
        <v>340</v>
      </c>
      <c r="J28" s="92">
        <v>0</v>
      </c>
      <c r="K28" s="92">
        <f t="shared" si="0"/>
        <v>0</v>
      </c>
      <c r="L28" s="92">
        <f t="shared" si="1"/>
        <v>0</v>
      </c>
      <c r="M28" s="154"/>
      <c r="N28" s="154"/>
    </row>
    <row r="29" spans="1:28" ht="33" customHeight="1" x14ac:dyDescent="0.3">
      <c r="A29" s="25" t="s">
        <v>92</v>
      </c>
      <c r="B29" s="11">
        <v>26</v>
      </c>
      <c r="C29" s="23" t="s">
        <v>37</v>
      </c>
      <c r="D29" s="13" t="s">
        <v>89</v>
      </c>
      <c r="E29" s="15" t="s">
        <v>79</v>
      </c>
      <c r="F29" s="22" t="s">
        <v>81</v>
      </c>
      <c r="G29" s="13">
        <v>900</v>
      </c>
      <c r="H29" s="77">
        <v>2022</v>
      </c>
      <c r="I29" s="93" t="s">
        <v>340</v>
      </c>
      <c r="J29" s="92">
        <v>0</v>
      </c>
      <c r="K29" s="92">
        <f t="shared" si="0"/>
        <v>0</v>
      </c>
      <c r="L29" s="92">
        <f t="shared" si="1"/>
        <v>0</v>
      </c>
      <c r="M29" s="154"/>
      <c r="N29" s="154"/>
    </row>
    <row r="30" spans="1:28" ht="33" customHeight="1" x14ac:dyDescent="0.3">
      <c r="A30" s="25" t="s">
        <v>92</v>
      </c>
      <c r="B30" s="11">
        <v>27</v>
      </c>
      <c r="C30" s="110" t="s">
        <v>35</v>
      </c>
      <c r="D30" s="13"/>
      <c r="E30" s="15" t="s">
        <v>388</v>
      </c>
      <c r="F30" s="22" t="s">
        <v>386</v>
      </c>
      <c r="G30" s="13"/>
      <c r="H30" s="111" t="s">
        <v>387</v>
      </c>
      <c r="I30" s="93" t="s">
        <v>340</v>
      </c>
      <c r="J30" s="92">
        <v>0</v>
      </c>
      <c r="K30" s="92">
        <f t="shared" si="0"/>
        <v>0</v>
      </c>
      <c r="L30" s="92">
        <f t="shared" si="1"/>
        <v>0</v>
      </c>
      <c r="M30" s="154"/>
      <c r="N30" s="154"/>
    </row>
    <row r="31" spans="1:28" ht="48" customHeight="1" x14ac:dyDescent="0.3">
      <c r="A31" s="26" t="s">
        <v>92</v>
      </c>
      <c r="B31" s="11">
        <v>28</v>
      </c>
      <c r="C31" s="27" t="s">
        <v>93</v>
      </c>
      <c r="D31" s="27"/>
      <c r="E31" s="27" t="s">
        <v>94</v>
      </c>
      <c r="F31" s="28" t="s">
        <v>380</v>
      </c>
      <c r="G31" s="29"/>
      <c r="H31" s="78">
        <v>2013</v>
      </c>
      <c r="I31" s="93" t="s">
        <v>340</v>
      </c>
      <c r="J31" s="92">
        <v>0</v>
      </c>
      <c r="K31" s="92">
        <f t="shared" si="0"/>
        <v>0</v>
      </c>
      <c r="L31" s="92">
        <f t="shared" si="1"/>
        <v>0</v>
      </c>
      <c r="M31" s="154"/>
      <c r="N31" s="154"/>
    </row>
    <row r="32" spans="1:28" ht="50.4" customHeight="1" x14ac:dyDescent="0.3">
      <c r="A32" s="152" t="s">
        <v>100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</row>
    <row r="33" spans="1:14" ht="49.2" customHeight="1" x14ac:dyDescent="0.3">
      <c r="A33" s="40" t="s">
        <v>305</v>
      </c>
      <c r="B33" s="40" t="s">
        <v>101</v>
      </c>
      <c r="C33" s="40" t="s">
        <v>102</v>
      </c>
      <c r="D33" s="181" t="s">
        <v>103</v>
      </c>
      <c r="E33" s="182"/>
      <c r="F33" s="41" t="s">
        <v>104</v>
      </c>
      <c r="G33" s="31" t="s">
        <v>105</v>
      </c>
      <c r="H33" s="79" t="s">
        <v>106</v>
      </c>
      <c r="I33" s="79" t="s">
        <v>339</v>
      </c>
      <c r="J33" s="91" t="s">
        <v>334</v>
      </c>
      <c r="K33" s="91" t="s">
        <v>390</v>
      </c>
      <c r="L33" s="91" t="s">
        <v>335</v>
      </c>
      <c r="M33" s="91" t="s">
        <v>336</v>
      </c>
      <c r="N33" s="91" t="s">
        <v>337</v>
      </c>
    </row>
    <row r="34" spans="1:14" ht="22.2" customHeight="1" x14ac:dyDescent="0.3">
      <c r="A34" s="30" t="s">
        <v>288</v>
      </c>
      <c r="B34" s="33">
        <v>1</v>
      </c>
      <c r="C34" s="34" t="s">
        <v>107</v>
      </c>
      <c r="D34" s="33" t="s">
        <v>108</v>
      </c>
      <c r="E34" s="33"/>
      <c r="F34" s="32" t="s">
        <v>109</v>
      </c>
      <c r="G34" s="44">
        <v>56.33</v>
      </c>
      <c r="H34" s="80">
        <v>56.33</v>
      </c>
      <c r="I34" s="80" t="s">
        <v>340</v>
      </c>
      <c r="J34" s="92">
        <v>0</v>
      </c>
      <c r="K34" s="92">
        <f t="shared" ref="K34:K97" si="2">SUM(0.23*J34)</f>
        <v>0</v>
      </c>
      <c r="L34" s="92">
        <f t="shared" ref="L34:L97" si="3">SUM(J34+K34)</f>
        <v>0</v>
      </c>
      <c r="M34" s="190">
        <f>SUM(J34:J103)</f>
        <v>0</v>
      </c>
      <c r="N34" s="193">
        <f>SUM(L34:L103)</f>
        <v>0</v>
      </c>
    </row>
    <row r="35" spans="1:14" ht="15.6" x14ac:dyDescent="0.3">
      <c r="A35" s="30" t="s">
        <v>288</v>
      </c>
      <c r="B35" s="33">
        <v>2</v>
      </c>
      <c r="C35" s="34" t="s">
        <v>110</v>
      </c>
      <c r="D35" s="33" t="s">
        <v>111</v>
      </c>
      <c r="E35" s="33"/>
      <c r="F35" s="32" t="s">
        <v>112</v>
      </c>
      <c r="G35" s="44">
        <v>301.60000000000002</v>
      </c>
      <c r="H35" s="80">
        <v>301.60000000000002</v>
      </c>
      <c r="I35" s="80" t="s">
        <v>340</v>
      </c>
      <c r="J35" s="92">
        <v>0</v>
      </c>
      <c r="K35" s="92">
        <f t="shared" si="2"/>
        <v>0</v>
      </c>
      <c r="L35" s="92">
        <f t="shared" si="3"/>
        <v>0</v>
      </c>
      <c r="M35" s="191"/>
      <c r="N35" s="194"/>
    </row>
    <row r="36" spans="1:14" ht="15.6" x14ac:dyDescent="0.3">
      <c r="A36" s="30" t="s">
        <v>288</v>
      </c>
      <c r="B36" s="33">
        <v>3</v>
      </c>
      <c r="C36" s="34" t="s">
        <v>113</v>
      </c>
      <c r="D36" s="33" t="s">
        <v>114</v>
      </c>
      <c r="E36" s="33"/>
      <c r="F36" s="32" t="s">
        <v>109</v>
      </c>
      <c r="G36" s="44">
        <v>89.4</v>
      </c>
      <c r="H36" s="80">
        <v>89.4</v>
      </c>
      <c r="I36" s="80" t="s">
        <v>340</v>
      </c>
      <c r="J36" s="92">
        <v>0</v>
      </c>
      <c r="K36" s="92">
        <f t="shared" si="2"/>
        <v>0</v>
      </c>
      <c r="L36" s="92">
        <f t="shared" si="3"/>
        <v>0</v>
      </c>
      <c r="M36" s="191"/>
      <c r="N36" s="194"/>
    </row>
    <row r="37" spans="1:14" ht="15.6" x14ac:dyDescent="0.3">
      <c r="A37" s="30" t="s">
        <v>288</v>
      </c>
      <c r="B37" s="33">
        <v>4</v>
      </c>
      <c r="C37" s="34" t="s">
        <v>115</v>
      </c>
      <c r="D37" s="33" t="s">
        <v>116</v>
      </c>
      <c r="E37" s="33"/>
      <c r="F37" s="32" t="s">
        <v>117</v>
      </c>
      <c r="G37" s="44">
        <v>73.2</v>
      </c>
      <c r="H37" s="80">
        <v>60.71</v>
      </c>
      <c r="I37" s="80" t="s">
        <v>340</v>
      </c>
      <c r="J37" s="92">
        <v>0</v>
      </c>
      <c r="K37" s="92">
        <f t="shared" si="2"/>
        <v>0</v>
      </c>
      <c r="L37" s="92">
        <f t="shared" si="3"/>
        <v>0</v>
      </c>
      <c r="M37" s="191"/>
      <c r="N37" s="194"/>
    </row>
    <row r="38" spans="1:14" ht="15.6" x14ac:dyDescent="0.3">
      <c r="A38" s="30" t="s">
        <v>288</v>
      </c>
      <c r="B38" s="46">
        <v>5</v>
      </c>
      <c r="C38" s="38" t="s">
        <v>118</v>
      </c>
      <c r="D38" s="46" t="s">
        <v>119</v>
      </c>
      <c r="E38" s="46"/>
      <c r="F38" s="39" t="s">
        <v>120</v>
      </c>
      <c r="G38" s="45">
        <v>44</v>
      </c>
      <c r="H38" s="81">
        <v>44</v>
      </c>
      <c r="I38" s="80" t="s">
        <v>340</v>
      </c>
      <c r="J38" s="92">
        <v>0</v>
      </c>
      <c r="K38" s="92">
        <f t="shared" si="2"/>
        <v>0</v>
      </c>
      <c r="L38" s="92">
        <f t="shared" si="3"/>
        <v>0</v>
      </c>
      <c r="M38" s="191"/>
      <c r="N38" s="194"/>
    </row>
    <row r="39" spans="1:14" ht="15.6" customHeight="1" x14ac:dyDescent="0.3">
      <c r="A39" s="30" t="s">
        <v>288</v>
      </c>
      <c r="B39" s="159">
        <v>6</v>
      </c>
      <c r="C39" s="177" t="s">
        <v>121</v>
      </c>
      <c r="D39" s="173" t="s">
        <v>122</v>
      </c>
      <c r="E39" s="174"/>
      <c r="F39" s="167" t="s">
        <v>120</v>
      </c>
      <c r="G39" s="42" t="s">
        <v>123</v>
      </c>
      <c r="H39" s="169">
        <v>118</v>
      </c>
      <c r="I39" s="80" t="s">
        <v>340</v>
      </c>
      <c r="J39" s="92">
        <v>0</v>
      </c>
      <c r="K39" s="92">
        <f t="shared" si="2"/>
        <v>0</v>
      </c>
      <c r="L39" s="92">
        <f t="shared" si="3"/>
        <v>0</v>
      </c>
      <c r="M39" s="191"/>
      <c r="N39" s="194"/>
    </row>
    <row r="40" spans="1:14" ht="15.6" x14ac:dyDescent="0.3">
      <c r="A40" s="30" t="s">
        <v>288</v>
      </c>
      <c r="B40" s="160"/>
      <c r="C40" s="178"/>
      <c r="D40" s="175"/>
      <c r="E40" s="176"/>
      <c r="F40" s="168"/>
      <c r="G40" s="43"/>
      <c r="H40" s="170"/>
      <c r="I40" s="80" t="s">
        <v>340</v>
      </c>
      <c r="J40" s="92">
        <v>0</v>
      </c>
      <c r="K40" s="92">
        <f t="shared" si="2"/>
        <v>0</v>
      </c>
      <c r="L40" s="92">
        <f t="shared" si="3"/>
        <v>0</v>
      </c>
      <c r="M40" s="191"/>
      <c r="N40" s="194"/>
    </row>
    <row r="41" spans="1:14" ht="15.6" x14ac:dyDescent="0.3">
      <c r="A41" s="30" t="s">
        <v>288</v>
      </c>
      <c r="B41" s="33">
        <v>7</v>
      </c>
      <c r="C41" s="34" t="s">
        <v>124</v>
      </c>
      <c r="D41" s="33" t="s">
        <v>116</v>
      </c>
      <c r="E41" s="33"/>
      <c r="F41" s="32" t="s">
        <v>125</v>
      </c>
      <c r="G41" s="44">
        <v>85</v>
      </c>
      <c r="H41" s="80">
        <v>82</v>
      </c>
      <c r="I41" s="80" t="s">
        <v>340</v>
      </c>
      <c r="J41" s="92">
        <v>0</v>
      </c>
      <c r="K41" s="92">
        <f t="shared" si="2"/>
        <v>0</v>
      </c>
      <c r="L41" s="92">
        <f t="shared" si="3"/>
        <v>0</v>
      </c>
      <c r="M41" s="191"/>
      <c r="N41" s="194"/>
    </row>
    <row r="42" spans="1:14" ht="15.6" x14ac:dyDescent="0.3">
      <c r="A42" s="30" t="s">
        <v>288</v>
      </c>
      <c r="B42" s="33">
        <v>8</v>
      </c>
      <c r="C42" s="34" t="s">
        <v>126</v>
      </c>
      <c r="D42" s="33" t="s">
        <v>127</v>
      </c>
      <c r="E42" s="33"/>
      <c r="F42" s="32" t="s">
        <v>128</v>
      </c>
      <c r="G42" s="44">
        <v>32</v>
      </c>
      <c r="H42" s="80">
        <v>25.97</v>
      </c>
      <c r="I42" s="80" t="s">
        <v>340</v>
      </c>
      <c r="J42" s="92">
        <v>0</v>
      </c>
      <c r="K42" s="92">
        <f t="shared" si="2"/>
        <v>0</v>
      </c>
      <c r="L42" s="92">
        <f t="shared" si="3"/>
        <v>0</v>
      </c>
      <c r="M42" s="191"/>
      <c r="N42" s="194"/>
    </row>
    <row r="43" spans="1:14" ht="15.6" x14ac:dyDescent="0.3">
      <c r="A43" s="30" t="s">
        <v>288</v>
      </c>
      <c r="B43" s="33">
        <v>9</v>
      </c>
      <c r="C43" s="34" t="s">
        <v>129</v>
      </c>
      <c r="D43" s="179" t="s">
        <v>130</v>
      </c>
      <c r="E43" s="180"/>
      <c r="F43" s="32" t="s">
        <v>131</v>
      </c>
      <c r="G43" s="44">
        <v>32</v>
      </c>
      <c r="H43" s="80">
        <v>26.25</v>
      </c>
      <c r="I43" s="80" t="s">
        <v>340</v>
      </c>
      <c r="J43" s="92">
        <v>0</v>
      </c>
      <c r="K43" s="92">
        <f t="shared" si="2"/>
        <v>0</v>
      </c>
      <c r="L43" s="92">
        <f t="shared" si="3"/>
        <v>0</v>
      </c>
      <c r="M43" s="191"/>
      <c r="N43" s="194"/>
    </row>
    <row r="44" spans="1:14" ht="125.4" customHeight="1" x14ac:dyDescent="0.3">
      <c r="A44" s="30" t="s">
        <v>288</v>
      </c>
      <c r="B44" s="33">
        <v>10</v>
      </c>
      <c r="C44" s="34" t="s">
        <v>132</v>
      </c>
      <c r="D44" s="33" t="s">
        <v>133</v>
      </c>
      <c r="E44" s="33"/>
      <c r="F44" s="32" t="s">
        <v>109</v>
      </c>
      <c r="G44" s="44">
        <v>388.5</v>
      </c>
      <c r="H44" s="80">
        <v>451.3</v>
      </c>
      <c r="I44" s="94" t="s">
        <v>384</v>
      </c>
      <c r="J44" s="92">
        <v>0</v>
      </c>
      <c r="K44" s="92">
        <f t="shared" si="2"/>
        <v>0</v>
      </c>
      <c r="L44" s="92">
        <f t="shared" si="3"/>
        <v>0</v>
      </c>
      <c r="M44" s="191"/>
      <c r="N44" s="194"/>
    </row>
    <row r="45" spans="1:14" ht="15.6" x14ac:dyDescent="0.3">
      <c r="A45" s="30" t="s">
        <v>288</v>
      </c>
      <c r="B45" s="33">
        <v>11</v>
      </c>
      <c r="C45" s="34" t="s">
        <v>134</v>
      </c>
      <c r="D45" s="33" t="s">
        <v>135</v>
      </c>
      <c r="E45" s="33"/>
      <c r="F45" s="32" t="s">
        <v>112</v>
      </c>
      <c r="G45" s="44">
        <v>79.2</v>
      </c>
      <c r="H45" s="80">
        <v>67.5</v>
      </c>
      <c r="I45" s="80" t="s">
        <v>340</v>
      </c>
      <c r="J45" s="92">
        <v>0</v>
      </c>
      <c r="K45" s="92">
        <f t="shared" si="2"/>
        <v>0</v>
      </c>
      <c r="L45" s="92">
        <f t="shared" si="3"/>
        <v>0</v>
      </c>
      <c r="M45" s="191"/>
      <c r="N45" s="194"/>
    </row>
    <row r="46" spans="1:14" ht="15.6" x14ac:dyDescent="0.3">
      <c r="A46" s="30" t="s">
        <v>288</v>
      </c>
      <c r="B46" s="33">
        <v>12</v>
      </c>
      <c r="C46" s="34" t="s">
        <v>136</v>
      </c>
      <c r="D46" s="33" t="s">
        <v>137</v>
      </c>
      <c r="E46" s="33"/>
      <c r="F46" s="32" t="s">
        <v>138</v>
      </c>
      <c r="G46" s="44">
        <v>130.1</v>
      </c>
      <c r="H46" s="80">
        <v>108</v>
      </c>
      <c r="I46" s="80" t="s">
        <v>340</v>
      </c>
      <c r="J46" s="92">
        <v>0</v>
      </c>
      <c r="K46" s="92">
        <f t="shared" si="2"/>
        <v>0</v>
      </c>
      <c r="L46" s="92">
        <f t="shared" si="3"/>
        <v>0</v>
      </c>
      <c r="M46" s="191"/>
      <c r="N46" s="194"/>
    </row>
    <row r="47" spans="1:14" ht="15.6" x14ac:dyDescent="0.3">
      <c r="A47" s="30" t="s">
        <v>288</v>
      </c>
      <c r="B47" s="33">
        <v>13</v>
      </c>
      <c r="C47" s="34" t="s">
        <v>139</v>
      </c>
      <c r="D47" s="179" t="s">
        <v>140</v>
      </c>
      <c r="E47" s="180"/>
      <c r="F47" s="32" t="s">
        <v>141</v>
      </c>
      <c r="G47" s="44">
        <v>182.91</v>
      </c>
      <c r="H47" s="80">
        <v>173.2</v>
      </c>
      <c r="I47" s="80" t="s">
        <v>340</v>
      </c>
      <c r="J47" s="92">
        <v>0</v>
      </c>
      <c r="K47" s="92">
        <f t="shared" si="2"/>
        <v>0</v>
      </c>
      <c r="L47" s="92">
        <f t="shared" si="3"/>
        <v>0</v>
      </c>
      <c r="M47" s="191"/>
      <c r="N47" s="194"/>
    </row>
    <row r="48" spans="1:14" ht="15.6" x14ac:dyDescent="0.3">
      <c r="A48" s="30" t="s">
        <v>288</v>
      </c>
      <c r="B48" s="33">
        <v>14</v>
      </c>
      <c r="C48" s="34" t="s">
        <v>142</v>
      </c>
      <c r="D48" s="33" t="s">
        <v>143</v>
      </c>
      <c r="E48" s="33"/>
      <c r="F48" s="32" t="s">
        <v>144</v>
      </c>
      <c r="G48" s="44">
        <v>83.52</v>
      </c>
      <c r="H48" s="80">
        <v>75.099999999999994</v>
      </c>
      <c r="I48" s="80" t="s">
        <v>340</v>
      </c>
      <c r="J48" s="92">
        <v>0</v>
      </c>
      <c r="K48" s="92">
        <f t="shared" si="2"/>
        <v>0</v>
      </c>
      <c r="L48" s="92">
        <f t="shared" si="3"/>
        <v>0</v>
      </c>
      <c r="M48" s="191"/>
      <c r="N48" s="194"/>
    </row>
    <row r="49" spans="1:14" ht="15.6" x14ac:dyDescent="0.3">
      <c r="A49" s="30" t="s">
        <v>288</v>
      </c>
      <c r="B49" s="33">
        <v>15</v>
      </c>
      <c r="C49" s="34" t="s">
        <v>145</v>
      </c>
      <c r="D49" s="33" t="s">
        <v>146</v>
      </c>
      <c r="E49" s="33"/>
      <c r="F49" s="32" t="s">
        <v>147</v>
      </c>
      <c r="G49" s="44">
        <v>120.53</v>
      </c>
      <c r="H49" s="80">
        <v>110.1</v>
      </c>
      <c r="I49" s="80" t="s">
        <v>340</v>
      </c>
      <c r="J49" s="92">
        <v>0</v>
      </c>
      <c r="K49" s="92">
        <f t="shared" si="2"/>
        <v>0</v>
      </c>
      <c r="L49" s="92">
        <f t="shared" si="3"/>
        <v>0</v>
      </c>
      <c r="M49" s="191"/>
      <c r="N49" s="194"/>
    </row>
    <row r="50" spans="1:14" ht="15.6" x14ac:dyDescent="0.3">
      <c r="A50" s="30" t="s">
        <v>288</v>
      </c>
      <c r="B50" s="33">
        <v>16</v>
      </c>
      <c r="C50" s="34" t="s">
        <v>148</v>
      </c>
      <c r="D50" s="179" t="s">
        <v>149</v>
      </c>
      <c r="E50" s="180"/>
      <c r="F50" s="32" t="s">
        <v>150</v>
      </c>
      <c r="G50" s="44">
        <v>87.38</v>
      </c>
      <c r="H50" s="80">
        <v>122.2</v>
      </c>
      <c r="I50" s="80" t="s">
        <v>340</v>
      </c>
      <c r="J50" s="92">
        <v>0</v>
      </c>
      <c r="K50" s="92">
        <f t="shared" si="2"/>
        <v>0</v>
      </c>
      <c r="L50" s="92">
        <f t="shared" si="3"/>
        <v>0</v>
      </c>
      <c r="M50" s="191"/>
      <c r="N50" s="194"/>
    </row>
    <row r="51" spans="1:14" ht="15.6" x14ac:dyDescent="0.3">
      <c r="A51" s="30" t="s">
        <v>288</v>
      </c>
      <c r="B51" s="33">
        <v>17</v>
      </c>
      <c r="C51" s="34" t="s">
        <v>151</v>
      </c>
      <c r="D51" s="179" t="s">
        <v>152</v>
      </c>
      <c r="E51" s="180"/>
      <c r="F51" s="32" t="s">
        <v>153</v>
      </c>
      <c r="G51" s="44">
        <v>163.08000000000001</v>
      </c>
      <c r="H51" s="80">
        <v>147.1</v>
      </c>
      <c r="I51" s="80" t="s">
        <v>340</v>
      </c>
      <c r="J51" s="92">
        <v>0</v>
      </c>
      <c r="K51" s="92">
        <f t="shared" si="2"/>
        <v>0</v>
      </c>
      <c r="L51" s="92">
        <f t="shared" si="3"/>
        <v>0</v>
      </c>
      <c r="M51" s="191"/>
      <c r="N51" s="194"/>
    </row>
    <row r="52" spans="1:14" ht="15.6" x14ac:dyDescent="0.3">
      <c r="A52" s="30" t="s">
        <v>288</v>
      </c>
      <c r="B52" s="33">
        <v>18</v>
      </c>
      <c r="C52" s="34" t="s">
        <v>154</v>
      </c>
      <c r="D52" s="33" t="s">
        <v>155</v>
      </c>
      <c r="E52" s="33"/>
      <c r="F52" s="32" t="s">
        <v>112</v>
      </c>
      <c r="G52" s="44">
        <v>84.16</v>
      </c>
      <c r="H52" s="80">
        <v>78.06</v>
      </c>
      <c r="I52" s="80" t="s">
        <v>340</v>
      </c>
      <c r="J52" s="92">
        <v>0</v>
      </c>
      <c r="K52" s="92">
        <f t="shared" si="2"/>
        <v>0</v>
      </c>
      <c r="L52" s="92">
        <f t="shared" si="3"/>
        <v>0</v>
      </c>
      <c r="M52" s="191"/>
      <c r="N52" s="194"/>
    </row>
    <row r="53" spans="1:14" ht="15.6" x14ac:dyDescent="0.3">
      <c r="A53" s="30" t="s">
        <v>288</v>
      </c>
      <c r="B53" s="33">
        <v>19</v>
      </c>
      <c r="C53" s="34" t="s">
        <v>156</v>
      </c>
      <c r="D53" s="33" t="s">
        <v>157</v>
      </c>
      <c r="E53" s="33"/>
      <c r="F53" s="32" t="s">
        <v>112</v>
      </c>
      <c r="G53" s="44">
        <v>45</v>
      </c>
      <c r="H53" s="80">
        <v>45</v>
      </c>
      <c r="I53" s="80" t="s">
        <v>340</v>
      </c>
      <c r="J53" s="92">
        <v>0</v>
      </c>
      <c r="K53" s="92">
        <f t="shared" si="2"/>
        <v>0</v>
      </c>
      <c r="L53" s="92">
        <f t="shared" si="3"/>
        <v>0</v>
      </c>
      <c r="M53" s="191"/>
      <c r="N53" s="194"/>
    </row>
    <row r="54" spans="1:14" ht="15.6" x14ac:dyDescent="0.3">
      <c r="A54" s="30" t="s">
        <v>288</v>
      </c>
      <c r="B54" s="33">
        <v>20</v>
      </c>
      <c r="C54" s="34" t="s">
        <v>158</v>
      </c>
      <c r="D54" s="179" t="s">
        <v>159</v>
      </c>
      <c r="E54" s="180"/>
      <c r="F54" s="32" t="s">
        <v>141</v>
      </c>
      <c r="G54" s="44">
        <v>129.09</v>
      </c>
      <c r="H54" s="80">
        <v>93.9</v>
      </c>
      <c r="I54" s="80" t="s">
        <v>340</v>
      </c>
      <c r="J54" s="92">
        <v>0</v>
      </c>
      <c r="K54" s="92">
        <f t="shared" si="2"/>
        <v>0</v>
      </c>
      <c r="L54" s="92">
        <f t="shared" si="3"/>
        <v>0</v>
      </c>
      <c r="M54" s="191"/>
      <c r="N54" s="194"/>
    </row>
    <row r="55" spans="1:14" ht="15.6" x14ac:dyDescent="0.3">
      <c r="A55" s="30" t="s">
        <v>288</v>
      </c>
      <c r="B55" s="33">
        <v>21</v>
      </c>
      <c r="C55" s="34" t="s">
        <v>160</v>
      </c>
      <c r="D55" s="179" t="s">
        <v>161</v>
      </c>
      <c r="E55" s="180"/>
      <c r="F55" s="32" t="s">
        <v>162</v>
      </c>
      <c r="G55" s="44">
        <v>49.36</v>
      </c>
      <c r="H55" s="80">
        <v>15.9</v>
      </c>
      <c r="I55" s="80" t="s">
        <v>340</v>
      </c>
      <c r="J55" s="92">
        <v>0</v>
      </c>
      <c r="K55" s="92">
        <f t="shared" si="2"/>
        <v>0</v>
      </c>
      <c r="L55" s="92">
        <f t="shared" si="3"/>
        <v>0</v>
      </c>
      <c r="M55" s="191"/>
      <c r="N55" s="194"/>
    </row>
    <row r="56" spans="1:14" ht="15.6" x14ac:dyDescent="0.3">
      <c r="A56" s="30" t="s">
        <v>288</v>
      </c>
      <c r="B56" s="33">
        <v>22</v>
      </c>
      <c r="C56" s="34" t="s">
        <v>163</v>
      </c>
      <c r="D56" s="179" t="s">
        <v>164</v>
      </c>
      <c r="E56" s="180"/>
      <c r="F56" s="32" t="s">
        <v>165</v>
      </c>
      <c r="G56" s="44">
        <v>67.67</v>
      </c>
      <c r="H56" s="80">
        <v>56.5</v>
      </c>
      <c r="I56" s="80" t="s">
        <v>340</v>
      </c>
      <c r="J56" s="92">
        <v>0</v>
      </c>
      <c r="K56" s="92">
        <f t="shared" si="2"/>
        <v>0</v>
      </c>
      <c r="L56" s="92">
        <f t="shared" si="3"/>
        <v>0</v>
      </c>
      <c r="M56" s="191"/>
      <c r="N56" s="194"/>
    </row>
    <row r="57" spans="1:14" ht="15.6" x14ac:dyDescent="0.3">
      <c r="A57" s="30" t="s">
        <v>288</v>
      </c>
      <c r="B57" s="33">
        <v>23</v>
      </c>
      <c r="C57" s="34" t="s">
        <v>166</v>
      </c>
      <c r="D57" s="33" t="s">
        <v>167</v>
      </c>
      <c r="E57" s="33"/>
      <c r="F57" s="32" t="s">
        <v>168</v>
      </c>
      <c r="G57" s="44">
        <v>126.63</v>
      </c>
      <c r="H57" s="80">
        <v>105.9</v>
      </c>
      <c r="I57" s="80" t="s">
        <v>340</v>
      </c>
      <c r="J57" s="92">
        <v>0</v>
      </c>
      <c r="K57" s="92">
        <f t="shared" si="2"/>
        <v>0</v>
      </c>
      <c r="L57" s="92">
        <f t="shared" si="3"/>
        <v>0</v>
      </c>
      <c r="M57" s="191"/>
      <c r="N57" s="194"/>
    </row>
    <row r="58" spans="1:14" ht="15.6" x14ac:dyDescent="0.3">
      <c r="A58" s="30" t="s">
        <v>288</v>
      </c>
      <c r="B58" s="33">
        <v>24</v>
      </c>
      <c r="C58" s="34" t="s">
        <v>169</v>
      </c>
      <c r="D58" s="33" t="s">
        <v>170</v>
      </c>
      <c r="E58" s="33"/>
      <c r="F58" s="32" t="s">
        <v>171</v>
      </c>
      <c r="G58" s="44">
        <v>66</v>
      </c>
      <c r="H58" s="80">
        <v>56.5</v>
      </c>
      <c r="I58" s="80" t="s">
        <v>340</v>
      </c>
      <c r="J58" s="92">
        <v>0</v>
      </c>
      <c r="K58" s="92">
        <f t="shared" si="2"/>
        <v>0</v>
      </c>
      <c r="L58" s="92">
        <f t="shared" si="3"/>
        <v>0</v>
      </c>
      <c r="M58" s="191"/>
      <c r="N58" s="194"/>
    </row>
    <row r="59" spans="1:14" ht="15.6" x14ac:dyDescent="0.3">
      <c r="A59" s="30" t="s">
        <v>288</v>
      </c>
      <c r="B59" s="33">
        <v>25</v>
      </c>
      <c r="C59" s="38" t="s">
        <v>172</v>
      </c>
      <c r="D59" s="163" t="s">
        <v>173</v>
      </c>
      <c r="E59" s="164"/>
      <c r="F59" s="39" t="s">
        <v>147</v>
      </c>
      <c r="G59" s="45">
        <v>130.5</v>
      </c>
      <c r="H59" s="81">
        <v>110.4</v>
      </c>
      <c r="I59" s="80" t="s">
        <v>340</v>
      </c>
      <c r="J59" s="92">
        <v>0</v>
      </c>
      <c r="K59" s="92">
        <f t="shared" si="2"/>
        <v>0</v>
      </c>
      <c r="L59" s="92">
        <f t="shared" si="3"/>
        <v>0</v>
      </c>
      <c r="M59" s="191"/>
      <c r="N59" s="194"/>
    </row>
    <row r="60" spans="1:14" ht="15.6" x14ac:dyDescent="0.3">
      <c r="A60" s="30" t="s">
        <v>288</v>
      </c>
      <c r="B60" s="33">
        <v>27</v>
      </c>
      <c r="C60" s="34" t="s">
        <v>174</v>
      </c>
      <c r="D60" s="33" t="s">
        <v>175</v>
      </c>
      <c r="E60" s="33"/>
      <c r="F60" s="32" t="s">
        <v>176</v>
      </c>
      <c r="G60" s="44">
        <v>81.14</v>
      </c>
      <c r="H60" s="80"/>
      <c r="I60" s="80" t="s">
        <v>340</v>
      </c>
      <c r="J60" s="92">
        <v>0</v>
      </c>
      <c r="K60" s="92">
        <f t="shared" si="2"/>
        <v>0</v>
      </c>
      <c r="L60" s="92">
        <f t="shared" si="3"/>
        <v>0</v>
      </c>
      <c r="M60" s="191"/>
      <c r="N60" s="194"/>
    </row>
    <row r="61" spans="1:14" ht="15.6" x14ac:dyDescent="0.3">
      <c r="A61" s="30" t="s">
        <v>288</v>
      </c>
      <c r="B61" s="33">
        <v>28</v>
      </c>
      <c r="C61" s="34" t="s">
        <v>177</v>
      </c>
      <c r="D61" s="33" t="s">
        <v>178</v>
      </c>
      <c r="E61" s="33"/>
      <c r="F61" s="32" t="s">
        <v>179</v>
      </c>
      <c r="G61" s="44">
        <v>163.54</v>
      </c>
      <c r="H61" s="80">
        <v>145.69999999999999</v>
      </c>
      <c r="I61" s="80" t="s">
        <v>340</v>
      </c>
      <c r="J61" s="92">
        <v>0</v>
      </c>
      <c r="K61" s="92">
        <f t="shared" si="2"/>
        <v>0</v>
      </c>
      <c r="L61" s="92">
        <f t="shared" si="3"/>
        <v>0</v>
      </c>
      <c r="M61" s="191"/>
      <c r="N61" s="194"/>
    </row>
    <row r="62" spans="1:14" ht="15.6" x14ac:dyDescent="0.3">
      <c r="A62" s="30" t="s">
        <v>288</v>
      </c>
      <c r="B62" s="33">
        <v>29</v>
      </c>
      <c r="C62" s="34" t="s">
        <v>180</v>
      </c>
      <c r="D62" s="179" t="s">
        <v>181</v>
      </c>
      <c r="E62" s="180"/>
      <c r="F62" s="32" t="s">
        <v>153</v>
      </c>
      <c r="G62" s="44">
        <v>106.5</v>
      </c>
      <c r="H62" s="80">
        <v>91.4</v>
      </c>
      <c r="I62" s="80" t="s">
        <v>340</v>
      </c>
      <c r="J62" s="92">
        <v>0</v>
      </c>
      <c r="K62" s="92">
        <f t="shared" si="2"/>
        <v>0</v>
      </c>
      <c r="L62" s="92">
        <f t="shared" si="3"/>
        <v>0</v>
      </c>
      <c r="M62" s="191"/>
      <c r="N62" s="194"/>
    </row>
    <row r="63" spans="1:14" ht="15.6" x14ac:dyDescent="0.3">
      <c r="A63" s="30" t="s">
        <v>288</v>
      </c>
      <c r="B63" s="33">
        <v>30</v>
      </c>
      <c r="C63" s="34" t="s">
        <v>182</v>
      </c>
      <c r="D63" s="179" t="s">
        <v>183</v>
      </c>
      <c r="E63" s="180"/>
      <c r="F63" s="32" t="s">
        <v>184</v>
      </c>
      <c r="G63" s="44">
        <v>141.26</v>
      </c>
      <c r="H63" s="80">
        <v>115.7</v>
      </c>
      <c r="I63" s="80" t="s">
        <v>340</v>
      </c>
      <c r="J63" s="92">
        <v>0</v>
      </c>
      <c r="K63" s="92">
        <f t="shared" si="2"/>
        <v>0</v>
      </c>
      <c r="L63" s="92">
        <f t="shared" si="3"/>
        <v>0</v>
      </c>
      <c r="M63" s="191"/>
      <c r="N63" s="194"/>
    </row>
    <row r="64" spans="1:14" ht="15.6" x14ac:dyDescent="0.3">
      <c r="A64" s="30" t="s">
        <v>288</v>
      </c>
      <c r="B64" s="33">
        <v>31</v>
      </c>
      <c r="C64" s="34" t="s">
        <v>185</v>
      </c>
      <c r="D64" s="33" t="s">
        <v>186</v>
      </c>
      <c r="E64" s="33"/>
      <c r="F64" s="32" t="s">
        <v>187</v>
      </c>
      <c r="G64" s="44">
        <v>124.97</v>
      </c>
      <c r="H64" s="80">
        <v>102</v>
      </c>
      <c r="I64" s="80" t="s">
        <v>340</v>
      </c>
      <c r="J64" s="92">
        <v>0</v>
      </c>
      <c r="K64" s="92">
        <f t="shared" si="2"/>
        <v>0</v>
      </c>
      <c r="L64" s="92">
        <f t="shared" si="3"/>
        <v>0</v>
      </c>
      <c r="M64" s="191"/>
      <c r="N64" s="194"/>
    </row>
    <row r="65" spans="1:14" ht="15.6" x14ac:dyDescent="0.3">
      <c r="A65" s="30" t="s">
        <v>288</v>
      </c>
      <c r="B65" s="33">
        <v>32</v>
      </c>
      <c r="C65" s="34" t="s">
        <v>188</v>
      </c>
      <c r="D65" s="179" t="s">
        <v>320</v>
      </c>
      <c r="E65" s="180"/>
      <c r="F65" s="32" t="s">
        <v>189</v>
      </c>
      <c r="G65" s="44">
        <v>99.4</v>
      </c>
      <c r="H65" s="80">
        <v>83.3</v>
      </c>
      <c r="I65" s="80" t="s">
        <v>340</v>
      </c>
      <c r="J65" s="92">
        <v>0</v>
      </c>
      <c r="K65" s="92">
        <f t="shared" si="2"/>
        <v>0</v>
      </c>
      <c r="L65" s="92">
        <f t="shared" si="3"/>
        <v>0</v>
      </c>
      <c r="M65" s="191"/>
      <c r="N65" s="194"/>
    </row>
    <row r="66" spans="1:14" ht="15.6" x14ac:dyDescent="0.3">
      <c r="A66" s="30" t="s">
        <v>288</v>
      </c>
      <c r="B66" s="33">
        <v>33</v>
      </c>
      <c r="C66" s="34" t="s">
        <v>190</v>
      </c>
      <c r="D66" s="33" t="s">
        <v>191</v>
      </c>
      <c r="E66" s="33"/>
      <c r="F66" s="32" t="s">
        <v>192</v>
      </c>
      <c r="G66" s="44">
        <v>91.96</v>
      </c>
      <c r="H66" s="80">
        <v>71.2</v>
      </c>
      <c r="I66" s="80" t="s">
        <v>340</v>
      </c>
      <c r="J66" s="92">
        <v>0</v>
      </c>
      <c r="K66" s="92">
        <f t="shared" si="2"/>
        <v>0</v>
      </c>
      <c r="L66" s="92">
        <f t="shared" si="3"/>
        <v>0</v>
      </c>
      <c r="M66" s="191"/>
      <c r="N66" s="194"/>
    </row>
    <row r="67" spans="1:14" ht="15.6" x14ac:dyDescent="0.3">
      <c r="A67" s="30" t="s">
        <v>288</v>
      </c>
      <c r="B67" s="33">
        <v>34</v>
      </c>
      <c r="C67" s="34" t="s">
        <v>193</v>
      </c>
      <c r="D67" s="33" t="s">
        <v>194</v>
      </c>
      <c r="E67" s="33"/>
      <c r="F67" s="32" t="s">
        <v>195</v>
      </c>
      <c r="G67" s="44">
        <v>60.07</v>
      </c>
      <c r="H67" s="80">
        <v>49.3</v>
      </c>
      <c r="I67" s="80" t="s">
        <v>340</v>
      </c>
      <c r="J67" s="92">
        <v>0</v>
      </c>
      <c r="K67" s="92">
        <f t="shared" si="2"/>
        <v>0</v>
      </c>
      <c r="L67" s="92">
        <f t="shared" si="3"/>
        <v>0</v>
      </c>
      <c r="M67" s="191"/>
      <c r="N67" s="194"/>
    </row>
    <row r="68" spans="1:14" ht="15.6" x14ac:dyDescent="0.3">
      <c r="A68" s="30" t="s">
        <v>288</v>
      </c>
      <c r="B68" s="33">
        <v>35</v>
      </c>
      <c r="C68" s="34" t="s">
        <v>196</v>
      </c>
      <c r="D68" s="33" t="s">
        <v>197</v>
      </c>
      <c r="E68" s="33"/>
      <c r="F68" s="32" t="s">
        <v>198</v>
      </c>
      <c r="G68" s="44">
        <v>60.04</v>
      </c>
      <c r="H68" s="80">
        <v>49.2</v>
      </c>
      <c r="I68" s="80" t="s">
        <v>340</v>
      </c>
      <c r="J68" s="92">
        <v>0</v>
      </c>
      <c r="K68" s="92">
        <f t="shared" si="2"/>
        <v>0</v>
      </c>
      <c r="L68" s="92">
        <f t="shared" si="3"/>
        <v>0</v>
      </c>
      <c r="M68" s="191"/>
      <c r="N68" s="194"/>
    </row>
    <row r="69" spans="1:14" ht="15.6" x14ac:dyDescent="0.3">
      <c r="A69" s="30" t="s">
        <v>288</v>
      </c>
      <c r="B69" s="33">
        <v>37</v>
      </c>
      <c r="C69" s="34" t="s">
        <v>199</v>
      </c>
      <c r="D69" s="33" t="s">
        <v>200</v>
      </c>
      <c r="E69" s="33"/>
      <c r="F69" s="32" t="s">
        <v>201</v>
      </c>
      <c r="G69" s="44">
        <v>57.81</v>
      </c>
      <c r="H69" s="80">
        <v>48.2</v>
      </c>
      <c r="I69" s="80" t="s">
        <v>340</v>
      </c>
      <c r="J69" s="92">
        <v>0</v>
      </c>
      <c r="K69" s="92">
        <f t="shared" si="2"/>
        <v>0</v>
      </c>
      <c r="L69" s="92">
        <f t="shared" si="3"/>
        <v>0</v>
      </c>
      <c r="M69" s="191"/>
      <c r="N69" s="194"/>
    </row>
    <row r="70" spans="1:14" ht="15.6" x14ac:dyDescent="0.3">
      <c r="A70" s="30" t="s">
        <v>288</v>
      </c>
      <c r="B70" s="33">
        <v>38</v>
      </c>
      <c r="C70" s="34" t="s">
        <v>202</v>
      </c>
      <c r="D70" s="33" t="s">
        <v>203</v>
      </c>
      <c r="E70" s="33"/>
      <c r="F70" s="32" t="s">
        <v>144</v>
      </c>
      <c r="G70" s="44">
        <v>58.59</v>
      </c>
      <c r="H70" s="80">
        <v>48.3</v>
      </c>
      <c r="I70" s="80" t="s">
        <v>340</v>
      </c>
      <c r="J70" s="92">
        <v>0</v>
      </c>
      <c r="K70" s="92">
        <f t="shared" si="2"/>
        <v>0</v>
      </c>
      <c r="L70" s="92">
        <f t="shared" si="3"/>
        <v>0</v>
      </c>
      <c r="M70" s="191"/>
      <c r="N70" s="194"/>
    </row>
    <row r="71" spans="1:14" ht="15.6" x14ac:dyDescent="0.3">
      <c r="A71" s="30" t="s">
        <v>288</v>
      </c>
      <c r="B71" s="33">
        <v>39</v>
      </c>
      <c r="C71" s="34" t="s">
        <v>204</v>
      </c>
      <c r="D71" s="33" t="s">
        <v>205</v>
      </c>
      <c r="E71" s="33"/>
      <c r="F71" s="32" t="s">
        <v>206</v>
      </c>
      <c r="G71" s="44">
        <v>57.81</v>
      </c>
      <c r="H71" s="80">
        <v>48.5</v>
      </c>
      <c r="I71" s="80" t="s">
        <v>340</v>
      </c>
      <c r="J71" s="92">
        <v>0</v>
      </c>
      <c r="K71" s="92">
        <f t="shared" si="2"/>
        <v>0</v>
      </c>
      <c r="L71" s="92">
        <f t="shared" si="3"/>
        <v>0</v>
      </c>
      <c r="M71" s="191"/>
      <c r="N71" s="194"/>
    </row>
    <row r="72" spans="1:14" ht="15.6" x14ac:dyDescent="0.3">
      <c r="A72" s="30" t="s">
        <v>288</v>
      </c>
      <c r="B72" s="33">
        <v>40</v>
      </c>
      <c r="C72" s="34" t="s">
        <v>207</v>
      </c>
      <c r="D72" s="179" t="s">
        <v>208</v>
      </c>
      <c r="E72" s="180"/>
      <c r="F72" s="32" t="s">
        <v>209</v>
      </c>
      <c r="G72" s="44">
        <v>115.2</v>
      </c>
      <c r="H72" s="80">
        <v>241.66</v>
      </c>
      <c r="I72" s="80" t="s">
        <v>340</v>
      </c>
      <c r="J72" s="92">
        <v>0</v>
      </c>
      <c r="K72" s="92">
        <f t="shared" si="2"/>
        <v>0</v>
      </c>
      <c r="L72" s="92">
        <f t="shared" si="3"/>
        <v>0</v>
      </c>
      <c r="M72" s="191"/>
      <c r="N72" s="194"/>
    </row>
    <row r="73" spans="1:14" ht="15.6" x14ac:dyDescent="0.3">
      <c r="A73" s="30" t="s">
        <v>288</v>
      </c>
      <c r="B73" s="33">
        <v>41</v>
      </c>
      <c r="C73" s="34" t="s">
        <v>210</v>
      </c>
      <c r="D73" s="33" t="s">
        <v>211</v>
      </c>
      <c r="E73" s="33"/>
      <c r="F73" s="32" t="s">
        <v>212</v>
      </c>
      <c r="G73" s="44">
        <v>159.88</v>
      </c>
      <c r="H73" s="80">
        <v>136.5</v>
      </c>
      <c r="I73" s="80" t="s">
        <v>340</v>
      </c>
      <c r="J73" s="92">
        <v>0</v>
      </c>
      <c r="K73" s="92">
        <f t="shared" si="2"/>
        <v>0</v>
      </c>
      <c r="L73" s="92">
        <f t="shared" si="3"/>
        <v>0</v>
      </c>
      <c r="M73" s="191"/>
      <c r="N73" s="194"/>
    </row>
    <row r="74" spans="1:14" ht="15.6" x14ac:dyDescent="0.3">
      <c r="A74" s="30" t="s">
        <v>288</v>
      </c>
      <c r="B74" s="33">
        <v>42</v>
      </c>
      <c r="C74" s="34" t="s">
        <v>213</v>
      </c>
      <c r="D74" s="33" t="s">
        <v>214</v>
      </c>
      <c r="E74" s="33"/>
      <c r="F74" s="32" t="s">
        <v>215</v>
      </c>
      <c r="G74" s="44">
        <v>91</v>
      </c>
      <c r="H74" s="80">
        <v>91</v>
      </c>
      <c r="I74" s="80" t="s">
        <v>340</v>
      </c>
      <c r="J74" s="92">
        <v>0</v>
      </c>
      <c r="K74" s="92">
        <f t="shared" si="2"/>
        <v>0</v>
      </c>
      <c r="L74" s="92">
        <f t="shared" si="3"/>
        <v>0</v>
      </c>
      <c r="M74" s="191"/>
      <c r="N74" s="194"/>
    </row>
    <row r="75" spans="1:14" ht="15.6" x14ac:dyDescent="0.3">
      <c r="A75" s="30" t="s">
        <v>288</v>
      </c>
      <c r="B75" s="33">
        <v>43</v>
      </c>
      <c r="C75" s="34" t="s">
        <v>216</v>
      </c>
      <c r="D75" s="179" t="s">
        <v>217</v>
      </c>
      <c r="E75" s="180"/>
      <c r="F75" s="32" t="s">
        <v>218</v>
      </c>
      <c r="G75" s="44">
        <v>80.599999999999994</v>
      </c>
      <c r="H75" s="80">
        <v>99.4</v>
      </c>
      <c r="I75" s="80" t="s">
        <v>340</v>
      </c>
      <c r="J75" s="92">
        <v>0</v>
      </c>
      <c r="K75" s="92">
        <f t="shared" si="2"/>
        <v>0</v>
      </c>
      <c r="L75" s="92">
        <f t="shared" si="3"/>
        <v>0</v>
      </c>
      <c r="M75" s="191"/>
      <c r="N75" s="194"/>
    </row>
    <row r="76" spans="1:14" ht="15.6" x14ac:dyDescent="0.3">
      <c r="A76" s="30" t="s">
        <v>288</v>
      </c>
      <c r="B76" s="33">
        <v>44</v>
      </c>
      <c r="C76" s="34" t="s">
        <v>219</v>
      </c>
      <c r="D76" s="33" t="s">
        <v>220</v>
      </c>
      <c r="E76" s="33"/>
      <c r="F76" s="32" t="s">
        <v>201</v>
      </c>
      <c r="G76" s="44">
        <v>124.06</v>
      </c>
      <c r="H76" s="80">
        <v>103.3</v>
      </c>
      <c r="I76" s="80" t="s">
        <v>340</v>
      </c>
      <c r="J76" s="92">
        <v>0</v>
      </c>
      <c r="K76" s="92">
        <f t="shared" si="2"/>
        <v>0</v>
      </c>
      <c r="L76" s="92">
        <f t="shared" si="3"/>
        <v>0</v>
      </c>
      <c r="M76" s="191"/>
      <c r="N76" s="194"/>
    </row>
    <row r="77" spans="1:14" ht="15.6" x14ac:dyDescent="0.3">
      <c r="A77" s="30" t="s">
        <v>288</v>
      </c>
      <c r="B77" s="33">
        <v>45</v>
      </c>
      <c r="C77" s="34" t="s">
        <v>221</v>
      </c>
      <c r="D77" s="33" t="s">
        <v>222</v>
      </c>
      <c r="E77" s="33"/>
      <c r="F77" s="32" t="s">
        <v>165</v>
      </c>
      <c r="G77" s="44">
        <v>114.47</v>
      </c>
      <c r="H77" s="80">
        <v>114.6</v>
      </c>
      <c r="I77" s="80" t="s">
        <v>340</v>
      </c>
      <c r="J77" s="92">
        <v>0</v>
      </c>
      <c r="K77" s="92">
        <f t="shared" si="2"/>
        <v>0</v>
      </c>
      <c r="L77" s="92">
        <f t="shared" si="3"/>
        <v>0</v>
      </c>
      <c r="M77" s="191"/>
      <c r="N77" s="194"/>
    </row>
    <row r="78" spans="1:14" ht="15.6" x14ac:dyDescent="0.3">
      <c r="A78" s="30" t="s">
        <v>288</v>
      </c>
      <c r="B78" s="33">
        <v>46</v>
      </c>
      <c r="C78" s="34" t="s">
        <v>223</v>
      </c>
      <c r="D78" s="33" t="s">
        <v>224</v>
      </c>
      <c r="E78" s="33"/>
      <c r="F78" s="32" t="s">
        <v>144</v>
      </c>
      <c r="G78" s="44">
        <v>138.94999999999999</v>
      </c>
      <c r="H78" s="80">
        <v>159</v>
      </c>
      <c r="I78" s="80" t="s">
        <v>340</v>
      </c>
      <c r="J78" s="92">
        <v>0</v>
      </c>
      <c r="K78" s="92">
        <f t="shared" si="2"/>
        <v>0</v>
      </c>
      <c r="L78" s="92">
        <f t="shared" si="3"/>
        <v>0</v>
      </c>
      <c r="M78" s="191"/>
      <c r="N78" s="194"/>
    </row>
    <row r="79" spans="1:14" ht="15.6" x14ac:dyDescent="0.3">
      <c r="A79" s="30" t="s">
        <v>288</v>
      </c>
      <c r="B79" s="33">
        <v>47</v>
      </c>
      <c r="C79" s="34" t="s">
        <v>225</v>
      </c>
      <c r="D79" s="179" t="s">
        <v>226</v>
      </c>
      <c r="E79" s="180"/>
      <c r="F79" s="32" t="s">
        <v>227</v>
      </c>
      <c r="G79" s="44">
        <v>145.97</v>
      </c>
      <c r="H79" s="80">
        <v>108</v>
      </c>
      <c r="I79" s="80" t="s">
        <v>340</v>
      </c>
      <c r="J79" s="92">
        <v>0</v>
      </c>
      <c r="K79" s="92">
        <f t="shared" si="2"/>
        <v>0</v>
      </c>
      <c r="L79" s="92">
        <f t="shared" si="3"/>
        <v>0</v>
      </c>
      <c r="M79" s="191"/>
      <c r="N79" s="194"/>
    </row>
    <row r="80" spans="1:14" ht="15.6" x14ac:dyDescent="0.3">
      <c r="A80" s="30" t="s">
        <v>288</v>
      </c>
      <c r="B80" s="33">
        <v>48</v>
      </c>
      <c r="C80" s="34" t="s">
        <v>228</v>
      </c>
      <c r="D80" s="33" t="s">
        <v>229</v>
      </c>
      <c r="E80" s="33"/>
      <c r="F80" s="32" t="s">
        <v>147</v>
      </c>
      <c r="G80" s="44">
        <v>124.11</v>
      </c>
      <c r="H80" s="80">
        <v>145.1</v>
      </c>
      <c r="I80" s="80" t="s">
        <v>340</v>
      </c>
      <c r="J80" s="92">
        <v>0</v>
      </c>
      <c r="K80" s="92">
        <f t="shared" si="2"/>
        <v>0</v>
      </c>
      <c r="L80" s="92">
        <f t="shared" si="3"/>
        <v>0</v>
      </c>
      <c r="M80" s="191"/>
      <c r="N80" s="194"/>
    </row>
    <row r="81" spans="1:14" ht="15.6" x14ac:dyDescent="0.3">
      <c r="A81" s="30" t="s">
        <v>288</v>
      </c>
      <c r="B81" s="33">
        <v>49</v>
      </c>
      <c r="C81" s="34" t="s">
        <v>230</v>
      </c>
      <c r="D81" s="179" t="s">
        <v>231</v>
      </c>
      <c r="E81" s="180"/>
      <c r="F81" s="32" t="s">
        <v>176</v>
      </c>
      <c r="G81" s="44">
        <v>144.68</v>
      </c>
      <c r="H81" s="80">
        <v>102</v>
      </c>
      <c r="I81" s="80" t="s">
        <v>340</v>
      </c>
      <c r="J81" s="92">
        <v>0</v>
      </c>
      <c r="K81" s="92">
        <f t="shared" si="2"/>
        <v>0</v>
      </c>
      <c r="L81" s="92">
        <f t="shared" si="3"/>
        <v>0</v>
      </c>
      <c r="M81" s="191"/>
      <c r="N81" s="194"/>
    </row>
    <row r="82" spans="1:14" ht="15.6" x14ac:dyDescent="0.3">
      <c r="A82" s="30" t="s">
        <v>288</v>
      </c>
      <c r="B82" s="33">
        <v>50</v>
      </c>
      <c r="C82" s="34" t="s">
        <v>232</v>
      </c>
      <c r="D82" s="179" t="s">
        <v>233</v>
      </c>
      <c r="E82" s="180"/>
      <c r="F82" s="32" t="s">
        <v>179</v>
      </c>
      <c r="G82" s="44">
        <v>191.47</v>
      </c>
      <c r="H82" s="80">
        <v>245.5</v>
      </c>
      <c r="I82" s="80" t="s">
        <v>340</v>
      </c>
      <c r="J82" s="92">
        <v>0</v>
      </c>
      <c r="K82" s="92">
        <f t="shared" si="2"/>
        <v>0</v>
      </c>
      <c r="L82" s="92">
        <f t="shared" si="3"/>
        <v>0</v>
      </c>
      <c r="M82" s="191"/>
      <c r="N82" s="194"/>
    </row>
    <row r="83" spans="1:14" ht="15.6" x14ac:dyDescent="0.3">
      <c r="A83" s="30" t="s">
        <v>288</v>
      </c>
      <c r="B83" s="33">
        <v>51</v>
      </c>
      <c r="C83" s="34" t="s">
        <v>234</v>
      </c>
      <c r="D83" s="179" t="s">
        <v>235</v>
      </c>
      <c r="E83" s="180"/>
      <c r="F83" s="32" t="s">
        <v>236</v>
      </c>
      <c r="G83" s="44">
        <v>111.4</v>
      </c>
      <c r="H83" s="80">
        <v>114.7</v>
      </c>
      <c r="I83" s="80" t="s">
        <v>340</v>
      </c>
      <c r="J83" s="92">
        <v>0</v>
      </c>
      <c r="K83" s="92">
        <f t="shared" si="2"/>
        <v>0</v>
      </c>
      <c r="L83" s="92">
        <f t="shared" si="3"/>
        <v>0</v>
      </c>
      <c r="M83" s="191"/>
      <c r="N83" s="194"/>
    </row>
    <row r="84" spans="1:14" ht="15.6" x14ac:dyDescent="0.3">
      <c r="A84" s="30" t="s">
        <v>288</v>
      </c>
      <c r="B84" s="33">
        <v>52</v>
      </c>
      <c r="C84" s="34" t="s">
        <v>237</v>
      </c>
      <c r="D84" s="33" t="s">
        <v>238</v>
      </c>
      <c r="E84" s="33"/>
      <c r="F84" s="32" t="s">
        <v>153</v>
      </c>
      <c r="G84" s="44">
        <v>156.75</v>
      </c>
      <c r="H84" s="80">
        <v>141</v>
      </c>
      <c r="I84" s="80" t="s">
        <v>340</v>
      </c>
      <c r="J84" s="92">
        <v>0</v>
      </c>
      <c r="K84" s="92">
        <f t="shared" si="2"/>
        <v>0</v>
      </c>
      <c r="L84" s="92">
        <f t="shared" si="3"/>
        <v>0</v>
      </c>
      <c r="M84" s="191"/>
      <c r="N84" s="194"/>
    </row>
    <row r="85" spans="1:14" ht="15.6" x14ac:dyDescent="0.3">
      <c r="A85" s="30" t="s">
        <v>288</v>
      </c>
      <c r="B85" s="33">
        <v>53</v>
      </c>
      <c r="C85" s="34" t="s">
        <v>239</v>
      </c>
      <c r="D85" s="179" t="s">
        <v>240</v>
      </c>
      <c r="E85" s="180"/>
      <c r="F85" s="32" t="s">
        <v>241</v>
      </c>
      <c r="G85" s="44">
        <v>200.51</v>
      </c>
      <c r="H85" s="80">
        <v>184.5</v>
      </c>
      <c r="I85" s="80" t="s">
        <v>340</v>
      </c>
      <c r="J85" s="92">
        <v>0</v>
      </c>
      <c r="K85" s="92">
        <f t="shared" si="2"/>
        <v>0</v>
      </c>
      <c r="L85" s="92">
        <f t="shared" si="3"/>
        <v>0</v>
      </c>
      <c r="M85" s="191"/>
      <c r="N85" s="194"/>
    </row>
    <row r="86" spans="1:14" ht="15.6" x14ac:dyDescent="0.3">
      <c r="A86" s="30" t="s">
        <v>288</v>
      </c>
      <c r="B86" s="33">
        <v>54</v>
      </c>
      <c r="C86" s="34" t="s">
        <v>242</v>
      </c>
      <c r="D86" s="33" t="s">
        <v>243</v>
      </c>
      <c r="E86" s="33"/>
      <c r="F86" s="32" t="s">
        <v>244</v>
      </c>
      <c r="G86" s="44">
        <v>170.88</v>
      </c>
      <c r="H86" s="80">
        <v>217.4</v>
      </c>
      <c r="I86" s="80" t="s">
        <v>340</v>
      </c>
      <c r="J86" s="92">
        <v>0</v>
      </c>
      <c r="K86" s="92">
        <f t="shared" si="2"/>
        <v>0</v>
      </c>
      <c r="L86" s="92">
        <f t="shared" si="3"/>
        <v>0</v>
      </c>
      <c r="M86" s="191"/>
      <c r="N86" s="194"/>
    </row>
    <row r="87" spans="1:14" ht="15.6" x14ac:dyDescent="0.3">
      <c r="A87" s="30" t="s">
        <v>288</v>
      </c>
      <c r="B87" s="33">
        <v>55</v>
      </c>
      <c r="C87" s="34" t="s">
        <v>245</v>
      </c>
      <c r="D87" s="33" t="s">
        <v>246</v>
      </c>
      <c r="E87" s="33"/>
      <c r="F87" s="32" t="s">
        <v>198</v>
      </c>
      <c r="G87" s="44">
        <v>124.55</v>
      </c>
      <c r="H87" s="80">
        <v>137.6</v>
      </c>
      <c r="I87" s="80" t="s">
        <v>340</v>
      </c>
      <c r="J87" s="92">
        <v>0</v>
      </c>
      <c r="K87" s="92">
        <f t="shared" si="2"/>
        <v>0</v>
      </c>
      <c r="L87" s="92">
        <f t="shared" si="3"/>
        <v>0</v>
      </c>
      <c r="M87" s="191"/>
      <c r="N87" s="194"/>
    </row>
    <row r="88" spans="1:14" ht="15.6" x14ac:dyDescent="0.3">
      <c r="A88" s="30" t="s">
        <v>288</v>
      </c>
      <c r="B88" s="33">
        <v>56</v>
      </c>
      <c r="C88" s="34" t="s">
        <v>247</v>
      </c>
      <c r="D88" s="33" t="s">
        <v>248</v>
      </c>
      <c r="E88" s="33"/>
      <c r="F88" s="32" t="s">
        <v>249</v>
      </c>
      <c r="G88" s="44">
        <v>109.68</v>
      </c>
      <c r="H88" s="80">
        <v>156.30000000000001</v>
      </c>
      <c r="I88" s="80" t="s">
        <v>340</v>
      </c>
      <c r="J88" s="92">
        <v>0</v>
      </c>
      <c r="K88" s="92">
        <f t="shared" si="2"/>
        <v>0</v>
      </c>
      <c r="L88" s="92">
        <f t="shared" si="3"/>
        <v>0</v>
      </c>
      <c r="M88" s="191"/>
      <c r="N88" s="194"/>
    </row>
    <row r="89" spans="1:14" ht="15.6" x14ac:dyDescent="0.3">
      <c r="A89" s="30" t="s">
        <v>288</v>
      </c>
      <c r="B89" s="33">
        <v>57</v>
      </c>
      <c r="C89" s="34" t="s">
        <v>250</v>
      </c>
      <c r="D89" s="33" t="s">
        <v>251</v>
      </c>
      <c r="E89" s="33"/>
      <c r="F89" s="32" t="s">
        <v>206</v>
      </c>
      <c r="G89" s="44">
        <v>137.19999999999999</v>
      </c>
      <c r="H89" s="80">
        <v>175.5</v>
      </c>
      <c r="I89" s="80" t="s">
        <v>340</v>
      </c>
      <c r="J89" s="92">
        <v>0</v>
      </c>
      <c r="K89" s="92">
        <f t="shared" si="2"/>
        <v>0</v>
      </c>
      <c r="L89" s="92">
        <f t="shared" si="3"/>
        <v>0</v>
      </c>
      <c r="M89" s="191"/>
      <c r="N89" s="194"/>
    </row>
    <row r="90" spans="1:14" ht="15.6" x14ac:dyDescent="0.3">
      <c r="A90" s="30" t="s">
        <v>288</v>
      </c>
      <c r="B90" s="33">
        <v>59</v>
      </c>
      <c r="C90" s="34" t="s">
        <v>252</v>
      </c>
      <c r="D90" s="179" t="s">
        <v>235</v>
      </c>
      <c r="E90" s="180"/>
      <c r="F90" s="32" t="s">
        <v>171</v>
      </c>
      <c r="G90" s="44">
        <v>113.5</v>
      </c>
      <c r="H90" s="80">
        <v>86.8</v>
      </c>
      <c r="I90" s="80" t="s">
        <v>340</v>
      </c>
      <c r="J90" s="92">
        <v>0</v>
      </c>
      <c r="K90" s="92">
        <f t="shared" si="2"/>
        <v>0</v>
      </c>
      <c r="L90" s="92">
        <f t="shared" si="3"/>
        <v>0</v>
      </c>
      <c r="M90" s="191"/>
      <c r="N90" s="194"/>
    </row>
    <row r="91" spans="1:14" ht="15.6" x14ac:dyDescent="0.3">
      <c r="A91" s="30" t="s">
        <v>288</v>
      </c>
      <c r="B91" s="33">
        <v>61</v>
      </c>
      <c r="C91" s="34" t="s">
        <v>254</v>
      </c>
      <c r="D91" s="33" t="s">
        <v>253</v>
      </c>
      <c r="E91" s="33"/>
      <c r="F91" s="32" t="s">
        <v>168</v>
      </c>
      <c r="G91" s="44">
        <v>122.76</v>
      </c>
      <c r="H91" s="80">
        <v>126.8</v>
      </c>
      <c r="I91" s="80" t="s">
        <v>340</v>
      </c>
      <c r="J91" s="92">
        <v>0</v>
      </c>
      <c r="K91" s="92">
        <f t="shared" si="2"/>
        <v>0</v>
      </c>
      <c r="L91" s="92">
        <f t="shared" si="3"/>
        <v>0</v>
      </c>
      <c r="M91" s="191"/>
      <c r="N91" s="194"/>
    </row>
    <row r="92" spans="1:14" ht="15.6" x14ac:dyDescent="0.3">
      <c r="A92" s="30" t="s">
        <v>288</v>
      </c>
      <c r="B92" s="33">
        <v>63</v>
      </c>
      <c r="C92" s="34" t="s">
        <v>258</v>
      </c>
      <c r="D92" s="33" t="s">
        <v>259</v>
      </c>
      <c r="E92" s="33"/>
      <c r="F92" s="32" t="s">
        <v>212</v>
      </c>
      <c r="G92" s="44">
        <v>178.86</v>
      </c>
      <c r="H92" s="80">
        <v>130</v>
      </c>
      <c r="I92" s="80" t="s">
        <v>340</v>
      </c>
      <c r="J92" s="92">
        <v>0</v>
      </c>
      <c r="K92" s="92">
        <f t="shared" si="2"/>
        <v>0</v>
      </c>
      <c r="L92" s="92">
        <f t="shared" si="3"/>
        <v>0</v>
      </c>
      <c r="M92" s="191"/>
      <c r="N92" s="194"/>
    </row>
    <row r="93" spans="1:14" ht="15.6" x14ac:dyDescent="0.3">
      <c r="A93" s="30" t="s">
        <v>288</v>
      </c>
      <c r="B93" s="33">
        <v>64</v>
      </c>
      <c r="C93" s="34" t="s">
        <v>260</v>
      </c>
      <c r="D93" s="33" t="s">
        <v>261</v>
      </c>
      <c r="E93" s="33"/>
      <c r="F93" s="32" t="s">
        <v>262</v>
      </c>
      <c r="G93" s="44">
        <v>216.01</v>
      </c>
      <c r="H93" s="80">
        <v>95.4</v>
      </c>
      <c r="I93" s="80" t="s">
        <v>340</v>
      </c>
      <c r="J93" s="92">
        <v>0</v>
      </c>
      <c r="K93" s="92">
        <f t="shared" si="2"/>
        <v>0</v>
      </c>
      <c r="L93" s="92">
        <f t="shared" si="3"/>
        <v>0</v>
      </c>
      <c r="M93" s="191"/>
      <c r="N93" s="194"/>
    </row>
    <row r="94" spans="1:14" ht="33" customHeight="1" x14ac:dyDescent="0.3">
      <c r="A94" s="30" t="s">
        <v>288</v>
      </c>
      <c r="B94" s="33">
        <v>65</v>
      </c>
      <c r="C94" s="35" t="s">
        <v>263</v>
      </c>
      <c r="D94" s="185" t="s">
        <v>264</v>
      </c>
      <c r="E94" s="186"/>
      <c r="F94" s="32" t="s">
        <v>265</v>
      </c>
      <c r="G94" s="44">
        <v>72</v>
      </c>
      <c r="H94" s="80">
        <v>77.400000000000006</v>
      </c>
      <c r="I94" s="80" t="s">
        <v>340</v>
      </c>
      <c r="J94" s="92">
        <v>0</v>
      </c>
      <c r="K94" s="92">
        <f t="shared" si="2"/>
        <v>0</v>
      </c>
      <c r="L94" s="92">
        <f t="shared" si="3"/>
        <v>0</v>
      </c>
      <c r="M94" s="191"/>
      <c r="N94" s="194"/>
    </row>
    <row r="95" spans="1:14" ht="28.8" customHeight="1" x14ac:dyDescent="0.3">
      <c r="A95" s="30" t="s">
        <v>288</v>
      </c>
      <c r="B95" s="33">
        <v>66</v>
      </c>
      <c r="C95" s="35" t="s">
        <v>266</v>
      </c>
      <c r="D95" s="187" t="s">
        <v>267</v>
      </c>
      <c r="E95" s="188"/>
      <c r="F95" s="32" t="s">
        <v>265</v>
      </c>
      <c r="G95" s="44">
        <v>84</v>
      </c>
      <c r="H95" s="80">
        <v>68.900000000000006</v>
      </c>
      <c r="I95" s="80" t="s">
        <v>340</v>
      </c>
      <c r="J95" s="92">
        <v>0</v>
      </c>
      <c r="K95" s="92">
        <f t="shared" si="2"/>
        <v>0</v>
      </c>
      <c r="L95" s="92">
        <f t="shared" si="3"/>
        <v>0</v>
      </c>
      <c r="M95" s="191"/>
      <c r="N95" s="194"/>
    </row>
    <row r="96" spans="1:14" ht="40.200000000000003" customHeight="1" x14ac:dyDescent="0.3">
      <c r="A96" s="30" t="s">
        <v>288</v>
      </c>
      <c r="B96" s="33">
        <v>67</v>
      </c>
      <c r="C96" s="35" t="s">
        <v>268</v>
      </c>
      <c r="D96" s="185" t="s">
        <v>269</v>
      </c>
      <c r="E96" s="186"/>
      <c r="F96" s="32" t="s">
        <v>270</v>
      </c>
      <c r="G96" s="44">
        <v>75</v>
      </c>
      <c r="H96" s="80">
        <v>52.5</v>
      </c>
      <c r="I96" s="80" t="s">
        <v>340</v>
      </c>
      <c r="J96" s="92">
        <v>0</v>
      </c>
      <c r="K96" s="92">
        <f t="shared" si="2"/>
        <v>0</v>
      </c>
      <c r="L96" s="92">
        <f t="shared" si="3"/>
        <v>0</v>
      </c>
      <c r="M96" s="191"/>
      <c r="N96" s="194"/>
    </row>
    <row r="97" spans="1:21" ht="46.95" customHeight="1" x14ac:dyDescent="0.3">
      <c r="A97" s="30" t="s">
        <v>288</v>
      </c>
      <c r="B97" s="33">
        <v>68</v>
      </c>
      <c r="C97" s="35" t="s">
        <v>271</v>
      </c>
      <c r="D97" s="185" t="s">
        <v>272</v>
      </c>
      <c r="E97" s="186"/>
      <c r="F97" s="32" t="s">
        <v>273</v>
      </c>
      <c r="G97" s="44">
        <v>129.06</v>
      </c>
      <c r="H97" s="80">
        <v>84</v>
      </c>
      <c r="I97" s="80" t="s">
        <v>340</v>
      </c>
      <c r="J97" s="92">
        <v>0</v>
      </c>
      <c r="K97" s="92">
        <f t="shared" si="2"/>
        <v>0</v>
      </c>
      <c r="L97" s="92">
        <f t="shared" si="3"/>
        <v>0</v>
      </c>
      <c r="M97" s="191"/>
      <c r="N97" s="194"/>
    </row>
    <row r="98" spans="1:21" ht="31.8" customHeight="1" x14ac:dyDescent="0.3">
      <c r="A98" s="30" t="s">
        <v>288</v>
      </c>
      <c r="B98" s="33">
        <v>69</v>
      </c>
      <c r="C98" s="47" t="s">
        <v>274</v>
      </c>
      <c r="D98" s="183" t="s">
        <v>275</v>
      </c>
      <c r="E98" s="184"/>
      <c r="F98" s="39" t="s">
        <v>273</v>
      </c>
      <c r="G98" s="45">
        <v>334.52</v>
      </c>
      <c r="H98" s="81">
        <v>334.52</v>
      </c>
      <c r="I98" s="80" t="s">
        <v>340</v>
      </c>
      <c r="J98" s="92">
        <v>0</v>
      </c>
      <c r="K98" s="92">
        <f t="shared" ref="K98:K103" si="4">SUM(0.23*J98)</f>
        <v>0</v>
      </c>
      <c r="L98" s="92">
        <f t="shared" ref="L98:L103" si="5">SUM(J98+K98)</f>
        <v>0</v>
      </c>
      <c r="M98" s="191"/>
      <c r="N98" s="194"/>
    </row>
    <row r="99" spans="1:21" ht="36" customHeight="1" x14ac:dyDescent="0.3">
      <c r="A99" s="30" t="s">
        <v>288</v>
      </c>
      <c r="B99" s="33">
        <v>70</v>
      </c>
      <c r="C99" s="35" t="s">
        <v>276</v>
      </c>
      <c r="D99" s="185" t="s">
        <v>277</v>
      </c>
      <c r="E99" s="186"/>
      <c r="F99" s="32" t="s">
        <v>278</v>
      </c>
      <c r="G99" s="44">
        <v>154.26</v>
      </c>
      <c r="H99" s="80">
        <v>103.2</v>
      </c>
      <c r="I99" s="80" t="s">
        <v>340</v>
      </c>
      <c r="J99" s="92">
        <v>0</v>
      </c>
      <c r="K99" s="92">
        <f t="shared" si="4"/>
        <v>0</v>
      </c>
      <c r="L99" s="92">
        <f t="shared" si="5"/>
        <v>0</v>
      </c>
      <c r="M99" s="191"/>
      <c r="N99" s="194"/>
    </row>
    <row r="100" spans="1:21" ht="26.4" customHeight="1" x14ac:dyDescent="0.3">
      <c r="A100" s="30" t="s">
        <v>288</v>
      </c>
      <c r="B100" s="33">
        <v>71</v>
      </c>
      <c r="C100" s="36" t="s">
        <v>279</v>
      </c>
      <c r="D100" s="48" t="s">
        <v>280</v>
      </c>
      <c r="E100" s="48"/>
      <c r="F100" s="32" t="s">
        <v>281</v>
      </c>
      <c r="G100" s="44">
        <v>110</v>
      </c>
      <c r="H100" s="80">
        <v>110</v>
      </c>
      <c r="I100" s="80" t="s">
        <v>340</v>
      </c>
      <c r="J100" s="92">
        <v>0</v>
      </c>
      <c r="K100" s="92">
        <f t="shared" si="4"/>
        <v>0</v>
      </c>
      <c r="L100" s="92">
        <f t="shared" si="5"/>
        <v>0</v>
      </c>
      <c r="M100" s="191"/>
      <c r="N100" s="194"/>
    </row>
    <row r="101" spans="1:21" ht="34.200000000000003" customHeight="1" x14ac:dyDescent="0.3">
      <c r="A101" s="30" t="s">
        <v>288</v>
      </c>
      <c r="B101" s="33">
        <v>72</v>
      </c>
      <c r="C101" s="37" t="s">
        <v>282</v>
      </c>
      <c r="D101" s="49" t="s">
        <v>283</v>
      </c>
      <c r="E101" s="50"/>
      <c r="F101" s="32" t="s">
        <v>284</v>
      </c>
      <c r="G101" s="44">
        <v>101.5</v>
      </c>
      <c r="H101" s="80">
        <v>101.5</v>
      </c>
      <c r="I101" s="80" t="s">
        <v>340</v>
      </c>
      <c r="J101" s="92">
        <v>0</v>
      </c>
      <c r="K101" s="92">
        <f t="shared" si="4"/>
        <v>0</v>
      </c>
      <c r="L101" s="92">
        <f t="shared" si="5"/>
        <v>0</v>
      </c>
      <c r="M101" s="191"/>
      <c r="N101" s="194"/>
    </row>
    <row r="102" spans="1:21" ht="46.95" customHeight="1" x14ac:dyDescent="0.3">
      <c r="A102" s="30" t="s">
        <v>288</v>
      </c>
      <c r="B102" s="33">
        <v>73</v>
      </c>
      <c r="C102" s="47" t="s">
        <v>285</v>
      </c>
      <c r="D102" s="183" t="s">
        <v>286</v>
      </c>
      <c r="E102" s="184"/>
      <c r="F102" s="39" t="s">
        <v>287</v>
      </c>
      <c r="G102" s="45">
        <v>38.270000000000003</v>
      </c>
      <c r="H102" s="81">
        <v>27.52</v>
      </c>
      <c r="I102" s="80" t="s">
        <v>340</v>
      </c>
      <c r="J102" s="92">
        <v>0</v>
      </c>
      <c r="K102" s="92">
        <f t="shared" si="4"/>
        <v>0</v>
      </c>
      <c r="L102" s="92">
        <f t="shared" si="5"/>
        <v>0</v>
      </c>
      <c r="M102" s="191"/>
      <c r="N102" s="194"/>
    </row>
    <row r="103" spans="1:21" ht="46.95" customHeight="1" x14ac:dyDescent="0.3">
      <c r="A103" s="106" t="s">
        <v>288</v>
      </c>
      <c r="B103" s="105">
        <v>74</v>
      </c>
      <c r="C103" s="107"/>
      <c r="D103" s="189" t="s">
        <v>95</v>
      </c>
      <c r="E103" s="189"/>
      <c r="F103" s="39" t="s">
        <v>287</v>
      </c>
      <c r="G103" s="45"/>
      <c r="H103" s="45"/>
      <c r="I103" s="44"/>
      <c r="J103" s="92">
        <v>0</v>
      </c>
      <c r="K103" s="92">
        <f t="shared" si="4"/>
        <v>0</v>
      </c>
      <c r="L103" s="92">
        <f t="shared" si="5"/>
        <v>0</v>
      </c>
      <c r="M103" s="192"/>
      <c r="N103" s="195"/>
    </row>
    <row r="104" spans="1:21" ht="45" customHeight="1" thickBot="1" x14ac:dyDescent="0.35">
      <c r="A104" s="155" t="s">
        <v>289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6"/>
    </row>
    <row r="105" spans="1:21" ht="45" customHeight="1" thickBot="1" x14ac:dyDescent="0.35">
      <c r="A105" s="51" t="s">
        <v>304</v>
      </c>
      <c r="B105" s="52" t="s">
        <v>299</v>
      </c>
      <c r="C105" s="96" t="s">
        <v>102</v>
      </c>
      <c r="D105" s="196" t="s">
        <v>297</v>
      </c>
      <c r="E105" s="197"/>
      <c r="F105" s="97" t="s">
        <v>298</v>
      </c>
      <c r="G105" s="97" t="s">
        <v>75</v>
      </c>
      <c r="H105" s="98" t="s">
        <v>302</v>
      </c>
      <c r="I105" s="79" t="s">
        <v>339</v>
      </c>
      <c r="J105" s="91" t="s">
        <v>334</v>
      </c>
      <c r="K105" s="91" t="s">
        <v>390</v>
      </c>
      <c r="L105" s="91" t="s">
        <v>335</v>
      </c>
      <c r="M105" s="91" t="s">
        <v>336</v>
      </c>
      <c r="N105" s="91" t="s">
        <v>337</v>
      </c>
      <c r="O105" s="86"/>
      <c r="P105" s="86"/>
      <c r="Q105" s="86"/>
      <c r="R105" s="86"/>
      <c r="S105" s="86"/>
      <c r="T105" s="86"/>
      <c r="U105" s="86"/>
    </row>
    <row r="106" spans="1:21" ht="41.4" customHeight="1" x14ac:dyDescent="0.3">
      <c r="A106" s="137" t="s">
        <v>290</v>
      </c>
      <c r="B106" s="136">
        <v>1</v>
      </c>
      <c r="C106" s="171" t="s">
        <v>132</v>
      </c>
      <c r="D106" s="144" t="s">
        <v>291</v>
      </c>
      <c r="E106" s="145"/>
      <c r="F106" s="140" t="s">
        <v>300</v>
      </c>
      <c r="G106" s="123"/>
      <c r="H106" s="138" t="s">
        <v>303</v>
      </c>
      <c r="I106" s="118" t="s">
        <v>341</v>
      </c>
      <c r="J106" s="133">
        <v>0</v>
      </c>
      <c r="K106" s="133">
        <f>SUM(0.23*J106)</f>
        <v>0</v>
      </c>
      <c r="L106" s="133">
        <f>SUM(J106+K106)</f>
        <v>0</v>
      </c>
      <c r="M106" s="142">
        <f>SUM(J106:J109)</f>
        <v>0</v>
      </c>
      <c r="N106" s="142">
        <f>SUM(L106:L109)</f>
        <v>0</v>
      </c>
      <c r="O106" s="132"/>
      <c r="P106" s="132"/>
      <c r="Q106" s="132"/>
      <c r="R106" s="132"/>
      <c r="S106" s="132"/>
      <c r="T106" s="86"/>
      <c r="U106" s="86"/>
    </row>
    <row r="107" spans="1:21" ht="16.2" customHeight="1" thickBot="1" x14ac:dyDescent="0.35">
      <c r="A107" s="137"/>
      <c r="B107" s="136"/>
      <c r="C107" s="172"/>
      <c r="D107" s="146"/>
      <c r="E107" s="147"/>
      <c r="F107" s="141"/>
      <c r="G107" s="123"/>
      <c r="H107" s="139"/>
      <c r="I107" s="119"/>
      <c r="J107" s="133"/>
      <c r="K107" s="134"/>
      <c r="L107" s="134"/>
      <c r="M107" s="143"/>
      <c r="N107" s="143"/>
      <c r="O107" s="132"/>
      <c r="P107" s="132"/>
      <c r="Q107" s="132"/>
      <c r="R107" s="132"/>
      <c r="S107" s="132"/>
      <c r="T107" s="86"/>
      <c r="U107" s="86"/>
    </row>
    <row r="108" spans="1:21" ht="36.6" customHeight="1" thickBot="1" x14ac:dyDescent="0.35">
      <c r="A108" s="30" t="s">
        <v>290</v>
      </c>
      <c r="B108" s="54">
        <v>2</v>
      </c>
      <c r="C108" s="53" t="s">
        <v>292</v>
      </c>
      <c r="D108" s="165" t="s">
        <v>293</v>
      </c>
      <c r="E108" s="166"/>
      <c r="F108" s="53" t="s">
        <v>294</v>
      </c>
      <c r="G108" s="9">
        <v>1985</v>
      </c>
      <c r="H108" s="70"/>
      <c r="I108" s="70" t="s">
        <v>340</v>
      </c>
      <c r="J108" s="99">
        <v>0</v>
      </c>
      <c r="K108" s="99">
        <f>SUM(0.23*J108)</f>
        <v>0</v>
      </c>
      <c r="L108" s="99">
        <f>SUM(J108+K108)</f>
        <v>0</v>
      </c>
      <c r="M108" s="143"/>
      <c r="N108" s="143"/>
      <c r="O108" s="132"/>
      <c r="P108" s="86"/>
      <c r="Q108" s="86"/>
      <c r="R108" s="86"/>
      <c r="S108" s="86"/>
      <c r="T108" s="86"/>
      <c r="U108" s="86"/>
    </row>
    <row r="109" spans="1:21" ht="58.95" customHeight="1" thickBot="1" x14ac:dyDescent="0.35">
      <c r="A109" s="30" t="s">
        <v>290</v>
      </c>
      <c r="B109" s="54">
        <v>3</v>
      </c>
      <c r="C109" s="53" t="s">
        <v>295</v>
      </c>
      <c r="D109" s="165" t="s">
        <v>301</v>
      </c>
      <c r="E109" s="166"/>
      <c r="F109" s="53" t="s">
        <v>296</v>
      </c>
      <c r="G109" s="9">
        <v>2005</v>
      </c>
      <c r="H109" s="82"/>
      <c r="I109" s="82" t="s">
        <v>340</v>
      </c>
      <c r="J109" s="99">
        <v>0</v>
      </c>
      <c r="K109" s="99">
        <f>SUM(0.23*J109)</f>
        <v>0</v>
      </c>
      <c r="L109" s="99">
        <f>SUM(J109+K109)</f>
        <v>0</v>
      </c>
      <c r="M109" s="119"/>
      <c r="N109" s="119"/>
      <c r="O109" s="86"/>
      <c r="P109" s="86"/>
      <c r="Q109" s="86"/>
      <c r="R109" s="86"/>
      <c r="S109" s="86"/>
      <c r="T109" s="86"/>
      <c r="U109" s="86"/>
    </row>
    <row r="110" spans="1:21" ht="48" customHeight="1" x14ac:dyDescent="0.3">
      <c r="A110" s="157" t="s">
        <v>306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8"/>
    </row>
    <row r="111" spans="1:21" ht="49.2" customHeight="1" x14ac:dyDescent="0.3">
      <c r="A111" s="97" t="s">
        <v>308</v>
      </c>
      <c r="B111" s="97" t="s">
        <v>101</v>
      </c>
      <c r="C111" s="97" t="s">
        <v>102</v>
      </c>
      <c r="D111" s="148" t="s">
        <v>307</v>
      </c>
      <c r="E111" s="149"/>
      <c r="F111" s="97" t="s">
        <v>298</v>
      </c>
      <c r="G111" s="150" t="s">
        <v>302</v>
      </c>
      <c r="H111" s="150"/>
      <c r="I111" s="79" t="s">
        <v>339</v>
      </c>
      <c r="J111" s="91" t="s">
        <v>334</v>
      </c>
      <c r="K111" s="91" t="s">
        <v>390</v>
      </c>
      <c r="L111" s="91" t="s">
        <v>335</v>
      </c>
      <c r="M111" s="91" t="s">
        <v>336</v>
      </c>
      <c r="N111" s="91" t="s">
        <v>337</v>
      </c>
    </row>
    <row r="112" spans="1:21" s="85" customFormat="1" ht="63" customHeight="1" x14ac:dyDescent="0.3">
      <c r="A112" s="13" t="s">
        <v>309</v>
      </c>
      <c r="B112" s="100">
        <v>2</v>
      </c>
      <c r="C112" s="38" t="s">
        <v>132</v>
      </c>
      <c r="D112" s="163" t="s">
        <v>367</v>
      </c>
      <c r="E112" s="164"/>
      <c r="F112" s="39" t="s">
        <v>284</v>
      </c>
      <c r="G112" s="161" t="s">
        <v>370</v>
      </c>
      <c r="H112" s="162"/>
      <c r="I112" s="104" t="s">
        <v>379</v>
      </c>
      <c r="J112" s="101">
        <f t="shared" ref="J112:J120" si="6">+L12</f>
        <v>0</v>
      </c>
      <c r="K112" s="101">
        <f t="shared" ref="K112:K122" si="7">SUM(0.23*J112)</f>
        <v>0</v>
      </c>
      <c r="L112" s="101">
        <f t="shared" ref="L112:L122" si="8">SUM(J112+K112)</f>
        <v>0</v>
      </c>
      <c r="M112" s="129"/>
      <c r="N112" s="129"/>
    </row>
    <row r="113" spans="1:14" s="85" customFormat="1" ht="54" customHeight="1" x14ac:dyDescent="0.3">
      <c r="A113" s="13" t="s">
        <v>309</v>
      </c>
      <c r="B113" s="100">
        <v>3</v>
      </c>
      <c r="C113" s="38" t="s">
        <v>132</v>
      </c>
      <c r="D113" s="163" t="s">
        <v>368</v>
      </c>
      <c r="E113" s="164"/>
      <c r="F113" s="39" t="s">
        <v>284</v>
      </c>
      <c r="G113" s="161" t="s">
        <v>370</v>
      </c>
      <c r="H113" s="162"/>
      <c r="I113" s="108" t="s">
        <v>379</v>
      </c>
      <c r="J113" s="101">
        <f t="shared" si="6"/>
        <v>0</v>
      </c>
      <c r="K113" s="101">
        <f t="shared" si="7"/>
        <v>0</v>
      </c>
      <c r="L113" s="101">
        <f t="shared" si="8"/>
        <v>0</v>
      </c>
      <c r="M113" s="129"/>
      <c r="N113" s="129"/>
    </row>
    <row r="114" spans="1:14" s="85" customFormat="1" ht="54" customHeight="1" x14ac:dyDescent="0.3">
      <c r="A114" s="13" t="s">
        <v>309</v>
      </c>
      <c r="B114" s="100">
        <v>4</v>
      </c>
      <c r="C114" s="38" t="s">
        <v>132</v>
      </c>
      <c r="D114" s="102" t="s">
        <v>358</v>
      </c>
      <c r="E114" s="103"/>
      <c r="F114" s="39" t="s">
        <v>284</v>
      </c>
      <c r="G114" s="161" t="s">
        <v>370</v>
      </c>
      <c r="H114" s="162"/>
      <c r="I114" s="108" t="s">
        <v>379</v>
      </c>
      <c r="J114" s="101">
        <f t="shared" si="6"/>
        <v>0</v>
      </c>
      <c r="K114" s="101">
        <f t="shared" si="7"/>
        <v>0</v>
      </c>
      <c r="L114" s="101">
        <f t="shared" si="8"/>
        <v>0</v>
      </c>
      <c r="M114" s="129"/>
      <c r="N114" s="129"/>
    </row>
    <row r="115" spans="1:14" s="85" customFormat="1" ht="54" customHeight="1" x14ac:dyDescent="0.3">
      <c r="A115" s="13" t="s">
        <v>309</v>
      </c>
      <c r="B115" s="100">
        <v>5</v>
      </c>
      <c r="C115" s="38" t="s">
        <v>132</v>
      </c>
      <c r="D115" s="102" t="s">
        <v>359</v>
      </c>
      <c r="E115" s="103"/>
      <c r="F115" s="39" t="s">
        <v>284</v>
      </c>
      <c r="G115" s="161" t="s">
        <v>370</v>
      </c>
      <c r="H115" s="162"/>
      <c r="I115" s="108" t="s">
        <v>379</v>
      </c>
      <c r="J115" s="101">
        <f t="shared" si="6"/>
        <v>0</v>
      </c>
      <c r="K115" s="101">
        <f t="shared" si="7"/>
        <v>0</v>
      </c>
      <c r="L115" s="101">
        <f t="shared" si="8"/>
        <v>0</v>
      </c>
      <c r="M115" s="129"/>
      <c r="N115" s="129"/>
    </row>
    <row r="116" spans="1:14" s="85" customFormat="1" ht="54" customHeight="1" x14ac:dyDescent="0.3">
      <c r="A116" s="13" t="s">
        <v>309</v>
      </c>
      <c r="B116" s="100">
        <v>6</v>
      </c>
      <c r="C116" s="38" t="s">
        <v>132</v>
      </c>
      <c r="D116" s="102" t="s">
        <v>360</v>
      </c>
      <c r="E116" s="103"/>
      <c r="F116" s="39" t="s">
        <v>284</v>
      </c>
      <c r="G116" s="161" t="s">
        <v>370</v>
      </c>
      <c r="H116" s="162"/>
      <c r="I116" s="108" t="s">
        <v>379</v>
      </c>
      <c r="J116" s="101">
        <f t="shared" si="6"/>
        <v>0</v>
      </c>
      <c r="K116" s="101">
        <f t="shared" si="7"/>
        <v>0</v>
      </c>
      <c r="L116" s="101">
        <f t="shared" si="8"/>
        <v>0</v>
      </c>
      <c r="M116" s="129"/>
      <c r="N116" s="129"/>
    </row>
    <row r="117" spans="1:14" s="85" customFormat="1" ht="54" customHeight="1" x14ac:dyDescent="0.3">
      <c r="A117" s="13" t="s">
        <v>309</v>
      </c>
      <c r="B117" s="100">
        <v>7</v>
      </c>
      <c r="C117" s="38" t="s">
        <v>132</v>
      </c>
      <c r="D117" s="102" t="s">
        <v>361</v>
      </c>
      <c r="E117" s="103"/>
      <c r="F117" s="39" t="s">
        <v>284</v>
      </c>
      <c r="G117" s="161" t="s">
        <v>370</v>
      </c>
      <c r="H117" s="162"/>
      <c r="I117" s="108" t="s">
        <v>379</v>
      </c>
      <c r="J117" s="101">
        <f t="shared" si="6"/>
        <v>0</v>
      </c>
      <c r="K117" s="101">
        <f t="shared" si="7"/>
        <v>0</v>
      </c>
      <c r="L117" s="101">
        <f t="shared" si="8"/>
        <v>0</v>
      </c>
      <c r="M117" s="129"/>
      <c r="N117" s="129"/>
    </row>
    <row r="118" spans="1:14" s="85" customFormat="1" ht="54" customHeight="1" x14ac:dyDescent="0.3">
      <c r="A118" s="13" t="s">
        <v>309</v>
      </c>
      <c r="B118" s="100">
        <v>8</v>
      </c>
      <c r="C118" s="38" t="s">
        <v>132</v>
      </c>
      <c r="D118" s="102" t="s">
        <v>362</v>
      </c>
      <c r="E118" s="103"/>
      <c r="F118" s="39" t="s">
        <v>284</v>
      </c>
      <c r="G118" s="161" t="s">
        <v>370</v>
      </c>
      <c r="H118" s="162"/>
      <c r="I118" s="108" t="s">
        <v>379</v>
      </c>
      <c r="J118" s="101">
        <f t="shared" si="6"/>
        <v>0</v>
      </c>
      <c r="K118" s="101">
        <f t="shared" si="7"/>
        <v>0</v>
      </c>
      <c r="L118" s="101">
        <f t="shared" si="8"/>
        <v>0</v>
      </c>
      <c r="M118" s="129"/>
      <c r="N118" s="129"/>
    </row>
    <row r="119" spans="1:14" s="85" customFormat="1" ht="54" customHeight="1" x14ac:dyDescent="0.3">
      <c r="A119" s="13" t="s">
        <v>309</v>
      </c>
      <c r="B119" s="100">
        <v>9</v>
      </c>
      <c r="C119" s="38" t="s">
        <v>132</v>
      </c>
      <c r="D119" s="102" t="s">
        <v>363</v>
      </c>
      <c r="E119" s="103"/>
      <c r="F119" s="39" t="s">
        <v>284</v>
      </c>
      <c r="G119" s="161" t="s">
        <v>370</v>
      </c>
      <c r="H119" s="162"/>
      <c r="I119" s="108" t="s">
        <v>379</v>
      </c>
      <c r="J119" s="101">
        <f t="shared" si="6"/>
        <v>0</v>
      </c>
      <c r="K119" s="101">
        <f t="shared" si="7"/>
        <v>0</v>
      </c>
      <c r="L119" s="101">
        <f t="shared" si="8"/>
        <v>0</v>
      </c>
      <c r="M119" s="129"/>
      <c r="N119" s="129"/>
    </row>
    <row r="120" spans="1:14" s="85" customFormat="1" ht="54" customHeight="1" x14ac:dyDescent="0.3">
      <c r="A120" s="13" t="s">
        <v>309</v>
      </c>
      <c r="B120" s="100">
        <v>10</v>
      </c>
      <c r="C120" s="38" t="s">
        <v>132</v>
      </c>
      <c r="D120" s="102" t="s">
        <v>364</v>
      </c>
      <c r="E120" s="103"/>
      <c r="F120" s="39" t="s">
        <v>284</v>
      </c>
      <c r="G120" s="161" t="s">
        <v>370</v>
      </c>
      <c r="H120" s="162"/>
      <c r="I120" s="108" t="s">
        <v>379</v>
      </c>
      <c r="J120" s="101">
        <f t="shared" si="6"/>
        <v>0</v>
      </c>
      <c r="K120" s="101">
        <f t="shared" si="7"/>
        <v>0</v>
      </c>
      <c r="L120" s="101">
        <f t="shared" si="8"/>
        <v>0</v>
      </c>
      <c r="M120" s="129"/>
      <c r="N120" s="129"/>
    </row>
    <row r="121" spans="1:14" s="85" customFormat="1" ht="54" customHeight="1" x14ac:dyDescent="0.3">
      <c r="A121" s="13" t="s">
        <v>309</v>
      </c>
      <c r="B121" s="100">
        <v>11</v>
      </c>
      <c r="C121" s="38" t="s">
        <v>132</v>
      </c>
      <c r="D121" s="102" t="s">
        <v>365</v>
      </c>
      <c r="E121" s="103"/>
      <c r="F121" s="39" t="s">
        <v>284</v>
      </c>
      <c r="G121" s="161" t="s">
        <v>370</v>
      </c>
      <c r="H121" s="162"/>
      <c r="I121" s="108" t="s">
        <v>379</v>
      </c>
      <c r="J121" s="101">
        <f>+L15</f>
        <v>0</v>
      </c>
      <c r="K121" s="101">
        <f t="shared" si="7"/>
        <v>0</v>
      </c>
      <c r="L121" s="101">
        <f t="shared" si="8"/>
        <v>0</v>
      </c>
      <c r="M121" s="129"/>
      <c r="N121" s="129"/>
    </row>
    <row r="122" spans="1:14" s="85" customFormat="1" ht="54" customHeight="1" x14ac:dyDescent="0.3">
      <c r="A122" s="13" t="s">
        <v>309</v>
      </c>
      <c r="B122" s="100">
        <v>12</v>
      </c>
      <c r="C122" s="38" t="s">
        <v>132</v>
      </c>
      <c r="D122" s="102" t="s">
        <v>366</v>
      </c>
      <c r="E122" s="103"/>
      <c r="F122" s="39" t="s">
        <v>284</v>
      </c>
      <c r="G122" s="161" t="s">
        <v>370</v>
      </c>
      <c r="H122" s="162"/>
      <c r="I122" s="108" t="s">
        <v>379</v>
      </c>
      <c r="J122" s="101">
        <f>+L16</f>
        <v>0</v>
      </c>
      <c r="K122" s="101">
        <f t="shared" si="7"/>
        <v>0</v>
      </c>
      <c r="L122" s="101">
        <f t="shared" si="8"/>
        <v>0</v>
      </c>
      <c r="M122" s="129"/>
      <c r="N122" s="129"/>
    </row>
    <row r="123" spans="1:14" ht="48.6" customHeight="1" x14ac:dyDescent="0.3">
      <c r="A123" s="152" t="s">
        <v>371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3"/>
    </row>
    <row r="124" spans="1:14" ht="48.6" customHeight="1" x14ac:dyDescent="0.3">
      <c r="A124" s="55" t="s">
        <v>313</v>
      </c>
      <c r="B124" s="55" t="s">
        <v>101</v>
      </c>
      <c r="C124" s="55" t="s">
        <v>311</v>
      </c>
      <c r="D124" s="124" t="s">
        <v>312</v>
      </c>
      <c r="E124" s="125"/>
      <c r="F124" s="41" t="s">
        <v>104</v>
      </c>
      <c r="G124" s="31" t="s">
        <v>105</v>
      </c>
      <c r="H124" s="79" t="s">
        <v>106</v>
      </c>
      <c r="I124" s="79" t="s">
        <v>342</v>
      </c>
      <c r="J124" s="91" t="s">
        <v>334</v>
      </c>
      <c r="K124" s="91" t="s">
        <v>338</v>
      </c>
      <c r="L124" s="91" t="s">
        <v>335</v>
      </c>
      <c r="M124" s="91" t="s">
        <v>336</v>
      </c>
      <c r="N124" s="91" t="s">
        <v>337</v>
      </c>
    </row>
    <row r="125" spans="1:14" ht="46.8" x14ac:dyDescent="0.3">
      <c r="A125" s="62" t="s">
        <v>314</v>
      </c>
      <c r="B125" s="61">
        <v>1</v>
      </c>
      <c r="C125" s="56" t="s">
        <v>216</v>
      </c>
      <c r="D125" s="127" t="s">
        <v>217</v>
      </c>
      <c r="E125" s="128"/>
      <c r="F125" s="57" t="s">
        <v>218</v>
      </c>
      <c r="G125" s="60">
        <v>80.599999999999994</v>
      </c>
      <c r="H125" s="83">
        <v>99.4</v>
      </c>
      <c r="I125" s="95" t="s">
        <v>343</v>
      </c>
      <c r="J125" s="92">
        <v>0</v>
      </c>
      <c r="K125" s="92">
        <f>SUM(0.23*J125)</f>
        <v>0</v>
      </c>
      <c r="L125" s="92">
        <f>SUM(J125+K125)</f>
        <v>0</v>
      </c>
      <c r="M125" s="112">
        <f>SUM(J125:J139)</f>
        <v>0</v>
      </c>
      <c r="N125" s="112">
        <f>SUM(L125:L139)</f>
        <v>0</v>
      </c>
    </row>
    <row r="126" spans="1:14" ht="46.8" x14ac:dyDescent="0.3">
      <c r="A126" s="62" t="s">
        <v>314</v>
      </c>
      <c r="B126" s="61">
        <v>2</v>
      </c>
      <c r="C126" s="34" t="s">
        <v>219</v>
      </c>
      <c r="D126" s="127" t="s">
        <v>220</v>
      </c>
      <c r="E126" s="128"/>
      <c r="F126" s="32" t="s">
        <v>201</v>
      </c>
      <c r="G126" s="44">
        <v>124.06</v>
      </c>
      <c r="H126" s="80">
        <v>103.3</v>
      </c>
      <c r="I126" s="95" t="s">
        <v>343</v>
      </c>
      <c r="J126" s="92">
        <v>0</v>
      </c>
      <c r="K126" s="92">
        <f t="shared" ref="K126:K139" si="9">SUM(0.23*J126)</f>
        <v>0</v>
      </c>
      <c r="L126" s="92">
        <f t="shared" ref="L126:L139" si="10">SUM(J126+K126)</f>
        <v>0</v>
      </c>
      <c r="M126" s="113"/>
      <c r="N126" s="113"/>
    </row>
    <row r="127" spans="1:14" ht="46.8" x14ac:dyDescent="0.3">
      <c r="A127" s="62" t="s">
        <v>314</v>
      </c>
      <c r="B127" s="61">
        <v>3</v>
      </c>
      <c r="C127" s="34" t="s">
        <v>221</v>
      </c>
      <c r="D127" s="127" t="s">
        <v>222</v>
      </c>
      <c r="E127" s="128"/>
      <c r="F127" s="32" t="s">
        <v>165</v>
      </c>
      <c r="G127" s="44">
        <v>114.47</v>
      </c>
      <c r="H127" s="80">
        <v>114.6</v>
      </c>
      <c r="I127" s="95" t="s">
        <v>343</v>
      </c>
      <c r="J127" s="92">
        <v>0</v>
      </c>
      <c r="K127" s="92">
        <f t="shared" si="9"/>
        <v>0</v>
      </c>
      <c r="L127" s="92">
        <f t="shared" si="10"/>
        <v>0</v>
      </c>
      <c r="M127" s="113"/>
      <c r="N127" s="113"/>
    </row>
    <row r="128" spans="1:14" ht="46.8" x14ac:dyDescent="0.3">
      <c r="A128" s="62" t="s">
        <v>314</v>
      </c>
      <c r="B128" s="61">
        <v>4</v>
      </c>
      <c r="C128" s="34" t="s">
        <v>223</v>
      </c>
      <c r="D128" s="127" t="s">
        <v>224</v>
      </c>
      <c r="E128" s="128"/>
      <c r="F128" s="32" t="s">
        <v>144</v>
      </c>
      <c r="G128" s="44">
        <v>138.94999999999999</v>
      </c>
      <c r="H128" s="80">
        <v>159</v>
      </c>
      <c r="I128" s="95" t="s">
        <v>343</v>
      </c>
      <c r="J128" s="92">
        <v>0</v>
      </c>
      <c r="K128" s="92">
        <f t="shared" si="9"/>
        <v>0</v>
      </c>
      <c r="L128" s="92">
        <f t="shared" si="10"/>
        <v>0</v>
      </c>
      <c r="M128" s="113"/>
      <c r="N128" s="113"/>
    </row>
    <row r="129" spans="1:14" ht="46.8" x14ac:dyDescent="0.3">
      <c r="A129" s="62" t="s">
        <v>314</v>
      </c>
      <c r="B129" s="61">
        <v>5</v>
      </c>
      <c r="C129" s="34" t="s">
        <v>225</v>
      </c>
      <c r="D129" s="127" t="s">
        <v>226</v>
      </c>
      <c r="E129" s="128"/>
      <c r="F129" s="32" t="s">
        <v>227</v>
      </c>
      <c r="G129" s="44">
        <v>145.97</v>
      </c>
      <c r="H129" s="80">
        <v>108</v>
      </c>
      <c r="I129" s="95" t="s">
        <v>343</v>
      </c>
      <c r="J129" s="92">
        <v>0</v>
      </c>
      <c r="K129" s="92">
        <f t="shared" si="9"/>
        <v>0</v>
      </c>
      <c r="L129" s="92">
        <f t="shared" si="10"/>
        <v>0</v>
      </c>
      <c r="M129" s="113"/>
      <c r="N129" s="113"/>
    </row>
    <row r="130" spans="1:14" ht="46.8" x14ac:dyDescent="0.3">
      <c r="A130" s="62" t="s">
        <v>314</v>
      </c>
      <c r="B130" s="61">
        <v>6</v>
      </c>
      <c r="C130" s="34" t="s">
        <v>228</v>
      </c>
      <c r="D130" s="72" t="s">
        <v>229</v>
      </c>
      <c r="E130" s="73"/>
      <c r="F130" s="32" t="s">
        <v>147</v>
      </c>
      <c r="G130" s="44">
        <v>124.11</v>
      </c>
      <c r="H130" s="80">
        <v>145.1</v>
      </c>
      <c r="I130" s="95" t="s">
        <v>343</v>
      </c>
      <c r="J130" s="92">
        <v>0</v>
      </c>
      <c r="K130" s="92">
        <f t="shared" si="9"/>
        <v>0</v>
      </c>
      <c r="L130" s="92">
        <f t="shared" si="10"/>
        <v>0</v>
      </c>
      <c r="M130" s="113"/>
      <c r="N130" s="113"/>
    </row>
    <row r="131" spans="1:14" ht="46.8" x14ac:dyDescent="0.3">
      <c r="A131" s="62" t="s">
        <v>314</v>
      </c>
      <c r="B131" s="61">
        <v>7</v>
      </c>
      <c r="C131" s="34" t="s">
        <v>230</v>
      </c>
      <c r="D131" s="127" t="s">
        <v>231</v>
      </c>
      <c r="E131" s="128"/>
      <c r="F131" s="32" t="s">
        <v>176</v>
      </c>
      <c r="G131" s="44">
        <v>144.68</v>
      </c>
      <c r="H131" s="80">
        <v>102</v>
      </c>
      <c r="I131" s="95" t="s">
        <v>343</v>
      </c>
      <c r="J131" s="92">
        <v>0</v>
      </c>
      <c r="K131" s="92">
        <f t="shared" si="9"/>
        <v>0</v>
      </c>
      <c r="L131" s="92">
        <f t="shared" si="10"/>
        <v>0</v>
      </c>
      <c r="M131" s="113"/>
      <c r="N131" s="113"/>
    </row>
    <row r="132" spans="1:14" ht="46.8" x14ac:dyDescent="0.3">
      <c r="A132" s="62" t="s">
        <v>314</v>
      </c>
      <c r="B132" s="61">
        <v>8</v>
      </c>
      <c r="C132" s="34" t="s">
        <v>232</v>
      </c>
      <c r="D132" s="127" t="s">
        <v>233</v>
      </c>
      <c r="E132" s="128"/>
      <c r="F132" s="32" t="s">
        <v>179</v>
      </c>
      <c r="G132" s="44">
        <v>191.47</v>
      </c>
      <c r="H132" s="80">
        <v>245.5</v>
      </c>
      <c r="I132" s="95" t="s">
        <v>343</v>
      </c>
      <c r="J132" s="92">
        <v>0</v>
      </c>
      <c r="K132" s="92">
        <f t="shared" si="9"/>
        <v>0</v>
      </c>
      <c r="L132" s="92">
        <f t="shared" si="10"/>
        <v>0</v>
      </c>
      <c r="M132" s="113"/>
      <c r="N132" s="113"/>
    </row>
    <row r="133" spans="1:14" ht="46.8" x14ac:dyDescent="0.3">
      <c r="A133" s="62" t="s">
        <v>314</v>
      </c>
      <c r="B133" s="61">
        <v>9</v>
      </c>
      <c r="C133" s="34" t="s">
        <v>237</v>
      </c>
      <c r="D133" s="127" t="s">
        <v>238</v>
      </c>
      <c r="E133" s="128"/>
      <c r="F133" s="32" t="s">
        <v>153</v>
      </c>
      <c r="G133" s="44">
        <v>156.75</v>
      </c>
      <c r="H133" s="80">
        <v>141</v>
      </c>
      <c r="I133" s="95" t="s">
        <v>343</v>
      </c>
      <c r="J133" s="92">
        <v>0</v>
      </c>
      <c r="K133" s="92">
        <f t="shared" si="9"/>
        <v>0</v>
      </c>
      <c r="L133" s="92">
        <f t="shared" si="10"/>
        <v>0</v>
      </c>
      <c r="M133" s="113"/>
      <c r="N133" s="113"/>
    </row>
    <row r="134" spans="1:14" ht="46.8" x14ac:dyDescent="0.3">
      <c r="A134" s="62" t="s">
        <v>314</v>
      </c>
      <c r="B134" s="61">
        <v>10</v>
      </c>
      <c r="C134" s="34" t="s">
        <v>239</v>
      </c>
      <c r="D134" s="127" t="s">
        <v>240</v>
      </c>
      <c r="E134" s="128"/>
      <c r="F134" s="32" t="s">
        <v>241</v>
      </c>
      <c r="G134" s="44">
        <v>200.51</v>
      </c>
      <c r="H134" s="80">
        <v>184.5</v>
      </c>
      <c r="I134" s="95" t="s">
        <v>343</v>
      </c>
      <c r="J134" s="92">
        <v>0</v>
      </c>
      <c r="K134" s="92">
        <f t="shared" si="9"/>
        <v>0</v>
      </c>
      <c r="L134" s="92">
        <f t="shared" si="10"/>
        <v>0</v>
      </c>
      <c r="M134" s="113"/>
      <c r="N134" s="113"/>
    </row>
    <row r="135" spans="1:14" ht="46.8" x14ac:dyDescent="0.3">
      <c r="A135" s="62" t="s">
        <v>314</v>
      </c>
      <c r="B135" s="61">
        <v>11</v>
      </c>
      <c r="C135" s="34" t="s">
        <v>242</v>
      </c>
      <c r="D135" s="127" t="s">
        <v>243</v>
      </c>
      <c r="E135" s="128"/>
      <c r="F135" s="32" t="s">
        <v>244</v>
      </c>
      <c r="G135" s="44">
        <v>170.88</v>
      </c>
      <c r="H135" s="80">
        <v>217.4</v>
      </c>
      <c r="I135" s="95" t="s">
        <v>343</v>
      </c>
      <c r="J135" s="92">
        <v>0</v>
      </c>
      <c r="K135" s="92">
        <f t="shared" si="9"/>
        <v>0</v>
      </c>
      <c r="L135" s="92">
        <f t="shared" si="10"/>
        <v>0</v>
      </c>
      <c r="M135" s="113"/>
      <c r="N135" s="113"/>
    </row>
    <row r="136" spans="1:14" ht="46.8" x14ac:dyDescent="0.3">
      <c r="A136" s="62" t="s">
        <v>314</v>
      </c>
      <c r="B136" s="61">
        <v>12</v>
      </c>
      <c r="C136" s="34" t="s">
        <v>245</v>
      </c>
      <c r="D136" s="127" t="s">
        <v>246</v>
      </c>
      <c r="E136" s="128"/>
      <c r="F136" s="32" t="s">
        <v>198</v>
      </c>
      <c r="G136" s="44">
        <v>124.55</v>
      </c>
      <c r="H136" s="80">
        <v>137.6</v>
      </c>
      <c r="I136" s="95" t="s">
        <v>343</v>
      </c>
      <c r="J136" s="92">
        <v>0</v>
      </c>
      <c r="K136" s="92">
        <f t="shared" si="9"/>
        <v>0</v>
      </c>
      <c r="L136" s="92">
        <f t="shared" si="10"/>
        <v>0</v>
      </c>
      <c r="M136" s="113"/>
      <c r="N136" s="113"/>
    </row>
    <row r="137" spans="1:14" ht="46.8" x14ac:dyDescent="0.3">
      <c r="A137" s="62" t="s">
        <v>314</v>
      </c>
      <c r="B137" s="61">
        <v>13</v>
      </c>
      <c r="C137" s="34" t="s">
        <v>247</v>
      </c>
      <c r="D137" s="127" t="s">
        <v>248</v>
      </c>
      <c r="E137" s="128"/>
      <c r="F137" s="32" t="s">
        <v>249</v>
      </c>
      <c r="G137" s="44">
        <v>109.68</v>
      </c>
      <c r="H137" s="80">
        <v>156.30000000000001</v>
      </c>
      <c r="I137" s="95" t="s">
        <v>343</v>
      </c>
      <c r="J137" s="92">
        <v>0</v>
      </c>
      <c r="K137" s="92">
        <f t="shared" si="9"/>
        <v>0</v>
      </c>
      <c r="L137" s="92">
        <f t="shared" si="10"/>
        <v>0</v>
      </c>
      <c r="M137" s="113"/>
      <c r="N137" s="113"/>
    </row>
    <row r="138" spans="1:14" ht="46.8" x14ac:dyDescent="0.3">
      <c r="A138" s="62" t="s">
        <v>314</v>
      </c>
      <c r="B138" s="61">
        <v>13</v>
      </c>
      <c r="C138" s="34" t="s">
        <v>250</v>
      </c>
      <c r="D138" s="127" t="s">
        <v>251</v>
      </c>
      <c r="E138" s="128"/>
      <c r="F138" s="32" t="s">
        <v>206</v>
      </c>
      <c r="G138" s="44">
        <v>137.19999999999999</v>
      </c>
      <c r="H138" s="80">
        <v>175.5</v>
      </c>
      <c r="I138" s="95" t="s">
        <v>343</v>
      </c>
      <c r="J138" s="92"/>
      <c r="K138" s="92"/>
      <c r="L138" s="92"/>
      <c r="M138" s="113"/>
      <c r="N138" s="113"/>
    </row>
    <row r="139" spans="1:14" ht="35.4" customHeight="1" x14ac:dyDescent="0.3">
      <c r="A139" s="62" t="s">
        <v>314</v>
      </c>
      <c r="B139" s="61">
        <v>13</v>
      </c>
      <c r="C139" s="61" t="s">
        <v>134</v>
      </c>
      <c r="D139" s="130" t="s">
        <v>382</v>
      </c>
      <c r="E139" s="130"/>
      <c r="F139" s="109" t="s">
        <v>383</v>
      </c>
      <c r="G139" s="44">
        <v>79.2</v>
      </c>
      <c r="H139" s="44">
        <v>67.5</v>
      </c>
      <c r="I139" s="95" t="s">
        <v>343</v>
      </c>
      <c r="J139" s="92">
        <v>0</v>
      </c>
      <c r="K139" s="92">
        <f t="shared" si="9"/>
        <v>0</v>
      </c>
      <c r="L139" s="92">
        <f t="shared" si="10"/>
        <v>0</v>
      </c>
      <c r="M139" s="114"/>
      <c r="N139" s="114"/>
    </row>
    <row r="140" spans="1:14" ht="38.4" customHeight="1" x14ac:dyDescent="0.3">
      <c r="A140" s="152" t="s">
        <v>381</v>
      </c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3"/>
    </row>
    <row r="141" spans="1:14" ht="31.2" customHeight="1" x14ac:dyDescent="0.3">
      <c r="A141" s="55" t="s">
        <v>372</v>
      </c>
      <c r="B141" s="55" t="s">
        <v>101</v>
      </c>
      <c r="C141" s="55" t="s">
        <v>311</v>
      </c>
      <c r="D141" s="124" t="s">
        <v>316</v>
      </c>
      <c r="E141" s="125"/>
      <c r="F141" s="41" t="s">
        <v>104</v>
      </c>
      <c r="G141" s="126" t="s">
        <v>75</v>
      </c>
      <c r="H141" s="124"/>
      <c r="I141" s="79" t="s">
        <v>339</v>
      </c>
      <c r="J141" s="91" t="s">
        <v>334</v>
      </c>
      <c r="K141" s="91" t="s">
        <v>390</v>
      </c>
      <c r="L141" s="91" t="s">
        <v>335</v>
      </c>
      <c r="M141" s="91" t="s">
        <v>336</v>
      </c>
      <c r="N141" s="91" t="s">
        <v>337</v>
      </c>
    </row>
    <row r="142" spans="1:14" ht="57" customHeight="1" x14ac:dyDescent="0.3">
      <c r="A142" s="63" t="s">
        <v>373</v>
      </c>
      <c r="B142" s="34">
        <v>1</v>
      </c>
      <c r="C142" s="34" t="s">
        <v>315</v>
      </c>
      <c r="D142" s="123" t="s">
        <v>317</v>
      </c>
      <c r="E142" s="123"/>
      <c r="F142" s="64" t="s">
        <v>318</v>
      </c>
      <c r="G142" s="123">
        <v>2023</v>
      </c>
      <c r="H142" s="135"/>
      <c r="I142" s="71" t="s">
        <v>340</v>
      </c>
      <c r="J142" s="92">
        <v>0</v>
      </c>
      <c r="K142" s="92">
        <f>SUM(0.23*J142)</f>
        <v>0</v>
      </c>
      <c r="L142" s="92">
        <f>SUM(J142+K142)</f>
        <v>0</v>
      </c>
      <c r="M142" s="92">
        <f>SUM(J142)</f>
        <v>0</v>
      </c>
      <c r="N142" s="92">
        <f>SUM(L142)</f>
        <v>0</v>
      </c>
    </row>
    <row r="143" spans="1:14" ht="49.2" customHeight="1" x14ac:dyDescent="0.3">
      <c r="A143" s="116" t="s">
        <v>374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7"/>
    </row>
    <row r="144" spans="1:14" ht="43.95" customHeight="1" x14ac:dyDescent="0.3">
      <c r="A144" s="55" t="s">
        <v>375</v>
      </c>
      <c r="B144" s="55" t="s">
        <v>101</v>
      </c>
      <c r="C144" s="55" t="s">
        <v>102</v>
      </c>
      <c r="D144" s="124" t="s">
        <v>307</v>
      </c>
      <c r="E144" s="125"/>
      <c r="F144" s="55" t="s">
        <v>298</v>
      </c>
      <c r="G144" s="124" t="s">
        <v>302</v>
      </c>
      <c r="H144" s="131"/>
      <c r="I144" s="79" t="s">
        <v>357</v>
      </c>
      <c r="J144" s="91" t="s">
        <v>334</v>
      </c>
      <c r="K144" s="91" t="s">
        <v>390</v>
      </c>
      <c r="L144" s="91" t="s">
        <v>335</v>
      </c>
      <c r="M144" s="91" t="s">
        <v>336</v>
      </c>
      <c r="N144" s="91" t="s">
        <v>337</v>
      </c>
    </row>
    <row r="145" spans="1:14" ht="30.6" customHeight="1" x14ac:dyDescent="0.3">
      <c r="A145" s="9" t="s">
        <v>376</v>
      </c>
      <c r="B145" s="9">
        <v>1</v>
      </c>
      <c r="C145" s="9" t="s">
        <v>263</v>
      </c>
      <c r="D145" s="120" t="s">
        <v>322</v>
      </c>
      <c r="E145" s="120"/>
      <c r="F145" s="9" t="s">
        <v>323</v>
      </c>
      <c r="G145" s="123" t="s">
        <v>328</v>
      </c>
      <c r="H145" s="123"/>
      <c r="I145" s="69" t="s">
        <v>369</v>
      </c>
      <c r="J145" s="92">
        <v>0</v>
      </c>
      <c r="K145" s="92">
        <f>SUM(0.23*J145)</f>
        <v>0</v>
      </c>
      <c r="L145" s="92">
        <f>SUM(J145+K145)</f>
        <v>0</v>
      </c>
      <c r="M145" s="112">
        <f>SUM(J145:J148)</f>
        <v>0</v>
      </c>
      <c r="N145" s="112">
        <f>SUM(L145:L148)</f>
        <v>0</v>
      </c>
    </row>
    <row r="146" spans="1:14" ht="29.4" customHeight="1" x14ac:dyDescent="0.3">
      <c r="A146" s="68" t="s">
        <v>376</v>
      </c>
      <c r="B146" s="9">
        <v>2</v>
      </c>
      <c r="C146" s="9" t="s">
        <v>266</v>
      </c>
      <c r="D146" s="120" t="s">
        <v>324</v>
      </c>
      <c r="E146" s="120"/>
      <c r="F146" s="9" t="s">
        <v>323</v>
      </c>
      <c r="G146" s="123" t="s">
        <v>328</v>
      </c>
      <c r="H146" s="123"/>
      <c r="I146" s="69" t="s">
        <v>369</v>
      </c>
      <c r="J146" s="92">
        <v>0</v>
      </c>
      <c r="K146" s="92">
        <f t="shared" ref="K146:K148" si="11">SUM(0.23*J146)</f>
        <v>0</v>
      </c>
      <c r="L146" s="92">
        <f t="shared" ref="L146:L148" si="12">SUM(J146+K146)</f>
        <v>0</v>
      </c>
      <c r="M146" s="113"/>
      <c r="N146" s="113"/>
    </row>
    <row r="147" spans="1:14" ht="25.8" customHeight="1" x14ac:dyDescent="0.3">
      <c r="A147" s="68" t="s">
        <v>376</v>
      </c>
      <c r="B147" s="9">
        <v>3</v>
      </c>
      <c r="C147" s="9" t="s">
        <v>210</v>
      </c>
      <c r="D147" s="120" t="s">
        <v>326</v>
      </c>
      <c r="E147" s="120"/>
      <c r="F147" s="9" t="s">
        <v>325</v>
      </c>
      <c r="G147" s="123" t="s">
        <v>328</v>
      </c>
      <c r="H147" s="123"/>
      <c r="I147" s="69" t="s">
        <v>369</v>
      </c>
      <c r="J147" s="92">
        <v>0</v>
      </c>
      <c r="K147" s="92">
        <f t="shared" si="11"/>
        <v>0</v>
      </c>
      <c r="L147" s="92">
        <f t="shared" si="12"/>
        <v>0</v>
      </c>
      <c r="M147" s="113"/>
      <c r="N147" s="113"/>
    </row>
    <row r="148" spans="1:14" ht="28.2" customHeight="1" x14ac:dyDescent="0.3">
      <c r="A148" s="68" t="s">
        <v>376</v>
      </c>
      <c r="B148" s="9">
        <v>4</v>
      </c>
      <c r="C148" s="65" t="s">
        <v>115</v>
      </c>
      <c r="D148" s="120" t="s">
        <v>114</v>
      </c>
      <c r="E148" s="120"/>
      <c r="F148" s="65" t="s">
        <v>327</v>
      </c>
      <c r="G148" s="123" t="s">
        <v>328</v>
      </c>
      <c r="H148" s="123"/>
      <c r="I148" s="69" t="s">
        <v>369</v>
      </c>
      <c r="J148" s="92">
        <v>0</v>
      </c>
      <c r="K148" s="92">
        <f t="shared" si="11"/>
        <v>0</v>
      </c>
      <c r="L148" s="92">
        <f t="shared" si="12"/>
        <v>0</v>
      </c>
      <c r="M148" s="114"/>
      <c r="N148" s="114"/>
    </row>
    <row r="149" spans="1:14" ht="49.2" customHeight="1" x14ac:dyDescent="0.3">
      <c r="A149" s="115" t="s">
        <v>378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7"/>
    </row>
    <row r="150" spans="1:14" ht="28.8" x14ac:dyDescent="0.3">
      <c r="A150" s="55" t="s">
        <v>377</v>
      </c>
      <c r="B150" s="55" t="s">
        <v>101</v>
      </c>
      <c r="C150" s="55" t="s">
        <v>102</v>
      </c>
      <c r="D150" s="124" t="s">
        <v>307</v>
      </c>
      <c r="E150" s="125"/>
      <c r="F150" s="55" t="s">
        <v>329</v>
      </c>
      <c r="G150" s="126" t="s">
        <v>330</v>
      </c>
      <c r="H150" s="126"/>
      <c r="I150" s="79" t="s">
        <v>339</v>
      </c>
      <c r="J150" s="91" t="s">
        <v>334</v>
      </c>
      <c r="K150" s="91" t="s">
        <v>390</v>
      </c>
      <c r="L150" s="91" t="s">
        <v>335</v>
      </c>
      <c r="M150" s="91" t="s">
        <v>336</v>
      </c>
      <c r="N150" s="91" t="s">
        <v>337</v>
      </c>
    </row>
    <row r="151" spans="1:14" ht="25.8" customHeight="1" x14ac:dyDescent="0.3">
      <c r="A151" s="65" t="s">
        <v>331</v>
      </c>
      <c r="B151" s="65">
        <v>1</v>
      </c>
      <c r="C151" s="65" t="s">
        <v>132</v>
      </c>
      <c r="D151" s="68" t="s">
        <v>133</v>
      </c>
      <c r="E151" s="68"/>
      <c r="F151" s="67" t="s">
        <v>300</v>
      </c>
      <c r="G151" s="66" t="s">
        <v>344</v>
      </c>
      <c r="H151" s="82" t="s">
        <v>345</v>
      </c>
      <c r="I151" s="82" t="s">
        <v>341</v>
      </c>
      <c r="J151" s="92">
        <v>0</v>
      </c>
      <c r="K151" s="92">
        <f>SUM(0.23*J151)</f>
        <v>0</v>
      </c>
      <c r="L151" s="92">
        <f>SUM(J151+K151)</f>
        <v>0</v>
      </c>
      <c r="M151" s="112">
        <f>SUM(J151:J162)</f>
        <v>0</v>
      </c>
      <c r="N151" s="112">
        <f>SUM(L151:L162)</f>
        <v>0</v>
      </c>
    </row>
    <row r="152" spans="1:14" ht="25.8" customHeight="1" x14ac:dyDescent="0.3">
      <c r="A152" s="65" t="s">
        <v>331</v>
      </c>
      <c r="B152" s="65">
        <v>2</v>
      </c>
      <c r="C152" s="65" t="s">
        <v>132</v>
      </c>
      <c r="D152" s="68" t="s">
        <v>133</v>
      </c>
      <c r="E152" s="68"/>
      <c r="F152" s="68" t="s">
        <v>300</v>
      </c>
      <c r="G152" s="66" t="s">
        <v>344</v>
      </c>
      <c r="H152" s="82" t="s">
        <v>345</v>
      </c>
      <c r="I152" s="82" t="s">
        <v>341</v>
      </c>
      <c r="J152" s="92">
        <v>0</v>
      </c>
      <c r="K152" s="92">
        <f t="shared" ref="K152:K162" si="13">SUM(0.23*J152)</f>
        <v>0</v>
      </c>
      <c r="L152" s="92">
        <f t="shared" ref="L152:L162" si="14">SUM(J152+K152)</f>
        <v>0</v>
      </c>
      <c r="M152" s="113"/>
      <c r="N152" s="113"/>
    </row>
    <row r="153" spans="1:14" ht="25.8" customHeight="1" x14ac:dyDescent="0.3">
      <c r="A153" s="65" t="s">
        <v>331</v>
      </c>
      <c r="B153" s="65">
        <v>3</v>
      </c>
      <c r="C153" s="65" t="s">
        <v>132</v>
      </c>
      <c r="D153" s="68" t="s">
        <v>133</v>
      </c>
      <c r="E153" s="68"/>
      <c r="F153" s="67" t="s">
        <v>300</v>
      </c>
      <c r="G153" s="66" t="s">
        <v>347</v>
      </c>
      <c r="H153" s="82" t="s">
        <v>346</v>
      </c>
      <c r="I153" s="82" t="s">
        <v>341</v>
      </c>
      <c r="J153" s="92">
        <v>0</v>
      </c>
      <c r="K153" s="92">
        <f t="shared" si="13"/>
        <v>0</v>
      </c>
      <c r="L153" s="92">
        <f t="shared" si="14"/>
        <v>0</v>
      </c>
      <c r="M153" s="113"/>
      <c r="N153" s="113"/>
    </row>
    <row r="154" spans="1:14" x14ac:dyDescent="0.3">
      <c r="A154" s="65" t="s">
        <v>331</v>
      </c>
      <c r="B154" s="65">
        <v>4</v>
      </c>
      <c r="C154" s="65" t="s">
        <v>132</v>
      </c>
      <c r="D154" s="68" t="s">
        <v>133</v>
      </c>
      <c r="E154" s="68"/>
      <c r="F154" s="68" t="s">
        <v>300</v>
      </c>
      <c r="G154" s="66" t="s">
        <v>349</v>
      </c>
      <c r="H154" s="82" t="s">
        <v>348</v>
      </c>
      <c r="I154" s="82" t="s">
        <v>341</v>
      </c>
      <c r="J154" s="92">
        <v>0</v>
      </c>
      <c r="K154" s="92">
        <f t="shared" si="13"/>
        <v>0</v>
      </c>
      <c r="L154" s="92">
        <f t="shared" si="14"/>
        <v>0</v>
      </c>
      <c r="M154" s="113"/>
      <c r="N154" s="113"/>
    </row>
    <row r="155" spans="1:14" x14ac:dyDescent="0.3">
      <c r="A155" s="65" t="s">
        <v>331</v>
      </c>
      <c r="B155" s="65">
        <v>5</v>
      </c>
      <c r="C155" s="65" t="s">
        <v>132</v>
      </c>
      <c r="D155" s="68" t="s">
        <v>133</v>
      </c>
      <c r="E155" s="68"/>
      <c r="F155" s="67" t="s">
        <v>300</v>
      </c>
      <c r="G155" s="66" t="s">
        <v>349</v>
      </c>
      <c r="H155" s="82" t="s">
        <v>348</v>
      </c>
      <c r="I155" s="82" t="s">
        <v>341</v>
      </c>
      <c r="J155" s="92">
        <v>0</v>
      </c>
      <c r="K155" s="92">
        <f t="shared" si="13"/>
        <v>0</v>
      </c>
      <c r="L155" s="92">
        <f t="shared" si="14"/>
        <v>0</v>
      </c>
      <c r="M155" s="113"/>
      <c r="N155" s="113"/>
    </row>
    <row r="156" spans="1:14" x14ac:dyDescent="0.3">
      <c r="A156" s="65" t="s">
        <v>331</v>
      </c>
      <c r="B156" s="65">
        <v>6</v>
      </c>
      <c r="C156" s="65" t="s">
        <v>132</v>
      </c>
      <c r="D156" s="68" t="s">
        <v>133</v>
      </c>
      <c r="E156" s="68"/>
      <c r="F156" s="67" t="s">
        <v>300</v>
      </c>
      <c r="G156" s="66" t="s">
        <v>349</v>
      </c>
      <c r="H156" s="82" t="s">
        <v>350</v>
      </c>
      <c r="I156" s="82" t="s">
        <v>341</v>
      </c>
      <c r="J156" s="92">
        <v>0</v>
      </c>
      <c r="K156" s="92">
        <f t="shared" si="13"/>
        <v>0</v>
      </c>
      <c r="L156" s="92">
        <f t="shared" si="14"/>
        <v>0</v>
      </c>
      <c r="M156" s="113"/>
      <c r="N156" s="113"/>
    </row>
    <row r="157" spans="1:14" x14ac:dyDescent="0.3">
      <c r="A157" s="65" t="s">
        <v>331</v>
      </c>
      <c r="B157" s="65">
        <v>7</v>
      </c>
      <c r="C157" s="65" t="s">
        <v>132</v>
      </c>
      <c r="D157" s="68" t="s">
        <v>133</v>
      </c>
      <c r="E157" s="68"/>
      <c r="F157" s="67" t="s">
        <v>300</v>
      </c>
      <c r="G157" s="66" t="s">
        <v>349</v>
      </c>
      <c r="H157" s="82" t="s">
        <v>351</v>
      </c>
      <c r="I157" s="82" t="s">
        <v>341</v>
      </c>
      <c r="J157" s="92">
        <v>0</v>
      </c>
      <c r="K157" s="92">
        <f t="shared" si="13"/>
        <v>0</v>
      </c>
      <c r="L157" s="92">
        <f t="shared" si="14"/>
        <v>0</v>
      </c>
      <c r="M157" s="113"/>
      <c r="N157" s="113"/>
    </row>
    <row r="158" spans="1:14" x14ac:dyDescent="0.3">
      <c r="A158" s="65" t="s">
        <v>331</v>
      </c>
      <c r="B158" s="65">
        <v>8</v>
      </c>
      <c r="C158" s="65" t="s">
        <v>132</v>
      </c>
      <c r="D158" s="68" t="s">
        <v>133</v>
      </c>
      <c r="E158" s="68"/>
      <c r="F158" s="67" t="s">
        <v>300</v>
      </c>
      <c r="G158" s="66" t="s">
        <v>349</v>
      </c>
      <c r="H158" s="82" t="s">
        <v>352</v>
      </c>
      <c r="I158" s="82" t="s">
        <v>341</v>
      </c>
      <c r="J158" s="92">
        <v>0</v>
      </c>
      <c r="K158" s="92">
        <f t="shared" si="13"/>
        <v>0</v>
      </c>
      <c r="L158" s="92">
        <f t="shared" si="14"/>
        <v>0</v>
      </c>
      <c r="M158" s="113"/>
      <c r="N158" s="113"/>
    </row>
    <row r="159" spans="1:14" x14ac:dyDescent="0.3">
      <c r="A159" s="65" t="s">
        <v>331</v>
      </c>
      <c r="B159" s="65">
        <v>9</v>
      </c>
      <c r="C159" s="65" t="s">
        <v>132</v>
      </c>
      <c r="D159" s="68" t="s">
        <v>133</v>
      </c>
      <c r="E159" s="68"/>
      <c r="F159" s="67" t="s">
        <v>300</v>
      </c>
      <c r="G159" s="66" t="s">
        <v>349</v>
      </c>
      <c r="H159" s="82" t="s">
        <v>353</v>
      </c>
      <c r="I159" s="82" t="s">
        <v>341</v>
      </c>
      <c r="J159" s="92">
        <v>0</v>
      </c>
      <c r="K159" s="92">
        <f t="shared" si="13"/>
        <v>0</v>
      </c>
      <c r="L159" s="92">
        <f t="shared" si="14"/>
        <v>0</v>
      </c>
      <c r="M159" s="113"/>
      <c r="N159" s="113"/>
    </row>
    <row r="160" spans="1:14" x14ac:dyDescent="0.3">
      <c r="A160" s="65" t="s">
        <v>331</v>
      </c>
      <c r="B160" s="65">
        <v>10</v>
      </c>
      <c r="C160" s="65" t="s">
        <v>132</v>
      </c>
      <c r="D160" s="68" t="s">
        <v>133</v>
      </c>
      <c r="E160" s="68"/>
      <c r="F160" s="67" t="s">
        <v>300</v>
      </c>
      <c r="G160" s="66" t="s">
        <v>349</v>
      </c>
      <c r="H160" s="82" t="s">
        <v>354</v>
      </c>
      <c r="I160" s="82" t="s">
        <v>341</v>
      </c>
      <c r="J160" s="92">
        <v>0</v>
      </c>
      <c r="K160" s="92">
        <f t="shared" si="13"/>
        <v>0</v>
      </c>
      <c r="L160" s="92">
        <f t="shared" si="14"/>
        <v>0</v>
      </c>
      <c r="M160" s="113"/>
      <c r="N160" s="113"/>
    </row>
    <row r="161" spans="1:14" x14ac:dyDescent="0.3">
      <c r="A161" s="65" t="s">
        <v>331</v>
      </c>
      <c r="B161" s="65">
        <v>11</v>
      </c>
      <c r="C161" s="68"/>
      <c r="D161" s="121" t="s">
        <v>332</v>
      </c>
      <c r="E161" s="122"/>
      <c r="F161" s="67" t="s">
        <v>215</v>
      </c>
      <c r="G161" s="66" t="s">
        <v>355</v>
      </c>
      <c r="H161" s="82" t="s">
        <v>356</v>
      </c>
      <c r="I161" s="82" t="s">
        <v>341</v>
      </c>
      <c r="J161" s="92">
        <v>0</v>
      </c>
      <c r="K161" s="92">
        <f t="shared" si="13"/>
        <v>0</v>
      </c>
      <c r="L161" s="92">
        <f t="shared" si="14"/>
        <v>0</v>
      </c>
      <c r="M161" s="113"/>
      <c r="N161" s="113"/>
    </row>
    <row r="162" spans="1:14" x14ac:dyDescent="0.3">
      <c r="A162" s="65" t="s">
        <v>331</v>
      </c>
      <c r="B162" s="65">
        <v>12</v>
      </c>
      <c r="C162" s="68"/>
      <c r="D162" s="121" t="s">
        <v>332</v>
      </c>
      <c r="E162" s="122"/>
      <c r="F162" s="68" t="s">
        <v>215</v>
      </c>
      <c r="G162" s="66" t="s">
        <v>355</v>
      </c>
      <c r="H162" s="82" t="s">
        <v>356</v>
      </c>
      <c r="I162" s="82" t="s">
        <v>341</v>
      </c>
      <c r="J162" s="92">
        <v>0</v>
      </c>
      <c r="K162" s="92">
        <f t="shared" si="13"/>
        <v>0</v>
      </c>
      <c r="L162" s="92">
        <f t="shared" si="14"/>
        <v>0</v>
      </c>
      <c r="M162" s="114"/>
      <c r="N162" s="114"/>
    </row>
  </sheetData>
  <mergeCells count="123">
    <mergeCell ref="M34:M103"/>
    <mergeCell ref="N34:N103"/>
    <mergeCell ref="D135:E135"/>
    <mergeCell ref="G112:H112"/>
    <mergeCell ref="G113:H113"/>
    <mergeCell ref="G114:H114"/>
    <mergeCell ref="G121:H121"/>
    <mergeCell ref="G122:H122"/>
    <mergeCell ref="G115:H115"/>
    <mergeCell ref="G116:H116"/>
    <mergeCell ref="D62:E62"/>
    <mergeCell ref="D63:E63"/>
    <mergeCell ref="D72:E72"/>
    <mergeCell ref="D65:E65"/>
    <mergeCell ref="D105:E105"/>
    <mergeCell ref="D102:E102"/>
    <mergeCell ref="D94:E94"/>
    <mergeCell ref="D95:E95"/>
    <mergeCell ref="D96:E96"/>
    <mergeCell ref="D97:E97"/>
    <mergeCell ref="D98:E98"/>
    <mergeCell ref="D99:E99"/>
    <mergeCell ref="D127:E127"/>
    <mergeCell ref="D75:E75"/>
    <mergeCell ref="D79:E79"/>
    <mergeCell ref="D81:E81"/>
    <mergeCell ref="D82:E82"/>
    <mergeCell ref="D83:E83"/>
    <mergeCell ref="D85:E85"/>
    <mergeCell ref="D90:E90"/>
    <mergeCell ref="D103:E103"/>
    <mergeCell ref="D43:E43"/>
    <mergeCell ref="D47:E47"/>
    <mergeCell ref="D50:E50"/>
    <mergeCell ref="D51:E51"/>
    <mergeCell ref="D54:E54"/>
    <mergeCell ref="D55:E55"/>
    <mergeCell ref="D56:E56"/>
    <mergeCell ref="D59:E59"/>
    <mergeCell ref="D33:E33"/>
    <mergeCell ref="A1:N1"/>
    <mergeCell ref="A2:N2"/>
    <mergeCell ref="A32:N32"/>
    <mergeCell ref="M4:M31"/>
    <mergeCell ref="N4:N31"/>
    <mergeCell ref="A104:N104"/>
    <mergeCell ref="A110:N110"/>
    <mergeCell ref="A123:N123"/>
    <mergeCell ref="A140:N140"/>
    <mergeCell ref="B39:B40"/>
    <mergeCell ref="G117:H117"/>
    <mergeCell ref="G118:H118"/>
    <mergeCell ref="G119:H119"/>
    <mergeCell ref="G120:H120"/>
    <mergeCell ref="D112:E112"/>
    <mergeCell ref="D113:E113"/>
    <mergeCell ref="D108:E108"/>
    <mergeCell ref="D109:E109"/>
    <mergeCell ref="N106:N109"/>
    <mergeCell ref="F39:F40"/>
    <mergeCell ref="H39:H40"/>
    <mergeCell ref="C106:C107"/>
    <mergeCell ref="D39:E40"/>
    <mergeCell ref="C39:C40"/>
    <mergeCell ref="A143:N143"/>
    <mergeCell ref="G141:H141"/>
    <mergeCell ref="G142:H142"/>
    <mergeCell ref="D144:E144"/>
    <mergeCell ref="B106:B107"/>
    <mergeCell ref="A106:A107"/>
    <mergeCell ref="H106:H107"/>
    <mergeCell ref="D142:E142"/>
    <mergeCell ref="F106:F107"/>
    <mergeCell ref="G106:G107"/>
    <mergeCell ref="D141:E141"/>
    <mergeCell ref="D124:E124"/>
    <mergeCell ref="D125:E125"/>
    <mergeCell ref="D129:E129"/>
    <mergeCell ref="M106:M109"/>
    <mergeCell ref="D134:E134"/>
    <mergeCell ref="D106:E107"/>
    <mergeCell ref="D132:E132"/>
    <mergeCell ref="D133:E133"/>
    <mergeCell ref="D111:E111"/>
    <mergeCell ref="G111:H111"/>
    <mergeCell ref="N112:N122"/>
    <mergeCell ref="D136:E136"/>
    <mergeCell ref="O106:O108"/>
    <mergeCell ref="P106:P107"/>
    <mergeCell ref="Q106:Q107"/>
    <mergeCell ref="R106:R107"/>
    <mergeCell ref="S106:S107"/>
    <mergeCell ref="J106:J107"/>
    <mergeCell ref="K106:K107"/>
    <mergeCell ref="L106:L107"/>
    <mergeCell ref="D138:E138"/>
    <mergeCell ref="D126:E126"/>
    <mergeCell ref="D137:E137"/>
    <mergeCell ref="D128:E128"/>
    <mergeCell ref="M151:M162"/>
    <mergeCell ref="N151:N162"/>
    <mergeCell ref="A149:N149"/>
    <mergeCell ref="M125:M139"/>
    <mergeCell ref="N125:N139"/>
    <mergeCell ref="I106:I107"/>
    <mergeCell ref="D145:E145"/>
    <mergeCell ref="D161:E161"/>
    <mergeCell ref="D147:E147"/>
    <mergeCell ref="G147:H147"/>
    <mergeCell ref="D148:E148"/>
    <mergeCell ref="G148:H148"/>
    <mergeCell ref="G145:H145"/>
    <mergeCell ref="D146:E146"/>
    <mergeCell ref="G146:H146"/>
    <mergeCell ref="D150:E150"/>
    <mergeCell ref="G150:H150"/>
    <mergeCell ref="D131:E131"/>
    <mergeCell ref="D162:E162"/>
    <mergeCell ref="M145:M148"/>
    <mergeCell ref="N145:N148"/>
    <mergeCell ref="M112:M122"/>
    <mergeCell ref="D139:E139"/>
    <mergeCell ref="G144:H144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1"/>
    </sheetView>
  </sheetViews>
  <sheetFormatPr defaultRowHeight="14.4" x14ac:dyDescent="0.3"/>
  <cols>
    <col min="6" max="6" width="45.77734375" customWidth="1"/>
  </cols>
  <sheetData>
    <row r="1" spans="1:8" ht="57" customHeight="1" x14ac:dyDescent="0.3">
      <c r="A1" s="202" t="s">
        <v>319</v>
      </c>
      <c r="B1" s="203"/>
      <c r="C1" s="203"/>
      <c r="D1" s="203"/>
      <c r="E1" s="203"/>
      <c r="F1" s="203"/>
      <c r="G1" s="203"/>
      <c r="H1" s="203"/>
    </row>
    <row r="2" spans="1:8" ht="43.2" x14ac:dyDescent="0.3">
      <c r="A2" s="55" t="s">
        <v>308</v>
      </c>
      <c r="B2" s="55" t="s">
        <v>101</v>
      </c>
      <c r="C2" s="55" t="s">
        <v>102</v>
      </c>
      <c r="D2" s="124" t="s">
        <v>307</v>
      </c>
      <c r="E2" s="125"/>
      <c r="F2" s="55" t="s">
        <v>298</v>
      </c>
      <c r="G2" s="124"/>
      <c r="H2" s="125"/>
    </row>
    <row r="3" spans="1:8" ht="15.6" x14ac:dyDescent="0.3">
      <c r="A3" s="9" t="s">
        <v>309</v>
      </c>
      <c r="B3" s="59">
        <v>1</v>
      </c>
      <c r="C3" s="34" t="s">
        <v>132</v>
      </c>
      <c r="D3" s="58" t="s">
        <v>133</v>
      </c>
      <c r="E3" s="58"/>
      <c r="F3" s="32" t="s">
        <v>109</v>
      </c>
      <c r="G3" s="204"/>
      <c r="H3" s="205"/>
    </row>
    <row r="4" spans="1:8" ht="15.6" x14ac:dyDescent="0.3">
      <c r="A4" s="9" t="s">
        <v>309</v>
      </c>
      <c r="B4" s="34">
        <v>2</v>
      </c>
      <c r="C4" s="34" t="s">
        <v>136</v>
      </c>
      <c r="D4" s="163" t="s">
        <v>137</v>
      </c>
      <c r="E4" s="164"/>
      <c r="F4" s="32" t="s">
        <v>138</v>
      </c>
      <c r="G4" s="123"/>
      <c r="H4" s="123"/>
    </row>
    <row r="5" spans="1:8" ht="15.6" x14ac:dyDescent="0.3">
      <c r="A5" s="9" t="s">
        <v>309</v>
      </c>
      <c r="B5" s="34">
        <v>3</v>
      </c>
      <c r="C5" s="34" t="s">
        <v>216</v>
      </c>
      <c r="D5" s="127" t="s">
        <v>217</v>
      </c>
      <c r="E5" s="128"/>
      <c r="F5" s="32" t="s">
        <v>218</v>
      </c>
      <c r="G5" s="123"/>
      <c r="H5" s="123"/>
    </row>
    <row r="6" spans="1:8" ht="15.6" x14ac:dyDescent="0.3">
      <c r="A6" s="9" t="s">
        <v>309</v>
      </c>
      <c r="B6" s="34">
        <v>4</v>
      </c>
      <c r="C6" s="34" t="s">
        <v>219</v>
      </c>
      <c r="D6" s="127" t="s">
        <v>220</v>
      </c>
      <c r="E6" s="128"/>
      <c r="F6" s="32" t="s">
        <v>201</v>
      </c>
      <c r="G6" s="123"/>
      <c r="H6" s="123"/>
    </row>
    <row r="7" spans="1:8" ht="15.6" x14ac:dyDescent="0.3">
      <c r="A7" s="9" t="s">
        <v>309</v>
      </c>
      <c r="B7" s="34">
        <v>5</v>
      </c>
      <c r="C7" s="34" t="s">
        <v>221</v>
      </c>
      <c r="D7" s="58" t="s">
        <v>222</v>
      </c>
      <c r="E7" s="58"/>
      <c r="F7" s="32" t="s">
        <v>165</v>
      </c>
      <c r="G7" s="123"/>
      <c r="H7" s="123"/>
    </row>
    <row r="8" spans="1:8" ht="15.6" x14ac:dyDescent="0.3">
      <c r="A8" s="9" t="s">
        <v>309</v>
      </c>
      <c r="B8" s="34">
        <v>6</v>
      </c>
      <c r="C8" s="34" t="s">
        <v>223</v>
      </c>
      <c r="D8" s="58" t="s">
        <v>224</v>
      </c>
      <c r="E8" s="58"/>
      <c r="F8" s="32" t="s">
        <v>144</v>
      </c>
      <c r="G8" s="123"/>
      <c r="H8" s="123"/>
    </row>
    <row r="9" spans="1:8" ht="15.6" x14ac:dyDescent="0.3">
      <c r="A9" s="9" t="s">
        <v>309</v>
      </c>
      <c r="B9" s="34">
        <v>7</v>
      </c>
      <c r="C9" s="34" t="s">
        <v>225</v>
      </c>
      <c r="D9" s="127" t="s">
        <v>226</v>
      </c>
      <c r="E9" s="128"/>
      <c r="F9" s="32" t="s">
        <v>227</v>
      </c>
      <c r="G9" s="123"/>
      <c r="H9" s="123"/>
    </row>
    <row r="10" spans="1:8" ht="15.6" x14ac:dyDescent="0.3">
      <c r="A10" s="9" t="s">
        <v>309</v>
      </c>
      <c r="B10" s="34">
        <v>8</v>
      </c>
      <c r="C10" s="34" t="s">
        <v>228</v>
      </c>
      <c r="D10" s="58" t="s">
        <v>229</v>
      </c>
      <c r="E10" s="58"/>
      <c r="F10" s="32" t="s">
        <v>147</v>
      </c>
      <c r="G10" s="123"/>
      <c r="H10" s="123"/>
    </row>
    <row r="11" spans="1:8" ht="15.6" x14ac:dyDescent="0.3">
      <c r="A11" s="9" t="s">
        <v>309</v>
      </c>
      <c r="B11" s="34">
        <v>9</v>
      </c>
      <c r="C11" s="34" t="s">
        <v>230</v>
      </c>
      <c r="D11" s="127" t="s">
        <v>231</v>
      </c>
      <c r="E11" s="128"/>
      <c r="F11" s="32" t="s">
        <v>176</v>
      </c>
      <c r="G11" s="123"/>
      <c r="H11" s="123"/>
    </row>
    <row r="12" spans="1:8" ht="15.6" x14ac:dyDescent="0.3">
      <c r="A12" s="9" t="s">
        <v>309</v>
      </c>
      <c r="B12" s="34">
        <v>10</v>
      </c>
      <c r="C12" s="34" t="s">
        <v>232</v>
      </c>
      <c r="D12" s="127" t="s">
        <v>233</v>
      </c>
      <c r="E12" s="128"/>
      <c r="F12" s="32" t="s">
        <v>179</v>
      </c>
      <c r="G12" s="123"/>
      <c r="H12" s="123"/>
    </row>
    <row r="13" spans="1:8" ht="15.6" x14ac:dyDescent="0.3">
      <c r="A13" s="9" t="s">
        <v>309</v>
      </c>
      <c r="B13" s="34">
        <v>11</v>
      </c>
      <c r="C13" s="34" t="s">
        <v>234</v>
      </c>
      <c r="D13" s="127" t="s">
        <v>235</v>
      </c>
      <c r="E13" s="128"/>
      <c r="F13" s="32" t="s">
        <v>236</v>
      </c>
      <c r="G13" s="123"/>
      <c r="H13" s="123"/>
    </row>
    <row r="14" spans="1:8" ht="15.6" x14ac:dyDescent="0.3">
      <c r="A14" s="9" t="s">
        <v>309</v>
      </c>
      <c r="B14" s="34">
        <v>12</v>
      </c>
      <c r="C14" s="34" t="s">
        <v>237</v>
      </c>
      <c r="D14" s="58" t="s">
        <v>238</v>
      </c>
      <c r="E14" s="58"/>
      <c r="F14" s="32" t="s">
        <v>153</v>
      </c>
      <c r="G14" s="123"/>
      <c r="H14" s="123"/>
    </row>
    <row r="15" spans="1:8" ht="15.6" x14ac:dyDescent="0.3">
      <c r="A15" s="9" t="s">
        <v>309</v>
      </c>
      <c r="B15" s="34">
        <v>13</v>
      </c>
      <c r="C15" s="34" t="s">
        <v>239</v>
      </c>
      <c r="D15" s="127" t="s">
        <v>310</v>
      </c>
      <c r="E15" s="128"/>
      <c r="F15" s="32" t="s">
        <v>241</v>
      </c>
      <c r="G15" s="123"/>
      <c r="H15" s="123"/>
    </row>
    <row r="16" spans="1:8" ht="15.6" x14ac:dyDescent="0.3">
      <c r="A16" s="9" t="s">
        <v>309</v>
      </c>
      <c r="B16" s="34">
        <v>14</v>
      </c>
      <c r="C16" s="34" t="s">
        <v>242</v>
      </c>
      <c r="D16" s="58" t="s">
        <v>243</v>
      </c>
      <c r="E16" s="58"/>
      <c r="F16" s="32" t="s">
        <v>244</v>
      </c>
      <c r="G16" s="123"/>
      <c r="H16" s="123"/>
    </row>
    <row r="17" spans="1:8" ht="15.6" x14ac:dyDescent="0.3">
      <c r="A17" s="9" t="s">
        <v>309</v>
      </c>
      <c r="B17" s="34">
        <v>15</v>
      </c>
      <c r="C17" s="34" t="s">
        <v>245</v>
      </c>
      <c r="D17" s="58" t="s">
        <v>246</v>
      </c>
      <c r="E17" s="58"/>
      <c r="F17" s="32" t="s">
        <v>198</v>
      </c>
      <c r="G17" s="123"/>
      <c r="H17" s="123"/>
    </row>
    <row r="18" spans="1:8" ht="15.6" x14ac:dyDescent="0.3">
      <c r="A18" s="9" t="s">
        <v>309</v>
      </c>
      <c r="B18" s="34">
        <v>16</v>
      </c>
      <c r="C18" s="34" t="s">
        <v>247</v>
      </c>
      <c r="D18" s="58" t="s">
        <v>248</v>
      </c>
      <c r="E18" s="58"/>
      <c r="F18" s="32" t="s">
        <v>249</v>
      </c>
      <c r="G18" s="123"/>
      <c r="H18" s="123"/>
    </row>
    <row r="19" spans="1:8" ht="15.6" x14ac:dyDescent="0.3">
      <c r="A19" s="9" t="s">
        <v>309</v>
      </c>
      <c r="B19" s="34">
        <v>17</v>
      </c>
      <c r="C19" s="34" t="s">
        <v>250</v>
      </c>
      <c r="D19" s="58" t="s">
        <v>251</v>
      </c>
      <c r="E19" s="58"/>
      <c r="F19" s="32" t="s">
        <v>206</v>
      </c>
      <c r="G19" s="123"/>
      <c r="H19" s="123"/>
    </row>
    <row r="20" spans="1:8" ht="15.6" x14ac:dyDescent="0.3">
      <c r="A20" s="9" t="s">
        <v>309</v>
      </c>
      <c r="B20" s="34">
        <v>19</v>
      </c>
      <c r="C20" s="34" t="s">
        <v>252</v>
      </c>
      <c r="D20" s="127" t="s">
        <v>235</v>
      </c>
      <c r="E20" s="128"/>
      <c r="F20" s="32" t="s">
        <v>171</v>
      </c>
      <c r="G20" s="123"/>
      <c r="H20" s="123"/>
    </row>
    <row r="21" spans="1:8" ht="15.6" x14ac:dyDescent="0.3">
      <c r="A21" s="9" t="s">
        <v>309</v>
      </c>
      <c r="B21" s="34">
        <v>21</v>
      </c>
      <c r="C21" s="34" t="s">
        <v>254</v>
      </c>
      <c r="D21" s="58" t="s">
        <v>253</v>
      </c>
      <c r="E21" s="58"/>
      <c r="F21" s="32" t="s">
        <v>168</v>
      </c>
      <c r="G21" s="123"/>
      <c r="H21" s="123"/>
    </row>
    <row r="22" spans="1:8" ht="15.6" x14ac:dyDescent="0.3">
      <c r="A22" s="9" t="s">
        <v>309</v>
      </c>
      <c r="B22" s="34">
        <v>22</v>
      </c>
      <c r="C22" s="34" t="s">
        <v>255</v>
      </c>
      <c r="D22" s="58" t="s">
        <v>256</v>
      </c>
      <c r="E22" s="58"/>
      <c r="F22" s="32" t="s">
        <v>257</v>
      </c>
      <c r="G22" s="123"/>
      <c r="H22" s="123"/>
    </row>
    <row r="23" spans="1:8" ht="15.6" x14ac:dyDescent="0.3">
      <c r="A23" s="9" t="s">
        <v>309</v>
      </c>
      <c r="B23" s="34">
        <v>23</v>
      </c>
      <c r="C23" s="34" t="s">
        <v>258</v>
      </c>
      <c r="D23" s="58" t="s">
        <v>259</v>
      </c>
      <c r="E23" s="58"/>
      <c r="F23" s="32" t="s">
        <v>212</v>
      </c>
      <c r="G23" s="123"/>
      <c r="H23" s="123"/>
    </row>
    <row r="24" spans="1:8" ht="15.6" x14ac:dyDescent="0.3">
      <c r="A24" s="9" t="s">
        <v>309</v>
      </c>
      <c r="B24" s="34">
        <v>24</v>
      </c>
      <c r="C24" s="34" t="s">
        <v>260</v>
      </c>
      <c r="D24" s="58" t="s">
        <v>261</v>
      </c>
      <c r="E24" s="58"/>
      <c r="F24" s="32" t="s">
        <v>262</v>
      </c>
      <c r="G24" s="123"/>
      <c r="H24" s="123"/>
    </row>
    <row r="25" spans="1:8" ht="15.6" x14ac:dyDescent="0.3">
      <c r="A25" s="9" t="s">
        <v>309</v>
      </c>
      <c r="B25" s="34">
        <v>25</v>
      </c>
      <c r="C25" s="35" t="s">
        <v>263</v>
      </c>
      <c r="D25" s="198" t="s">
        <v>264</v>
      </c>
      <c r="E25" s="199"/>
      <c r="F25" s="32" t="s">
        <v>265</v>
      </c>
      <c r="G25" s="123"/>
      <c r="H25" s="123"/>
    </row>
    <row r="26" spans="1:8" ht="15.6" x14ac:dyDescent="0.3">
      <c r="A26" s="9" t="s">
        <v>309</v>
      </c>
      <c r="B26" s="34">
        <v>27</v>
      </c>
      <c r="C26" s="35" t="s">
        <v>268</v>
      </c>
      <c r="D26" s="198" t="s">
        <v>269</v>
      </c>
      <c r="E26" s="199"/>
      <c r="F26" s="32" t="s">
        <v>270</v>
      </c>
      <c r="G26" s="123"/>
      <c r="H26" s="123"/>
    </row>
    <row r="27" spans="1:8" ht="15.6" x14ac:dyDescent="0.3">
      <c r="A27" s="9" t="s">
        <v>309</v>
      </c>
      <c r="B27" s="34">
        <v>28</v>
      </c>
      <c r="C27" s="35" t="s">
        <v>271</v>
      </c>
      <c r="D27" s="198" t="s">
        <v>272</v>
      </c>
      <c r="E27" s="199"/>
      <c r="F27" s="32" t="s">
        <v>273</v>
      </c>
      <c r="G27" s="123"/>
      <c r="H27" s="123"/>
    </row>
    <row r="28" spans="1:8" ht="15.6" x14ac:dyDescent="0.3">
      <c r="A28" s="9" t="s">
        <v>309</v>
      </c>
      <c r="B28" s="34">
        <v>29</v>
      </c>
      <c r="C28" s="47" t="s">
        <v>274</v>
      </c>
      <c r="D28" s="200" t="s">
        <v>275</v>
      </c>
      <c r="E28" s="201"/>
      <c r="F28" s="39" t="s">
        <v>273</v>
      </c>
      <c r="G28" s="123"/>
      <c r="H28" s="123"/>
    </row>
    <row r="29" spans="1:8" ht="15.6" x14ac:dyDescent="0.3">
      <c r="A29" s="9" t="s">
        <v>309</v>
      </c>
      <c r="B29" s="34">
        <v>30</v>
      </c>
      <c r="C29" s="35" t="s">
        <v>276</v>
      </c>
      <c r="D29" s="198" t="s">
        <v>277</v>
      </c>
      <c r="E29" s="199"/>
      <c r="F29" s="32" t="s">
        <v>278</v>
      </c>
      <c r="G29" s="123"/>
      <c r="H29" s="123"/>
    </row>
  </sheetData>
  <mergeCells count="44">
    <mergeCell ref="G8:H8"/>
    <mergeCell ref="A1:H1"/>
    <mergeCell ref="D2:E2"/>
    <mergeCell ref="G2:H2"/>
    <mergeCell ref="G3:H3"/>
    <mergeCell ref="D4:E4"/>
    <mergeCell ref="G4:H4"/>
    <mergeCell ref="D5:E5"/>
    <mergeCell ref="G5:H5"/>
    <mergeCell ref="D6:E6"/>
    <mergeCell ref="G6:H6"/>
    <mergeCell ref="G7:H7"/>
    <mergeCell ref="G16:H16"/>
    <mergeCell ref="D9:E9"/>
    <mergeCell ref="G9:H9"/>
    <mergeCell ref="G10:H10"/>
    <mergeCell ref="D11:E11"/>
    <mergeCell ref="G11:H11"/>
    <mergeCell ref="D12:E12"/>
    <mergeCell ref="G12:H12"/>
    <mergeCell ref="D13:E13"/>
    <mergeCell ref="G13:H13"/>
    <mergeCell ref="G14:H14"/>
    <mergeCell ref="D15:E15"/>
    <mergeCell ref="G15:H15"/>
    <mergeCell ref="D26:E26"/>
    <mergeCell ref="G26:H26"/>
    <mergeCell ref="G17:H17"/>
    <mergeCell ref="G18:H18"/>
    <mergeCell ref="G19:H19"/>
    <mergeCell ref="D20:E20"/>
    <mergeCell ref="G20:H20"/>
    <mergeCell ref="G21:H21"/>
    <mergeCell ref="G22:H22"/>
    <mergeCell ref="G23:H23"/>
    <mergeCell ref="G24:H24"/>
    <mergeCell ref="D25:E25"/>
    <mergeCell ref="G25:H25"/>
    <mergeCell ref="D27:E27"/>
    <mergeCell ref="G27:H27"/>
    <mergeCell ref="D28:E28"/>
    <mergeCell ref="G28:H28"/>
    <mergeCell ref="D29:E29"/>
    <mergeCell ref="G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2024-04-04T10:54:05Z</dcterms:modified>
</cp:coreProperties>
</file>