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45" windowHeight="598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<sst xmlns="http://schemas.openxmlformats.org/spreadsheetml/2006/main" count="237" uniqueCount="185">
  <si>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</si>
  <si>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</si>
  <si>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</si>
  <si>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</si>
  <si>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</si>
  <si>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</si>
  <si>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</si>
  <si>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</si>
  <si>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</si>
  <si>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</si>
  <si>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</si>
  <si>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</si>
  <si>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</si>
  <si>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</si>
  <si>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</si>
  <si>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</si>
  <si>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</si>
  <si>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
km 2+261 - 3+550</t>
  </si>
  <si>
    <t>km</t>
  </si>
  <si>
    <t>KNNR 1 0102-04</t>
  </si>
  <si>
    <t>Mechaniczne karczowanie krzaków i podszyć gęstych powyżej 60% powierzchni - wg inwentaryzacji w terenie</t>
  </si>
  <si>
    <t>ha</t>
  </si>
  <si>
    <t>RAZEM 1 Roboty przygotowawcze</t>
  </si>
  <si>
    <t>Roboty rozbiórkowe</t>
  </si>
  <si>
    <t>KNNR 6 0801-02</t>
  </si>
  <si>
    <t>Rozebranie podbudowy z kruszywa gr. 15 cm  - wg wykazu zjazdów</t>
  </si>
  <si>
    <t>m2</t>
  </si>
  <si>
    <t>KNNR 6 0803-05</t>
  </si>
  <si>
    <t>Ręczne rozebranie nawierzchni zjazdów z kostki brukowej -
wg wykazu zjazdów</t>
  </si>
  <si>
    <t>KNNR 6 0802-04</t>
  </si>
  <si>
    <t>Rozebranie nawierzchni z mas mineralno-bitumicznych gr. 5 cm - wg wykazu zjazdów</t>
  </si>
  <si>
    <t>KNNR 6 0807-05</t>
  </si>
  <si>
    <t>Rozebranie koryt żelbetowych, typ ciężki strona lewa wg inwentarryzacji w terenie. Transport materiału z rozbiórki w gestii Wykonawcy, na miejsce wskazane przez Zamawiającego, na odl.do 4 km</t>
  </si>
  <si>
    <t>m</t>
  </si>
  <si>
    <t>KNR 2-31 0816-01</t>
  </si>
  <si>
    <t>Rozebranie przepustów rurowych pod zjazdami - rury betonowe o śr. 40 cm - wg wykazu zjazdów</t>
  </si>
  <si>
    <t>KNR 2-31 0816-04</t>
  </si>
  <si>
    <t>Rozebranie przepustów rurowych - ścianki czołowe.</t>
  </si>
  <si>
    <t>m3</t>
  </si>
  <si>
    <t>9</t>
  </si>
  <si>
    <t>KNR 2-31 1507-02</t>
  </si>
  <si>
    <t>Transport wewnętrzny materiałów sztukowych o masie 200-1000 kg na odległość do 0.5 km z załadunkiem i wyładunkiem mechanicznym samochodem do 5 t</t>
  </si>
  <si>
    <t>RAZEM 2 Roboty rozbiórkowe</t>
  </si>
  <si>
    <t>Kanał technologiczny</t>
  </si>
  <si>
    <t>10</t>
  </si>
  <si>
    <t>KNR 5-02 0313-05</t>
  </si>
  <si>
    <t>Układanie kanału technologicznego  zgodnie z dokumentacją</t>
  </si>
  <si>
    <t>11</t>
  </si>
  <si>
    <t>KNR 5-02 0201-01</t>
  </si>
  <si>
    <t>Wykonanie prefabrykowanych studni kablowych zgodnie z dokumentacją</t>
  </si>
  <si>
    <t>RAZEM 3 Kanał technologiczny</t>
  </si>
  <si>
    <t>Roboty ziemne</t>
  </si>
  <si>
    <t>4.1</t>
  </si>
  <si>
    <t>D-01.02.02 Zdjęcie humusu</t>
  </si>
  <si>
    <t>12</t>
  </si>
  <si>
    <t>KNNR 1 0209-04</t>
  </si>
  <si>
    <t>Wykopy oraz przekopy wyk.na odkład koparkami przedsiębiernymi o poj.łyżki 0.25 m3 w gr.kat. III z transportem na odkład. Miejsce odkładu zapewni Wykonawca.
wg tabeli robót ziemnych</t>
  </si>
  <si>
    <t>13</t>
  </si>
  <si>
    <t>KNNR 1 0311-01</t>
  </si>
  <si>
    <t>Ręczne formowanie nasypów z gruntu kat. I-II dostarczonego samochodami samowyładowczymi
wg tabeli robót ziemnych</t>
  </si>
  <si>
    <t>RAZEM 4.1 D-01.02.02 Zdjęcie humusu</t>
  </si>
  <si>
    <t>4.2</t>
  </si>
  <si>
    <t>Odwodnienie</t>
  </si>
  <si>
    <t>14</t>
  </si>
  <si>
    <t>KNNR 4 1308-03</t>
  </si>
  <si>
    <t>Kanały z rur HDPE łączonych na wcisk o śr. zewn. 200 mm wraz z wykopem, podsypkami i zasypkami</t>
  </si>
  <si>
    <t>15</t>
  </si>
  <si>
    <t>KNNR 4 1308-05</t>
  </si>
  <si>
    <t>Kanały z rur HDPE łączonych na wcisk o śr. zewn. 300 mm wraz z wykopem, podsypkami i zasypkami</t>
  </si>
  <si>
    <t>16</t>
  </si>
  <si>
    <t>KNNR 4 1308-07</t>
  </si>
  <si>
    <t>Kanały z rur PVC łączonych na wcisk o śr. zewn. 500 mm wraz z wykopem, podsypkami i zasypkami</t>
  </si>
  <si>
    <t>17</t>
  </si>
  <si>
    <t>KNNR 4 1424-02</t>
  </si>
  <si>
    <t>Studzienki ściekowe uliczne z tworzyw sztucznych HDPE o śr.500 mm z osadnikiem h=0,50m i kratą żeliwną dla ruchu ciężkiego. Studzienka posadowiona na ławie fundamentowej gr. 20 cm z betonu klasy C12/15 wraz z wykonaniem wykopu i zasypaniem.
Wg planu sytuacyjnego.</t>
  </si>
  <si>
    <t>szt.</t>
  </si>
  <si>
    <t>18</t>
  </si>
  <si>
    <t>KNNR 11 0406-03</t>
  </si>
  <si>
    <t>Studzienki kanalizacyjne z elementów betonowych o śr. 800 mm zgodnie z dokumentacją z rur HDPE z włazem żeliwnym, na lawie z betonu C 12/15 gr. 20 cm, wraz z wykonaniem wykopu i zasypaniem.
Wg planu sytuacyjnego</t>
  </si>
  <si>
    <t>19</t>
  </si>
  <si>
    <t>KNNR 11 0405-03</t>
  </si>
  <si>
    <t>Studnie rewizyjne z elementów betonowych o średnicy 1000 mm z włazem żeliwnym typu ciężkiego wypełnionym betonem i osadnikiem h=0,50m na ławie z betonu C 12/15 gr. 20 cm wraz z wykonaniem wykopu i zasypaniem.
Wg planu sytuacyjnego</t>
  </si>
  <si>
    <t>20</t>
  </si>
  <si>
    <t>KNNR 11 0405-07</t>
  </si>
  <si>
    <t>Studnie rewizyjne z kręgów betonowych o śr. 1500 mm wraz podstawą betonową,  wykopem podsypkami i zasypkami</t>
  </si>
  <si>
    <t>21</t>
  </si>
  <si>
    <t>Studnie rewizyjne z kręgów betonowych o śr. 2000  mm wraz podstawą betonową,  wykopem podsypkami i zasypkami</t>
  </si>
  <si>
    <t>22</t>
  </si>
  <si>
    <t>KNR 2-31 0602-08</t>
  </si>
  <si>
    <t>Wykonanie umocnienia skarp i dna wylotu rowów krytych kamieniem łamanym 80/150 mm na betonie C 16/20 gr. 20 cm</t>
  </si>
  <si>
    <t>RAZEM 4.2 Odwodnienie</t>
  </si>
  <si>
    <t>4.3</t>
  </si>
  <si>
    <t>Podbudowy</t>
  </si>
  <si>
    <t>23</t>
  </si>
  <si>
    <t>KNNR 6 0101-02</t>
  </si>
  <si>
    <t>Koryta wykonywane mechanicznie gł. 20 cm w gruncie kat. II-VI na całej  szerokości chodników</t>
  </si>
  <si>
    <t>24</t>
  </si>
  <si>
    <t>KNNR 6 0112-01</t>
  </si>
  <si>
    <t>Wykonanie podbudowy z mieszanki niezwiązanej 0/31 mm,  gr. warstwy po zagęszczeniu (chodnik) wg planu sytuacyjnego i wykazu zjazdów</t>
  </si>
  <si>
    <t>25</t>
  </si>
  <si>
    <t>KNNR 6 0111-02</t>
  </si>
  <si>
    <t>Podbudowy z kruszywa  stabilizowanego cementem, warstwa gr.20 cm (chodnik, ściek, krawężnik) wg planu sytuacyjnego i wykazu zjazdów</t>
  </si>
  <si>
    <t>RAZEM 4.3 Podbudowy</t>
  </si>
  <si>
    <t>4.4</t>
  </si>
  <si>
    <t>Elementy ulic</t>
  </si>
  <si>
    <t>4.4.1</t>
  </si>
  <si>
    <t>D-08.01.01. Krawężniki betonowe</t>
  </si>
  <si>
    <t>26</t>
  </si>
  <si>
    <t>KNR 2-31 0401-04,KNNR 6 0403-03</t>
  </si>
  <si>
    <t>Wykonanie rowka i ustawienie krawężnika betonowego  typ średni o wymiarach 15x30x100 cm z wykonaniem ław betonowych z oporem 0,06m3/m  betonu C-12,5/15 (35 cm x25 cm)  na podsypce cementowo - piaskowej gr. 5 cm</t>
  </si>
  <si>
    <t>RAZEM 4.4.1 D-08.01.01. Krawężniki betonowe</t>
  </si>
  <si>
    <t>4.4.2</t>
  </si>
  <si>
    <t>D-08.03.01. Betonowe obrzeża chodnikowe</t>
  </si>
  <si>
    <t>27</t>
  </si>
  <si>
    <t>KNNR 6 0404-05</t>
  </si>
  <si>
    <t>Obrzeża betonowe o wymiarach 30x8 cm na ławie betonowej z oporem z betonu C12/15i  podsypce cementowo-piaskowej, spoiny wypełnione zaprawą cementową</t>
  </si>
  <si>
    <t>RAZEM 4.4.2 D-08.03.01. Betonowe obrzeża chodnikowe</t>
  </si>
  <si>
    <t>4.4.3</t>
  </si>
  <si>
    <t>D-08.02.02. Chodniki z brukowej kostki betonowej + zjazdy</t>
  </si>
  <si>
    <t>28</t>
  </si>
  <si>
    <t>KNNR 6 0502-03</t>
  </si>
  <si>
    <t>Chodniki z kostki brukowej betonowej grubości 8 cm szarej (zjazdy kostka kolor)  na podsypce cementowo-piaskowej grubości po zagęszczeniu 5 cm z wypełnieniem spoin piaskiem</t>
  </si>
  <si>
    <t>RAZEM 4.4.3 D-08.02.02. Chodniki z brukowej kostki betonowej + zjazdy</t>
  </si>
  <si>
    <t>Nawierzchnia</t>
  </si>
  <si>
    <t>29</t>
  </si>
  <si>
    <t>KNR AT-03 0102-01</t>
  </si>
  <si>
    <t>Frezowanie nawierzchni bitumicznej o gr. do 4 cm z wywozem materiału z rozbiórki na odl. do 1 km</t>
  </si>
  <si>
    <t>30</t>
  </si>
  <si>
    <t>KNNR 6 1005-07</t>
  </si>
  <si>
    <t>Skropienie asfaltem nawierzchni drogowych</t>
  </si>
  <si>
    <t>31</t>
  </si>
  <si>
    <t>KNNR 6 0108-02</t>
  </si>
  <si>
    <t>Wyrównanie istniejącej podbudowy mieszanką minerano-bitumiczną asfaltową mechaniczne</t>
  </si>
  <si>
    <t>t</t>
  </si>
  <si>
    <t>32</t>
  </si>
  <si>
    <t>33</t>
  </si>
  <si>
    <t>KNNR 6 0309-02</t>
  </si>
  <si>
    <t>Nawierzchnie z mieszanek mineralno-bitumicznych asfaltowych o grubości 4 cm (warstwa ścieralna)</t>
  </si>
  <si>
    <t>RAZEM 5 Nawierzchnia</t>
  </si>
  <si>
    <t>Roboty wykończeniowe</t>
  </si>
  <si>
    <t>34</t>
  </si>
  <si>
    <t>KNNR 1 0503-01</t>
  </si>
  <si>
    <t>Plantowanie (obrobienie na czysto) skarp i dna wykopów i nasypów wykonywanych ręcznie w gruntach kat.I-III</t>
  </si>
  <si>
    <t>35</t>
  </si>
  <si>
    <t>KNNR 6 0606-03</t>
  </si>
  <si>
    <t>Ścieki z elementów betonowych gr. 15 cm na ławie betonowej z oporem</t>
  </si>
  <si>
    <t>36</t>
  </si>
  <si>
    <t>KNNR 6 1302-01</t>
  </si>
  <si>
    <t>Oczyszczenie ścieków betonowych z namułu
w km 2+263 - 2+329 = 60,0 str.prawa
w km 2+782 - 2+922 = 120,0 str. prawa
w km 2+286 - 3+183 = 797,0  str. lewa
w km 3+228 - 3+550 = 212,0 str. lewa</t>
  </si>
  <si>
    <t>37</t>
  </si>
  <si>
    <t>KNNR 6 0805-07</t>
  </si>
  <si>
    <t>Regulacja wysokościowa nawierzchni z kostki brukowej betonowej, masy bitumicznej, betonu - zjazdy
w km 2+261 - 3+550 str. lewa</t>
  </si>
  <si>
    <t>RAZEM 6 Roboty wykończeniowe</t>
  </si>
  <si>
    <t>Oznakowanie poziome</t>
  </si>
  <si>
    <t>38</t>
  </si>
  <si>
    <t>KNNR 6 0705-06</t>
  </si>
  <si>
    <t>Oznakowanie poziome jezdni farbą chlorokauczukową - linie na skrzyżowaniach i przejściach dla pieszych malowane mechanicznie</t>
  </si>
  <si>
    <t>RAZEM 7 Oznakowanie poziome</t>
  </si>
  <si>
    <t>Oznakowanie pionowe</t>
  </si>
  <si>
    <t>39</t>
  </si>
  <si>
    <t>KNNR 6 0702-01</t>
  </si>
  <si>
    <t>Pionowe znaki drogowe - słupki z rur stalowych</t>
  </si>
  <si>
    <t>40</t>
  </si>
  <si>
    <t>KNNR 6 0702-04</t>
  </si>
  <si>
    <t>Pionowe znaki drogowe - znaki zakazu, nakazu, ostrzegawcze i informacyjne o pow. do 0.3 m2</t>
  </si>
  <si>
    <t>RAZEM 8 Oznakowanie pionowe</t>
  </si>
  <si>
    <t>RAZEM kosztorys NETTO:</t>
  </si>
  <si>
    <t>VAT:</t>
  </si>
  <si>
    <t>RAZEM kosztorys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</si>
  <si>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</si>
  <si>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</si>
  <si>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</si>
  <si>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</si>
  <si>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</si>
  <si>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</si>
  <si>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</si>
  <si>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</si>
  <si>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</si>
  <si>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</si>
  <si>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color indexed="10"/>
        <rFont val="Arial"/>
        <family val="2"/>
      </rPr>
      <t>ZP.271.1.17.2023</t>
    </r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</si>
  <si>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</si>
  <si>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r>
      <t>składany w postępowaniu o udzielenie zamówienia publicznego pn.
"</t>
    </r>
    <r>
      <rPr>
        <b/>
        <sz val="11"/>
        <color indexed="8"/>
        <rFont val="Calibri"/>
        <family val="2"/>
      </rPr>
      <t>Przebudowa  drogi powiatowej nr 1707 Wiązownica - Piwoda - Olchowa w km 2+261 - 3+550"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</si>
  <si>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ZP.271.1.18.2023</t>
  </si>
  <si>
    <t>KNNR 6 0701-03</t>
  </si>
  <si>
    <t>Montaż barier ochronnych U-11a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</si>
</sst>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,##0.00\ &quot;zł&quot;"/>
  </numFmts>
  <fonts count="6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10"/>
      <name val="Century Gothic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sz val="11"/>
      <color rgb="FFFF0000"/>
      <name val="Century Gothic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4" fillId="21" borderId="10" xfId="0" applyFont="1" applyFill="1" applyBorder="1" applyAlignment="1" applyProtection="1">
      <alignment horizontal="center" vertical="center" wrapText="1"/>
      <protection/>
    </xf>
    <xf numFmtId="174" fontId="55" fillId="12" borderId="10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174" fontId="55" fillId="6" borderId="10" xfId="0" applyNumberFormat="1" applyFont="1" applyFill="1" applyBorder="1" applyAlignment="1" applyProtection="1">
      <alignment vertical="center" wrapText="1"/>
      <protection/>
    </xf>
    <xf numFmtId="175" fontId="54" fillId="21" borderId="10" xfId="0" applyNumberFormat="1" applyFont="1" applyFill="1" applyBorder="1" applyAlignment="1" applyProtection="1">
      <alignment horizontal="center" vertical="center" wrapText="1"/>
      <protection/>
    </xf>
    <xf numFmtId="175" fontId="55" fillId="12" borderId="10" xfId="0" applyNumberFormat="1" applyFont="1" applyFill="1" applyBorder="1" applyAlignment="1" applyProtection="1">
      <alignment vertical="center" wrapText="1"/>
      <protection/>
    </xf>
    <xf numFmtId="175" fontId="56" fillId="0" borderId="10" xfId="0" applyNumberFormat="1" applyFont="1" applyBorder="1" applyAlignment="1" applyProtection="1">
      <alignment vertical="center" wrapText="1"/>
      <protection/>
    </xf>
    <xf numFmtId="175" fontId="55" fillId="6" borderId="10" xfId="0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/>
    </xf>
    <xf numFmtId="4" fontId="54" fillId="21" borderId="10" xfId="0" applyNumberFormat="1" applyFont="1" applyFill="1" applyBorder="1" applyAlignment="1" applyProtection="1">
      <alignment horizontal="center" vertical="center" wrapText="1"/>
      <protection/>
    </xf>
    <xf numFmtId="4" fontId="55" fillId="12" borderId="10" xfId="0" applyNumberFormat="1" applyFont="1" applyFill="1" applyBorder="1" applyAlignment="1" applyProtection="1">
      <alignment vertical="center" wrapText="1"/>
      <protection/>
    </xf>
    <xf numFmtId="4" fontId="56" fillId="0" borderId="10" xfId="0" applyNumberFormat="1" applyFont="1" applyBorder="1" applyAlignment="1" applyProtection="1">
      <alignment vertical="center" wrapText="1"/>
      <protection/>
    </xf>
    <xf numFmtId="4" fontId="55" fillId="6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0" fontId="60" fillId="0" borderId="0" xfId="0" applyFont="1" applyAlignment="1">
      <alignment/>
    </xf>
    <xf numFmtId="175" fontId="35" fillId="0" borderId="0" xfId="0" applyNumberFormat="1" applyFont="1" applyAlignment="1">
      <alignment horizontal="center"/>
    </xf>
    <xf numFmtId="175" fontId="35" fillId="0" borderId="0" xfId="0" applyNumberFormat="1" applyFont="1" applyAlignment="1">
      <alignment horizontal="center" vertical="center" wrapText="1"/>
    </xf>
    <xf numFmtId="175" fontId="55" fillId="18" borderId="11" xfId="0" applyNumberFormat="1" applyFont="1" applyFill="1" applyBorder="1" applyAlignment="1" applyProtection="1">
      <alignment horizontal="center" vertical="center" wrapText="1"/>
      <protection/>
    </xf>
    <xf numFmtId="175" fontId="55" fillId="18" borderId="12" xfId="0" applyNumberFormat="1" applyFont="1" applyFill="1" applyBorder="1" applyAlignment="1" applyProtection="1">
      <alignment horizontal="center" vertical="center" wrapText="1"/>
      <protection/>
    </xf>
    <xf numFmtId="175" fontId="55" fillId="18" borderId="13" xfId="0" applyNumberFormat="1" applyFont="1" applyFill="1" applyBorder="1" applyAlignment="1" applyProtection="1">
      <alignment horizontal="center" vertical="center" wrapText="1"/>
      <protection/>
    </xf>
    <xf numFmtId="174" fontId="55" fillId="18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left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4" fontId="64" fillId="0" borderId="10" xfId="0" applyNumberFormat="1" applyFont="1" applyBorder="1" applyAlignment="1" applyProtection="1">
      <alignment vertical="center" wrapText="1"/>
      <protection/>
    </xf>
    <xf numFmtId="175" fontId="64" fillId="0" borderId="10" xfId="0" applyNumberFormat="1" applyFont="1" applyBorder="1" applyAlignment="1" applyProtection="1">
      <alignment vertical="center" wrapText="1"/>
      <protection/>
    </xf>
    <xf numFmtId="0" fontId="6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05"/>
  <sheetViews>
    <sheetView tabSelected="1" zoomScalePageLayoutView="0" workbookViewId="0" topLeftCell="A76">
      <selection activeCell="J83" sqref="J83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4" width="14.28125" style="0" customWidth="1"/>
    <col min="5" max="5" width="14.28125" style="14" customWidth="1"/>
    <col min="6" max="6" width="14.28125" style="9" customWidth="1"/>
    <col min="7" max="7" width="34.8515625" style="9" customWidth="1"/>
    <col min="8" max="8" width="43.00390625" style="0" customWidth="1"/>
  </cols>
  <sheetData>
    <row r="1" spans="1:7" ht="15">
      <c r="A1" s="17" t="s">
        <v>179</v>
      </c>
      <c r="B1" t="s">
        <v>182</v>
      </c>
      <c r="E1"/>
      <c r="F1"/>
      <c r="G1" s="20" t="s">
        <v>172</v>
      </c>
    </row>
    <row r="2" spans="5:6" ht="15">
      <c r="E2"/>
      <c r="F2"/>
    </row>
    <row r="3" spans="5:7" ht="90">
      <c r="E3"/>
      <c r="F3"/>
      <c r="G3" s="21" t="s">
        <v>180</v>
      </c>
    </row>
    <row r="4" spans="1:6" ht="15">
      <c r="A4" s="18" t="s">
        <v>173</v>
      </c>
      <c r="E4"/>
      <c r="F4"/>
    </row>
    <row r="5" spans="1:7" ht="15">
      <c r="A5" s="28" t="s">
        <v>174</v>
      </c>
      <c r="B5" s="28"/>
      <c r="C5" s="28"/>
      <c r="D5" s="28"/>
      <c r="E5" s="28"/>
      <c r="F5" s="28"/>
      <c r="G5" s="28"/>
    </row>
    <row r="6" spans="5:6" ht="15">
      <c r="E6"/>
      <c r="F6"/>
    </row>
    <row r="7" spans="5:6" ht="15">
      <c r="E7"/>
      <c r="F7"/>
    </row>
    <row r="8" spans="5:6" ht="15">
      <c r="E8"/>
      <c r="F8"/>
    </row>
    <row r="9" spans="1:6" ht="15">
      <c r="A9" s="19" t="s">
        <v>175</v>
      </c>
      <c r="E9"/>
      <c r="F9"/>
    </row>
    <row r="10" spans="1:6" ht="15">
      <c r="A10" s="19"/>
      <c r="E10"/>
      <c r="F10"/>
    </row>
    <row r="11" spans="1:6" ht="15">
      <c r="A11" s="29" t="s">
        <v>176</v>
      </c>
      <c r="B11" s="29"/>
      <c r="E11"/>
      <c r="F11"/>
    </row>
    <row r="12" spans="1:6" ht="15">
      <c r="A12" s="19"/>
      <c r="E12"/>
      <c r="F12"/>
    </row>
    <row r="13" spans="1:6" ht="15">
      <c r="A13" s="19"/>
      <c r="E13"/>
      <c r="F13"/>
    </row>
    <row r="14" spans="1:6" ht="15">
      <c r="A14" s="30" t="s">
        <v>177</v>
      </c>
      <c r="B14" s="30"/>
      <c r="E14"/>
      <c r="F14"/>
    </row>
    <row r="15" spans="5:6" ht="15">
      <c r="E15"/>
      <c r="F15"/>
    </row>
    <row r="16" spans="1:7" ht="18.75">
      <c r="A16" s="31" t="s">
        <v>178</v>
      </c>
      <c r="B16" s="31"/>
      <c r="C16" s="31"/>
      <c r="D16" s="31"/>
      <c r="E16" s="31"/>
      <c r="F16" s="31"/>
      <c r="G16" s="31"/>
    </row>
    <row r="17" spans="1:7" ht="58.5" customHeight="1">
      <c r="A17" s="32" t="s">
        <v>181</v>
      </c>
      <c r="B17" s="32"/>
      <c r="C17" s="32"/>
      <c r="D17" s="32"/>
      <c r="E17" s="32"/>
      <c r="F17" s="32"/>
      <c r="G17" s="32"/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0" t="s">
        <v>4</v>
      </c>
      <c r="F19" s="5" t="s">
        <v>5</v>
      </c>
      <c r="G19" s="5" t="s">
        <v>6</v>
      </c>
    </row>
    <row r="20" spans="1:7" ht="15">
      <c r="A20" s="1" t="s">
        <v>7</v>
      </c>
      <c r="B20" s="1" t="s">
        <v>8</v>
      </c>
      <c r="C20" s="1" t="s">
        <v>10</v>
      </c>
      <c r="D20" s="1" t="s">
        <v>11</v>
      </c>
      <c r="E20" s="10" t="s">
        <v>12</v>
      </c>
      <c r="F20" s="5" t="s">
        <v>13</v>
      </c>
      <c r="G20" s="5" t="s">
        <v>14</v>
      </c>
    </row>
    <row r="21" spans="1:7" ht="15">
      <c r="A21" s="2" t="s">
        <v>7</v>
      </c>
      <c r="B21" s="2"/>
      <c r="C21" s="2" t="s">
        <v>15</v>
      </c>
      <c r="D21" s="2"/>
      <c r="E21" s="11"/>
      <c r="F21" s="6"/>
      <c r="G21" s="6"/>
    </row>
    <row r="22" spans="1:7" ht="99">
      <c r="A22" s="3" t="s">
        <v>7</v>
      </c>
      <c r="B22" s="3" t="s">
        <v>16</v>
      </c>
      <c r="C22" s="3" t="s">
        <v>17</v>
      </c>
      <c r="D22" s="3" t="s">
        <v>18</v>
      </c>
      <c r="E22" s="12">
        <v>1.29</v>
      </c>
      <c r="F22" s="7"/>
      <c r="G22" s="7">
        <f>E22*F22</f>
        <v>0</v>
      </c>
    </row>
    <row r="23" spans="1:7" ht="49.5">
      <c r="A23" s="3" t="s">
        <v>8</v>
      </c>
      <c r="B23" s="3" t="s">
        <v>19</v>
      </c>
      <c r="C23" s="3" t="s">
        <v>20</v>
      </c>
      <c r="D23" s="3" t="s">
        <v>21</v>
      </c>
      <c r="E23" s="12">
        <v>0.05</v>
      </c>
      <c r="F23" s="7"/>
      <c r="G23" s="7">
        <f>E23*F23</f>
        <v>0</v>
      </c>
    </row>
    <row r="24" spans="1:7" ht="15">
      <c r="A24" s="4"/>
      <c r="B24" s="4"/>
      <c r="C24" s="4" t="s">
        <v>22</v>
      </c>
      <c r="D24" s="4"/>
      <c r="E24" s="13"/>
      <c r="F24" s="8"/>
      <c r="G24" s="8">
        <f>SUM(G22:G23)</f>
        <v>0</v>
      </c>
    </row>
    <row r="25" spans="1:7" ht="15">
      <c r="A25" s="2" t="s">
        <v>8</v>
      </c>
      <c r="B25" s="2"/>
      <c r="C25" s="2" t="s">
        <v>23</v>
      </c>
      <c r="D25" s="2"/>
      <c r="E25" s="11"/>
      <c r="F25" s="6"/>
      <c r="G25" s="6"/>
    </row>
    <row r="26" spans="1:7" ht="33">
      <c r="A26" s="3" t="s">
        <v>9</v>
      </c>
      <c r="B26" s="3" t="s">
        <v>24</v>
      </c>
      <c r="C26" s="3" t="s">
        <v>25</v>
      </c>
      <c r="D26" s="3" t="s">
        <v>26</v>
      </c>
      <c r="E26" s="12">
        <v>135.8</v>
      </c>
      <c r="F26" s="7"/>
      <c r="G26" s="7">
        <f>E26*F26</f>
        <v>0</v>
      </c>
    </row>
    <row r="27" spans="1:7" ht="49.5">
      <c r="A27" s="3" t="s">
        <v>10</v>
      </c>
      <c r="B27" s="3" t="s">
        <v>27</v>
      </c>
      <c r="C27" s="3" t="s">
        <v>28</v>
      </c>
      <c r="D27" s="3" t="s">
        <v>26</v>
      </c>
      <c r="E27" s="12">
        <v>36.3</v>
      </c>
      <c r="F27" s="7"/>
      <c r="G27" s="7">
        <f aca="true" t="shared" si="0" ref="G27:G32">E27*F27</f>
        <v>0</v>
      </c>
    </row>
    <row r="28" spans="1:7" ht="33">
      <c r="A28" s="3" t="s">
        <v>11</v>
      </c>
      <c r="B28" s="3" t="s">
        <v>29</v>
      </c>
      <c r="C28" s="3" t="s">
        <v>30</v>
      </c>
      <c r="D28" s="3" t="s">
        <v>26</v>
      </c>
      <c r="E28" s="12">
        <v>17.2</v>
      </c>
      <c r="F28" s="7"/>
      <c r="G28" s="7">
        <f t="shared" si="0"/>
        <v>0</v>
      </c>
    </row>
    <row r="29" spans="1:7" ht="82.5">
      <c r="A29" s="3" t="s">
        <v>12</v>
      </c>
      <c r="B29" s="3" t="s">
        <v>31</v>
      </c>
      <c r="C29" s="3" t="s">
        <v>32</v>
      </c>
      <c r="D29" s="3" t="s">
        <v>33</v>
      </c>
      <c r="E29" s="12">
        <v>280</v>
      </c>
      <c r="F29" s="7"/>
      <c r="G29" s="7">
        <f t="shared" si="0"/>
        <v>0</v>
      </c>
    </row>
    <row r="30" spans="1:7" ht="33">
      <c r="A30" s="3" t="s">
        <v>13</v>
      </c>
      <c r="B30" s="3" t="s">
        <v>34</v>
      </c>
      <c r="C30" s="3" t="s">
        <v>35</v>
      </c>
      <c r="D30" s="3" t="s">
        <v>33</v>
      </c>
      <c r="E30" s="12">
        <v>21</v>
      </c>
      <c r="F30" s="7"/>
      <c r="G30" s="7">
        <f t="shared" si="0"/>
        <v>0</v>
      </c>
    </row>
    <row r="31" spans="1:7" ht="16.5">
      <c r="A31" s="3" t="s">
        <v>14</v>
      </c>
      <c r="B31" s="3" t="s">
        <v>36</v>
      </c>
      <c r="C31" s="3" t="s">
        <v>37</v>
      </c>
      <c r="D31" s="3" t="s">
        <v>38</v>
      </c>
      <c r="E31" s="12">
        <v>1.2</v>
      </c>
      <c r="F31" s="7"/>
      <c r="G31" s="7">
        <f t="shared" si="0"/>
        <v>0</v>
      </c>
    </row>
    <row r="32" spans="1:7" ht="66">
      <c r="A32" s="3" t="s">
        <v>39</v>
      </c>
      <c r="B32" s="3" t="s">
        <v>40</v>
      </c>
      <c r="C32" s="3" t="s">
        <v>41</v>
      </c>
      <c r="D32" s="3" t="s">
        <v>38</v>
      </c>
      <c r="E32" s="12">
        <v>50.8</v>
      </c>
      <c r="F32" s="7"/>
      <c r="G32" s="7">
        <f t="shared" si="0"/>
        <v>0</v>
      </c>
    </row>
    <row r="33" spans="1:7" ht="15">
      <c r="A33" s="4"/>
      <c r="B33" s="4"/>
      <c r="C33" s="4" t="s">
        <v>42</v>
      </c>
      <c r="D33" s="4"/>
      <c r="E33" s="13"/>
      <c r="F33" s="8"/>
      <c r="G33" s="8">
        <f>SUM(G26:G32)</f>
        <v>0</v>
      </c>
    </row>
    <row r="34" spans="1:7" ht="15">
      <c r="A34" s="2" t="s">
        <v>9</v>
      </c>
      <c r="B34" s="2"/>
      <c r="C34" s="2" t="s">
        <v>43</v>
      </c>
      <c r="D34" s="2"/>
      <c r="E34" s="11"/>
      <c r="F34" s="6"/>
      <c r="G34" s="6"/>
    </row>
    <row r="35" spans="1:7" ht="33">
      <c r="A35" s="3" t="s">
        <v>44</v>
      </c>
      <c r="B35" s="3" t="s">
        <v>45</v>
      </c>
      <c r="C35" s="3" t="s">
        <v>46</v>
      </c>
      <c r="D35" s="3" t="s">
        <v>33</v>
      </c>
      <c r="E35" s="12">
        <v>733</v>
      </c>
      <c r="F35" s="7"/>
      <c r="G35" s="7">
        <f>E35*F35</f>
        <v>0</v>
      </c>
    </row>
    <row r="36" spans="1:7" ht="33">
      <c r="A36" s="3" t="s">
        <v>47</v>
      </c>
      <c r="B36" s="3" t="s">
        <v>48</v>
      </c>
      <c r="C36" s="3" t="s">
        <v>49</v>
      </c>
      <c r="D36" s="3" t="s">
        <v>33</v>
      </c>
      <c r="E36" s="12">
        <v>6</v>
      </c>
      <c r="F36" s="7"/>
      <c r="G36" s="7">
        <f>E36*F36</f>
        <v>0</v>
      </c>
    </row>
    <row r="37" spans="1:7" ht="15">
      <c r="A37" s="4"/>
      <c r="B37" s="4"/>
      <c r="C37" s="4" t="s">
        <v>50</v>
      </c>
      <c r="D37" s="4"/>
      <c r="E37" s="13"/>
      <c r="F37" s="8"/>
      <c r="G37" s="8">
        <f>SUM(G35:G36)</f>
        <v>0</v>
      </c>
    </row>
    <row r="38" spans="1:7" ht="15">
      <c r="A38" s="2" t="s">
        <v>10</v>
      </c>
      <c r="B38" s="2"/>
      <c r="C38" s="2" t="s">
        <v>51</v>
      </c>
      <c r="D38" s="2"/>
      <c r="E38" s="11"/>
      <c r="F38" s="6"/>
      <c r="G38" s="6"/>
    </row>
    <row r="39" spans="1:7" ht="15">
      <c r="A39" s="2" t="s">
        <v>52</v>
      </c>
      <c r="B39" s="2"/>
      <c r="C39" s="2" t="s">
        <v>53</v>
      </c>
      <c r="D39" s="2"/>
      <c r="E39" s="11"/>
      <c r="F39" s="6"/>
      <c r="G39" s="6"/>
    </row>
    <row r="40" spans="1:7" ht="82.5">
      <c r="A40" s="3" t="s">
        <v>54</v>
      </c>
      <c r="B40" s="3" t="s">
        <v>55</v>
      </c>
      <c r="C40" s="3" t="s">
        <v>56</v>
      </c>
      <c r="D40" s="3" t="s">
        <v>38</v>
      </c>
      <c r="E40" s="12">
        <v>312.12</v>
      </c>
      <c r="F40" s="7"/>
      <c r="G40" s="7">
        <f>E40*F40</f>
        <v>0</v>
      </c>
    </row>
    <row r="41" spans="1:7" ht="66">
      <c r="A41" s="3" t="s">
        <v>57</v>
      </c>
      <c r="B41" s="3" t="s">
        <v>58</v>
      </c>
      <c r="C41" s="3" t="s">
        <v>59</v>
      </c>
      <c r="D41" s="3" t="s">
        <v>38</v>
      </c>
      <c r="E41" s="12">
        <v>1018.95</v>
      </c>
      <c r="F41" s="7"/>
      <c r="G41" s="7">
        <f>E41*F41</f>
        <v>0</v>
      </c>
    </row>
    <row r="42" spans="1:7" ht="15">
      <c r="A42" s="4"/>
      <c r="B42" s="4"/>
      <c r="C42" s="4" t="s">
        <v>60</v>
      </c>
      <c r="D42" s="4"/>
      <c r="E42" s="13"/>
      <c r="F42" s="8"/>
      <c r="G42" s="8">
        <f>SUM(G40:G41)</f>
        <v>0</v>
      </c>
    </row>
    <row r="43" spans="1:7" ht="15">
      <c r="A43" s="2" t="s">
        <v>61</v>
      </c>
      <c r="B43" s="2"/>
      <c r="C43" s="2" t="s">
        <v>62</v>
      </c>
      <c r="D43" s="2"/>
      <c r="E43" s="11"/>
      <c r="F43" s="6"/>
      <c r="G43" s="6"/>
    </row>
    <row r="44" spans="1:7" ht="33">
      <c r="A44" s="3" t="s">
        <v>63</v>
      </c>
      <c r="B44" s="3" t="s">
        <v>64</v>
      </c>
      <c r="C44" s="3" t="s">
        <v>65</v>
      </c>
      <c r="D44" s="3" t="s">
        <v>33</v>
      </c>
      <c r="E44" s="12">
        <v>48</v>
      </c>
      <c r="F44" s="7"/>
      <c r="G44" s="7">
        <f>E44*F44</f>
        <v>0</v>
      </c>
    </row>
    <row r="45" spans="1:7" ht="33">
      <c r="A45" s="3" t="s">
        <v>66</v>
      </c>
      <c r="B45" s="3" t="s">
        <v>67</v>
      </c>
      <c r="C45" s="3" t="s">
        <v>68</v>
      </c>
      <c r="D45" s="3" t="s">
        <v>33</v>
      </c>
      <c r="E45" s="12">
        <v>229</v>
      </c>
      <c r="F45" s="7"/>
      <c r="G45" s="7">
        <f aca="true" t="shared" si="1" ref="G45:G52">E45*F45</f>
        <v>0</v>
      </c>
    </row>
    <row r="46" spans="1:7" ht="33">
      <c r="A46" s="3" t="s">
        <v>69</v>
      </c>
      <c r="B46" s="3" t="s">
        <v>70</v>
      </c>
      <c r="C46" s="3" t="s">
        <v>71</v>
      </c>
      <c r="D46" s="3" t="s">
        <v>33</v>
      </c>
      <c r="E46" s="12">
        <v>4</v>
      </c>
      <c r="F46" s="7"/>
      <c r="G46" s="7">
        <f t="shared" si="1"/>
        <v>0</v>
      </c>
    </row>
    <row r="47" spans="1:7" ht="115.5">
      <c r="A47" s="3" t="s">
        <v>72</v>
      </c>
      <c r="B47" s="3" t="s">
        <v>73</v>
      </c>
      <c r="C47" s="3" t="s">
        <v>74</v>
      </c>
      <c r="D47" s="3" t="s">
        <v>75</v>
      </c>
      <c r="E47" s="12">
        <v>8</v>
      </c>
      <c r="F47" s="7"/>
      <c r="G47" s="7">
        <f t="shared" si="1"/>
        <v>0</v>
      </c>
    </row>
    <row r="48" spans="1:7" ht="82.5">
      <c r="A48" s="3" t="s">
        <v>76</v>
      </c>
      <c r="B48" s="3" t="s">
        <v>77</v>
      </c>
      <c r="C48" s="3" t="s">
        <v>78</v>
      </c>
      <c r="D48" s="3" t="s">
        <v>75</v>
      </c>
      <c r="E48" s="12">
        <v>7</v>
      </c>
      <c r="F48" s="7"/>
      <c r="G48" s="7">
        <f t="shared" si="1"/>
        <v>0</v>
      </c>
    </row>
    <row r="49" spans="1:7" ht="99">
      <c r="A49" s="3" t="s">
        <v>79</v>
      </c>
      <c r="B49" s="3" t="s">
        <v>80</v>
      </c>
      <c r="C49" s="3" t="s">
        <v>81</v>
      </c>
      <c r="D49" s="3" t="s">
        <v>75</v>
      </c>
      <c r="E49" s="12">
        <v>2</v>
      </c>
      <c r="F49" s="7"/>
      <c r="G49" s="7">
        <f t="shared" si="1"/>
        <v>0</v>
      </c>
    </row>
    <row r="50" spans="1:7" ht="49.5">
      <c r="A50" s="3" t="s">
        <v>82</v>
      </c>
      <c r="B50" s="3" t="s">
        <v>83</v>
      </c>
      <c r="C50" s="3" t="s">
        <v>84</v>
      </c>
      <c r="D50" s="3" t="s">
        <v>75</v>
      </c>
      <c r="E50" s="12">
        <v>2</v>
      </c>
      <c r="F50" s="7"/>
      <c r="G50" s="7">
        <f t="shared" si="1"/>
        <v>0</v>
      </c>
    </row>
    <row r="51" spans="1:7" ht="49.5">
      <c r="A51" s="3" t="s">
        <v>85</v>
      </c>
      <c r="B51" s="3" t="s">
        <v>83</v>
      </c>
      <c r="C51" s="3" t="s">
        <v>86</v>
      </c>
      <c r="D51" s="3" t="s">
        <v>75</v>
      </c>
      <c r="E51" s="12">
        <v>1</v>
      </c>
      <c r="F51" s="7"/>
      <c r="G51" s="7">
        <f t="shared" si="1"/>
        <v>0</v>
      </c>
    </row>
    <row r="52" spans="1:7" ht="49.5">
      <c r="A52" s="3" t="s">
        <v>87</v>
      </c>
      <c r="B52" s="3" t="s">
        <v>88</v>
      </c>
      <c r="C52" s="3" t="s">
        <v>89</v>
      </c>
      <c r="D52" s="3" t="s">
        <v>26</v>
      </c>
      <c r="E52" s="12">
        <v>16</v>
      </c>
      <c r="F52" s="7"/>
      <c r="G52" s="7">
        <f t="shared" si="1"/>
        <v>0</v>
      </c>
    </row>
    <row r="53" spans="1:7" ht="15">
      <c r="A53" s="4"/>
      <c r="B53" s="4"/>
      <c r="C53" s="4" t="s">
        <v>90</v>
      </c>
      <c r="D53" s="4"/>
      <c r="E53" s="13"/>
      <c r="F53" s="8"/>
      <c r="G53" s="8">
        <f>SUM(G44:G52)</f>
        <v>0</v>
      </c>
    </row>
    <row r="54" spans="1:7" ht="15">
      <c r="A54" s="2" t="s">
        <v>91</v>
      </c>
      <c r="B54" s="2"/>
      <c r="C54" s="2" t="s">
        <v>92</v>
      </c>
      <c r="D54" s="2"/>
      <c r="E54" s="11"/>
      <c r="F54" s="6"/>
      <c r="G54" s="6"/>
    </row>
    <row r="55" spans="1:7" ht="33">
      <c r="A55" s="3" t="s">
        <v>93</v>
      </c>
      <c r="B55" s="3" t="s">
        <v>94</v>
      </c>
      <c r="C55" s="3" t="s">
        <v>95</v>
      </c>
      <c r="D55" s="3" t="s">
        <v>26</v>
      </c>
      <c r="E55" s="12">
        <v>1420.5</v>
      </c>
      <c r="F55" s="7"/>
      <c r="G55" s="7">
        <f>E55*F55</f>
        <v>0</v>
      </c>
    </row>
    <row r="56" spans="1:7" ht="49.5">
      <c r="A56" s="3" t="s">
        <v>96</v>
      </c>
      <c r="B56" s="3" t="s">
        <v>97</v>
      </c>
      <c r="C56" s="3" t="s">
        <v>98</v>
      </c>
      <c r="D56" s="3" t="s">
        <v>26</v>
      </c>
      <c r="E56" s="12">
        <v>1420.5</v>
      </c>
      <c r="F56" s="7"/>
      <c r="G56" s="7">
        <f>E56*F56</f>
        <v>0</v>
      </c>
    </row>
    <row r="57" spans="1:7" ht="49.5">
      <c r="A57" s="3" t="s">
        <v>99</v>
      </c>
      <c r="B57" s="3" t="s">
        <v>100</v>
      </c>
      <c r="C57" s="3" t="s">
        <v>101</v>
      </c>
      <c r="D57" s="3" t="s">
        <v>26</v>
      </c>
      <c r="E57" s="12">
        <v>1420.5</v>
      </c>
      <c r="F57" s="7"/>
      <c r="G57" s="7">
        <f>E57*F57</f>
        <v>0</v>
      </c>
    </row>
    <row r="58" spans="1:7" ht="15">
      <c r="A58" s="4"/>
      <c r="B58" s="4"/>
      <c r="C58" s="4" t="s">
        <v>102</v>
      </c>
      <c r="D58" s="4"/>
      <c r="E58" s="13"/>
      <c r="F58" s="8"/>
      <c r="G58" s="8">
        <f>SUM(G55:G57)</f>
        <v>0</v>
      </c>
    </row>
    <row r="59" spans="1:7" ht="15">
      <c r="A59" s="2" t="s">
        <v>103</v>
      </c>
      <c r="B59" s="2"/>
      <c r="C59" s="2" t="s">
        <v>104</v>
      </c>
      <c r="D59" s="2"/>
      <c r="E59" s="11"/>
      <c r="F59" s="6"/>
      <c r="G59" s="6"/>
    </row>
    <row r="60" spans="1:7" ht="15">
      <c r="A60" s="2" t="s">
        <v>105</v>
      </c>
      <c r="B60" s="2"/>
      <c r="C60" s="2" t="s">
        <v>106</v>
      </c>
      <c r="D60" s="2"/>
      <c r="E60" s="11"/>
      <c r="F60" s="6"/>
      <c r="G60" s="6"/>
    </row>
    <row r="61" spans="1:7" ht="82.5">
      <c r="A61" s="3" t="s">
        <v>107</v>
      </c>
      <c r="B61" s="3" t="s">
        <v>108</v>
      </c>
      <c r="C61" s="3" t="s">
        <v>109</v>
      </c>
      <c r="D61" s="3" t="s">
        <v>33</v>
      </c>
      <c r="E61" s="12">
        <v>730</v>
      </c>
      <c r="F61" s="7"/>
      <c r="G61" s="7">
        <f>E61*F61</f>
        <v>0</v>
      </c>
    </row>
    <row r="62" spans="1:7" ht="15">
      <c r="A62" s="4"/>
      <c r="B62" s="4"/>
      <c r="C62" s="4" t="s">
        <v>110</v>
      </c>
      <c r="D62" s="4"/>
      <c r="E62" s="13"/>
      <c r="F62" s="8"/>
      <c r="G62" s="8">
        <f>G61</f>
        <v>0</v>
      </c>
    </row>
    <row r="63" spans="1:7" ht="15">
      <c r="A63" s="2" t="s">
        <v>111</v>
      </c>
      <c r="B63" s="2"/>
      <c r="C63" s="2" t="s">
        <v>112</v>
      </c>
      <c r="D63" s="2"/>
      <c r="E63" s="11"/>
      <c r="F63" s="6"/>
      <c r="G63" s="6"/>
    </row>
    <row r="64" spans="1:7" ht="66">
      <c r="A64" s="3" t="s">
        <v>113</v>
      </c>
      <c r="B64" s="3" t="s">
        <v>114</v>
      </c>
      <c r="C64" s="3" t="s">
        <v>115</v>
      </c>
      <c r="D64" s="3" t="s">
        <v>33</v>
      </c>
      <c r="E64" s="12">
        <v>730</v>
      </c>
      <c r="F64" s="7"/>
      <c r="G64" s="7">
        <f>E64*F64</f>
        <v>0</v>
      </c>
    </row>
    <row r="65" spans="1:7" ht="28.5">
      <c r="A65" s="4"/>
      <c r="B65" s="4"/>
      <c r="C65" s="4" t="s">
        <v>116</v>
      </c>
      <c r="D65" s="4"/>
      <c r="E65" s="13"/>
      <c r="F65" s="8"/>
      <c r="G65" s="8">
        <f>G64</f>
        <v>0</v>
      </c>
    </row>
    <row r="66" spans="1:7" ht="28.5">
      <c r="A66" s="2" t="s">
        <v>117</v>
      </c>
      <c r="B66" s="2"/>
      <c r="C66" s="2" t="s">
        <v>118</v>
      </c>
      <c r="D66" s="2"/>
      <c r="E66" s="11"/>
      <c r="F66" s="6"/>
      <c r="G66" s="6"/>
    </row>
    <row r="67" spans="1:7" ht="66">
      <c r="A67" s="3" t="s">
        <v>119</v>
      </c>
      <c r="B67" s="3" t="s">
        <v>120</v>
      </c>
      <c r="C67" s="3" t="s">
        <v>121</v>
      </c>
      <c r="D67" s="3" t="s">
        <v>26</v>
      </c>
      <c r="E67" s="12">
        <v>1420.5</v>
      </c>
      <c r="F67" s="7"/>
      <c r="G67" s="7">
        <f>E67*F67</f>
        <v>0</v>
      </c>
    </row>
    <row r="68" spans="1:7" ht="28.5">
      <c r="A68" s="4"/>
      <c r="B68" s="4"/>
      <c r="C68" s="4" t="s">
        <v>122</v>
      </c>
      <c r="D68" s="4"/>
      <c r="E68" s="13"/>
      <c r="F68" s="8"/>
      <c r="G68" s="8">
        <f>G67</f>
        <v>0</v>
      </c>
    </row>
    <row r="69" spans="1:7" ht="15">
      <c r="A69" s="2" t="s">
        <v>11</v>
      </c>
      <c r="B69" s="2"/>
      <c r="C69" s="2" t="s">
        <v>123</v>
      </c>
      <c r="D69" s="2"/>
      <c r="E69" s="11"/>
      <c r="F69" s="6"/>
      <c r="G69" s="6"/>
    </row>
    <row r="70" spans="1:7" ht="33">
      <c r="A70" s="3" t="s">
        <v>124</v>
      </c>
      <c r="B70" s="3" t="s">
        <v>125</v>
      </c>
      <c r="C70" s="3" t="s">
        <v>126</v>
      </c>
      <c r="D70" s="3" t="s">
        <v>26</v>
      </c>
      <c r="E70" s="12">
        <v>6943</v>
      </c>
      <c r="F70" s="7"/>
      <c r="G70" s="7">
        <f>E70*F70</f>
        <v>0</v>
      </c>
    </row>
    <row r="71" spans="1:7" ht="15" customHeight="1">
      <c r="A71" s="3" t="s">
        <v>127</v>
      </c>
      <c r="B71" s="3" t="s">
        <v>128</v>
      </c>
      <c r="C71" s="3" t="s">
        <v>129</v>
      </c>
      <c r="D71" s="3" t="s">
        <v>26</v>
      </c>
      <c r="E71" s="12">
        <v>6943</v>
      </c>
      <c r="F71" s="7"/>
      <c r="G71" s="7">
        <f>E71*F71</f>
        <v>0</v>
      </c>
    </row>
    <row r="72" spans="1:8" ht="33">
      <c r="A72" s="3" t="s">
        <v>130</v>
      </c>
      <c r="B72" s="3" t="s">
        <v>131</v>
      </c>
      <c r="C72" s="3" t="s">
        <v>132</v>
      </c>
      <c r="D72" s="3" t="s">
        <v>133</v>
      </c>
      <c r="E72" s="12">
        <v>867.88</v>
      </c>
      <c r="F72" s="7"/>
      <c r="G72" s="7">
        <f>E72*F72</f>
        <v>0</v>
      </c>
      <c r="H72" s="9"/>
    </row>
    <row r="73" spans="1:7" ht="16.5">
      <c r="A73" s="3" t="s">
        <v>134</v>
      </c>
      <c r="B73" s="3" t="s">
        <v>128</v>
      </c>
      <c r="C73" s="3" t="s">
        <v>129</v>
      </c>
      <c r="D73" s="3" t="s">
        <v>26</v>
      </c>
      <c r="E73" s="12">
        <v>6943</v>
      </c>
      <c r="F73" s="7"/>
      <c r="G73" s="7">
        <f>E73*F73</f>
        <v>0</v>
      </c>
    </row>
    <row r="74" spans="1:7" ht="33">
      <c r="A74" s="3" t="s">
        <v>135</v>
      </c>
      <c r="B74" s="3" t="s">
        <v>136</v>
      </c>
      <c r="C74" s="3" t="s">
        <v>137</v>
      </c>
      <c r="D74" s="3" t="s">
        <v>26</v>
      </c>
      <c r="E74" s="12">
        <v>6943</v>
      </c>
      <c r="F74" s="7"/>
      <c r="G74" s="7">
        <f>E74*F74</f>
        <v>0</v>
      </c>
    </row>
    <row r="75" spans="1:7" ht="15">
      <c r="A75" s="4"/>
      <c r="B75" s="4"/>
      <c r="C75" s="4" t="s">
        <v>138</v>
      </c>
      <c r="D75" s="4"/>
      <c r="E75" s="13"/>
      <c r="F75" s="8"/>
      <c r="G75" s="8">
        <f>SUM(G70:G74)</f>
        <v>0</v>
      </c>
    </row>
    <row r="76" spans="1:7" ht="15">
      <c r="A76" s="2" t="s">
        <v>12</v>
      </c>
      <c r="B76" s="2"/>
      <c r="C76" s="2" t="s">
        <v>139</v>
      </c>
      <c r="D76" s="2"/>
      <c r="E76" s="11"/>
      <c r="F76" s="6"/>
      <c r="G76" s="6"/>
    </row>
    <row r="77" spans="1:7" ht="49.5">
      <c r="A77" s="3" t="s">
        <v>140</v>
      </c>
      <c r="B77" s="3" t="s">
        <v>141</v>
      </c>
      <c r="C77" s="3" t="s">
        <v>142</v>
      </c>
      <c r="D77" s="3" t="s">
        <v>26</v>
      </c>
      <c r="E77" s="12">
        <v>1400</v>
      </c>
      <c r="F77" s="7"/>
      <c r="G77" s="7">
        <f>E77*F77</f>
        <v>0</v>
      </c>
    </row>
    <row r="78" spans="1:7" ht="33">
      <c r="A78" s="3" t="s">
        <v>143</v>
      </c>
      <c r="B78" s="3" t="s">
        <v>144</v>
      </c>
      <c r="C78" s="3" t="s">
        <v>145</v>
      </c>
      <c r="D78" s="3" t="s">
        <v>33</v>
      </c>
      <c r="E78" s="12">
        <v>75</v>
      </c>
      <c r="F78" s="7"/>
      <c r="G78" s="7">
        <f>E78*F78</f>
        <v>0</v>
      </c>
    </row>
    <row r="79" spans="1:7" ht="82.5">
      <c r="A79" s="3" t="s">
        <v>146</v>
      </c>
      <c r="B79" s="3" t="s">
        <v>147</v>
      </c>
      <c r="C79" s="3" t="s">
        <v>148</v>
      </c>
      <c r="D79" s="3" t="s">
        <v>33</v>
      </c>
      <c r="E79" s="12">
        <v>1189</v>
      </c>
      <c r="F79" s="7"/>
      <c r="G79" s="7">
        <f>E79*F79</f>
        <v>0</v>
      </c>
    </row>
    <row r="80" spans="1:7" ht="66">
      <c r="A80" s="3" t="s">
        <v>149</v>
      </c>
      <c r="B80" s="3" t="s">
        <v>150</v>
      </c>
      <c r="C80" s="3" t="s">
        <v>151</v>
      </c>
      <c r="D80" s="3" t="s">
        <v>26</v>
      </c>
      <c r="E80" s="12">
        <v>537.5</v>
      </c>
      <c r="F80" s="7"/>
      <c r="G80" s="7">
        <f>E80*F80</f>
        <v>0</v>
      </c>
    </row>
    <row r="81" spans="1:7" ht="15">
      <c r="A81" s="4"/>
      <c r="B81" s="4"/>
      <c r="C81" s="4" t="s">
        <v>152</v>
      </c>
      <c r="D81" s="4"/>
      <c r="E81" s="13"/>
      <c r="F81" s="8"/>
      <c r="G81" s="8">
        <f>SUM(G77:G80)</f>
        <v>0</v>
      </c>
    </row>
    <row r="82" spans="1:7" ht="15">
      <c r="A82" s="2" t="s">
        <v>13</v>
      </c>
      <c r="B82" s="2"/>
      <c r="C82" s="2" t="s">
        <v>153</v>
      </c>
      <c r="D82" s="2"/>
      <c r="E82" s="11"/>
      <c r="F82" s="6"/>
      <c r="G82" s="6"/>
    </row>
    <row r="83" spans="1:7" ht="49.5">
      <c r="A83" s="3" t="s">
        <v>154</v>
      </c>
      <c r="B83" s="3" t="s">
        <v>155</v>
      </c>
      <c r="C83" s="3" t="s">
        <v>156</v>
      </c>
      <c r="D83" s="3" t="s">
        <v>26</v>
      </c>
      <c r="E83" s="12">
        <v>10.7</v>
      </c>
      <c r="F83" s="7"/>
      <c r="G83" s="7">
        <f>E83*F83</f>
        <v>0</v>
      </c>
    </row>
    <row r="84" spans="1:7" ht="15">
      <c r="A84" s="4"/>
      <c r="B84" s="4"/>
      <c r="C84" s="4" t="s">
        <v>157</v>
      </c>
      <c r="D84" s="4"/>
      <c r="E84" s="13"/>
      <c r="F84" s="8"/>
      <c r="G84" s="8">
        <f>G83</f>
        <v>0</v>
      </c>
    </row>
    <row r="85" spans="1:7" ht="15">
      <c r="A85" s="2" t="s">
        <v>14</v>
      </c>
      <c r="B85" s="2"/>
      <c r="C85" s="2" t="s">
        <v>158</v>
      </c>
      <c r="D85" s="2"/>
      <c r="E85" s="11"/>
      <c r="F85" s="6"/>
      <c r="G85" s="6"/>
    </row>
    <row r="86" spans="1:7" ht="16.5">
      <c r="A86" s="3" t="s">
        <v>159</v>
      </c>
      <c r="B86" s="3" t="s">
        <v>160</v>
      </c>
      <c r="C86" s="3" t="s">
        <v>161</v>
      </c>
      <c r="D86" s="3" t="s">
        <v>75</v>
      </c>
      <c r="E86" s="12">
        <v>8</v>
      </c>
      <c r="F86" s="7"/>
      <c r="G86" s="7">
        <f>E86*F86</f>
        <v>0</v>
      </c>
    </row>
    <row r="87" spans="1:7" ht="33">
      <c r="A87" s="3" t="s">
        <v>162</v>
      </c>
      <c r="B87" s="3" t="s">
        <v>163</v>
      </c>
      <c r="C87" s="3" t="s">
        <v>164</v>
      </c>
      <c r="D87" s="3" t="s">
        <v>75</v>
      </c>
      <c r="E87" s="12">
        <v>14</v>
      </c>
      <c r="F87" s="7"/>
      <c r="G87" s="7">
        <f>E87*F87</f>
        <v>0</v>
      </c>
    </row>
    <row r="88" spans="1:7" s="37" customFormat="1" ht="16.5">
      <c r="A88" s="33">
        <v>41</v>
      </c>
      <c r="B88" s="34" t="s">
        <v>183</v>
      </c>
      <c r="C88" s="34" t="s">
        <v>184</v>
      </c>
      <c r="D88" s="34" t="s">
        <v>33</v>
      </c>
      <c r="E88" s="35">
        <v>90</v>
      </c>
      <c r="F88" s="36"/>
      <c r="G88" s="36">
        <f>E88*F88</f>
        <v>0</v>
      </c>
    </row>
    <row r="89" spans="1:7" ht="15">
      <c r="A89" s="4"/>
      <c r="B89" s="4"/>
      <c r="C89" s="4" t="s">
        <v>165</v>
      </c>
      <c r="D89" s="4"/>
      <c r="E89" s="13"/>
      <c r="F89" s="8"/>
      <c r="G89" s="8">
        <f>SUM(G86:G87)</f>
        <v>0</v>
      </c>
    </row>
    <row r="90" spans="1:7" ht="48" customHeight="1">
      <c r="A90" s="25" t="s">
        <v>166</v>
      </c>
      <c r="B90" s="25"/>
      <c r="C90" s="25"/>
      <c r="D90" s="22">
        <f>SUM(G24,G33,G37,G42,G53,G58,G62,G65,G68,G75,G81,G84,G89)</f>
        <v>0</v>
      </c>
      <c r="E90" s="23"/>
      <c r="F90" s="23"/>
      <c r="G90" s="24"/>
    </row>
    <row r="91" spans="1:7" ht="15">
      <c r="A91" s="25" t="s">
        <v>167</v>
      </c>
      <c r="B91" s="25"/>
      <c r="C91" s="25"/>
      <c r="D91" s="22">
        <f>D90*0.23</f>
        <v>0</v>
      </c>
      <c r="E91" s="23"/>
      <c r="F91" s="23"/>
      <c r="G91" s="24"/>
    </row>
    <row r="92" spans="1:7" ht="15">
      <c r="A92" s="25" t="s">
        <v>168</v>
      </c>
      <c r="B92" s="25"/>
      <c r="C92" s="25"/>
      <c r="D92" s="22">
        <f>D90+D91</f>
        <v>0</v>
      </c>
      <c r="E92" s="23"/>
      <c r="F92" s="23"/>
      <c r="G92" s="24"/>
    </row>
    <row r="94" spans="5:6" ht="15">
      <c r="E94"/>
      <c r="F94"/>
    </row>
    <row r="95" spans="5:6" ht="15">
      <c r="E95"/>
      <c r="F95"/>
    </row>
    <row r="96" spans="2:7" ht="15">
      <c r="B96" s="15" t="s">
        <v>169</v>
      </c>
      <c r="C96" s="16"/>
      <c r="D96" s="16"/>
      <c r="E96" s="16"/>
      <c r="F96" s="16"/>
      <c r="G96" s="15" t="s">
        <v>170</v>
      </c>
    </row>
    <row r="97" spans="5:6" ht="15">
      <c r="E97"/>
      <c r="F97"/>
    </row>
    <row r="98" spans="5:6" ht="15">
      <c r="E98"/>
      <c r="F98"/>
    </row>
    <row r="99" spans="5:6" ht="15">
      <c r="E99"/>
      <c r="F99"/>
    </row>
    <row r="100" spans="5:6" ht="15">
      <c r="E100"/>
      <c r="F100"/>
    </row>
    <row r="101" spans="5:6" ht="15">
      <c r="E101"/>
      <c r="F101"/>
    </row>
    <row r="102" spans="5:6" ht="15">
      <c r="E102"/>
      <c r="F102"/>
    </row>
    <row r="103" spans="5:6" ht="15">
      <c r="E103"/>
      <c r="F103"/>
    </row>
    <row r="104" spans="5:6" ht="15">
      <c r="E104"/>
      <c r="F104"/>
    </row>
    <row r="105" spans="1:7" ht="45.75" customHeight="1">
      <c r="A105" s="26" t="s">
        <v>171</v>
      </c>
      <c r="B105" s="27"/>
      <c r="C105" s="27"/>
      <c r="D105" s="27"/>
      <c r="E105" s="27"/>
      <c r="F105" s="27"/>
      <c r="G105" s="27"/>
    </row>
  </sheetData>
  <sheetProtection/>
  <mergeCells count="12">
    <mergeCell ref="D90:G90"/>
    <mergeCell ref="D91:G91"/>
    <mergeCell ref="D92:G92"/>
    <mergeCell ref="A90:C90"/>
    <mergeCell ref="A91:C91"/>
    <mergeCell ref="A92:C92"/>
    <mergeCell ref="A105:G105"/>
    <mergeCell ref="A5:G5"/>
    <mergeCell ref="A11:B11"/>
    <mergeCell ref="A14:B14"/>
    <mergeCell ref="A16:G16"/>
    <mergeCell ref="A17:G17"/>
  </mergeCells>
  <printOptions/>
  <pageMargins left="0.5118110236220472" right="0.7086614173228347" top="0.7480314960629921" bottom="0.7480314960629921" header="0.31496062992125984" footer="0.31496062992125984"/>
  <pageSetup errors="blank" fitToHeight="0" fitToWidth="1" horizontalDpi="600" verticalDpi="600" orientation="landscape" scale="70" r:id="rId1"/>
  <ignoredErrors>
    <ignoredError sqref="A19:B68 C19:G21 C25:G25 C22:E22 C23:E23 C34:G34 C26:E26 C27:E32 C33:F33 C24:F24 C38:G39 C35:E35 C36:E36 C37:F37 C43:G43 C42:F42 C41:E41 C40:E40 C54:G54 C44:E44 C45:E48 C53:F53 C59:G60 C55:E55 C56:E57 C58:F58 C63:G63 C62:F62 C61:E61 C66:G66 C64:E64 C65:F65 C69:G69 C67:E67 C68:F68 C76:G76 C70:E70 C71:E74 C75:F75 C82:G82 C77:E77 C78:E80 C81:F81 C85:G85 C83:E83 C84:F84 D89:F89 C86:E86 C87:E87 B90 B89 A69:B87 C50:E52 C49:E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2023-09-19T06:09:32Z</cp:lastPrinted>
  <dcterms:created xsi:type="dcterms:W3CDTF">2023-09-06T09:18:51Z</dcterms:created>
  <dcterms:modified xsi:type="dcterms:W3CDTF">2023-09-19T06:47:13Z</dcterms:modified>
  <cp:category/>
  <cp:version/>
  <cp:contentType/>
  <cp:contentStatus/>
</cp:coreProperties>
</file>