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apier ksero - 1" sheetId="2" r:id="rId1"/>
    <sheet name="Art. piśmiennicze - 2" sheetId="4" r:id="rId2"/>
    <sheet name="Kalendarze i terminarze - 3" sheetId="3" r:id="rId3"/>
    <sheet name="Art. biurowe - 4" sheetId="11" r:id="rId4"/>
    <sheet name="Sprzęt biurowy - 5" sheetId="5" r:id="rId5"/>
    <sheet name="Tablice korkowe - 6" sheetId="6" r:id="rId6"/>
    <sheet name="Koperty - 7" sheetId="7" r:id="rId7"/>
    <sheet name="Folia biurowa - 8" sheetId="8" r:id="rId8"/>
    <sheet name="Mat. archiwizacyjne - 9" sheetId="10" r:id="rId9"/>
    <sheet name="Art. papiernicze - 10" sheetId="9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 s="1"/>
  <c r="J12" i="2" s="1"/>
  <c r="G13" i="2"/>
  <c r="G14" i="2"/>
  <c r="H14" i="2" s="1"/>
  <c r="G15" i="2"/>
  <c r="G11" i="2"/>
  <c r="H11" i="2" s="1"/>
  <c r="J11" i="2" s="1"/>
  <c r="J4" i="2"/>
  <c r="H5" i="2"/>
  <c r="J5" i="2" s="1"/>
  <c r="H6" i="2"/>
  <c r="J6" i="2" s="1"/>
  <c r="H7" i="2"/>
  <c r="J7" i="2" s="1"/>
  <c r="H8" i="2"/>
  <c r="J8" i="2" s="1"/>
  <c r="H4" i="2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28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3" i="4"/>
  <c r="J11" i="3"/>
  <c r="J13" i="3"/>
  <c r="J14" i="3"/>
  <c r="H11" i="3"/>
  <c r="H12" i="3"/>
  <c r="J12" i="3" s="1"/>
  <c r="H13" i="3"/>
  <c r="H14" i="3"/>
  <c r="H10" i="3"/>
  <c r="J10" i="3" s="1"/>
  <c r="G11" i="3"/>
  <c r="G12" i="3"/>
  <c r="G13" i="3"/>
  <c r="G14" i="3"/>
  <c r="G10" i="3"/>
  <c r="J3" i="3"/>
  <c r="H4" i="3"/>
  <c r="J4" i="3" s="1"/>
  <c r="H5" i="3"/>
  <c r="J5" i="3" s="1"/>
  <c r="H6" i="3"/>
  <c r="J6" i="3" s="1"/>
  <c r="H7" i="3"/>
  <c r="J7" i="3" s="1"/>
  <c r="H3" i="3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73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J70" i="11" s="1"/>
  <c r="H3" i="11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22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3" i="5"/>
  <c r="J12" i="6"/>
  <c r="J13" i="6"/>
  <c r="J14" i="6"/>
  <c r="J15" i="6"/>
  <c r="J16" i="6"/>
  <c r="J11" i="6"/>
  <c r="H12" i="6"/>
  <c r="H13" i="6"/>
  <c r="H14" i="6"/>
  <c r="H15" i="6"/>
  <c r="H16" i="6"/>
  <c r="H11" i="6"/>
  <c r="G12" i="6"/>
  <c r="G13" i="6"/>
  <c r="G14" i="6"/>
  <c r="G15" i="6"/>
  <c r="G16" i="6"/>
  <c r="J4" i="6"/>
  <c r="J5" i="6"/>
  <c r="J6" i="6"/>
  <c r="J7" i="6"/>
  <c r="J8" i="6"/>
  <c r="J3" i="6"/>
  <c r="H4" i="6"/>
  <c r="H5" i="6"/>
  <c r="H6" i="6"/>
  <c r="H7" i="6"/>
  <c r="H8" i="6"/>
  <c r="H3" i="6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21" i="7"/>
  <c r="J21" i="7" s="1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3" i="7"/>
  <c r="J13" i="8"/>
  <c r="J14" i="8"/>
  <c r="J15" i="8"/>
  <c r="J16" i="8"/>
  <c r="J17" i="8"/>
  <c r="J18" i="8"/>
  <c r="J12" i="8"/>
  <c r="J4" i="8"/>
  <c r="J5" i="8"/>
  <c r="J6" i="8"/>
  <c r="J7" i="8"/>
  <c r="J8" i="8"/>
  <c r="J3" i="8"/>
  <c r="J3" i="10"/>
  <c r="H13" i="8"/>
  <c r="H14" i="8"/>
  <c r="H15" i="8"/>
  <c r="H16" i="8"/>
  <c r="H17" i="8"/>
  <c r="H18" i="8"/>
  <c r="G13" i="8"/>
  <c r="G14" i="8"/>
  <c r="G15" i="8"/>
  <c r="G16" i="8"/>
  <c r="G17" i="8"/>
  <c r="H3" i="8"/>
  <c r="H4" i="8"/>
  <c r="H5" i="8"/>
  <c r="H6" i="8"/>
  <c r="H7" i="8"/>
  <c r="H8" i="8"/>
  <c r="H9" i="8"/>
  <c r="J9" i="8" s="1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28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28" i="10"/>
  <c r="J28" i="10" s="1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3" i="10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4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4" i="9"/>
  <c r="H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30" i="9"/>
  <c r="J30" i="9" s="1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7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J26" i="9" s="1"/>
  <c r="H27" i="9"/>
  <c r="H3" i="9"/>
  <c r="J3" i="9" s="1"/>
  <c r="J14" i="2" l="1"/>
  <c r="H15" i="2"/>
  <c r="J15" i="2" s="1"/>
  <c r="H13" i="2"/>
  <c r="J13" i="2" s="1"/>
  <c r="J53" i="9"/>
  <c r="H53" i="9"/>
  <c r="B50" i="10" l="1"/>
  <c r="F50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28" i="10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22" i="5"/>
  <c r="B138" i="11"/>
  <c r="B126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7" i="11"/>
  <c r="B128" i="11"/>
  <c r="B129" i="11"/>
  <c r="B130" i="11"/>
  <c r="B131" i="11"/>
  <c r="B132" i="11"/>
  <c r="B133" i="11"/>
  <c r="B134" i="11"/>
  <c r="B135" i="11"/>
  <c r="B136" i="11"/>
  <c r="B137" i="11"/>
  <c r="B139" i="11"/>
  <c r="B140" i="11"/>
  <c r="B73" i="11"/>
  <c r="F49" i="10" l="1"/>
  <c r="F48" i="10"/>
  <c r="F38" i="5"/>
  <c r="F74" i="11" l="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73" i="11"/>
  <c r="H71" i="11" l="1"/>
  <c r="J71" i="11"/>
  <c r="H141" i="11" l="1"/>
  <c r="H142" i="11" s="1"/>
  <c r="J141" i="11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J142" i="11" l="1"/>
  <c r="H51" i="10" l="1"/>
  <c r="J51" i="10"/>
  <c r="J26" i="10"/>
  <c r="H26" i="10"/>
  <c r="F30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18" i="8"/>
  <c r="F17" i="8"/>
  <c r="F16" i="8"/>
  <c r="F15" i="8"/>
  <c r="F14" i="8"/>
  <c r="F13" i="8"/>
  <c r="F12" i="8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5" i="6"/>
  <c r="F16" i="6"/>
  <c r="F14" i="6"/>
  <c r="F13" i="6"/>
  <c r="F12" i="6"/>
  <c r="F11" i="6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28" i="4"/>
  <c r="F22" i="5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J52" i="10" l="1"/>
  <c r="H52" i="10"/>
  <c r="J55" i="9" l="1"/>
  <c r="H55" i="9"/>
  <c r="J28" i="9"/>
  <c r="J19" i="8"/>
  <c r="H19" i="8"/>
  <c r="H10" i="8"/>
  <c r="J10" i="8"/>
  <c r="J19" i="7"/>
  <c r="H19" i="7"/>
  <c r="H20" i="5"/>
  <c r="J20" i="5"/>
  <c r="J39" i="5"/>
  <c r="H39" i="5"/>
  <c r="J26" i="4"/>
  <c r="H26" i="4"/>
  <c r="H28" i="9"/>
  <c r="J9" i="6"/>
  <c r="H9" i="6"/>
  <c r="J37" i="7"/>
  <c r="H37" i="7"/>
  <c r="J17" i="6"/>
  <c r="H17" i="6"/>
  <c r="H51" i="4"/>
  <c r="H52" i="4" s="1"/>
  <c r="J51" i="4"/>
  <c r="J56" i="9" l="1"/>
  <c r="H56" i="9"/>
  <c r="H20" i="8"/>
  <c r="J20" i="8"/>
  <c r="J38" i="7"/>
  <c r="H38" i="7"/>
  <c r="H40" i="5"/>
  <c r="J52" i="4"/>
  <c r="J40" i="5"/>
  <c r="H18" i="6"/>
  <c r="J18" i="6"/>
  <c r="F14" i="3" l="1"/>
  <c r="F13" i="3"/>
  <c r="F12" i="3"/>
  <c r="F11" i="3"/>
  <c r="F10" i="3"/>
  <c r="J15" i="3" l="1"/>
  <c r="H15" i="3"/>
  <c r="J8" i="3"/>
  <c r="H8" i="3"/>
  <c r="F15" i="2"/>
  <c r="F14" i="2"/>
  <c r="F13" i="2"/>
  <c r="F12" i="2"/>
  <c r="F11" i="2"/>
  <c r="H16" i="3" l="1"/>
  <c r="J16" i="3"/>
  <c r="H16" i="2" l="1"/>
  <c r="J9" i="2"/>
  <c r="J16" i="2"/>
  <c r="H9" i="2"/>
  <c r="H17" i="2" l="1"/>
  <c r="J17" i="2"/>
</calcChain>
</file>

<file path=xl/sharedStrings.xml><?xml version="1.0" encoding="utf-8"?>
<sst xmlns="http://schemas.openxmlformats.org/spreadsheetml/2006/main" count="1191" uniqueCount="306">
  <si>
    <t>L.p.</t>
  </si>
  <si>
    <t>NAZWA MATERIAŁU</t>
  </si>
  <si>
    <t>Produkt równoważny</t>
  </si>
  <si>
    <t>J.m.</t>
  </si>
  <si>
    <t>Ilość</t>
  </si>
  <si>
    <t>Wartość netto</t>
  </si>
  <si>
    <t>Vat (%)</t>
  </si>
  <si>
    <t>Wartość brutto</t>
  </si>
  <si>
    <t>CZĘŚĆ 1 W PODSTAWIE</t>
  </si>
  <si>
    <t>1.</t>
  </si>
  <si>
    <t>Papier ksero biały formatu A4 o gramaturze 80 (g/m2), białość CIE 161, dostarczany w ryzach po 500 arkuszy</t>
  </si>
  <si>
    <t>ryz.</t>
  </si>
  <si>
    <t>2.</t>
  </si>
  <si>
    <t>Papier ksero biały formatu A3 o gramaturze 80 (g/m2), białość CIE 161, dostarczany w ryzach po 500 arkuszy</t>
  </si>
  <si>
    <t>3.</t>
  </si>
  <si>
    <t>Papier ksero kolor formatu A4 160g zielony A4/250</t>
  </si>
  <si>
    <t>4.</t>
  </si>
  <si>
    <t>Papier ksero kolor formatu A4 160g niebieski A4/250</t>
  </si>
  <si>
    <t>5.</t>
  </si>
  <si>
    <t>Papier ksero mix kolor 80g formatu A4/100</t>
  </si>
  <si>
    <t>RAZEM:</t>
  </si>
  <si>
    <t>CZĘŚĆ 1 W OPCJI</t>
  </si>
  <si>
    <t>PODSTAWA + OPCJA RAZEM:</t>
  </si>
  <si>
    <t>Cena jedn. Netto 2021r.</t>
  </si>
  <si>
    <t>CZĘŚĆ 3 W PODSTAWIE</t>
  </si>
  <si>
    <t>Kalendarz na biurko pionowy, stojący na 2022 rok</t>
  </si>
  <si>
    <t>szt.</t>
  </si>
  <si>
    <t>Kalendarz planer na biurko leżący na 2022 rok</t>
  </si>
  <si>
    <t>Kalendarz typu "Tewo" A5 na 2022 rok kolor zielony lub bordo</t>
  </si>
  <si>
    <t>Kalendarz typu "Tewo" A4 na 2022 rok</t>
  </si>
  <si>
    <t>Kalendarz trójdzielny, wiszący na 2022 rok</t>
  </si>
  <si>
    <t>CZĘŚĆ 3 W OPCJI</t>
  </si>
  <si>
    <t>Kalendarz typu "Tewo" A5 na 2022 rok kolor zielony lub bordo.</t>
  </si>
  <si>
    <t>CZĘŚĆ 2 W PODSTAWIE</t>
  </si>
  <si>
    <t>Komplet Zenith Silver lub równoważny, w etui kartonowym, zawiera metalowe pióro wieczne i metalowy długopis. Wymienne naboje atramentowe. Wymienny wkład wielkopojemny z tuszem w kolorze niebieskim. Długość linii pisania 4500 metrów. Kolor: srebrny. W zestawie 1 nabój do pióra wiecznego oraz 1 wkład do długopisu.</t>
  </si>
  <si>
    <t>kpl.</t>
  </si>
  <si>
    <t>Długopis Zenith Silver – blister lub równoważny,
Metalowy długopis automatyczny. Wymienny wkład wielkopojemny  z tuszem w kolorze niebieskim. Długość linii pisania 4500 metrów. Kolory: srebrny. Opakowanie składające się z warstwy spodniej kartonowej i sztywnego, przezroczystego tworzywa sztucznego. W zestawie 1 wkład do długopisu. Rodzaj lakieru: gładki.</t>
  </si>
  <si>
    <t>Długopis automatyczny Zenith 7 Classic lub równoważny z niklowanymi elementami. Korpus wykonany z błyszczącego tworzywa sztucznego. Obudowa dzielona w 1/3 wysokości (górna część ośmiokątna) obie części korpusu oddzielone mosiężno-niklowaną obrączką. Wymienny wkład wielkopojemny z tuszem w kolorze niebieskim. Długość linii pisania 4500 metrów. Kolor korpusu: czarny. Rodzaj lakieru: gładki. Zawiera 1 wkład.</t>
  </si>
  <si>
    <t>Cienkopis kulkowy PENTEL BLN15 lub równoważny z płynnym tuszem żelowym w kolorze niebieskim, szybkie wysychanie,
długość linii pisania 2000 m
grubość końcówki 0,5 mm.</t>
  </si>
  <si>
    <t>6.</t>
  </si>
  <si>
    <t>Długopis automatyczny w plastikowej obudowie w gwiazdki, klip i gumowy uchwyt w kolorze tuszu, trwała kulka z węglików spiekanych wolframu 0.5 mm. Kolor wkładu: niebieski.</t>
  </si>
  <si>
    <t>7.</t>
  </si>
  <si>
    <t>Długopis automatyczny w plastikowej obudowie w gwiazdki, klip i gumowy uchwyt w kolorze tuszu, trwała kulka z węglików spiekanych wolframu 0.5 mm. Kolor wkładu: czarny.</t>
  </si>
  <si>
    <t>8.</t>
  </si>
  <si>
    <t>Długopis z tuszem żelowym, w przeźroczystej obudowie. Wygodny, gumowany uchwyt typu Soft, trwały mechanizm włączający, wymienne wkłady, metalowa końcówka z wolframową kulką 0,7 mm, widoczny poziom tuszu. Kolor wkładu: niebieski. TOMA lub równoważny.</t>
  </si>
  <si>
    <t>9.</t>
  </si>
  <si>
    <t>Długopis z tuszem żelowym, w przeźroczystej obudowie. Wygodny, gumowany uchwyt typu Soft, trwały mechanizm włączający, wymienne wkłady, metalowa końcówka z wolframową kulką 0,7 mm, widoczny poziom tuszu. Kolor wkładu: czarny. TOMA lub równoważny.</t>
  </si>
  <si>
    <t>10.</t>
  </si>
  <si>
    <t>Foliopisy komplet 4 kolory</t>
  </si>
  <si>
    <t>11.</t>
  </si>
  <si>
    <t>Markery olejowe 2 kolory biały i czarny</t>
  </si>
  <si>
    <t>12.</t>
  </si>
  <si>
    <t>Markery do tablicy okrągła końc. z gąbką 4 kol.</t>
  </si>
  <si>
    <t>13.</t>
  </si>
  <si>
    <t>Markery permanentne ok. końc. 4 kol.</t>
  </si>
  <si>
    <t>14.</t>
  </si>
  <si>
    <t>Ołówek automatyczny z gumką, grafit HB 0,5 mm, blister, w komplecie 12 wkładów, BIC Velocity PRO lub równoważny</t>
  </si>
  <si>
    <t>15.</t>
  </si>
  <si>
    <t>Ołówek z drewna cedrowego HB z gumką</t>
  </si>
  <si>
    <t>16.</t>
  </si>
  <si>
    <t>Ołówek HB z żywicy syntetycznej z gumką</t>
  </si>
  <si>
    <t>17.</t>
  </si>
  <si>
    <t>Pióro kulkowe PENTEL ENERGEL lub równoważne, niebieskie, Grubość końcówki: 0.7 mm. Długość linii pisania 550 m. Płynny tusz żelowy w kolorze niebieskim.</t>
  </si>
  <si>
    <t>18.</t>
  </si>
  <si>
    <t>Długopis BIC Orange lub równoważny pomarańczowy korpus,
zakończenie i skuwka w kolorze tuszu
wentylowana skuwka
cienka końcówka 0,7 mm
długość linii pisania 3000 m. Kolor wkładu: niebieski.</t>
  </si>
  <si>
    <t>19.</t>
  </si>
  <si>
    <t>Pisaki kolorowe 4 szt.</t>
  </si>
  <si>
    <t>op.</t>
  </si>
  <si>
    <t>20.</t>
  </si>
  <si>
    <t>Wkłady grafitowy 0,5 mm HB 12 szt.</t>
  </si>
  <si>
    <t>21.</t>
  </si>
  <si>
    <t>Zakreślacie tekstu 4 kol. Szer. 1-5 mm</t>
  </si>
  <si>
    <t>22.</t>
  </si>
  <si>
    <t>Zestaw startowy do tablic (markery 4 szt., płyn, wycierak, magnesy)</t>
  </si>
  <si>
    <t>23.</t>
  </si>
  <si>
    <t>Cienkopis kulkowy niebieski Hi-Tecpoint V5 lub równoważny, obudowa w kolorze atramentu z okienkiem kontroli poziomu tuszu</t>
  </si>
  <si>
    <t>24.</t>
  </si>
  <si>
    <t>Cienkopis kulkowy czarny   Hi-Tecpoint V5 lub równoważny, obudowa w kolorze atramentu z okienkiem kontroli poziomu tuszu</t>
  </si>
  <si>
    <t>CZĘŚĆ 2 W OPCJI</t>
  </si>
  <si>
    <t>CZĘŚĆ 5 W PODSTAWIE</t>
  </si>
  <si>
    <t xml:space="preserve">Dyspenser (podajnik) do taśmy pakowej (oklejarka) </t>
  </si>
  <si>
    <t>Dziurkacz metalowy, 2-dziurkowy do 40 kartek</t>
  </si>
  <si>
    <t xml:space="preserve">Dziurkacz ozdobny 2,5 cm świąteczny mix 12 wzorów – zawiera: śnieżynkę i choinkę oraz inne Display Box świąteczny lub równoważny </t>
  </si>
  <si>
    <t xml:space="preserve">Dziurkacz ozdobny 2,5 cm świąteczny mix 12 wzorów – zawiera: motywy kwiatowe oraz inne Display Box świąteczny lub równoważny </t>
  </si>
  <si>
    <t>Bindownica - duża dźwignia ułatwia proces dziurkowania, zmniejsza siłę nacisku potrzebną do przedziurkowania dużej ilości kartek. Posiada system dziurkowania pionowego, który umożliwia niezależne dziurkowanie i nakładanie dokumentów na grzbiet, ułatwia wyrównanie dokumentów. Posiada metalowy mechanizm oraz szufladę do przechowywania grzbietów, Fellowes Pulsar + 300 lub równoważna.</t>
  </si>
  <si>
    <t>Dziurkacz - wyposażony w mechanizm przeznaczony do dziurkowania długich dokumentów, konstrukcja wykonana z metalu, posiada gumowany uchwyt, który zapewnia wygodne użytkowanie, posiada sprężynę wspomaganą wysoką dźwignią, dziurkuje jednorazowo do 150 kartek papieru, posiada schowek na części wymienne, Kangaro Hdp-4160n poczwórny lub równoważny.</t>
  </si>
  <si>
    <t>Gilotyna - do małego natężenia pracy, posiada ostrze ze stali nierdzewnej, które zapewnia jednolite cięcie. Tnie jednorazowo do 10 arkuszy (80g) do formatu A4. Możliwość cięcia papieru, plastikowych okładek i zdjęć. Bezpieczna, posiada Specjalna osłonę, która chroni przed zranieniem w trakcie pracy, Fellowes Fusion A4 lub równoważna.</t>
  </si>
  <si>
    <t>Laminator - maks. format laminowanego dokumentu: A3, szerokość wejścia: 320 mm, maksymalna grubość folii laminacyjnej: 250 mik. Laminacja na zimno i na gorąco. Funkcja cofania pozwala na wycofanie nieprawidłowo włożonego dokumentu. Fellowes Jupiter 2 A3 lub równoważny.</t>
  </si>
  <si>
    <t>Planer miesięczny magnetyczny 120x90cm, na powierzchni znajduje się stały nadruk terminarza miesięcznego, rozmiar tablicy 120x90 cm, powierzchnia lakierowana suchościeralna magnetyczna, srebrna rama aluminiowa, Officeboard z notesem TP007 lub równoważny.</t>
  </si>
  <si>
    <t>Laminator - maks. format laminowanego dokumentu: A3, szerokość wejścia: 320 mm, maksymalna grubość folii laminacyjnej: 125 mik. Krótki czas nagrzewania - dzięki technologii do 60 sekund, laminacja na gorąco i na zimno, wydaje sygnał dźwiękowy, a diody sygnalizują gotowość laminatora do pracy, Fellowes A3 Calibre lub równoważny.</t>
  </si>
  <si>
    <t>Termobindownica - łatwe przechowywanie dzięki pionowemu systemowi ustawienia,może oprawiać dokumenty o grubości do 300 kartek A4 (80 g),czas nagrzewania - ok. 4 minuty,maksymalna grubość oprawianego dokumentu/grzbietu okładki - 30 mm, posiadasystem dziurkowania pionowego, który umożliwia niezależne dziurkowanie i nakładanie dokumentów na grzbiet, ułatwia i przyspiesza czas oprawy, Fellowes Helios 30 lub równoważna.</t>
  </si>
  <si>
    <t>Zszywacz elektryczny biurowy do 45 kartek, głębokość zszywania do 20mm, posiada pojemnik na zszywki oraz regulację głębokości zszywania, Rapid Optima 45 lub równoważny.</t>
  </si>
  <si>
    <t>Kartoteka A4 otwarta wyposażona w przekładki, gumowe nóżki chronią blat biurka przed zarysowaniem oraz zapobiegają przemieszczaniu się kartoteki.</t>
  </si>
  <si>
    <t>CZĘŚĆ 5 W OPCJI</t>
  </si>
  <si>
    <t>CZĘŚĆ 6 W PODSTAWIE</t>
  </si>
  <si>
    <t>Tablica rozmiar A0 - stojak reklamowy dwustronny - potykacz aluminiowy rozkładany z metalową blokadą przeciw przewracaniu (stabilny).</t>
  </si>
  <si>
    <t>Tablica korkowa 1500x1000 mm</t>
  </si>
  <si>
    <t>Tablica korkowa 1200x900 mm</t>
  </si>
  <si>
    <t>Tablica korkowo-magnetyczna (pół na pół) w ramie aluminiowej wieszana na ścianę 1200x900 mm</t>
  </si>
  <si>
    <t xml:space="preserve">Tablica korkowa 500x800 mm </t>
  </si>
  <si>
    <t>Tablica korkowa 800x1000 mm</t>
  </si>
  <si>
    <t>CZĘŚĆ 6 W OPCJI</t>
  </si>
  <si>
    <t>CZĘŚĆ 7 W PODSTAWIE</t>
  </si>
  <si>
    <t>Koperta bezpieczna biała B4 50 szt. w opakowaniu</t>
  </si>
  <si>
    <t>Koperta E4 biała HK rozszerzalna</t>
  </si>
  <si>
    <t>Koperta B4 biała HK rozszerzalna</t>
  </si>
  <si>
    <t>Koperta B4 biała HK</t>
  </si>
  <si>
    <t>Koperta C4 biała HK rozszerzalna</t>
  </si>
  <si>
    <t>Koperta B5 biała HK</t>
  </si>
  <si>
    <t>Koperta B7 gładka metalizowana srebrna oraz złota po 1000 szt. 120g/m2 (88x125mm)</t>
  </si>
  <si>
    <t>Koperta B7 gładka metalizowana biały perłowy 120g/m2 (88x125mm)</t>
  </si>
  <si>
    <t>Koperta C4 biała HK</t>
  </si>
  <si>
    <t>Koperta C5 biała HK</t>
  </si>
  <si>
    <t>Koperta C6 biała SK</t>
  </si>
  <si>
    <t>Koperta DL biała HK bez okna</t>
  </si>
  <si>
    <t>Koperta LDS 220 biała HK rozszerzalna</t>
  </si>
  <si>
    <t>Koperta bąbelkowa biała 130x175 mm</t>
  </si>
  <si>
    <t>Koperta bąbelkowa biała 240x350 mm</t>
  </si>
  <si>
    <t>Koperta bąbelkowa biała 370x480mm</t>
  </si>
  <si>
    <t>CZĘŚĆ 7 W OPCJI</t>
  </si>
  <si>
    <t>CZĘŚĆ 8 W PODSTAWIE</t>
  </si>
  <si>
    <t>Folia do drukarki atramentowej A4/50 szt.</t>
  </si>
  <si>
    <t>Folia do drukarki laserowej A4/100 szt.</t>
  </si>
  <si>
    <t>Folia do drukarki laserowej A4/10 szt. samoprzylepna</t>
  </si>
  <si>
    <t>Folia do laminowania A3/100 szt. błyszcząca</t>
  </si>
  <si>
    <t>Folia do laminowania A3/100 szt. mat/mat</t>
  </si>
  <si>
    <t>Folia do laminowania A4/100 szt. błyszcząca</t>
  </si>
  <si>
    <t>Folia do laminowania A4/100 szt. mat/mat</t>
  </si>
  <si>
    <t>CZĘŚĆ 8 W OPCJI</t>
  </si>
  <si>
    <t>CZĘŚĆ 10 W PODSTAWIE</t>
  </si>
  <si>
    <t>Papier ozdobny do zaproszeń i kart okolicznościowych 50 ark. A4 100 g/m2 biały linia</t>
  </si>
  <si>
    <t>Papier ozdobny do zaproszeń i kart okolicznościowych 50 ark. A4 100 g/m2 kremowy matowy</t>
  </si>
  <si>
    <t>Papier ozdobny do zaproszeń i kart okolicznościowych 50 ark. A4 100 g/m2 kremowy błyszczący</t>
  </si>
  <si>
    <t>Papier ozdobny (karton) gładki biały 250g/m2 A4/20</t>
  </si>
  <si>
    <t>Papier ozdobny sukno kremowy 180g A4/20</t>
  </si>
  <si>
    <t>Papier ozdobny sukno biały 180g A4/20</t>
  </si>
  <si>
    <t>Papier do dyplomów sport 170g A4/25</t>
  </si>
  <si>
    <t>Papier do sublimacji A4/110</t>
  </si>
  <si>
    <t>Papier do dyplomów srebro 170g A4/25</t>
  </si>
  <si>
    <t>Papier do dyplomów złoto 170g A4/25</t>
  </si>
  <si>
    <t>Papier do dyplomów pieczęć 170g A4/25</t>
  </si>
  <si>
    <t>Papier kredowany A4/100 115g</t>
  </si>
  <si>
    <t>Papier pakowy 1x5 m</t>
  </si>
  <si>
    <t>rol.</t>
  </si>
  <si>
    <t>Etykieta samoprzylepna biała A4/100 szt.</t>
  </si>
  <si>
    <t>Papier wizytówkowy A4/20 kora biały</t>
  </si>
  <si>
    <t>Papier wizytówkowy A4/20 kora kremowy</t>
  </si>
  <si>
    <t>Papier powlekany do plotera, rolka długości 30 mb, szerokości 61 cm, gramatura 180g/m2</t>
  </si>
  <si>
    <t>Płótno bawełniane do plotera, rolka długości 18 mb, szerokości 61 cm, gramatura 360/m2</t>
  </si>
  <si>
    <t>Papier do plotera 594mmx50 m 90 gram/m2</t>
  </si>
  <si>
    <t>Papier do plotera 610mmx50 m 80 gram/m2</t>
  </si>
  <si>
    <t>Papier do plotera 610mmx50 m 90 gram/m2</t>
  </si>
  <si>
    <t>Papier do plotera 841mmx50 m 90 gram/m2</t>
  </si>
  <si>
    <t>Papier do plotera 914mmx50 m 90 gram/m2</t>
  </si>
  <si>
    <t>Papier do plotera 914mmx50 m 80 gram/m2</t>
  </si>
  <si>
    <t>25.</t>
  </si>
  <si>
    <t>Papier do plotera 1067mmx50 m/90gram/m2</t>
  </si>
  <si>
    <t>CZĘŚĆ 10 W OPCJI</t>
  </si>
  <si>
    <t>CZĘŚĆ 9 W PODSTAWIE</t>
  </si>
  <si>
    <t>Karton TYPOGRAF offsetowy numer 74059 ciemny zielony</t>
  </si>
  <si>
    <t>Igła do zszywania akt 12 cm</t>
  </si>
  <si>
    <t>Przekładki ESSELTE MYLAR lub równoważne, kartonowe 1-5 A4 numeryczne, posiadają dziurki umożliwiające wpięcie do każdego segregatora</t>
  </si>
  <si>
    <t>Przekładki kartonowe do segregatorów A4/100 żółte</t>
  </si>
  <si>
    <t>Pudło archiwizacyjne A4 wykonane z trójwarstwowej tektury falistej 100mm DONAU lub równoważne</t>
  </si>
  <si>
    <t>Rozszywacz do dokumentów</t>
  </si>
  <si>
    <t>Segregator A4 75 mm kolor: czarny</t>
  </si>
  <si>
    <t>Segregator A4 75 mm kolor: czerwony</t>
  </si>
  <si>
    <t>Skoroszyt A4 PCV kolor: czerwony</t>
  </si>
  <si>
    <t>Skoroszyt A4 PCV kolor: zielony</t>
  </si>
  <si>
    <t>Skoroszyt A4 z europerforacją A4 kolor: czarny</t>
  </si>
  <si>
    <t>Skoroszyt A4 z europerforacją A4 kolor: zielony</t>
  </si>
  <si>
    <t>Sznurek - dratwa szara 10 dag</t>
  </si>
  <si>
    <t>Teczka ze skóry ekologicznej z mechanizmem 4-ringowym, posiada przegrody na dokumenty. Zapinana na suwak, format: A4. Wymiary: ok. 360x300x60mm, kolor czarny, z rączką oraz kalkulatorem w środku</t>
  </si>
  <si>
    <t>Teczka ze skóry ekologicznej A5 dla kierowcy zawiera kalkulator</t>
  </si>
  <si>
    <t>Nici lniane, dratwa, nabłyszczane, wytrzymałość (udźwig): 17,5 kg, wag.: 100 g białe</t>
  </si>
  <si>
    <t>Zakładki indeksujące przylepne 12x45mm 5 kolorów w podajniku</t>
  </si>
  <si>
    <t>CZĘŚĆ 9 W OPCJI</t>
  </si>
  <si>
    <t>CZĘŚĆ 4 W PODSTAWIE</t>
  </si>
  <si>
    <t>Album ofertowy - 20 koszulek A4, kolor: czarny</t>
  </si>
  <si>
    <t>Blok do flipcharta kratka 65x100mm</t>
  </si>
  <si>
    <t>Blok techniczny A3/10 kolor: biały</t>
  </si>
  <si>
    <t>Blok techniczny A3/10 mix kolor</t>
  </si>
  <si>
    <t>Brystol A1 200 g, kolor: biały</t>
  </si>
  <si>
    <t>ark.</t>
  </si>
  <si>
    <t>Brystol A1 200 g, kolor: czarny</t>
  </si>
  <si>
    <t>Bibuła marszczona w rolce mix kolorów w opakowaniu 10 szt.</t>
  </si>
  <si>
    <t>Datownik automatyczny plastikowy, wysokość czcionki 4mm</t>
  </si>
  <si>
    <t>Deska z klipsem A4 i okładką, kolor: czarny</t>
  </si>
  <si>
    <t>Farby plakatowe 24 kolory Bambino lub równoważne</t>
  </si>
  <si>
    <t>Grzbiety do bindowania 10 mm czarne 100 szt. w op.</t>
  </si>
  <si>
    <t>Grzbiety do bindowania 12,5 mm czarne 100 szt. w op.</t>
  </si>
  <si>
    <t>Gumka do ścierania Factis S 20 lub równoważna</t>
  </si>
  <si>
    <t>Gumki recepturki 5 cm 1 kg w op.</t>
  </si>
  <si>
    <t>Klej w tubce Magic lub równoważny</t>
  </si>
  <si>
    <t>Klej biurowy w płynie 50 ml z kulką</t>
  </si>
  <si>
    <t>Klip biurowy 19 mm/12</t>
  </si>
  <si>
    <t>Klip biurowy 25 mm/12</t>
  </si>
  <si>
    <t>Klip biurowy 51 mm/12</t>
  </si>
  <si>
    <t>Komplet linijek geometryczny kreślarski</t>
  </si>
  <si>
    <t>Kreda biała 50 szt. w op.</t>
  </si>
  <si>
    <t>Kreda kolorowa 6 szt.</t>
  </si>
  <si>
    <t>Kredki 12 kol. z żywicy syntetycznej</t>
  </si>
  <si>
    <t>Kredki 12 kol. wykonane z glinki kaolinowej Bambino lub równoważne</t>
  </si>
  <si>
    <t>Linijka dowódcy NATO nr 8355</t>
  </si>
  <si>
    <t>26.</t>
  </si>
  <si>
    <t>Linijka dowódcy NATO nr 8353</t>
  </si>
  <si>
    <t>27.</t>
  </si>
  <si>
    <t xml:space="preserve">Linijka plastikowa 20 cm </t>
  </si>
  <si>
    <t>28.</t>
  </si>
  <si>
    <t>Linijka plastikowa 50 cm</t>
  </si>
  <si>
    <t>29.</t>
  </si>
  <si>
    <t>Linijka aluminiowa 20 cm z uchwytem, dwie podziałki</t>
  </si>
  <si>
    <t>30.</t>
  </si>
  <si>
    <t>Linijka aluminiowa 50 cm z antypoślizgiem</t>
  </si>
  <si>
    <t>31.</t>
  </si>
  <si>
    <t>Listwy wsuwane A4/10mm/czarna 50 szt. w op.</t>
  </si>
  <si>
    <t>32.</t>
  </si>
  <si>
    <t>Listwy wsuwane A4/6mm/czarna 50 szt. w op.</t>
  </si>
  <si>
    <t>33.</t>
  </si>
  <si>
    <t>Magnes neodymowy średnica ok. 3mm, wysokość ok. 2mm, powłoka nikiel.</t>
  </si>
  <si>
    <t>34.</t>
  </si>
  <si>
    <t>Notatnik A5/80 z gumką granatowy Grand lub równoważny</t>
  </si>
  <si>
    <t>35.</t>
  </si>
  <si>
    <t>Notes kostka kolor 8,5x8,5x7cm</t>
  </si>
  <si>
    <t>36.</t>
  </si>
  <si>
    <t>Notes samoprzylepny 76x76 mm/100</t>
  </si>
  <si>
    <t>37.</t>
  </si>
  <si>
    <t>Nożyczki biurowe 16 cm, ergonomiczna gumowa rączka, ostrza ze stali hartowanej</t>
  </si>
  <si>
    <t>38.</t>
  </si>
  <si>
    <t>Przybornik na biurko (organizer) z metalowej siateczki w kolorze srebrnym lub czarnym, posiada kilka przegródek oraz mała szufladkę. Wymiary ok. 100x114x238mm</t>
  </si>
  <si>
    <t>39.</t>
  </si>
  <si>
    <t>Obwoluta krystaliczna (koszulka) A4/100 szt. 75mic</t>
  </si>
  <si>
    <t>40.</t>
  </si>
  <si>
    <t>Pędzelki różnej wielkości do malowania farbami 12 szt. w zestawie, drewniane</t>
  </si>
  <si>
    <t>41.</t>
  </si>
  <si>
    <t>Pinezki metalowe 50 szt. kolor srebrny</t>
  </si>
  <si>
    <t>42.</t>
  </si>
  <si>
    <t>Plastelina 6 kolorów elastyczna, nie brudzi rąk, Bambino lub równoważny</t>
  </si>
  <si>
    <t>43.</t>
  </si>
  <si>
    <t>Płyn do tablicy suchościeralnej 250 ml</t>
  </si>
  <si>
    <t>44.</t>
  </si>
  <si>
    <t>Płyn do usuwania etykiet 200 ml</t>
  </si>
  <si>
    <t>45.</t>
  </si>
  <si>
    <t>Pocztowa książka nadawcza, format A5, papier samokopiujący</t>
  </si>
  <si>
    <t>bl.</t>
  </si>
  <si>
    <t>46.</t>
  </si>
  <si>
    <t>Polecenie przelewu/wpłata gotówkowa format A6</t>
  </si>
  <si>
    <t>47.</t>
  </si>
  <si>
    <t>Poduszka do stempli 150x96 mm, czerwona</t>
  </si>
  <si>
    <t>48.</t>
  </si>
  <si>
    <t>Półka siatkowa na dokumenty wykonana z metalowej siateczki pokrytej czarnym lakierem, format A4, z trzema przegrodami na dokumenty, posiada rączkę do przenoszenia.</t>
  </si>
  <si>
    <t>49.</t>
  </si>
  <si>
    <t>Spinacz biurowy owalny 28 mm 100 szt. w op.</t>
  </si>
  <si>
    <t>50.</t>
  </si>
  <si>
    <t>Spinacz biurowy owalny 50 mm 100 szt. w op.</t>
  </si>
  <si>
    <t>51.</t>
  </si>
  <si>
    <t>Szablon wojskowy NATO nr 8354</t>
  </si>
  <si>
    <t>52.</t>
  </si>
  <si>
    <t>Szablon z alfabetem plastikowy</t>
  </si>
  <si>
    <t>53.</t>
  </si>
  <si>
    <t>Szablon z cyframi plastikowy</t>
  </si>
  <si>
    <t>54.</t>
  </si>
  <si>
    <t>55.</t>
  </si>
  <si>
    <t>Taśma klejąca 24mmx30 6 szt.</t>
  </si>
  <si>
    <t>56.</t>
  </si>
  <si>
    <t>Taśma klejąca pakowa, akrylowa, bezbarwna, 48mmx50</t>
  </si>
  <si>
    <t>57.</t>
  </si>
  <si>
    <t>Taśma naprawcza 50x25 srebrna</t>
  </si>
  <si>
    <t>58.</t>
  </si>
  <si>
    <t>Taśma dwustronna samoprzylepna 50mmx25</t>
  </si>
  <si>
    <t>59.</t>
  </si>
  <si>
    <t>Taśma klejąca piankowa, klej: akryl modyfikowany, całkowita grubość taśmy 1,14 mm, 3M lub równoważna</t>
  </si>
  <si>
    <t>60.</t>
  </si>
  <si>
    <t>Wycinanki A4 samoprzylepne 10 kolorów</t>
  </si>
  <si>
    <t>61.</t>
  </si>
  <si>
    <t>Zeszyt kratka A5/60</t>
  </si>
  <si>
    <t>62.</t>
  </si>
  <si>
    <t>Zeszyt kratka A4/60</t>
  </si>
  <si>
    <t>63.</t>
  </si>
  <si>
    <t>Zeszyt kratka op. twarda A5/96</t>
  </si>
  <si>
    <t>64.</t>
  </si>
  <si>
    <t>Zszywacz biurowy mały metalowy do 20 kartek</t>
  </si>
  <si>
    <t>65.</t>
  </si>
  <si>
    <t>Bolce do dziurkacza Rapid HDC 4 szt. w komplecie</t>
  </si>
  <si>
    <t>66.</t>
  </si>
  <si>
    <t>Bolce do dziurkacza HP4 4 szt. w komplecie</t>
  </si>
  <si>
    <t>67.</t>
  </si>
  <si>
    <t>Bolce do dziurkacza HDP 4160N Kangaro 4 szt. w komplecie</t>
  </si>
  <si>
    <t>68.</t>
  </si>
  <si>
    <t>Zszywki 24/6/1000</t>
  </si>
  <si>
    <t>CZĘŚĆ 4 W OPCJI</t>
  </si>
  <si>
    <t>System stołowy 30 paneli, wykonany z metalu, wraz z panelami informacyjnymi z polipropylenu w formacie a4 i indeksami. Moduł w kształcie litery L.  Producent DURABLE lub równoważny.</t>
  </si>
  <si>
    <t>Teczka wykonana z biało-szarej tektury, bezkwasowa, wyposażona wewnątrz w trzy klapki chroniące dokumenty przed wypadnięciem, posiada gumkę wzdłuż długiego boku, format A4, grsamatura 250g/m2, kolor biały, bez haczyków</t>
  </si>
  <si>
    <t>Teczka wykonana ze sztywnej tektury oklejonej z dwóch stron okleiną, rączka i zamek wykonane z czarnego plastiku, szerokość grzbietu 100mm, format A4, rozmiar zewnętrzny 33,5x26x10,5 cm, kolor czarny</t>
  </si>
  <si>
    <t>Producent, typ, model</t>
  </si>
  <si>
    <t>Szpilki kolorowe 33mm w pudełku 100szt lub równoważne</t>
  </si>
  <si>
    <t>Bindownica elektryczna do oprawy grzbietem plastikowym, jednorazowo dziurkuje do 28 kartek A4 (80g), może oprawiać dokumenty o grubości do 510 arkuszy, maks. średnica grzbietu 51 mm, posiada system elektrycznego dziurkowania, który usprawnia proces oprawy dokumentów, posiada wytrzymały, metalowy mechanizm, Fellowes Galaxy E500 lub równoważna.</t>
  </si>
  <si>
    <t>Trymer - obcinarka, posiada metalową bazę zintegrowaną z antypoślizgowymi nóżkami, format papieru A3, długość cięcia (mm) 455, ilość jednorazowo ciętych arkuszy 80g - 10, do formatu A3, Fellowes Electron A3 lub równoważny.</t>
  </si>
  <si>
    <t>Zszywacz blokowy srebrno-pomarańczowy do 110 kartek, głębokość zszywania 5-66 mm, może pracować ze zszywkami typu 9 i 23, Rapid HD110 lub równoważny.</t>
  </si>
  <si>
    <t>Pudło archiwizacyjne mieści 5 pudeł 100mm wymiary 558x370x315mm (+/-5mm) DONAU lub równoważne</t>
  </si>
  <si>
    <t>Teczka na akta osobowe w sztywnej mocnej oprawie z tektury z rozszerzalnym grzbietem, wewnątrz wąsy do wpinania i przekładki A, B, C, D, kolor: zielony lub biały</t>
  </si>
  <si>
    <t>Klipsy do archiwizacji (wąsy) plastikowe 100 szt. kolor: biały 100mm, z zaczepem. Komi lub równoważne</t>
  </si>
  <si>
    <r>
      <t>Tekturowa okładka archiwizacyjna na dokumenty formatu A4, bezkwasowa, z piórami do wszycia dokumentów, szerokość grzbietu do 5cm, gramatura min. 300gm/</t>
    </r>
    <r>
      <rPr>
        <vertAlign val="super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>, kolor biały lub szary</t>
    </r>
  </si>
  <si>
    <t>Cena jedn. netto</t>
  </si>
  <si>
    <t xml:space="preserve">Cena jedn. netto 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</si>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</sst>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z_ł"/>
    <numFmt numFmtId="165" formatCode="#,##0.00\ &quot;zł&quot;"/>
  </numFmts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9" fontId="3" fillId="0" borderId="18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65" fontId="0" fillId="0" borderId="0" xfId="0" applyNumberFormat="1"/>
    <xf numFmtId="164" fontId="1" fillId="0" borderId="0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4" borderId="7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4" borderId="12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2" fontId="0" fillId="0" borderId="12" xfId="0" applyNumberForma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5" fillId="4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0" fillId="0" borderId="8" xfId="0" applyBorder="1"/>
    <xf numFmtId="0" fontId="3" fillId="0" borderId="8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0" fillId="0" borderId="7" xfId="0" applyBorder="1"/>
    <xf numFmtId="0" fontId="3" fillId="0" borderId="26" xfId="0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right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 wrapText="1"/>
    </xf>
    <xf numFmtId="0" fontId="0" fillId="0" borderId="8" xfId="0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/>
    </xf>
    <xf numFmtId="2" fontId="0" fillId="0" borderId="7" xfId="0" applyNumberFormat="1" applyBorder="1"/>
    <xf numFmtId="0" fontId="0" fillId="0" borderId="3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/>
    <xf numFmtId="2" fontId="6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0" fillId="0" borderId="30" xfId="0" applyBorder="1"/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view="pageBreakPreview" zoomScale="60" zoomScaleNormal="100" workbookViewId="0">
      <selection activeCell="R24" sqref="R24"/>
    </sheetView>
  </sheetViews>
  <sheetFormatPr defaultRowHeight="15" x14ac:dyDescent="0.25"/>
  <cols>
    <col min="1" max="1" width="4.7109375" customWidth="1"/>
    <col min="2" max="2" width="39.5703125" customWidth="1"/>
    <col min="3" max="3" width="11.7109375" customWidth="1"/>
    <col min="4" max="4" width="10.7109375" customWidth="1"/>
    <col min="5" max="5" width="7" customWidth="1"/>
    <col min="6" max="6" width="8.28515625" customWidth="1"/>
    <col min="7" max="7" width="10.28515625" customWidth="1"/>
    <col min="8" max="8" width="14.5703125" customWidth="1"/>
    <col min="9" max="9" width="9.140625" customWidth="1"/>
    <col min="10" max="10" width="13.85546875" customWidth="1"/>
    <col min="11" max="12" width="10.85546875" bestFit="1" customWidth="1"/>
    <col min="13" max="13" width="10.7109375" customWidth="1"/>
    <col min="14" max="14" width="7" customWidth="1"/>
    <col min="15" max="15" width="8.28515625" customWidth="1"/>
  </cols>
  <sheetData>
    <row r="1" spans="1:15" ht="28.5" customHeight="1" thickBot="1" x14ac:dyDescent="0.3">
      <c r="A1" s="116" t="s">
        <v>305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5" ht="48" thickBot="1" x14ac:dyDescent="0.3">
      <c r="A2" s="16" t="s">
        <v>0</v>
      </c>
      <c r="B2" s="17" t="s">
        <v>1</v>
      </c>
      <c r="C2" s="17" t="s">
        <v>2</v>
      </c>
      <c r="D2" s="17" t="s">
        <v>294</v>
      </c>
      <c r="E2" s="18" t="s">
        <v>3</v>
      </c>
      <c r="F2" s="19" t="s">
        <v>4</v>
      </c>
      <c r="G2" s="19" t="s">
        <v>303</v>
      </c>
      <c r="H2" s="19" t="s">
        <v>5</v>
      </c>
      <c r="I2" s="18" t="s">
        <v>6</v>
      </c>
      <c r="J2" s="17" t="s">
        <v>7</v>
      </c>
      <c r="K2" s="14"/>
    </row>
    <row r="3" spans="1:15" ht="18.75" thickBot="1" x14ac:dyDescent="0.3">
      <c r="A3" s="90" t="s">
        <v>8</v>
      </c>
      <c r="B3" s="91"/>
      <c r="C3" s="91"/>
      <c r="D3" s="91"/>
      <c r="E3" s="91"/>
      <c r="F3" s="91"/>
      <c r="G3" s="91"/>
      <c r="H3" s="91"/>
      <c r="I3" s="91"/>
      <c r="J3" s="92"/>
      <c r="M3" s="74"/>
      <c r="N3" s="75"/>
      <c r="O3" s="75"/>
    </row>
    <row r="4" spans="1:15" ht="49.5" x14ac:dyDescent="0.25">
      <c r="A4" s="9" t="s">
        <v>9</v>
      </c>
      <c r="B4" s="2" t="s">
        <v>10</v>
      </c>
      <c r="C4" s="1"/>
      <c r="D4" s="1"/>
      <c r="E4" s="3" t="s">
        <v>11</v>
      </c>
      <c r="F4" s="81">
        <v>6000</v>
      </c>
      <c r="G4" s="21"/>
      <c r="H4" s="21" t="str">
        <f>IF($G4="","",$F4*$G4)</f>
        <v/>
      </c>
      <c r="I4" s="4">
        <v>0.23</v>
      </c>
      <c r="J4" s="48" t="str">
        <f>IF($G4="","",$H4*1.23)</f>
        <v/>
      </c>
      <c r="K4" s="13"/>
      <c r="L4" s="13"/>
    </row>
    <row r="5" spans="1:15" ht="49.5" x14ac:dyDescent="0.25">
      <c r="A5" s="10" t="s">
        <v>12</v>
      </c>
      <c r="B5" s="6" t="s">
        <v>13</v>
      </c>
      <c r="C5" s="5"/>
      <c r="D5" s="1"/>
      <c r="E5" s="3" t="s">
        <v>11</v>
      </c>
      <c r="F5" s="5">
        <v>40</v>
      </c>
      <c r="G5" s="23"/>
      <c r="H5" s="21" t="str">
        <f t="shared" ref="H5:H8" si="0">IF($G5="","",$F5*$G5)</f>
        <v/>
      </c>
      <c r="I5" s="4">
        <v>0.23</v>
      </c>
      <c r="J5" s="48" t="str">
        <f t="shared" ref="J5:J8" si="1">IF($G5="","",$H5*1.23)</f>
        <v/>
      </c>
      <c r="K5" s="13"/>
      <c r="L5" s="13"/>
    </row>
    <row r="6" spans="1:15" ht="33" x14ac:dyDescent="0.25">
      <c r="A6" s="10" t="s">
        <v>14</v>
      </c>
      <c r="B6" s="6" t="s">
        <v>15</v>
      </c>
      <c r="C6" s="5"/>
      <c r="D6" s="1"/>
      <c r="E6" s="3" t="s">
        <v>11</v>
      </c>
      <c r="F6" s="5">
        <v>4</v>
      </c>
      <c r="G6" s="23"/>
      <c r="H6" s="21" t="str">
        <f t="shared" si="0"/>
        <v/>
      </c>
      <c r="I6" s="4">
        <v>0.23</v>
      </c>
      <c r="J6" s="48" t="str">
        <f t="shared" si="1"/>
        <v/>
      </c>
      <c r="K6" s="13"/>
      <c r="L6" s="13"/>
    </row>
    <row r="7" spans="1:15" ht="33" x14ac:dyDescent="0.25">
      <c r="A7" s="10" t="s">
        <v>16</v>
      </c>
      <c r="B7" s="6" t="s">
        <v>17</v>
      </c>
      <c r="C7" s="5"/>
      <c r="D7" s="1"/>
      <c r="E7" s="3" t="s">
        <v>11</v>
      </c>
      <c r="F7" s="5">
        <v>4</v>
      </c>
      <c r="G7" s="23"/>
      <c r="H7" s="21" t="str">
        <f t="shared" si="0"/>
        <v/>
      </c>
      <c r="I7" s="4">
        <v>0.23</v>
      </c>
      <c r="J7" s="48" t="str">
        <f t="shared" si="1"/>
        <v/>
      </c>
      <c r="K7" s="13"/>
      <c r="L7" s="13"/>
    </row>
    <row r="8" spans="1:15" ht="16.5" x14ac:dyDescent="0.25">
      <c r="A8" s="10" t="s">
        <v>18</v>
      </c>
      <c r="B8" s="6" t="s">
        <v>19</v>
      </c>
      <c r="C8" s="5"/>
      <c r="D8" s="1"/>
      <c r="E8" s="3" t="s">
        <v>11</v>
      </c>
      <c r="F8" s="5">
        <v>6</v>
      </c>
      <c r="G8" s="23"/>
      <c r="H8" s="21" t="str">
        <f t="shared" si="0"/>
        <v/>
      </c>
      <c r="I8" s="4">
        <v>0.23</v>
      </c>
      <c r="J8" s="48" t="str">
        <f t="shared" si="1"/>
        <v/>
      </c>
      <c r="K8" s="13"/>
      <c r="L8" s="13"/>
    </row>
    <row r="9" spans="1:15" ht="17.25" thickBot="1" x14ac:dyDescent="0.3">
      <c r="A9" s="93" t="s">
        <v>20</v>
      </c>
      <c r="B9" s="94"/>
      <c r="C9" s="94"/>
      <c r="D9" s="94"/>
      <c r="E9" s="94"/>
      <c r="F9" s="95"/>
      <c r="G9" s="47"/>
      <c r="H9" s="25">
        <f>SUM(H4:H8)</f>
        <v>0</v>
      </c>
      <c r="I9" s="4">
        <v>0.23</v>
      </c>
      <c r="J9" s="49">
        <f>SUM(J4:J8)</f>
        <v>0</v>
      </c>
      <c r="K9" s="13"/>
      <c r="L9" s="13"/>
    </row>
    <row r="10" spans="1:15" ht="18.75" thickBot="1" x14ac:dyDescent="0.3">
      <c r="A10" s="90" t="s">
        <v>21</v>
      </c>
      <c r="B10" s="91"/>
      <c r="C10" s="91"/>
      <c r="D10" s="91"/>
      <c r="E10" s="91"/>
      <c r="F10" s="91"/>
      <c r="G10" s="91"/>
      <c r="H10" s="91"/>
      <c r="I10" s="91"/>
      <c r="J10" s="92"/>
      <c r="L10" s="13"/>
    </row>
    <row r="11" spans="1:15" ht="49.5" x14ac:dyDescent="0.25">
      <c r="A11" s="9" t="s">
        <v>9</v>
      </c>
      <c r="B11" s="1" t="s">
        <v>10</v>
      </c>
      <c r="C11" s="1"/>
      <c r="D11" s="1"/>
      <c r="E11" s="3" t="s">
        <v>11</v>
      </c>
      <c r="F11" s="82">
        <f>($F4)/2</f>
        <v>3000</v>
      </c>
      <c r="G11" s="21" t="str">
        <f>IF($G4="","",$G4)</f>
        <v/>
      </c>
      <c r="H11" s="21" t="str">
        <f>IF($G11="","",$F11*$G11)</f>
        <v/>
      </c>
      <c r="I11" s="4">
        <v>0.23</v>
      </c>
      <c r="J11" s="48" t="str">
        <f>IF($G11="","",$H11*1.23)</f>
        <v/>
      </c>
      <c r="K11" s="13"/>
      <c r="L11" s="13"/>
    </row>
    <row r="12" spans="1:15" ht="49.5" x14ac:dyDescent="0.25">
      <c r="A12" s="10" t="s">
        <v>12</v>
      </c>
      <c r="B12" s="5" t="s">
        <v>13</v>
      </c>
      <c r="C12" s="1"/>
      <c r="D12" s="1"/>
      <c r="E12" s="3" t="s">
        <v>11</v>
      </c>
      <c r="F12" s="7">
        <f>($F5)/2</f>
        <v>20</v>
      </c>
      <c r="G12" s="21" t="str">
        <f t="shared" ref="G12:G15" si="2">IF($G5="","",$G5)</f>
        <v/>
      </c>
      <c r="H12" s="21" t="str">
        <f t="shared" ref="H12:H15" si="3">IF($G12="","",$F12*$G12)</f>
        <v/>
      </c>
      <c r="I12" s="4">
        <v>0.23</v>
      </c>
      <c r="J12" s="48" t="str">
        <f t="shared" ref="J12:J15" si="4">IF($G12="","",$H12*1.23)</f>
        <v/>
      </c>
      <c r="K12" s="13"/>
      <c r="L12" s="13"/>
    </row>
    <row r="13" spans="1:15" ht="33" x14ac:dyDescent="0.25">
      <c r="A13" s="10" t="s">
        <v>14</v>
      </c>
      <c r="B13" s="5" t="s">
        <v>15</v>
      </c>
      <c r="C13" s="1"/>
      <c r="D13" s="1"/>
      <c r="E13" s="3" t="s">
        <v>11</v>
      </c>
      <c r="F13" s="7">
        <f>($F6)/2</f>
        <v>2</v>
      </c>
      <c r="G13" s="21" t="str">
        <f t="shared" si="2"/>
        <v/>
      </c>
      <c r="H13" s="21" t="str">
        <f t="shared" si="3"/>
        <v/>
      </c>
      <c r="I13" s="4">
        <v>0.23</v>
      </c>
      <c r="J13" s="48" t="str">
        <f t="shared" si="4"/>
        <v/>
      </c>
      <c r="K13" s="13"/>
      <c r="L13" s="13"/>
    </row>
    <row r="14" spans="1:15" ht="33" x14ac:dyDescent="0.25">
      <c r="A14" s="10" t="s">
        <v>16</v>
      </c>
      <c r="B14" s="5" t="s">
        <v>17</v>
      </c>
      <c r="C14" s="1"/>
      <c r="D14" s="1"/>
      <c r="E14" s="3" t="s">
        <v>11</v>
      </c>
      <c r="F14" s="7">
        <f>($F7)/2</f>
        <v>2</v>
      </c>
      <c r="G14" s="21" t="str">
        <f t="shared" si="2"/>
        <v/>
      </c>
      <c r="H14" s="21" t="str">
        <f t="shared" si="3"/>
        <v/>
      </c>
      <c r="I14" s="4">
        <v>0.23</v>
      </c>
      <c r="J14" s="48" t="str">
        <f t="shared" si="4"/>
        <v/>
      </c>
      <c r="K14" s="13"/>
      <c r="L14" s="13"/>
    </row>
    <row r="15" spans="1:15" ht="16.5" x14ac:dyDescent="0.25">
      <c r="A15" s="10" t="s">
        <v>18</v>
      </c>
      <c r="B15" s="5" t="s">
        <v>19</v>
      </c>
      <c r="C15" s="1"/>
      <c r="D15" s="1"/>
      <c r="E15" s="3" t="s">
        <v>11</v>
      </c>
      <c r="F15" s="7">
        <f>($F8)/2</f>
        <v>3</v>
      </c>
      <c r="G15" s="21" t="str">
        <f t="shared" si="2"/>
        <v/>
      </c>
      <c r="H15" s="21" t="str">
        <f t="shared" si="3"/>
        <v/>
      </c>
      <c r="I15" s="4">
        <v>0.23</v>
      </c>
      <c r="J15" s="48" t="str">
        <f t="shared" si="4"/>
        <v/>
      </c>
      <c r="K15" s="13"/>
      <c r="L15" s="13"/>
    </row>
    <row r="16" spans="1:15" ht="17.25" thickBot="1" x14ac:dyDescent="0.3">
      <c r="A16" s="96" t="s">
        <v>20</v>
      </c>
      <c r="B16" s="97"/>
      <c r="C16" s="97"/>
      <c r="D16" s="97"/>
      <c r="E16" s="97"/>
      <c r="F16" s="97"/>
      <c r="G16" s="50"/>
      <c r="H16" s="28">
        <f>SUM(H11:H15)</f>
        <v>0</v>
      </c>
      <c r="I16" s="8">
        <v>0.23</v>
      </c>
      <c r="J16" s="51">
        <f>SUM(J11:J15)</f>
        <v>0</v>
      </c>
      <c r="K16" s="13"/>
      <c r="L16" s="13"/>
    </row>
    <row r="17" spans="1:12" ht="17.25" thickBot="1" x14ac:dyDescent="0.3">
      <c r="A17" s="88" t="s">
        <v>22</v>
      </c>
      <c r="B17" s="89"/>
      <c r="C17" s="89"/>
      <c r="D17" s="89"/>
      <c r="E17" s="89"/>
      <c r="F17" s="89"/>
      <c r="G17" s="15"/>
      <c r="H17" s="53">
        <f>H$9+H$16</f>
        <v>0</v>
      </c>
      <c r="I17" s="11">
        <v>0.23</v>
      </c>
      <c r="J17" s="52">
        <f>J$9+J$16</f>
        <v>0</v>
      </c>
      <c r="K17" s="13"/>
      <c r="L17" s="13"/>
    </row>
  </sheetData>
  <mergeCells count="6">
    <mergeCell ref="A1:J1"/>
    <mergeCell ref="A17:F17"/>
    <mergeCell ref="A3:J3"/>
    <mergeCell ref="A9:F9"/>
    <mergeCell ref="A10:J10"/>
    <mergeCell ref="A16:F16"/>
  </mergeCells>
  <pageMargins left="0.7" right="0.7" top="0.75" bottom="0.75" header="0.3" footer="0.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>
      <selection activeCell="L1" sqref="L1:V9"/>
    </sheetView>
  </sheetViews>
  <sheetFormatPr defaultRowHeight="15" x14ac:dyDescent="0.25"/>
  <cols>
    <col min="1" max="1" width="5.28515625" customWidth="1"/>
    <col min="2" max="2" width="35.42578125" customWidth="1"/>
    <col min="3" max="3" width="11.7109375" customWidth="1"/>
    <col min="4" max="4" width="10.7109375" customWidth="1"/>
    <col min="5" max="5" width="7" customWidth="1"/>
    <col min="6" max="6" width="9.140625" customWidth="1"/>
    <col min="7" max="7" width="10.28515625" customWidth="1"/>
    <col min="8" max="8" width="12.28515625" customWidth="1"/>
    <col min="9" max="9" width="7.140625" customWidth="1"/>
    <col min="10" max="10" width="11.7109375" customWidth="1"/>
  </cols>
  <sheetData>
    <row r="1" spans="1:19" ht="48" thickBot="1" x14ac:dyDescent="0.3">
      <c r="A1" s="16" t="s">
        <v>0</v>
      </c>
      <c r="B1" s="17" t="s">
        <v>1</v>
      </c>
      <c r="C1" s="17" t="s">
        <v>2</v>
      </c>
      <c r="D1" s="17" t="s">
        <v>294</v>
      </c>
      <c r="E1" s="18" t="s">
        <v>3</v>
      </c>
      <c r="F1" s="19" t="s">
        <v>4</v>
      </c>
      <c r="G1" s="19" t="s">
        <v>304</v>
      </c>
      <c r="H1" s="19" t="s">
        <v>5</v>
      </c>
      <c r="I1" s="18" t="s">
        <v>6</v>
      </c>
      <c r="J1" s="17" t="s">
        <v>7</v>
      </c>
    </row>
    <row r="2" spans="1:19" ht="18.75" thickBot="1" x14ac:dyDescent="0.3">
      <c r="A2" s="106" t="s">
        <v>129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9" ht="49.5" x14ac:dyDescent="0.25">
      <c r="A3" s="31" t="s">
        <v>9</v>
      </c>
      <c r="B3" s="45" t="s">
        <v>130</v>
      </c>
      <c r="C3" s="39"/>
      <c r="D3" s="78"/>
      <c r="E3" s="67" t="s">
        <v>67</v>
      </c>
      <c r="F3" s="39">
        <v>40</v>
      </c>
      <c r="G3" s="21"/>
      <c r="H3" s="21" t="str">
        <f>IF($G3="","",$F3*G3)</f>
        <v/>
      </c>
      <c r="I3" s="4">
        <v>0.23</v>
      </c>
      <c r="J3" s="21" t="str">
        <f>IF($G3="","",$H3*1.23)</f>
        <v/>
      </c>
      <c r="O3" s="115" t="s">
        <v>305</v>
      </c>
      <c r="P3" s="115"/>
      <c r="Q3" s="115"/>
      <c r="R3" s="115"/>
      <c r="S3" s="115"/>
    </row>
    <row r="4" spans="1:19" ht="49.5" x14ac:dyDescent="0.25">
      <c r="A4" s="31" t="s">
        <v>12</v>
      </c>
      <c r="B4" s="45" t="s">
        <v>131</v>
      </c>
      <c r="C4" s="39"/>
      <c r="D4" s="39"/>
      <c r="E4" s="32" t="s">
        <v>67</v>
      </c>
      <c r="F4" s="39">
        <v>40</v>
      </c>
      <c r="G4" s="23"/>
      <c r="H4" s="21" t="str">
        <f t="shared" ref="H4:H27" si="0">IF($G4="","",$F4*G4)</f>
        <v/>
      </c>
      <c r="I4" s="4">
        <v>0.23</v>
      </c>
      <c r="J4" s="21" t="str">
        <f t="shared" ref="J4:J27" si="1">IF($G4="","",$H4*1.23)</f>
        <v/>
      </c>
    </row>
    <row r="5" spans="1:19" ht="49.5" x14ac:dyDescent="0.25">
      <c r="A5" s="31" t="s">
        <v>14</v>
      </c>
      <c r="B5" s="45" t="s">
        <v>132</v>
      </c>
      <c r="C5" s="39"/>
      <c r="D5" s="39"/>
      <c r="E5" s="32" t="s">
        <v>67</v>
      </c>
      <c r="F5" s="39">
        <v>40</v>
      </c>
      <c r="G5" s="23"/>
      <c r="H5" s="21" t="str">
        <f t="shared" si="0"/>
        <v/>
      </c>
      <c r="I5" s="4">
        <v>0.23</v>
      </c>
      <c r="J5" s="21" t="str">
        <f t="shared" si="1"/>
        <v/>
      </c>
    </row>
    <row r="6" spans="1:19" ht="33" x14ac:dyDescent="0.25">
      <c r="A6" s="31" t="s">
        <v>16</v>
      </c>
      <c r="B6" s="45" t="s">
        <v>133</v>
      </c>
      <c r="C6" s="39"/>
      <c r="D6" s="39"/>
      <c r="E6" s="32" t="s">
        <v>67</v>
      </c>
      <c r="F6" s="39">
        <v>40</v>
      </c>
      <c r="G6" s="23"/>
      <c r="H6" s="21" t="str">
        <f t="shared" si="0"/>
        <v/>
      </c>
      <c r="I6" s="4">
        <v>0.23</v>
      </c>
      <c r="J6" s="21" t="str">
        <f t="shared" si="1"/>
        <v/>
      </c>
    </row>
    <row r="7" spans="1:19" ht="33" x14ac:dyDescent="0.25">
      <c r="A7" s="31" t="s">
        <v>18</v>
      </c>
      <c r="B7" s="45" t="s">
        <v>134</v>
      </c>
      <c r="C7" s="39"/>
      <c r="D7" s="39"/>
      <c r="E7" s="32" t="s">
        <v>67</v>
      </c>
      <c r="F7" s="39">
        <v>20</v>
      </c>
      <c r="G7" s="23"/>
      <c r="H7" s="21" t="str">
        <f t="shared" si="0"/>
        <v/>
      </c>
      <c r="I7" s="4">
        <v>0.23</v>
      </c>
      <c r="J7" s="21" t="str">
        <f t="shared" si="1"/>
        <v/>
      </c>
    </row>
    <row r="8" spans="1:19" ht="16.5" x14ac:dyDescent="0.25">
      <c r="A8" s="31" t="s">
        <v>39</v>
      </c>
      <c r="B8" s="45" t="s">
        <v>135</v>
      </c>
      <c r="C8" s="39"/>
      <c r="D8" s="39"/>
      <c r="E8" s="32" t="s">
        <v>67</v>
      </c>
      <c r="F8" s="39">
        <v>20</v>
      </c>
      <c r="G8" s="27"/>
      <c r="H8" s="21" t="str">
        <f t="shared" si="0"/>
        <v/>
      </c>
      <c r="I8" s="4">
        <v>0.23</v>
      </c>
      <c r="J8" s="21" t="str">
        <f t="shared" si="1"/>
        <v/>
      </c>
    </row>
    <row r="9" spans="1:19" ht="16.5" x14ac:dyDescent="0.25">
      <c r="A9" s="31" t="s">
        <v>41</v>
      </c>
      <c r="B9" s="45" t="s">
        <v>136</v>
      </c>
      <c r="C9" s="39"/>
      <c r="D9" s="39"/>
      <c r="E9" s="32" t="s">
        <v>67</v>
      </c>
      <c r="F9" s="39">
        <v>20</v>
      </c>
      <c r="G9" s="27"/>
      <c r="H9" s="21" t="str">
        <f t="shared" si="0"/>
        <v/>
      </c>
      <c r="I9" s="4">
        <v>0.23</v>
      </c>
      <c r="J9" s="21" t="str">
        <f t="shared" si="1"/>
        <v/>
      </c>
    </row>
    <row r="10" spans="1:19" ht="16.5" x14ac:dyDescent="0.25">
      <c r="A10" s="31" t="s">
        <v>43</v>
      </c>
      <c r="B10" s="45" t="s">
        <v>137</v>
      </c>
      <c r="C10" s="39"/>
      <c r="D10" s="39"/>
      <c r="E10" s="32" t="s">
        <v>67</v>
      </c>
      <c r="F10" s="39">
        <v>40</v>
      </c>
      <c r="G10" s="27"/>
      <c r="H10" s="21" t="str">
        <f t="shared" si="0"/>
        <v/>
      </c>
      <c r="I10" s="4">
        <v>0.23</v>
      </c>
      <c r="J10" s="21" t="str">
        <f t="shared" si="1"/>
        <v/>
      </c>
    </row>
    <row r="11" spans="1:19" ht="16.5" x14ac:dyDescent="0.25">
      <c r="A11" s="31" t="s">
        <v>45</v>
      </c>
      <c r="B11" s="45" t="s">
        <v>138</v>
      </c>
      <c r="C11" s="39"/>
      <c r="D11" s="39"/>
      <c r="E11" s="32" t="s">
        <v>67</v>
      </c>
      <c r="F11" s="39">
        <v>20</v>
      </c>
      <c r="G11" s="27"/>
      <c r="H11" s="21" t="str">
        <f t="shared" si="0"/>
        <v/>
      </c>
      <c r="I11" s="4">
        <v>0.23</v>
      </c>
      <c r="J11" s="21" t="str">
        <f t="shared" si="1"/>
        <v/>
      </c>
    </row>
    <row r="12" spans="1:19" ht="16.5" x14ac:dyDescent="0.25">
      <c r="A12" s="31" t="s">
        <v>47</v>
      </c>
      <c r="B12" s="45" t="s">
        <v>139</v>
      </c>
      <c r="C12" s="39"/>
      <c r="D12" s="39"/>
      <c r="E12" s="32" t="s">
        <v>67</v>
      </c>
      <c r="F12" s="39">
        <v>30</v>
      </c>
      <c r="G12" s="27"/>
      <c r="H12" s="21" t="str">
        <f t="shared" si="0"/>
        <v/>
      </c>
      <c r="I12" s="4">
        <v>0.23</v>
      </c>
      <c r="J12" s="21" t="str">
        <f t="shared" si="1"/>
        <v/>
      </c>
    </row>
    <row r="13" spans="1:19" ht="16.5" x14ac:dyDescent="0.25">
      <c r="A13" s="31" t="s">
        <v>49</v>
      </c>
      <c r="B13" s="45" t="s">
        <v>140</v>
      </c>
      <c r="C13" s="39"/>
      <c r="D13" s="39"/>
      <c r="E13" s="32" t="s">
        <v>67</v>
      </c>
      <c r="F13" s="39">
        <v>20</v>
      </c>
      <c r="G13" s="27"/>
      <c r="H13" s="21" t="str">
        <f t="shared" si="0"/>
        <v/>
      </c>
      <c r="I13" s="4">
        <v>0.23</v>
      </c>
      <c r="J13" s="21" t="str">
        <f t="shared" si="1"/>
        <v/>
      </c>
    </row>
    <row r="14" spans="1:19" ht="16.5" x14ac:dyDescent="0.25">
      <c r="A14" s="31" t="s">
        <v>51</v>
      </c>
      <c r="B14" s="45" t="s">
        <v>141</v>
      </c>
      <c r="C14" s="39"/>
      <c r="D14" s="39"/>
      <c r="E14" s="32" t="s">
        <v>67</v>
      </c>
      <c r="F14" s="39">
        <v>60</v>
      </c>
      <c r="G14" s="27"/>
      <c r="H14" s="21" t="str">
        <f t="shared" si="0"/>
        <v/>
      </c>
      <c r="I14" s="4">
        <v>0.23</v>
      </c>
      <c r="J14" s="21" t="str">
        <f t="shared" si="1"/>
        <v/>
      </c>
    </row>
    <row r="15" spans="1:19" ht="16.5" x14ac:dyDescent="0.25">
      <c r="A15" s="31" t="s">
        <v>53</v>
      </c>
      <c r="B15" s="45" t="s">
        <v>142</v>
      </c>
      <c r="C15" s="39"/>
      <c r="D15" s="39"/>
      <c r="E15" s="58" t="s">
        <v>143</v>
      </c>
      <c r="F15" s="39">
        <v>90</v>
      </c>
      <c r="G15" s="27"/>
      <c r="H15" s="21" t="str">
        <f t="shared" si="0"/>
        <v/>
      </c>
      <c r="I15" s="4">
        <v>0.23</v>
      </c>
      <c r="J15" s="21" t="str">
        <f t="shared" si="1"/>
        <v/>
      </c>
    </row>
    <row r="16" spans="1:19" ht="16.5" x14ac:dyDescent="0.25">
      <c r="A16" s="31" t="s">
        <v>55</v>
      </c>
      <c r="B16" s="45" t="s">
        <v>144</v>
      </c>
      <c r="C16" s="39"/>
      <c r="D16" s="39"/>
      <c r="E16" s="58" t="s">
        <v>67</v>
      </c>
      <c r="F16" s="39">
        <v>110</v>
      </c>
      <c r="G16" s="27"/>
      <c r="H16" s="21" t="str">
        <f t="shared" si="0"/>
        <v/>
      </c>
      <c r="I16" s="4">
        <v>0.23</v>
      </c>
      <c r="J16" s="21" t="str">
        <f t="shared" si="1"/>
        <v/>
      </c>
    </row>
    <row r="17" spans="1:10" ht="16.5" x14ac:dyDescent="0.25">
      <c r="A17" s="31" t="s">
        <v>57</v>
      </c>
      <c r="B17" s="45" t="s">
        <v>145</v>
      </c>
      <c r="C17" s="39"/>
      <c r="D17" s="39"/>
      <c r="E17" s="58" t="s">
        <v>67</v>
      </c>
      <c r="F17" s="39">
        <v>50</v>
      </c>
      <c r="G17" s="27"/>
      <c r="H17" s="21" t="str">
        <f t="shared" si="0"/>
        <v/>
      </c>
      <c r="I17" s="4">
        <v>0.23</v>
      </c>
      <c r="J17" s="21" t="str">
        <f t="shared" si="1"/>
        <v/>
      </c>
    </row>
    <row r="18" spans="1:10" ht="16.5" x14ac:dyDescent="0.25">
      <c r="A18" s="31" t="s">
        <v>59</v>
      </c>
      <c r="B18" s="45" t="s">
        <v>146</v>
      </c>
      <c r="C18" s="39"/>
      <c r="D18" s="39"/>
      <c r="E18" s="58" t="s">
        <v>67</v>
      </c>
      <c r="F18" s="39">
        <v>40</v>
      </c>
      <c r="G18" s="27"/>
      <c r="H18" s="21" t="str">
        <f t="shared" si="0"/>
        <v/>
      </c>
      <c r="I18" s="4">
        <v>0.23</v>
      </c>
      <c r="J18" s="21" t="str">
        <f t="shared" si="1"/>
        <v/>
      </c>
    </row>
    <row r="19" spans="1:10" ht="49.5" x14ac:dyDescent="0.25">
      <c r="A19" s="31" t="s">
        <v>61</v>
      </c>
      <c r="B19" s="45" t="s">
        <v>147</v>
      </c>
      <c r="C19" s="39"/>
      <c r="D19" s="39"/>
      <c r="E19" s="58" t="s">
        <v>143</v>
      </c>
      <c r="F19" s="39">
        <v>10</v>
      </c>
      <c r="G19" s="27"/>
      <c r="H19" s="21" t="str">
        <f t="shared" si="0"/>
        <v/>
      </c>
      <c r="I19" s="4">
        <v>0.23</v>
      </c>
      <c r="J19" s="21" t="str">
        <f t="shared" si="1"/>
        <v/>
      </c>
    </row>
    <row r="20" spans="1:10" ht="49.5" x14ac:dyDescent="0.25">
      <c r="A20" s="31" t="s">
        <v>63</v>
      </c>
      <c r="B20" s="45" t="s">
        <v>148</v>
      </c>
      <c r="C20" s="39"/>
      <c r="D20" s="39"/>
      <c r="E20" s="58" t="s">
        <v>143</v>
      </c>
      <c r="F20" s="39">
        <v>10</v>
      </c>
      <c r="G20" s="27"/>
      <c r="H20" s="21" t="str">
        <f t="shared" si="0"/>
        <v/>
      </c>
      <c r="I20" s="4">
        <v>0.23</v>
      </c>
      <c r="J20" s="21" t="str">
        <f t="shared" si="1"/>
        <v/>
      </c>
    </row>
    <row r="21" spans="1:10" ht="33" x14ac:dyDescent="0.25">
      <c r="A21" s="31" t="s">
        <v>65</v>
      </c>
      <c r="B21" s="45" t="s">
        <v>149</v>
      </c>
      <c r="C21" s="39"/>
      <c r="D21" s="39"/>
      <c r="E21" s="58" t="s">
        <v>143</v>
      </c>
      <c r="F21" s="39">
        <v>10</v>
      </c>
      <c r="G21" s="27"/>
      <c r="H21" s="21" t="str">
        <f t="shared" si="0"/>
        <v/>
      </c>
      <c r="I21" s="4">
        <v>0.23</v>
      </c>
      <c r="J21" s="21" t="str">
        <f t="shared" si="1"/>
        <v/>
      </c>
    </row>
    <row r="22" spans="1:10" ht="33" x14ac:dyDescent="0.25">
      <c r="A22" s="31" t="s">
        <v>68</v>
      </c>
      <c r="B22" s="45" t="s">
        <v>150</v>
      </c>
      <c r="C22" s="39"/>
      <c r="D22" s="39"/>
      <c r="E22" s="58" t="s">
        <v>143</v>
      </c>
      <c r="F22" s="39">
        <v>10</v>
      </c>
      <c r="G22" s="27"/>
      <c r="H22" s="21" t="str">
        <f t="shared" si="0"/>
        <v/>
      </c>
      <c r="I22" s="4">
        <v>0.23</v>
      </c>
      <c r="J22" s="21" t="str">
        <f t="shared" si="1"/>
        <v/>
      </c>
    </row>
    <row r="23" spans="1:10" ht="33" x14ac:dyDescent="0.25">
      <c r="A23" s="31" t="s">
        <v>70</v>
      </c>
      <c r="B23" s="45" t="s">
        <v>151</v>
      </c>
      <c r="C23" s="39"/>
      <c r="D23" s="39"/>
      <c r="E23" s="58" t="s">
        <v>143</v>
      </c>
      <c r="F23" s="39">
        <v>10</v>
      </c>
      <c r="G23" s="27"/>
      <c r="H23" s="21" t="str">
        <f t="shared" si="0"/>
        <v/>
      </c>
      <c r="I23" s="4">
        <v>0.23</v>
      </c>
      <c r="J23" s="21" t="str">
        <f t="shared" si="1"/>
        <v/>
      </c>
    </row>
    <row r="24" spans="1:10" ht="33" x14ac:dyDescent="0.25">
      <c r="A24" s="31" t="s">
        <v>72</v>
      </c>
      <c r="B24" s="45" t="s">
        <v>152</v>
      </c>
      <c r="C24" s="39"/>
      <c r="D24" s="39"/>
      <c r="E24" s="58" t="s">
        <v>143</v>
      </c>
      <c r="F24" s="39">
        <v>30</v>
      </c>
      <c r="G24" s="27"/>
      <c r="H24" s="21" t="str">
        <f t="shared" si="0"/>
        <v/>
      </c>
      <c r="I24" s="4">
        <v>0.23</v>
      </c>
      <c r="J24" s="21" t="str">
        <f t="shared" si="1"/>
        <v/>
      </c>
    </row>
    <row r="25" spans="1:10" ht="33" x14ac:dyDescent="0.25">
      <c r="A25" s="31" t="s">
        <v>74</v>
      </c>
      <c r="B25" s="45" t="s">
        <v>153</v>
      </c>
      <c r="C25" s="39"/>
      <c r="D25" s="39"/>
      <c r="E25" s="58" t="s">
        <v>143</v>
      </c>
      <c r="F25" s="39">
        <v>20</v>
      </c>
      <c r="G25" s="27"/>
      <c r="H25" s="21" t="str">
        <f t="shared" si="0"/>
        <v/>
      </c>
      <c r="I25" s="4">
        <v>0.23</v>
      </c>
      <c r="J25" s="21" t="str">
        <f t="shared" si="1"/>
        <v/>
      </c>
    </row>
    <row r="26" spans="1:10" ht="33" x14ac:dyDescent="0.25">
      <c r="A26" s="31" t="s">
        <v>76</v>
      </c>
      <c r="B26" s="45" t="s">
        <v>154</v>
      </c>
      <c r="C26" s="39"/>
      <c r="D26" s="39"/>
      <c r="E26" s="58" t="s">
        <v>143</v>
      </c>
      <c r="F26" s="39">
        <v>20</v>
      </c>
      <c r="G26" s="27"/>
      <c r="H26" s="21" t="str">
        <f t="shared" si="0"/>
        <v/>
      </c>
      <c r="I26" s="4">
        <v>0.23</v>
      </c>
      <c r="J26" s="21" t="str">
        <f t="shared" si="1"/>
        <v/>
      </c>
    </row>
    <row r="27" spans="1:10" ht="33" x14ac:dyDescent="0.25">
      <c r="A27" s="31" t="s">
        <v>155</v>
      </c>
      <c r="B27" s="45" t="s">
        <v>156</v>
      </c>
      <c r="C27" s="39"/>
      <c r="D27" s="39"/>
      <c r="E27" s="58" t="s">
        <v>143</v>
      </c>
      <c r="F27" s="39">
        <v>10</v>
      </c>
      <c r="G27" s="27"/>
      <c r="H27" s="21" t="str">
        <f t="shared" si="0"/>
        <v/>
      </c>
      <c r="I27" s="4">
        <v>0.23</v>
      </c>
      <c r="J27" s="21" t="str">
        <f t="shared" si="1"/>
        <v/>
      </c>
    </row>
    <row r="28" spans="1:10" ht="17.25" thickBot="1" x14ac:dyDescent="0.3">
      <c r="A28" s="102" t="s">
        <v>20</v>
      </c>
      <c r="B28" s="94"/>
      <c r="C28" s="94"/>
      <c r="D28" s="94"/>
      <c r="E28" s="94"/>
      <c r="F28" s="95"/>
      <c r="G28" s="25"/>
      <c r="H28" s="25">
        <f>SUM(H3:H27)</f>
        <v>0</v>
      </c>
      <c r="I28" s="4">
        <v>0.23</v>
      </c>
      <c r="J28" s="25">
        <f>SUM(J3:J27)</f>
        <v>0</v>
      </c>
    </row>
    <row r="29" spans="1:10" ht="18.75" thickBot="1" x14ac:dyDescent="0.3">
      <c r="A29" s="90" t="s">
        <v>157</v>
      </c>
      <c r="B29" s="91"/>
      <c r="C29" s="91"/>
      <c r="D29" s="91"/>
      <c r="E29" s="91"/>
      <c r="F29" s="91"/>
      <c r="G29" s="91"/>
      <c r="H29" s="91"/>
      <c r="I29" s="91"/>
      <c r="J29" s="92"/>
    </row>
    <row r="30" spans="1:10" ht="49.5" x14ac:dyDescent="0.25">
      <c r="A30" s="31" t="s">
        <v>9</v>
      </c>
      <c r="B30" s="45" t="s">
        <v>130</v>
      </c>
      <c r="C30" s="39"/>
      <c r="D30" s="78"/>
      <c r="E30" s="67" t="s">
        <v>67</v>
      </c>
      <c r="F30" s="7">
        <f>($F3)/2</f>
        <v>20</v>
      </c>
      <c r="G30" s="21" t="str">
        <f>IF($G3="","",$G3)</f>
        <v/>
      </c>
      <c r="H30" s="21" t="str">
        <f>IF($G30="","",$F30*G30)</f>
        <v/>
      </c>
      <c r="I30" s="4">
        <v>0.23</v>
      </c>
      <c r="J30" s="21" t="str">
        <f>IF($G30="","",$H30*1.23)</f>
        <v/>
      </c>
    </row>
    <row r="31" spans="1:10" ht="49.5" x14ac:dyDescent="0.25">
      <c r="A31" s="31" t="s">
        <v>12</v>
      </c>
      <c r="B31" s="45" t="s">
        <v>131</v>
      </c>
      <c r="C31" s="39"/>
      <c r="D31" s="39"/>
      <c r="E31" s="32" t="s">
        <v>67</v>
      </c>
      <c r="F31" s="7">
        <f t="shared" ref="F31:F52" si="2">($F4)/2</f>
        <v>20</v>
      </c>
      <c r="G31" s="21" t="str">
        <f t="shared" ref="G31:G54" si="3">IF($G4="","",$G4)</f>
        <v/>
      </c>
      <c r="H31" s="21" t="str">
        <f t="shared" ref="H31:H54" si="4">IF($G31="","",$F31*G31)</f>
        <v/>
      </c>
      <c r="I31" s="4">
        <v>0.23</v>
      </c>
      <c r="J31" s="21" t="str">
        <f t="shared" ref="J31:J54" si="5">IF($G31="","",$H31*1.23)</f>
        <v/>
      </c>
    </row>
    <row r="32" spans="1:10" ht="49.5" x14ac:dyDescent="0.25">
      <c r="A32" s="31" t="s">
        <v>14</v>
      </c>
      <c r="B32" s="45" t="s">
        <v>132</v>
      </c>
      <c r="C32" s="39"/>
      <c r="D32" s="39"/>
      <c r="E32" s="32" t="s">
        <v>67</v>
      </c>
      <c r="F32" s="7">
        <f t="shared" si="2"/>
        <v>20</v>
      </c>
      <c r="G32" s="21" t="str">
        <f t="shared" si="3"/>
        <v/>
      </c>
      <c r="H32" s="21" t="str">
        <f t="shared" si="4"/>
        <v/>
      </c>
      <c r="I32" s="4">
        <v>0.23</v>
      </c>
      <c r="J32" s="21" t="str">
        <f t="shared" si="5"/>
        <v/>
      </c>
    </row>
    <row r="33" spans="1:10" ht="33" x14ac:dyDescent="0.25">
      <c r="A33" s="31" t="s">
        <v>16</v>
      </c>
      <c r="B33" s="45" t="s">
        <v>133</v>
      </c>
      <c r="C33" s="39"/>
      <c r="D33" s="39"/>
      <c r="E33" s="32" t="s">
        <v>67</v>
      </c>
      <c r="F33" s="7">
        <f t="shared" si="2"/>
        <v>20</v>
      </c>
      <c r="G33" s="21" t="str">
        <f t="shared" si="3"/>
        <v/>
      </c>
      <c r="H33" s="21" t="str">
        <f t="shared" si="4"/>
        <v/>
      </c>
      <c r="I33" s="4">
        <v>0.23</v>
      </c>
      <c r="J33" s="21" t="str">
        <f t="shared" si="5"/>
        <v/>
      </c>
    </row>
    <row r="34" spans="1:10" ht="33" x14ac:dyDescent="0.25">
      <c r="A34" s="31" t="s">
        <v>18</v>
      </c>
      <c r="B34" s="45" t="s">
        <v>134</v>
      </c>
      <c r="C34" s="39"/>
      <c r="D34" s="39"/>
      <c r="E34" s="32" t="s">
        <v>67</v>
      </c>
      <c r="F34" s="7">
        <f t="shared" si="2"/>
        <v>10</v>
      </c>
      <c r="G34" s="21" t="str">
        <f t="shared" si="3"/>
        <v/>
      </c>
      <c r="H34" s="21" t="str">
        <f t="shared" si="4"/>
        <v/>
      </c>
      <c r="I34" s="4">
        <v>0.23</v>
      </c>
      <c r="J34" s="21" t="str">
        <f t="shared" si="5"/>
        <v/>
      </c>
    </row>
    <row r="35" spans="1:10" ht="16.5" x14ac:dyDescent="0.25">
      <c r="A35" s="31" t="s">
        <v>39</v>
      </c>
      <c r="B35" s="37" t="s">
        <v>135</v>
      </c>
      <c r="C35" s="39"/>
      <c r="D35" s="39"/>
      <c r="E35" s="32" t="s">
        <v>67</v>
      </c>
      <c r="F35" s="39">
        <f t="shared" si="2"/>
        <v>10</v>
      </c>
      <c r="G35" s="21" t="str">
        <f t="shared" si="3"/>
        <v/>
      </c>
      <c r="H35" s="21" t="str">
        <f t="shared" si="4"/>
        <v/>
      </c>
      <c r="I35" s="4">
        <v>0.23</v>
      </c>
      <c r="J35" s="21" t="str">
        <f t="shared" si="5"/>
        <v/>
      </c>
    </row>
    <row r="36" spans="1:10" ht="16.5" x14ac:dyDescent="0.25">
      <c r="A36" s="31" t="s">
        <v>41</v>
      </c>
      <c r="B36" s="37" t="s">
        <v>136</v>
      </c>
      <c r="C36" s="39"/>
      <c r="D36" s="39"/>
      <c r="E36" s="32" t="s">
        <v>67</v>
      </c>
      <c r="F36" s="39">
        <f t="shared" si="2"/>
        <v>10</v>
      </c>
      <c r="G36" s="21" t="str">
        <f t="shared" si="3"/>
        <v/>
      </c>
      <c r="H36" s="21" t="str">
        <f t="shared" si="4"/>
        <v/>
      </c>
      <c r="I36" s="4">
        <v>0.23</v>
      </c>
      <c r="J36" s="21" t="str">
        <f t="shared" si="5"/>
        <v/>
      </c>
    </row>
    <row r="37" spans="1:10" ht="16.5" x14ac:dyDescent="0.25">
      <c r="A37" s="31" t="s">
        <v>43</v>
      </c>
      <c r="B37" s="37" t="s">
        <v>137</v>
      </c>
      <c r="C37" s="39"/>
      <c r="D37" s="39"/>
      <c r="E37" s="32" t="s">
        <v>67</v>
      </c>
      <c r="F37" s="39">
        <f t="shared" si="2"/>
        <v>20</v>
      </c>
      <c r="G37" s="21" t="str">
        <f t="shared" si="3"/>
        <v/>
      </c>
      <c r="H37" s="21" t="str">
        <f t="shared" si="4"/>
        <v/>
      </c>
      <c r="I37" s="4">
        <v>0.23</v>
      </c>
      <c r="J37" s="21" t="str">
        <f t="shared" si="5"/>
        <v/>
      </c>
    </row>
    <row r="38" spans="1:10" ht="16.5" x14ac:dyDescent="0.25">
      <c r="A38" s="31" t="s">
        <v>45</v>
      </c>
      <c r="B38" s="37" t="s">
        <v>138</v>
      </c>
      <c r="C38" s="39"/>
      <c r="D38" s="39"/>
      <c r="E38" s="32" t="s">
        <v>67</v>
      </c>
      <c r="F38" s="39">
        <f t="shared" si="2"/>
        <v>10</v>
      </c>
      <c r="G38" s="21" t="str">
        <f t="shared" si="3"/>
        <v/>
      </c>
      <c r="H38" s="21" t="str">
        <f t="shared" si="4"/>
        <v/>
      </c>
      <c r="I38" s="4">
        <v>0.23</v>
      </c>
      <c r="J38" s="21" t="str">
        <f t="shared" si="5"/>
        <v/>
      </c>
    </row>
    <row r="39" spans="1:10" ht="16.5" x14ac:dyDescent="0.25">
      <c r="A39" s="31" t="s">
        <v>47</v>
      </c>
      <c r="B39" s="37" t="s">
        <v>139</v>
      </c>
      <c r="C39" s="39"/>
      <c r="D39" s="39"/>
      <c r="E39" s="32" t="s">
        <v>67</v>
      </c>
      <c r="F39" s="39">
        <f t="shared" si="2"/>
        <v>15</v>
      </c>
      <c r="G39" s="21" t="str">
        <f t="shared" si="3"/>
        <v/>
      </c>
      <c r="H39" s="21" t="str">
        <f t="shared" si="4"/>
        <v/>
      </c>
      <c r="I39" s="4">
        <v>0.23</v>
      </c>
      <c r="J39" s="21" t="str">
        <f t="shared" si="5"/>
        <v/>
      </c>
    </row>
    <row r="40" spans="1:10" ht="16.5" x14ac:dyDescent="0.25">
      <c r="A40" s="31" t="s">
        <v>49</v>
      </c>
      <c r="B40" s="37" t="s">
        <v>140</v>
      </c>
      <c r="C40" s="39"/>
      <c r="D40" s="39"/>
      <c r="E40" s="32" t="s">
        <v>67</v>
      </c>
      <c r="F40" s="39">
        <f t="shared" si="2"/>
        <v>10</v>
      </c>
      <c r="G40" s="21" t="str">
        <f t="shared" si="3"/>
        <v/>
      </c>
      <c r="H40" s="21" t="str">
        <f t="shared" si="4"/>
        <v/>
      </c>
      <c r="I40" s="4">
        <v>0.23</v>
      </c>
      <c r="J40" s="21" t="str">
        <f t="shared" si="5"/>
        <v/>
      </c>
    </row>
    <row r="41" spans="1:10" ht="16.5" x14ac:dyDescent="0.25">
      <c r="A41" s="31" t="s">
        <v>51</v>
      </c>
      <c r="B41" s="37" t="s">
        <v>141</v>
      </c>
      <c r="C41" s="39"/>
      <c r="D41" s="39"/>
      <c r="E41" s="32" t="s">
        <v>67</v>
      </c>
      <c r="F41" s="39">
        <f t="shared" si="2"/>
        <v>30</v>
      </c>
      <c r="G41" s="21" t="str">
        <f t="shared" si="3"/>
        <v/>
      </c>
      <c r="H41" s="21" t="str">
        <f t="shared" si="4"/>
        <v/>
      </c>
      <c r="I41" s="4">
        <v>0.23</v>
      </c>
      <c r="J41" s="21" t="str">
        <f t="shared" si="5"/>
        <v/>
      </c>
    </row>
    <row r="42" spans="1:10" ht="16.5" x14ac:dyDescent="0.25">
      <c r="A42" s="31" t="s">
        <v>53</v>
      </c>
      <c r="B42" s="37" t="s">
        <v>142</v>
      </c>
      <c r="C42" s="39"/>
      <c r="D42" s="39"/>
      <c r="E42" s="58" t="s">
        <v>143</v>
      </c>
      <c r="F42" s="39">
        <f t="shared" si="2"/>
        <v>45</v>
      </c>
      <c r="G42" s="21" t="str">
        <f t="shared" si="3"/>
        <v/>
      </c>
      <c r="H42" s="21" t="str">
        <f t="shared" si="4"/>
        <v/>
      </c>
      <c r="I42" s="4">
        <v>0.23</v>
      </c>
      <c r="J42" s="21" t="str">
        <f t="shared" si="5"/>
        <v/>
      </c>
    </row>
    <row r="43" spans="1:10" ht="16.5" x14ac:dyDescent="0.25">
      <c r="A43" s="31" t="s">
        <v>55</v>
      </c>
      <c r="B43" s="37" t="s">
        <v>144</v>
      </c>
      <c r="C43" s="39"/>
      <c r="D43" s="39"/>
      <c r="E43" s="58" t="s">
        <v>67</v>
      </c>
      <c r="F43" s="39">
        <f t="shared" si="2"/>
        <v>55</v>
      </c>
      <c r="G43" s="21" t="str">
        <f t="shared" si="3"/>
        <v/>
      </c>
      <c r="H43" s="21" t="str">
        <f t="shared" si="4"/>
        <v/>
      </c>
      <c r="I43" s="4">
        <v>0.23</v>
      </c>
      <c r="J43" s="21" t="str">
        <f t="shared" si="5"/>
        <v/>
      </c>
    </row>
    <row r="44" spans="1:10" ht="16.5" x14ac:dyDescent="0.25">
      <c r="A44" s="31" t="s">
        <v>57</v>
      </c>
      <c r="B44" s="37" t="s">
        <v>145</v>
      </c>
      <c r="C44" s="39"/>
      <c r="D44" s="39"/>
      <c r="E44" s="58" t="s">
        <v>67</v>
      </c>
      <c r="F44" s="39">
        <f t="shared" si="2"/>
        <v>25</v>
      </c>
      <c r="G44" s="21" t="str">
        <f t="shared" si="3"/>
        <v/>
      </c>
      <c r="H44" s="21" t="str">
        <f t="shared" si="4"/>
        <v/>
      </c>
      <c r="I44" s="4">
        <v>0.23</v>
      </c>
      <c r="J44" s="21" t="str">
        <f t="shared" si="5"/>
        <v/>
      </c>
    </row>
    <row r="45" spans="1:10" ht="16.5" x14ac:dyDescent="0.25">
      <c r="A45" s="31" t="s">
        <v>59</v>
      </c>
      <c r="B45" s="37" t="s">
        <v>146</v>
      </c>
      <c r="C45" s="39"/>
      <c r="D45" s="39"/>
      <c r="E45" s="58" t="s">
        <v>67</v>
      </c>
      <c r="F45" s="39">
        <f t="shared" si="2"/>
        <v>20</v>
      </c>
      <c r="G45" s="21" t="str">
        <f t="shared" si="3"/>
        <v/>
      </c>
      <c r="H45" s="21" t="str">
        <f t="shared" si="4"/>
        <v/>
      </c>
      <c r="I45" s="4">
        <v>0.23</v>
      </c>
      <c r="J45" s="21" t="str">
        <f t="shared" si="5"/>
        <v/>
      </c>
    </row>
    <row r="46" spans="1:10" ht="49.5" x14ac:dyDescent="0.25">
      <c r="A46" s="31" t="s">
        <v>61</v>
      </c>
      <c r="B46" s="37" t="s">
        <v>147</v>
      </c>
      <c r="C46" s="39"/>
      <c r="D46" s="39"/>
      <c r="E46" s="58" t="s">
        <v>143</v>
      </c>
      <c r="F46" s="39">
        <f t="shared" si="2"/>
        <v>5</v>
      </c>
      <c r="G46" s="21" t="str">
        <f t="shared" si="3"/>
        <v/>
      </c>
      <c r="H46" s="21" t="str">
        <f t="shared" si="4"/>
        <v/>
      </c>
      <c r="I46" s="4">
        <v>0.23</v>
      </c>
      <c r="J46" s="21" t="str">
        <f t="shared" si="5"/>
        <v/>
      </c>
    </row>
    <row r="47" spans="1:10" ht="49.5" x14ac:dyDescent="0.25">
      <c r="A47" s="31" t="s">
        <v>63</v>
      </c>
      <c r="B47" s="37" t="s">
        <v>148</v>
      </c>
      <c r="C47" s="39"/>
      <c r="D47" s="39"/>
      <c r="E47" s="58" t="s">
        <v>143</v>
      </c>
      <c r="F47" s="39">
        <f t="shared" si="2"/>
        <v>5</v>
      </c>
      <c r="G47" s="21" t="str">
        <f t="shared" si="3"/>
        <v/>
      </c>
      <c r="H47" s="21" t="str">
        <f t="shared" si="4"/>
        <v/>
      </c>
      <c r="I47" s="4">
        <v>0.23</v>
      </c>
      <c r="J47" s="21" t="str">
        <f t="shared" si="5"/>
        <v/>
      </c>
    </row>
    <row r="48" spans="1:10" ht="33" x14ac:dyDescent="0.25">
      <c r="A48" s="31" t="s">
        <v>65</v>
      </c>
      <c r="B48" s="37" t="s">
        <v>149</v>
      </c>
      <c r="C48" s="39"/>
      <c r="D48" s="39"/>
      <c r="E48" s="58" t="s">
        <v>143</v>
      </c>
      <c r="F48" s="39">
        <f t="shared" si="2"/>
        <v>5</v>
      </c>
      <c r="G48" s="21" t="str">
        <f t="shared" si="3"/>
        <v/>
      </c>
      <c r="H48" s="21" t="str">
        <f t="shared" si="4"/>
        <v/>
      </c>
      <c r="I48" s="4">
        <v>0.23</v>
      </c>
      <c r="J48" s="21" t="str">
        <f t="shared" si="5"/>
        <v/>
      </c>
    </row>
    <row r="49" spans="1:10" ht="33" x14ac:dyDescent="0.25">
      <c r="A49" s="31" t="s">
        <v>68</v>
      </c>
      <c r="B49" s="37" t="s">
        <v>150</v>
      </c>
      <c r="C49" s="39"/>
      <c r="D49" s="39"/>
      <c r="E49" s="58" t="s">
        <v>143</v>
      </c>
      <c r="F49" s="39">
        <f t="shared" si="2"/>
        <v>5</v>
      </c>
      <c r="G49" s="21" t="str">
        <f t="shared" si="3"/>
        <v/>
      </c>
      <c r="H49" s="21" t="str">
        <f t="shared" si="4"/>
        <v/>
      </c>
      <c r="I49" s="4">
        <v>0.23</v>
      </c>
      <c r="J49" s="21" t="str">
        <f t="shared" si="5"/>
        <v/>
      </c>
    </row>
    <row r="50" spans="1:10" ht="33" x14ac:dyDescent="0.25">
      <c r="A50" s="31" t="s">
        <v>70</v>
      </c>
      <c r="B50" s="37" t="s">
        <v>151</v>
      </c>
      <c r="C50" s="39"/>
      <c r="D50" s="39"/>
      <c r="E50" s="58" t="s">
        <v>143</v>
      </c>
      <c r="F50" s="39">
        <f t="shared" si="2"/>
        <v>5</v>
      </c>
      <c r="G50" s="21" t="str">
        <f t="shared" si="3"/>
        <v/>
      </c>
      <c r="H50" s="21" t="str">
        <f t="shared" si="4"/>
        <v/>
      </c>
      <c r="I50" s="4">
        <v>0.23</v>
      </c>
      <c r="J50" s="21" t="str">
        <f t="shared" si="5"/>
        <v/>
      </c>
    </row>
    <row r="51" spans="1:10" ht="33" x14ac:dyDescent="0.25">
      <c r="A51" s="31" t="s">
        <v>72</v>
      </c>
      <c r="B51" s="37" t="s">
        <v>152</v>
      </c>
      <c r="C51" s="39"/>
      <c r="D51" s="39"/>
      <c r="E51" s="58" t="s">
        <v>143</v>
      </c>
      <c r="F51" s="39">
        <f>($F24)/2</f>
        <v>15</v>
      </c>
      <c r="G51" s="21" t="str">
        <f t="shared" si="3"/>
        <v/>
      </c>
      <c r="H51" s="21" t="str">
        <f t="shared" si="4"/>
        <v/>
      </c>
      <c r="I51" s="4">
        <v>0.23</v>
      </c>
      <c r="J51" s="21" t="str">
        <f t="shared" si="5"/>
        <v/>
      </c>
    </row>
    <row r="52" spans="1:10" ht="33" x14ac:dyDescent="0.25">
      <c r="A52" s="31" t="s">
        <v>74</v>
      </c>
      <c r="B52" s="37" t="s">
        <v>153</v>
      </c>
      <c r="C52" s="39"/>
      <c r="D52" s="39"/>
      <c r="E52" s="58" t="s">
        <v>143</v>
      </c>
      <c r="F52" s="39">
        <f t="shared" si="2"/>
        <v>10</v>
      </c>
      <c r="G52" s="21" t="str">
        <f t="shared" si="3"/>
        <v/>
      </c>
      <c r="H52" s="21" t="str">
        <f t="shared" si="4"/>
        <v/>
      </c>
      <c r="I52" s="4">
        <v>0.23</v>
      </c>
      <c r="J52" s="21" t="str">
        <f t="shared" si="5"/>
        <v/>
      </c>
    </row>
    <row r="53" spans="1:10" ht="33" x14ac:dyDescent="0.25">
      <c r="A53" s="31" t="s">
        <v>76</v>
      </c>
      <c r="B53" s="37" t="s">
        <v>154</v>
      </c>
      <c r="C53" s="39"/>
      <c r="D53" s="39"/>
      <c r="E53" s="58" t="s">
        <v>143</v>
      </c>
      <c r="F53" s="39">
        <f>($F26)/2</f>
        <v>10</v>
      </c>
      <c r="G53" s="21" t="str">
        <f t="shared" si="3"/>
        <v/>
      </c>
      <c r="H53" s="21" t="str">
        <f t="shared" si="4"/>
        <v/>
      </c>
      <c r="I53" s="4">
        <v>0.23</v>
      </c>
      <c r="J53" s="21" t="str">
        <f t="shared" si="5"/>
        <v/>
      </c>
    </row>
    <row r="54" spans="1:10" ht="33" x14ac:dyDescent="0.25">
      <c r="A54" s="31" t="s">
        <v>155</v>
      </c>
      <c r="B54" s="37" t="s">
        <v>156</v>
      </c>
      <c r="C54" s="39"/>
      <c r="D54" s="39"/>
      <c r="E54" s="58" t="s">
        <v>143</v>
      </c>
      <c r="F54" s="39">
        <f>($F27)/2</f>
        <v>5</v>
      </c>
      <c r="G54" s="21" t="str">
        <f t="shared" si="3"/>
        <v/>
      </c>
      <c r="H54" s="21" t="str">
        <f t="shared" si="4"/>
        <v/>
      </c>
      <c r="I54" s="4">
        <v>0.23</v>
      </c>
      <c r="J54" s="21" t="str">
        <f t="shared" si="5"/>
        <v/>
      </c>
    </row>
    <row r="55" spans="1:10" ht="17.25" thickBot="1" x14ac:dyDescent="0.35">
      <c r="A55" s="112" t="s">
        <v>20</v>
      </c>
      <c r="B55" s="113"/>
      <c r="C55" s="113"/>
      <c r="D55" s="113"/>
      <c r="E55" s="113"/>
      <c r="F55" s="114"/>
      <c r="G55" s="34"/>
      <c r="H55" s="35">
        <f>SUM(H30:H54)</f>
        <v>0</v>
      </c>
      <c r="I55" s="8">
        <v>0.23</v>
      </c>
      <c r="J55" s="35">
        <f>SUM(J30:J54)</f>
        <v>0</v>
      </c>
    </row>
    <row r="56" spans="1:10" ht="16.5" x14ac:dyDescent="0.25">
      <c r="A56" s="98" t="s">
        <v>22</v>
      </c>
      <c r="B56" s="98"/>
      <c r="C56" s="98"/>
      <c r="D56" s="98"/>
      <c r="E56" s="98"/>
      <c r="F56" s="98"/>
      <c r="G56" s="40"/>
      <c r="H56" s="30">
        <f>H$28+H$55</f>
        <v>0</v>
      </c>
      <c r="I56" s="4">
        <v>0.23</v>
      </c>
      <c r="J56" s="59">
        <f>J$28+J$55</f>
        <v>0</v>
      </c>
    </row>
  </sheetData>
  <mergeCells count="6">
    <mergeCell ref="O3:S3"/>
    <mergeCell ref="A56:F56"/>
    <mergeCell ref="A2:J2"/>
    <mergeCell ref="A28:F28"/>
    <mergeCell ref="A29:J29"/>
    <mergeCell ref="A55:F5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topLeftCell="A36" zoomScale="90" zoomScaleNormal="100" zoomScaleSheetLayoutView="90" workbookViewId="0">
      <selection activeCell="H52" sqref="H52"/>
    </sheetView>
  </sheetViews>
  <sheetFormatPr defaultRowHeight="15" x14ac:dyDescent="0.25"/>
  <cols>
    <col min="1" max="1" width="5.28515625" customWidth="1"/>
    <col min="2" max="2" width="35.42578125" customWidth="1"/>
    <col min="3" max="3" width="11.7109375" customWidth="1"/>
    <col min="4" max="4" width="10.7109375" customWidth="1"/>
    <col min="5" max="5" width="7" customWidth="1"/>
    <col min="6" max="6" width="9.140625" customWidth="1"/>
    <col min="7" max="7" width="10.28515625" customWidth="1"/>
    <col min="8" max="8" width="12.28515625" customWidth="1"/>
    <col min="9" max="9" width="7.140625" customWidth="1"/>
    <col min="10" max="10" width="11.7109375" customWidth="1"/>
  </cols>
  <sheetData>
    <row r="1" spans="1:10" ht="48" thickBot="1" x14ac:dyDescent="0.3">
      <c r="A1" s="16" t="s">
        <v>0</v>
      </c>
      <c r="B1" s="17" t="s">
        <v>1</v>
      </c>
      <c r="C1" s="17" t="s">
        <v>2</v>
      </c>
      <c r="D1" s="17" t="s">
        <v>294</v>
      </c>
      <c r="E1" s="18" t="s">
        <v>3</v>
      </c>
      <c r="F1" s="19" t="s">
        <v>4</v>
      </c>
      <c r="G1" s="19" t="s">
        <v>303</v>
      </c>
      <c r="H1" s="19" t="s">
        <v>5</v>
      </c>
      <c r="I1" s="18" t="s">
        <v>6</v>
      </c>
      <c r="J1" s="17" t="s">
        <v>7</v>
      </c>
    </row>
    <row r="2" spans="1:10" ht="18.75" thickBot="1" x14ac:dyDescent="0.3">
      <c r="A2" s="99" t="s">
        <v>33</v>
      </c>
      <c r="B2" s="100"/>
      <c r="C2" s="100"/>
      <c r="D2" s="100"/>
      <c r="E2" s="100"/>
      <c r="F2" s="100"/>
      <c r="G2" s="100"/>
      <c r="H2" s="100"/>
      <c r="I2" s="100"/>
      <c r="J2" s="101"/>
    </row>
    <row r="3" spans="1:10" ht="148.5" x14ac:dyDescent="0.25">
      <c r="A3" s="31" t="s">
        <v>9</v>
      </c>
      <c r="B3" s="6" t="s">
        <v>34</v>
      </c>
      <c r="C3" s="5"/>
      <c r="D3" s="1"/>
      <c r="E3" s="3" t="s">
        <v>35</v>
      </c>
      <c r="F3" s="83">
        <v>90</v>
      </c>
      <c r="G3" s="23"/>
      <c r="H3" s="21" t="str">
        <f>IF($G3="","",$F3*$G3)</f>
        <v/>
      </c>
      <c r="I3" s="4">
        <v>0.23</v>
      </c>
      <c r="J3" s="21" t="str">
        <f>IF($G3="","",$H3*1.23)</f>
        <v/>
      </c>
    </row>
    <row r="4" spans="1:10" ht="165" x14ac:dyDescent="0.25">
      <c r="A4" s="31" t="s">
        <v>12</v>
      </c>
      <c r="B4" s="33" t="s">
        <v>36</v>
      </c>
      <c r="C4" s="5"/>
      <c r="D4" s="1"/>
      <c r="E4" s="3" t="s">
        <v>26</v>
      </c>
      <c r="F4" s="5">
        <v>280</v>
      </c>
      <c r="G4" s="23"/>
      <c r="H4" s="21" t="str">
        <f t="shared" ref="H4:H25" si="0">IF($G4="","",$F4*$G4)</f>
        <v/>
      </c>
      <c r="I4" s="4">
        <v>0.23</v>
      </c>
      <c r="J4" s="21" t="str">
        <f t="shared" ref="J4:J25" si="1">IF($G4="","",$H4*1.23)</f>
        <v/>
      </c>
    </row>
    <row r="5" spans="1:10" ht="181.5" x14ac:dyDescent="0.25">
      <c r="A5" s="31" t="s">
        <v>14</v>
      </c>
      <c r="B5" s="20" t="s">
        <v>37</v>
      </c>
      <c r="C5" s="5"/>
      <c r="D5" s="1"/>
      <c r="E5" s="3" t="s">
        <v>26</v>
      </c>
      <c r="F5" s="5">
        <v>1400</v>
      </c>
      <c r="G5" s="23"/>
      <c r="H5" s="21" t="str">
        <f t="shared" si="0"/>
        <v/>
      </c>
      <c r="I5" s="4">
        <v>0.23</v>
      </c>
      <c r="J5" s="21" t="str">
        <f t="shared" si="1"/>
        <v/>
      </c>
    </row>
    <row r="6" spans="1:10" ht="82.5" x14ac:dyDescent="0.25">
      <c r="A6" s="31" t="s">
        <v>16</v>
      </c>
      <c r="B6" s="20" t="s">
        <v>38</v>
      </c>
      <c r="C6" s="5"/>
      <c r="D6" s="1"/>
      <c r="E6" s="3" t="s">
        <v>26</v>
      </c>
      <c r="F6" s="5">
        <v>200</v>
      </c>
      <c r="G6" s="23"/>
      <c r="H6" s="21" t="str">
        <f t="shared" si="0"/>
        <v/>
      </c>
      <c r="I6" s="4">
        <v>0.23</v>
      </c>
      <c r="J6" s="21" t="str">
        <f t="shared" si="1"/>
        <v/>
      </c>
    </row>
    <row r="7" spans="1:10" ht="82.5" x14ac:dyDescent="0.25">
      <c r="A7" s="31" t="s">
        <v>18</v>
      </c>
      <c r="B7" s="20" t="s">
        <v>40</v>
      </c>
      <c r="C7" s="5"/>
      <c r="D7" s="1"/>
      <c r="E7" s="3" t="s">
        <v>26</v>
      </c>
      <c r="F7" s="5">
        <v>7400</v>
      </c>
      <c r="G7" s="23"/>
      <c r="H7" s="21" t="str">
        <f t="shared" si="0"/>
        <v/>
      </c>
      <c r="I7" s="4">
        <v>0.23</v>
      </c>
      <c r="J7" s="21" t="str">
        <f t="shared" si="1"/>
        <v/>
      </c>
    </row>
    <row r="8" spans="1:10" ht="82.5" x14ac:dyDescent="0.25">
      <c r="A8" s="31" t="s">
        <v>39</v>
      </c>
      <c r="B8" s="20" t="s">
        <v>42</v>
      </c>
      <c r="C8" s="5"/>
      <c r="D8" s="1"/>
      <c r="E8" s="3" t="s">
        <v>26</v>
      </c>
      <c r="F8" s="5">
        <v>5000</v>
      </c>
      <c r="G8" s="23"/>
      <c r="H8" s="21" t="str">
        <f t="shared" si="0"/>
        <v/>
      </c>
      <c r="I8" s="4">
        <v>0.23</v>
      </c>
      <c r="J8" s="21" t="str">
        <f t="shared" si="1"/>
        <v/>
      </c>
    </row>
    <row r="9" spans="1:10" ht="115.5" x14ac:dyDescent="0.25">
      <c r="A9" s="31" t="s">
        <v>41</v>
      </c>
      <c r="B9" s="20" t="s">
        <v>44</v>
      </c>
      <c r="C9" s="5"/>
      <c r="D9" s="1"/>
      <c r="E9" s="3" t="s">
        <v>26</v>
      </c>
      <c r="F9" s="5">
        <v>1800</v>
      </c>
      <c r="G9" s="23"/>
      <c r="H9" s="21" t="str">
        <f t="shared" si="0"/>
        <v/>
      </c>
      <c r="I9" s="4">
        <v>0.23</v>
      </c>
      <c r="J9" s="21" t="str">
        <f t="shared" si="1"/>
        <v/>
      </c>
    </row>
    <row r="10" spans="1:10" ht="115.5" x14ac:dyDescent="0.25">
      <c r="A10" s="31" t="s">
        <v>43</v>
      </c>
      <c r="B10" s="20" t="s">
        <v>46</v>
      </c>
      <c r="C10" s="5"/>
      <c r="D10" s="1"/>
      <c r="E10" s="3" t="s">
        <v>26</v>
      </c>
      <c r="F10" s="5">
        <v>600</v>
      </c>
      <c r="G10" s="23"/>
      <c r="H10" s="21" t="str">
        <f t="shared" si="0"/>
        <v/>
      </c>
      <c r="I10" s="4">
        <v>0.23</v>
      </c>
      <c r="J10" s="21" t="str">
        <f t="shared" si="1"/>
        <v/>
      </c>
    </row>
    <row r="11" spans="1:10" ht="16.5" x14ac:dyDescent="0.25">
      <c r="A11" s="31" t="s">
        <v>45</v>
      </c>
      <c r="B11" s="20" t="s">
        <v>48</v>
      </c>
      <c r="C11" s="5"/>
      <c r="D11" s="1"/>
      <c r="E11" s="3" t="s">
        <v>35</v>
      </c>
      <c r="F11" s="5">
        <v>400</v>
      </c>
      <c r="G11" s="23"/>
      <c r="H11" s="21" t="str">
        <f t="shared" si="0"/>
        <v/>
      </c>
      <c r="I11" s="4">
        <v>0.23</v>
      </c>
      <c r="J11" s="21" t="str">
        <f t="shared" si="1"/>
        <v/>
      </c>
    </row>
    <row r="12" spans="1:10" ht="16.5" x14ac:dyDescent="0.25">
      <c r="A12" s="31" t="s">
        <v>47</v>
      </c>
      <c r="B12" s="20" t="s">
        <v>50</v>
      </c>
      <c r="C12" s="5"/>
      <c r="D12" s="1"/>
      <c r="E12" s="3" t="s">
        <v>35</v>
      </c>
      <c r="F12" s="5">
        <v>150</v>
      </c>
      <c r="G12" s="23"/>
      <c r="H12" s="21" t="str">
        <f t="shared" si="0"/>
        <v/>
      </c>
      <c r="I12" s="4">
        <v>0.23</v>
      </c>
      <c r="J12" s="21" t="str">
        <f t="shared" si="1"/>
        <v/>
      </c>
    </row>
    <row r="13" spans="1:10" ht="33" x14ac:dyDescent="0.25">
      <c r="A13" s="31" t="s">
        <v>49</v>
      </c>
      <c r="B13" s="20" t="s">
        <v>52</v>
      </c>
      <c r="C13" s="5"/>
      <c r="D13" s="1"/>
      <c r="E13" s="3" t="s">
        <v>35</v>
      </c>
      <c r="F13" s="5">
        <v>200</v>
      </c>
      <c r="G13" s="23"/>
      <c r="H13" s="21" t="str">
        <f t="shared" si="0"/>
        <v/>
      </c>
      <c r="I13" s="4">
        <v>0.23</v>
      </c>
      <c r="J13" s="21" t="str">
        <f t="shared" si="1"/>
        <v/>
      </c>
    </row>
    <row r="14" spans="1:10" ht="16.5" x14ac:dyDescent="0.25">
      <c r="A14" s="31" t="s">
        <v>51</v>
      </c>
      <c r="B14" s="20" t="s">
        <v>54</v>
      </c>
      <c r="C14" s="5"/>
      <c r="D14" s="1"/>
      <c r="E14" s="3" t="s">
        <v>35</v>
      </c>
      <c r="F14" s="5">
        <v>200</v>
      </c>
      <c r="G14" s="23"/>
      <c r="H14" s="21" t="str">
        <f t="shared" si="0"/>
        <v/>
      </c>
      <c r="I14" s="4">
        <v>0.23</v>
      </c>
      <c r="J14" s="21" t="str">
        <f t="shared" si="1"/>
        <v/>
      </c>
    </row>
    <row r="15" spans="1:10" ht="49.5" x14ac:dyDescent="0.25">
      <c r="A15" s="31" t="s">
        <v>53</v>
      </c>
      <c r="B15" s="20" t="s">
        <v>56</v>
      </c>
      <c r="C15" s="5"/>
      <c r="D15" s="1"/>
      <c r="E15" s="3" t="s">
        <v>26</v>
      </c>
      <c r="F15" s="5">
        <v>300</v>
      </c>
      <c r="G15" s="23"/>
      <c r="H15" s="21" t="str">
        <f t="shared" si="0"/>
        <v/>
      </c>
      <c r="I15" s="4">
        <v>0.23</v>
      </c>
      <c r="J15" s="21" t="str">
        <f t="shared" si="1"/>
        <v/>
      </c>
    </row>
    <row r="16" spans="1:10" ht="16.5" x14ac:dyDescent="0.25">
      <c r="A16" s="31" t="s">
        <v>55</v>
      </c>
      <c r="B16" s="20" t="s">
        <v>58</v>
      </c>
      <c r="C16" s="5"/>
      <c r="D16" s="1"/>
      <c r="E16" s="3" t="s">
        <v>26</v>
      </c>
      <c r="F16" s="5">
        <v>1000</v>
      </c>
      <c r="G16" s="23"/>
      <c r="H16" s="21" t="str">
        <f t="shared" si="0"/>
        <v/>
      </c>
      <c r="I16" s="4">
        <v>0.23</v>
      </c>
      <c r="J16" s="21" t="str">
        <f t="shared" si="1"/>
        <v/>
      </c>
    </row>
    <row r="17" spans="1:10" ht="16.5" x14ac:dyDescent="0.25">
      <c r="A17" s="31" t="s">
        <v>57</v>
      </c>
      <c r="B17" s="20" t="s">
        <v>60</v>
      </c>
      <c r="C17" s="5"/>
      <c r="D17" s="1"/>
      <c r="E17" s="3" t="s">
        <v>26</v>
      </c>
      <c r="F17" s="5">
        <v>2000</v>
      </c>
      <c r="G17" s="23"/>
      <c r="H17" s="21" t="str">
        <f t="shared" si="0"/>
        <v/>
      </c>
      <c r="I17" s="4">
        <v>0.23</v>
      </c>
      <c r="J17" s="21" t="str">
        <f t="shared" si="1"/>
        <v/>
      </c>
    </row>
    <row r="18" spans="1:10" ht="82.5" x14ac:dyDescent="0.25">
      <c r="A18" s="31" t="s">
        <v>59</v>
      </c>
      <c r="B18" s="20" t="s">
        <v>62</v>
      </c>
      <c r="C18" s="5"/>
      <c r="D18" s="1"/>
      <c r="E18" s="3" t="s">
        <v>26</v>
      </c>
      <c r="F18" s="5">
        <v>400</v>
      </c>
      <c r="G18" s="23"/>
      <c r="H18" s="21" t="str">
        <f t="shared" si="0"/>
        <v/>
      </c>
      <c r="I18" s="4">
        <v>0.23</v>
      </c>
      <c r="J18" s="21" t="str">
        <f t="shared" si="1"/>
        <v/>
      </c>
    </row>
    <row r="19" spans="1:10" ht="115.5" x14ac:dyDescent="0.25">
      <c r="A19" s="31" t="s">
        <v>61</v>
      </c>
      <c r="B19" s="20" t="s">
        <v>64</v>
      </c>
      <c r="C19" s="5"/>
      <c r="D19" s="1"/>
      <c r="E19" s="3" t="s">
        <v>26</v>
      </c>
      <c r="F19" s="5">
        <v>4800</v>
      </c>
      <c r="G19" s="23"/>
      <c r="H19" s="21" t="str">
        <f t="shared" si="0"/>
        <v/>
      </c>
      <c r="I19" s="4">
        <v>0.23</v>
      </c>
      <c r="J19" s="21" t="str">
        <f t="shared" si="1"/>
        <v/>
      </c>
    </row>
    <row r="20" spans="1:10" ht="16.5" x14ac:dyDescent="0.25">
      <c r="A20" s="31" t="s">
        <v>63</v>
      </c>
      <c r="B20" s="20" t="s">
        <v>66</v>
      </c>
      <c r="C20" s="5"/>
      <c r="D20" s="1"/>
      <c r="E20" s="3" t="s">
        <v>67</v>
      </c>
      <c r="F20" s="5">
        <v>400</v>
      </c>
      <c r="G20" s="23"/>
      <c r="H20" s="21" t="str">
        <f t="shared" si="0"/>
        <v/>
      </c>
      <c r="I20" s="4">
        <v>0.23</v>
      </c>
      <c r="J20" s="21" t="str">
        <f t="shared" si="1"/>
        <v/>
      </c>
    </row>
    <row r="21" spans="1:10" ht="16.5" x14ac:dyDescent="0.25">
      <c r="A21" s="31" t="s">
        <v>65</v>
      </c>
      <c r="B21" s="20" t="s">
        <v>69</v>
      </c>
      <c r="C21" s="5"/>
      <c r="D21" s="1"/>
      <c r="E21" s="3" t="s">
        <v>67</v>
      </c>
      <c r="F21" s="5">
        <v>400</v>
      </c>
      <c r="G21" s="23"/>
      <c r="H21" s="21" t="str">
        <f t="shared" si="0"/>
        <v/>
      </c>
      <c r="I21" s="4">
        <v>0.23</v>
      </c>
      <c r="J21" s="21" t="str">
        <f t="shared" si="1"/>
        <v/>
      </c>
    </row>
    <row r="22" spans="1:10" ht="16.5" x14ac:dyDescent="0.25">
      <c r="A22" s="31" t="s">
        <v>68</v>
      </c>
      <c r="B22" s="20" t="s">
        <v>71</v>
      </c>
      <c r="C22" s="5"/>
      <c r="D22" s="1"/>
      <c r="E22" s="3" t="s">
        <v>67</v>
      </c>
      <c r="F22" s="5">
        <v>1400</v>
      </c>
      <c r="G22" s="23"/>
      <c r="H22" s="21" t="str">
        <f t="shared" si="0"/>
        <v/>
      </c>
      <c r="I22" s="4">
        <v>0.23</v>
      </c>
      <c r="J22" s="21" t="str">
        <f t="shared" si="1"/>
        <v/>
      </c>
    </row>
    <row r="23" spans="1:10" ht="33" x14ac:dyDescent="0.25">
      <c r="A23" s="31" t="s">
        <v>70</v>
      </c>
      <c r="B23" s="20" t="s">
        <v>73</v>
      </c>
      <c r="C23" s="5"/>
      <c r="D23" s="1"/>
      <c r="E23" s="3" t="s">
        <v>35</v>
      </c>
      <c r="F23" s="5">
        <v>120</v>
      </c>
      <c r="G23" s="23"/>
      <c r="H23" s="21" t="str">
        <f t="shared" si="0"/>
        <v/>
      </c>
      <c r="I23" s="4">
        <v>0.23</v>
      </c>
      <c r="J23" s="21" t="str">
        <f t="shared" si="1"/>
        <v/>
      </c>
    </row>
    <row r="24" spans="1:10" ht="66" x14ac:dyDescent="0.25">
      <c r="A24" s="31" t="s">
        <v>72</v>
      </c>
      <c r="B24" s="20" t="s">
        <v>75</v>
      </c>
      <c r="C24" s="5"/>
      <c r="D24" s="1"/>
      <c r="E24" s="3" t="s">
        <v>26</v>
      </c>
      <c r="F24" s="5">
        <v>400</v>
      </c>
      <c r="G24" s="23"/>
      <c r="H24" s="21" t="str">
        <f t="shared" si="0"/>
        <v/>
      </c>
      <c r="I24" s="4">
        <v>0.23</v>
      </c>
      <c r="J24" s="21" t="str">
        <f t="shared" si="1"/>
        <v/>
      </c>
    </row>
    <row r="25" spans="1:10" ht="66" x14ac:dyDescent="0.25">
      <c r="A25" s="31" t="s">
        <v>74</v>
      </c>
      <c r="B25" s="20" t="s">
        <v>77</v>
      </c>
      <c r="C25" s="5"/>
      <c r="D25" s="1"/>
      <c r="E25" s="3" t="s">
        <v>26</v>
      </c>
      <c r="F25" s="5">
        <v>300</v>
      </c>
      <c r="G25" s="23"/>
      <c r="H25" s="21" t="str">
        <f t="shared" si="0"/>
        <v/>
      </c>
      <c r="I25" s="4">
        <v>0.23</v>
      </c>
      <c r="J25" s="21" t="str">
        <f t="shared" si="1"/>
        <v/>
      </c>
    </row>
    <row r="26" spans="1:10" ht="17.25" thickBot="1" x14ac:dyDescent="0.3">
      <c r="A26" s="102" t="s">
        <v>20</v>
      </c>
      <c r="B26" s="94"/>
      <c r="C26" s="94"/>
      <c r="D26" s="94"/>
      <c r="E26" s="94"/>
      <c r="F26" s="95"/>
      <c r="G26" s="54"/>
      <c r="H26" s="25">
        <f>SUM(H3:H25)</f>
        <v>0</v>
      </c>
      <c r="I26" s="4">
        <v>0.23</v>
      </c>
      <c r="J26" s="25">
        <f>SUM(J3:J25)</f>
        <v>0</v>
      </c>
    </row>
    <row r="27" spans="1:10" ht="18.75" thickBot="1" x14ac:dyDescent="0.3">
      <c r="A27" s="90" t="s">
        <v>78</v>
      </c>
      <c r="B27" s="91"/>
      <c r="C27" s="91"/>
      <c r="D27" s="91"/>
      <c r="E27" s="91"/>
      <c r="F27" s="91"/>
      <c r="G27" s="91"/>
      <c r="H27" s="91"/>
      <c r="I27" s="91"/>
      <c r="J27" s="92"/>
    </row>
    <row r="28" spans="1:10" ht="148.5" x14ac:dyDescent="0.25">
      <c r="A28" s="31" t="str">
        <f>$A3</f>
        <v>1.</v>
      </c>
      <c r="B28" s="6" t="s">
        <v>34</v>
      </c>
      <c r="C28" s="1"/>
      <c r="D28" s="1"/>
      <c r="E28" s="3" t="s">
        <v>35</v>
      </c>
      <c r="F28" s="82">
        <f t="shared" ref="F28:F50" si="2">($F3)/2</f>
        <v>45</v>
      </c>
      <c r="G28" s="21" t="str">
        <f>IF($G3="","",$G3)</f>
        <v/>
      </c>
      <c r="H28" s="21" t="str">
        <f>IF($G28="","",$F28*$G28)</f>
        <v/>
      </c>
      <c r="I28" s="4">
        <v>0.23</v>
      </c>
      <c r="J28" s="21" t="str">
        <f>IF($G28="","",$H28*1.23)</f>
        <v/>
      </c>
    </row>
    <row r="29" spans="1:10" ht="165" x14ac:dyDescent="0.25">
      <c r="A29" s="31" t="str">
        <f t="shared" ref="A29:A50" si="3">$A4</f>
        <v>2.</v>
      </c>
      <c r="B29" s="33" t="s">
        <v>36</v>
      </c>
      <c r="C29" s="1"/>
      <c r="D29" s="1"/>
      <c r="E29" s="3" t="s">
        <v>26</v>
      </c>
      <c r="F29" s="7">
        <f t="shared" si="2"/>
        <v>140</v>
      </c>
      <c r="G29" s="21" t="str">
        <f t="shared" ref="G29:G50" si="4">IF($G4="","",$G4)</f>
        <v/>
      </c>
      <c r="H29" s="21" t="str">
        <f t="shared" ref="H29:H50" si="5">IF($G29="","",$F29*$G29)</f>
        <v/>
      </c>
      <c r="I29" s="4">
        <v>0.23</v>
      </c>
      <c r="J29" s="21" t="str">
        <f t="shared" ref="J29:J50" si="6">IF($G29="","",$H29*1.23)</f>
        <v/>
      </c>
    </row>
    <row r="30" spans="1:10" ht="181.5" x14ac:dyDescent="0.25">
      <c r="A30" s="31" t="str">
        <f t="shared" si="3"/>
        <v>3.</v>
      </c>
      <c r="B30" s="20" t="s">
        <v>37</v>
      </c>
      <c r="C30" s="1"/>
      <c r="D30" s="1"/>
      <c r="E30" s="3" t="s">
        <v>26</v>
      </c>
      <c r="F30" s="7">
        <f t="shared" si="2"/>
        <v>700</v>
      </c>
      <c r="G30" s="21" t="str">
        <f t="shared" si="4"/>
        <v/>
      </c>
      <c r="H30" s="21" t="str">
        <f t="shared" si="5"/>
        <v/>
      </c>
      <c r="I30" s="4">
        <v>0.23</v>
      </c>
      <c r="J30" s="21" t="str">
        <f t="shared" si="6"/>
        <v/>
      </c>
    </row>
    <row r="31" spans="1:10" ht="82.5" x14ac:dyDescent="0.25">
      <c r="A31" s="31" t="str">
        <f t="shared" si="3"/>
        <v>4.</v>
      </c>
      <c r="B31" s="20" t="s">
        <v>38</v>
      </c>
      <c r="C31" s="1"/>
      <c r="D31" s="1"/>
      <c r="E31" s="3" t="s">
        <v>26</v>
      </c>
      <c r="F31" s="7">
        <f t="shared" si="2"/>
        <v>100</v>
      </c>
      <c r="G31" s="21" t="str">
        <f t="shared" si="4"/>
        <v/>
      </c>
      <c r="H31" s="21" t="str">
        <f t="shared" si="5"/>
        <v/>
      </c>
      <c r="I31" s="4">
        <v>0.23</v>
      </c>
      <c r="J31" s="21" t="str">
        <f t="shared" si="6"/>
        <v/>
      </c>
    </row>
    <row r="32" spans="1:10" ht="82.5" x14ac:dyDescent="0.25">
      <c r="A32" s="31" t="str">
        <f t="shared" si="3"/>
        <v>5.</v>
      </c>
      <c r="B32" s="20" t="s">
        <v>40</v>
      </c>
      <c r="C32" s="1"/>
      <c r="D32" s="1"/>
      <c r="E32" s="3" t="s">
        <v>26</v>
      </c>
      <c r="F32" s="7">
        <f t="shared" si="2"/>
        <v>3700</v>
      </c>
      <c r="G32" s="21" t="str">
        <f t="shared" si="4"/>
        <v/>
      </c>
      <c r="H32" s="21" t="str">
        <f t="shared" si="5"/>
        <v/>
      </c>
      <c r="I32" s="4">
        <v>0.23</v>
      </c>
      <c r="J32" s="21" t="str">
        <f t="shared" si="6"/>
        <v/>
      </c>
    </row>
    <row r="33" spans="1:10" ht="82.5" x14ac:dyDescent="0.25">
      <c r="A33" s="31" t="str">
        <f t="shared" si="3"/>
        <v>6.</v>
      </c>
      <c r="B33" s="20" t="s">
        <v>42</v>
      </c>
      <c r="C33" s="1"/>
      <c r="D33" s="1"/>
      <c r="E33" s="3" t="s">
        <v>26</v>
      </c>
      <c r="F33" s="7">
        <f t="shared" si="2"/>
        <v>2500</v>
      </c>
      <c r="G33" s="21" t="str">
        <f t="shared" si="4"/>
        <v/>
      </c>
      <c r="H33" s="21" t="str">
        <f t="shared" si="5"/>
        <v/>
      </c>
      <c r="I33" s="4">
        <v>0.23</v>
      </c>
      <c r="J33" s="21" t="str">
        <f t="shared" si="6"/>
        <v/>
      </c>
    </row>
    <row r="34" spans="1:10" ht="115.5" x14ac:dyDescent="0.25">
      <c r="A34" s="31" t="str">
        <f t="shared" si="3"/>
        <v>7.</v>
      </c>
      <c r="B34" s="20" t="s">
        <v>44</v>
      </c>
      <c r="C34" s="1"/>
      <c r="D34" s="1"/>
      <c r="E34" s="3" t="s">
        <v>26</v>
      </c>
      <c r="F34" s="7">
        <f t="shared" si="2"/>
        <v>900</v>
      </c>
      <c r="G34" s="21" t="str">
        <f t="shared" si="4"/>
        <v/>
      </c>
      <c r="H34" s="21" t="str">
        <f t="shared" si="5"/>
        <v/>
      </c>
      <c r="I34" s="4">
        <v>0.23</v>
      </c>
      <c r="J34" s="21" t="str">
        <f t="shared" si="6"/>
        <v/>
      </c>
    </row>
    <row r="35" spans="1:10" ht="115.5" x14ac:dyDescent="0.25">
      <c r="A35" s="31" t="str">
        <f t="shared" si="3"/>
        <v>8.</v>
      </c>
      <c r="B35" s="20" t="s">
        <v>46</v>
      </c>
      <c r="C35" s="1"/>
      <c r="D35" s="1"/>
      <c r="E35" s="3" t="s">
        <v>26</v>
      </c>
      <c r="F35" s="7">
        <f t="shared" si="2"/>
        <v>300</v>
      </c>
      <c r="G35" s="21" t="str">
        <f t="shared" si="4"/>
        <v/>
      </c>
      <c r="H35" s="21" t="str">
        <f t="shared" si="5"/>
        <v/>
      </c>
      <c r="I35" s="4">
        <v>0.23</v>
      </c>
      <c r="J35" s="21" t="str">
        <f t="shared" si="6"/>
        <v/>
      </c>
    </row>
    <row r="36" spans="1:10" ht="16.5" x14ac:dyDescent="0.25">
      <c r="A36" s="31" t="str">
        <f t="shared" si="3"/>
        <v>9.</v>
      </c>
      <c r="B36" s="20" t="s">
        <v>48</v>
      </c>
      <c r="C36" s="1"/>
      <c r="D36" s="1"/>
      <c r="E36" s="3" t="s">
        <v>35</v>
      </c>
      <c r="F36" s="7">
        <f t="shared" si="2"/>
        <v>200</v>
      </c>
      <c r="G36" s="21" t="str">
        <f t="shared" si="4"/>
        <v/>
      </c>
      <c r="H36" s="21" t="str">
        <f t="shared" si="5"/>
        <v/>
      </c>
      <c r="I36" s="4">
        <v>0.23</v>
      </c>
      <c r="J36" s="21" t="str">
        <f t="shared" si="6"/>
        <v/>
      </c>
    </row>
    <row r="37" spans="1:10" ht="16.5" x14ac:dyDescent="0.25">
      <c r="A37" s="31" t="str">
        <f t="shared" si="3"/>
        <v>10.</v>
      </c>
      <c r="B37" s="20" t="s">
        <v>50</v>
      </c>
      <c r="C37" s="1"/>
      <c r="D37" s="1"/>
      <c r="E37" s="3" t="s">
        <v>35</v>
      </c>
      <c r="F37" s="7">
        <f t="shared" si="2"/>
        <v>75</v>
      </c>
      <c r="G37" s="21" t="str">
        <f t="shared" si="4"/>
        <v/>
      </c>
      <c r="H37" s="21" t="str">
        <f t="shared" si="5"/>
        <v/>
      </c>
      <c r="I37" s="4">
        <v>0.23</v>
      </c>
      <c r="J37" s="21" t="str">
        <f t="shared" si="6"/>
        <v/>
      </c>
    </row>
    <row r="38" spans="1:10" ht="33" x14ac:dyDescent="0.25">
      <c r="A38" s="31" t="str">
        <f t="shared" si="3"/>
        <v>11.</v>
      </c>
      <c r="B38" s="20" t="s">
        <v>52</v>
      </c>
      <c r="C38" s="1"/>
      <c r="D38" s="1"/>
      <c r="E38" s="3" t="s">
        <v>35</v>
      </c>
      <c r="F38" s="7">
        <f t="shared" si="2"/>
        <v>100</v>
      </c>
      <c r="G38" s="21" t="str">
        <f t="shared" si="4"/>
        <v/>
      </c>
      <c r="H38" s="21" t="str">
        <f t="shared" si="5"/>
        <v/>
      </c>
      <c r="I38" s="4">
        <v>0.23</v>
      </c>
      <c r="J38" s="21" t="str">
        <f t="shared" si="6"/>
        <v/>
      </c>
    </row>
    <row r="39" spans="1:10" ht="16.5" x14ac:dyDescent="0.25">
      <c r="A39" s="31" t="str">
        <f t="shared" si="3"/>
        <v>12.</v>
      </c>
      <c r="B39" s="20" t="s">
        <v>54</v>
      </c>
      <c r="C39" s="1"/>
      <c r="D39" s="1"/>
      <c r="E39" s="3" t="s">
        <v>35</v>
      </c>
      <c r="F39" s="7">
        <f t="shared" si="2"/>
        <v>100</v>
      </c>
      <c r="G39" s="21" t="str">
        <f t="shared" si="4"/>
        <v/>
      </c>
      <c r="H39" s="21" t="str">
        <f t="shared" si="5"/>
        <v/>
      </c>
      <c r="I39" s="4">
        <v>0.23</v>
      </c>
      <c r="J39" s="21" t="str">
        <f t="shared" si="6"/>
        <v/>
      </c>
    </row>
    <row r="40" spans="1:10" ht="49.5" x14ac:dyDescent="0.25">
      <c r="A40" s="31" t="str">
        <f t="shared" si="3"/>
        <v>13.</v>
      </c>
      <c r="B40" s="20" t="s">
        <v>56</v>
      </c>
      <c r="C40" s="1"/>
      <c r="D40" s="1"/>
      <c r="E40" s="3" t="s">
        <v>26</v>
      </c>
      <c r="F40" s="7">
        <f t="shared" si="2"/>
        <v>150</v>
      </c>
      <c r="G40" s="21" t="str">
        <f t="shared" si="4"/>
        <v/>
      </c>
      <c r="H40" s="21" t="str">
        <f t="shared" si="5"/>
        <v/>
      </c>
      <c r="I40" s="4">
        <v>0.23</v>
      </c>
      <c r="J40" s="21" t="str">
        <f t="shared" si="6"/>
        <v/>
      </c>
    </row>
    <row r="41" spans="1:10" ht="16.5" x14ac:dyDescent="0.25">
      <c r="A41" s="31" t="str">
        <f t="shared" si="3"/>
        <v>14.</v>
      </c>
      <c r="B41" s="20" t="s">
        <v>58</v>
      </c>
      <c r="C41" s="1"/>
      <c r="D41" s="1"/>
      <c r="E41" s="3" t="s">
        <v>26</v>
      </c>
      <c r="F41" s="7">
        <f t="shared" si="2"/>
        <v>500</v>
      </c>
      <c r="G41" s="21" t="str">
        <f t="shared" si="4"/>
        <v/>
      </c>
      <c r="H41" s="21" t="str">
        <f t="shared" si="5"/>
        <v/>
      </c>
      <c r="I41" s="4">
        <v>0.23</v>
      </c>
      <c r="J41" s="21" t="str">
        <f t="shared" si="6"/>
        <v/>
      </c>
    </row>
    <row r="42" spans="1:10" ht="16.5" x14ac:dyDescent="0.25">
      <c r="A42" s="31" t="str">
        <f t="shared" si="3"/>
        <v>15.</v>
      </c>
      <c r="B42" s="20" t="s">
        <v>60</v>
      </c>
      <c r="C42" s="1"/>
      <c r="D42" s="1"/>
      <c r="E42" s="3" t="s">
        <v>26</v>
      </c>
      <c r="F42" s="7">
        <f t="shared" si="2"/>
        <v>1000</v>
      </c>
      <c r="G42" s="21" t="str">
        <f t="shared" si="4"/>
        <v/>
      </c>
      <c r="H42" s="21" t="str">
        <f t="shared" si="5"/>
        <v/>
      </c>
      <c r="I42" s="4">
        <v>0.23</v>
      </c>
      <c r="J42" s="21" t="str">
        <f t="shared" si="6"/>
        <v/>
      </c>
    </row>
    <row r="43" spans="1:10" ht="82.5" x14ac:dyDescent="0.25">
      <c r="A43" s="31" t="str">
        <f t="shared" si="3"/>
        <v>16.</v>
      </c>
      <c r="B43" s="20" t="s">
        <v>62</v>
      </c>
      <c r="C43" s="1"/>
      <c r="D43" s="1"/>
      <c r="E43" s="3" t="s">
        <v>26</v>
      </c>
      <c r="F43" s="7">
        <f t="shared" si="2"/>
        <v>200</v>
      </c>
      <c r="G43" s="21" t="str">
        <f t="shared" si="4"/>
        <v/>
      </c>
      <c r="H43" s="21" t="str">
        <f t="shared" si="5"/>
        <v/>
      </c>
      <c r="I43" s="4">
        <v>0.23</v>
      </c>
      <c r="J43" s="21" t="str">
        <f t="shared" si="6"/>
        <v/>
      </c>
    </row>
    <row r="44" spans="1:10" ht="115.5" x14ac:dyDescent="0.25">
      <c r="A44" s="31" t="str">
        <f t="shared" si="3"/>
        <v>17.</v>
      </c>
      <c r="B44" s="20" t="s">
        <v>64</v>
      </c>
      <c r="C44" s="1"/>
      <c r="D44" s="1"/>
      <c r="E44" s="3" t="s">
        <v>26</v>
      </c>
      <c r="F44" s="7">
        <f t="shared" si="2"/>
        <v>2400</v>
      </c>
      <c r="G44" s="21" t="str">
        <f t="shared" si="4"/>
        <v/>
      </c>
      <c r="H44" s="21" t="str">
        <f t="shared" si="5"/>
        <v/>
      </c>
      <c r="I44" s="4">
        <v>0.23</v>
      </c>
      <c r="J44" s="21" t="str">
        <f t="shared" si="6"/>
        <v/>
      </c>
    </row>
    <row r="45" spans="1:10" ht="16.5" x14ac:dyDescent="0.25">
      <c r="A45" s="31" t="str">
        <f t="shared" si="3"/>
        <v>18.</v>
      </c>
      <c r="B45" s="20" t="s">
        <v>66</v>
      </c>
      <c r="C45" s="1"/>
      <c r="D45" s="1"/>
      <c r="E45" s="3" t="s">
        <v>67</v>
      </c>
      <c r="F45" s="7">
        <f t="shared" si="2"/>
        <v>200</v>
      </c>
      <c r="G45" s="21" t="str">
        <f t="shared" si="4"/>
        <v/>
      </c>
      <c r="H45" s="21" t="str">
        <f t="shared" si="5"/>
        <v/>
      </c>
      <c r="I45" s="4">
        <v>0.23</v>
      </c>
      <c r="J45" s="21" t="str">
        <f t="shared" si="6"/>
        <v/>
      </c>
    </row>
    <row r="46" spans="1:10" ht="16.5" x14ac:dyDescent="0.25">
      <c r="A46" s="31" t="str">
        <f t="shared" si="3"/>
        <v>19.</v>
      </c>
      <c r="B46" s="20" t="s">
        <v>69</v>
      </c>
      <c r="C46" s="1"/>
      <c r="D46" s="1"/>
      <c r="E46" s="3" t="s">
        <v>67</v>
      </c>
      <c r="F46" s="7">
        <f t="shared" si="2"/>
        <v>200</v>
      </c>
      <c r="G46" s="21" t="str">
        <f t="shared" si="4"/>
        <v/>
      </c>
      <c r="H46" s="21" t="str">
        <f t="shared" si="5"/>
        <v/>
      </c>
      <c r="I46" s="4">
        <v>0.23</v>
      </c>
      <c r="J46" s="21" t="str">
        <f t="shared" si="6"/>
        <v/>
      </c>
    </row>
    <row r="47" spans="1:10" ht="16.5" x14ac:dyDescent="0.25">
      <c r="A47" s="31" t="str">
        <f t="shared" si="3"/>
        <v>20.</v>
      </c>
      <c r="B47" s="20" t="s">
        <v>71</v>
      </c>
      <c r="C47" s="1"/>
      <c r="D47" s="1"/>
      <c r="E47" s="3" t="s">
        <v>67</v>
      </c>
      <c r="F47" s="7">
        <f t="shared" si="2"/>
        <v>700</v>
      </c>
      <c r="G47" s="21" t="str">
        <f t="shared" si="4"/>
        <v/>
      </c>
      <c r="H47" s="21" t="str">
        <f t="shared" si="5"/>
        <v/>
      </c>
      <c r="I47" s="4">
        <v>0.23</v>
      </c>
      <c r="J47" s="21" t="str">
        <f t="shared" si="6"/>
        <v/>
      </c>
    </row>
    <row r="48" spans="1:10" ht="33" x14ac:dyDescent="0.25">
      <c r="A48" s="31" t="str">
        <f t="shared" si="3"/>
        <v>21.</v>
      </c>
      <c r="B48" s="20" t="s">
        <v>73</v>
      </c>
      <c r="C48" s="1"/>
      <c r="D48" s="1"/>
      <c r="E48" s="3" t="s">
        <v>35</v>
      </c>
      <c r="F48" s="7">
        <f t="shared" si="2"/>
        <v>60</v>
      </c>
      <c r="G48" s="21" t="str">
        <f t="shared" si="4"/>
        <v/>
      </c>
      <c r="H48" s="21" t="str">
        <f t="shared" si="5"/>
        <v/>
      </c>
      <c r="I48" s="4">
        <v>0.23</v>
      </c>
      <c r="J48" s="21" t="str">
        <f t="shared" si="6"/>
        <v/>
      </c>
    </row>
    <row r="49" spans="1:10" ht="66" x14ac:dyDescent="0.25">
      <c r="A49" s="31" t="str">
        <f t="shared" si="3"/>
        <v>22.</v>
      </c>
      <c r="B49" s="20" t="s">
        <v>75</v>
      </c>
      <c r="C49" s="1"/>
      <c r="D49" s="1"/>
      <c r="E49" s="3" t="s">
        <v>26</v>
      </c>
      <c r="F49" s="7">
        <f t="shared" si="2"/>
        <v>200</v>
      </c>
      <c r="G49" s="21" t="str">
        <f t="shared" si="4"/>
        <v/>
      </c>
      <c r="H49" s="21" t="str">
        <f t="shared" si="5"/>
        <v/>
      </c>
      <c r="I49" s="4">
        <v>0.23</v>
      </c>
      <c r="J49" s="21" t="str">
        <f t="shared" si="6"/>
        <v/>
      </c>
    </row>
    <row r="50" spans="1:10" ht="66" x14ac:dyDescent="0.25">
      <c r="A50" s="31" t="str">
        <f t="shared" si="3"/>
        <v>23.</v>
      </c>
      <c r="B50" s="20" t="s">
        <v>77</v>
      </c>
      <c r="C50" s="1"/>
      <c r="D50" s="1"/>
      <c r="E50" s="3" t="s">
        <v>26</v>
      </c>
      <c r="F50" s="7">
        <f t="shared" si="2"/>
        <v>150</v>
      </c>
      <c r="G50" s="21" t="str">
        <f t="shared" si="4"/>
        <v/>
      </c>
      <c r="H50" s="21" t="str">
        <f t="shared" si="5"/>
        <v/>
      </c>
      <c r="I50" s="4">
        <v>0.23</v>
      </c>
      <c r="J50" s="21" t="str">
        <f t="shared" si="6"/>
        <v/>
      </c>
    </row>
    <row r="51" spans="1:10" ht="17.25" thickBot="1" x14ac:dyDescent="0.3">
      <c r="A51" s="103" t="s">
        <v>20</v>
      </c>
      <c r="B51" s="104"/>
      <c r="C51" s="104"/>
      <c r="D51" s="104"/>
      <c r="E51" s="104"/>
      <c r="F51" s="105"/>
      <c r="G51" s="55"/>
      <c r="H51" s="35">
        <f>SUM(H28:H50)</f>
        <v>0</v>
      </c>
      <c r="I51" s="8">
        <v>0.23</v>
      </c>
      <c r="J51" s="35">
        <f>SUM(J28:J50)</f>
        <v>0</v>
      </c>
    </row>
    <row r="52" spans="1:10" ht="16.5" x14ac:dyDescent="0.25">
      <c r="A52" s="98" t="s">
        <v>22</v>
      </c>
      <c r="B52" s="98"/>
      <c r="C52" s="98"/>
      <c r="D52" s="98"/>
      <c r="E52" s="98"/>
      <c r="F52" s="98"/>
      <c r="G52" s="56"/>
      <c r="H52" s="30">
        <f>H26+H51</f>
        <v>0</v>
      </c>
      <c r="I52" s="4">
        <v>0.23</v>
      </c>
      <c r="J52" s="59">
        <f>J26+J51</f>
        <v>0</v>
      </c>
    </row>
  </sheetData>
  <mergeCells count="5">
    <mergeCell ref="A52:F52"/>
    <mergeCell ref="A2:J2"/>
    <mergeCell ref="A26:F26"/>
    <mergeCell ref="A27:J27"/>
    <mergeCell ref="A51:F51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1" manualBreakCount="1">
    <brk id="3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sqref="A1:J16"/>
    </sheetView>
  </sheetViews>
  <sheetFormatPr defaultRowHeight="15" x14ac:dyDescent="0.25"/>
  <cols>
    <col min="1" max="1" width="5.28515625" customWidth="1"/>
    <col min="2" max="2" width="35.42578125" customWidth="1"/>
    <col min="3" max="3" width="11.7109375" customWidth="1"/>
    <col min="4" max="4" width="10.7109375" customWidth="1"/>
    <col min="5" max="5" width="7" customWidth="1"/>
    <col min="6" max="6" width="9.140625" customWidth="1"/>
    <col min="7" max="7" width="10.28515625" customWidth="1"/>
    <col min="8" max="8" width="12.28515625" customWidth="1"/>
    <col min="9" max="9" width="7.140625" customWidth="1"/>
    <col min="10" max="10" width="11.7109375" customWidth="1"/>
  </cols>
  <sheetData>
    <row r="1" spans="1:10" ht="48" thickBot="1" x14ac:dyDescent="0.3">
      <c r="A1" s="16" t="s">
        <v>0</v>
      </c>
      <c r="B1" s="17" t="s">
        <v>1</v>
      </c>
      <c r="C1" s="17" t="s">
        <v>2</v>
      </c>
      <c r="D1" s="17" t="s">
        <v>294</v>
      </c>
      <c r="E1" s="18" t="s">
        <v>3</v>
      </c>
      <c r="F1" s="19" t="s">
        <v>4</v>
      </c>
      <c r="G1" s="19" t="s">
        <v>303</v>
      </c>
      <c r="H1" s="19" t="s">
        <v>5</v>
      </c>
      <c r="I1" s="18" t="s">
        <v>6</v>
      </c>
      <c r="J1" s="17" t="s">
        <v>7</v>
      </c>
    </row>
    <row r="2" spans="1:10" ht="18.75" thickBot="1" x14ac:dyDescent="0.3">
      <c r="A2" s="106" t="s">
        <v>24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ht="33" x14ac:dyDescent="0.25">
      <c r="A3" s="1" t="s">
        <v>9</v>
      </c>
      <c r="B3" s="20" t="s">
        <v>25</v>
      </c>
      <c r="C3" s="5"/>
      <c r="D3" s="76"/>
      <c r="E3" s="79" t="s">
        <v>26</v>
      </c>
      <c r="F3" s="5">
        <v>800</v>
      </c>
      <c r="G3" s="21"/>
      <c r="H3" s="21" t="str">
        <f>IF($G3="","",$F3*$G3)</f>
        <v/>
      </c>
      <c r="I3" s="4">
        <v>0.23</v>
      </c>
      <c r="J3" s="21" t="str">
        <f>IF($G3="","",$H3*1.23)</f>
        <v/>
      </c>
    </row>
    <row r="4" spans="1:10" ht="33" x14ac:dyDescent="0.25">
      <c r="A4" s="5" t="s">
        <v>12</v>
      </c>
      <c r="B4" s="20" t="s">
        <v>27</v>
      </c>
      <c r="C4" s="5"/>
      <c r="D4" s="5"/>
      <c r="E4" s="22" t="s">
        <v>26</v>
      </c>
      <c r="F4" s="5">
        <v>300</v>
      </c>
      <c r="G4" s="23"/>
      <c r="H4" s="21" t="str">
        <f t="shared" ref="H4:H7" si="0">IF($G4="","",$F4*$G4)</f>
        <v/>
      </c>
      <c r="I4" s="4">
        <v>0.23</v>
      </c>
      <c r="J4" s="21" t="str">
        <f t="shared" ref="J4:J7" si="1">IF($G4="","",$H4*1.23)</f>
        <v/>
      </c>
    </row>
    <row r="5" spans="1:10" ht="33" x14ac:dyDescent="0.25">
      <c r="A5" s="5" t="s">
        <v>14</v>
      </c>
      <c r="B5" s="20" t="s">
        <v>28</v>
      </c>
      <c r="C5" s="5"/>
      <c r="D5" s="5"/>
      <c r="E5" s="22" t="s">
        <v>26</v>
      </c>
      <c r="F5" s="84">
        <v>1300</v>
      </c>
      <c r="G5" s="23"/>
      <c r="H5" s="21" t="str">
        <f t="shared" si="0"/>
        <v/>
      </c>
      <c r="I5" s="4">
        <v>0.23</v>
      </c>
      <c r="J5" s="21" t="str">
        <f t="shared" si="1"/>
        <v/>
      </c>
    </row>
    <row r="6" spans="1:10" ht="16.5" x14ac:dyDescent="0.25">
      <c r="A6" s="5" t="s">
        <v>16</v>
      </c>
      <c r="B6" s="24" t="s">
        <v>29</v>
      </c>
      <c r="C6" s="5"/>
      <c r="D6" s="5"/>
      <c r="E6" s="22" t="s">
        <v>26</v>
      </c>
      <c r="F6" s="5">
        <v>200</v>
      </c>
      <c r="G6" s="23"/>
      <c r="H6" s="21" t="str">
        <f t="shared" si="0"/>
        <v/>
      </c>
      <c r="I6" s="4">
        <v>0.23</v>
      </c>
      <c r="J6" s="21" t="str">
        <f t="shared" si="1"/>
        <v/>
      </c>
    </row>
    <row r="7" spans="1:10" ht="16.5" x14ac:dyDescent="0.25">
      <c r="A7" s="5" t="s">
        <v>18</v>
      </c>
      <c r="B7" s="24" t="s">
        <v>30</v>
      </c>
      <c r="C7" s="5"/>
      <c r="D7" s="5"/>
      <c r="E7" s="22" t="s">
        <v>26</v>
      </c>
      <c r="F7" s="5">
        <v>600</v>
      </c>
      <c r="G7" s="23"/>
      <c r="H7" s="21" t="str">
        <f t="shared" si="0"/>
        <v/>
      </c>
      <c r="I7" s="4">
        <v>0.23</v>
      </c>
      <c r="J7" s="21" t="str">
        <f t="shared" si="1"/>
        <v/>
      </c>
    </row>
    <row r="8" spans="1:10" ht="17.25" thickBot="1" x14ac:dyDescent="0.3">
      <c r="A8" s="102" t="s">
        <v>20</v>
      </c>
      <c r="B8" s="94"/>
      <c r="C8" s="94"/>
      <c r="D8" s="94"/>
      <c r="E8" s="94"/>
      <c r="F8" s="95"/>
      <c r="G8" s="54"/>
      <c r="H8" s="25">
        <f>SUM(H3:H7)</f>
        <v>0</v>
      </c>
      <c r="I8" s="4">
        <v>0.23</v>
      </c>
      <c r="J8" s="25">
        <f>SUM(J3:J7)</f>
        <v>0</v>
      </c>
    </row>
    <row r="9" spans="1:10" ht="18.75" thickBot="1" x14ac:dyDescent="0.3">
      <c r="A9" s="90" t="s">
        <v>31</v>
      </c>
      <c r="B9" s="91"/>
      <c r="C9" s="91"/>
      <c r="D9" s="91"/>
      <c r="E9" s="91"/>
      <c r="F9" s="91"/>
      <c r="G9" s="91"/>
      <c r="H9" s="91"/>
      <c r="I9" s="91"/>
      <c r="J9" s="92"/>
    </row>
    <row r="10" spans="1:10" ht="33" x14ac:dyDescent="0.25">
      <c r="A10" s="1" t="s">
        <v>9</v>
      </c>
      <c r="B10" s="20" t="s">
        <v>25</v>
      </c>
      <c r="C10" s="1"/>
      <c r="D10" s="1"/>
      <c r="E10" s="3" t="s">
        <v>26</v>
      </c>
      <c r="F10" s="7">
        <f>($F3)/2</f>
        <v>400</v>
      </c>
      <c r="G10" s="21" t="str">
        <f>IF($G3="","",$G3)</f>
        <v/>
      </c>
      <c r="H10" s="21" t="str">
        <f>IF($G10="","",$F10*$G10)</f>
        <v/>
      </c>
      <c r="I10" s="4">
        <v>0.23</v>
      </c>
      <c r="J10" s="26" t="str">
        <f>IF($G10="","",$H10*1.23)</f>
        <v/>
      </c>
    </row>
    <row r="11" spans="1:10" ht="33" x14ac:dyDescent="0.25">
      <c r="A11" s="5" t="s">
        <v>12</v>
      </c>
      <c r="B11" s="20" t="s">
        <v>27</v>
      </c>
      <c r="C11" s="1"/>
      <c r="D11" s="1"/>
      <c r="E11" s="3" t="s">
        <v>26</v>
      </c>
      <c r="F11" s="7">
        <f>($F4)/2</f>
        <v>150</v>
      </c>
      <c r="G11" s="21" t="str">
        <f t="shared" ref="G11:G14" si="2">IF($G4="","",$G4)</f>
        <v/>
      </c>
      <c r="H11" s="21" t="str">
        <f t="shared" ref="H11:H14" si="3">IF($G11="","",$F11*$G11)</f>
        <v/>
      </c>
      <c r="I11" s="4">
        <v>0.23</v>
      </c>
      <c r="J11" s="26" t="str">
        <f t="shared" ref="J11:J14" si="4">IF($G11="","",$H11*1.23)</f>
        <v/>
      </c>
    </row>
    <row r="12" spans="1:10" ht="33" x14ac:dyDescent="0.25">
      <c r="A12" s="5" t="s">
        <v>14</v>
      </c>
      <c r="B12" s="20" t="s">
        <v>32</v>
      </c>
      <c r="C12" s="1"/>
      <c r="D12" s="1"/>
      <c r="E12" s="3" t="s">
        <v>26</v>
      </c>
      <c r="F12" s="82">
        <f>($F5)/2</f>
        <v>650</v>
      </c>
      <c r="G12" s="21" t="str">
        <f t="shared" si="2"/>
        <v/>
      </c>
      <c r="H12" s="21" t="str">
        <f t="shared" si="3"/>
        <v/>
      </c>
      <c r="I12" s="4">
        <v>0.23</v>
      </c>
      <c r="J12" s="26" t="str">
        <f t="shared" si="4"/>
        <v/>
      </c>
    </row>
    <row r="13" spans="1:10" ht="16.5" x14ac:dyDescent="0.25">
      <c r="A13" s="5" t="s">
        <v>16</v>
      </c>
      <c r="B13" s="24" t="s">
        <v>29</v>
      </c>
      <c r="C13" s="1"/>
      <c r="D13" s="1"/>
      <c r="E13" s="3" t="s">
        <v>26</v>
      </c>
      <c r="F13" s="7">
        <f>($F6)/2</f>
        <v>100</v>
      </c>
      <c r="G13" s="21" t="str">
        <f t="shared" si="2"/>
        <v/>
      </c>
      <c r="H13" s="21" t="str">
        <f t="shared" si="3"/>
        <v/>
      </c>
      <c r="I13" s="4">
        <v>0.23</v>
      </c>
      <c r="J13" s="26" t="str">
        <f t="shared" si="4"/>
        <v/>
      </c>
    </row>
    <row r="14" spans="1:10" ht="16.5" x14ac:dyDescent="0.25">
      <c r="A14" s="5" t="s">
        <v>18</v>
      </c>
      <c r="B14" s="24" t="s">
        <v>30</v>
      </c>
      <c r="C14" s="1"/>
      <c r="D14" s="1"/>
      <c r="E14" s="3" t="s">
        <v>26</v>
      </c>
      <c r="F14" s="7">
        <f>($F7)/2</f>
        <v>300</v>
      </c>
      <c r="G14" s="21" t="str">
        <f t="shared" si="2"/>
        <v/>
      </c>
      <c r="H14" s="21" t="str">
        <f t="shared" si="3"/>
        <v/>
      </c>
      <c r="I14" s="4">
        <v>0.23</v>
      </c>
      <c r="J14" s="26" t="str">
        <f t="shared" si="4"/>
        <v/>
      </c>
    </row>
    <row r="15" spans="1:10" ht="17.25" thickBot="1" x14ac:dyDescent="0.3">
      <c r="A15" s="102" t="s">
        <v>20</v>
      </c>
      <c r="B15" s="94"/>
      <c r="C15" s="94"/>
      <c r="D15" s="94"/>
      <c r="E15" s="94"/>
      <c r="F15" s="95"/>
      <c r="G15" s="57"/>
      <c r="H15" s="28">
        <f>SUM(H10:H14)</f>
        <v>0</v>
      </c>
      <c r="I15" s="8">
        <v>0.23</v>
      </c>
      <c r="J15" s="29">
        <f>SUM(J10:J14)</f>
        <v>0</v>
      </c>
    </row>
    <row r="16" spans="1:10" ht="16.5" x14ac:dyDescent="0.25">
      <c r="A16" s="98" t="s">
        <v>22</v>
      </c>
      <c r="B16" s="98"/>
      <c r="C16" s="98"/>
      <c r="D16" s="98"/>
      <c r="E16" s="98"/>
      <c r="F16" s="98"/>
      <c r="G16" s="56"/>
      <c r="H16" s="30">
        <f>H$8+H$15</f>
        <v>0</v>
      </c>
      <c r="I16" s="4">
        <v>0.23</v>
      </c>
      <c r="J16" s="36">
        <f>J$8+J$15</f>
        <v>0</v>
      </c>
    </row>
  </sheetData>
  <mergeCells count="5">
    <mergeCell ref="A16:F16"/>
    <mergeCell ref="A2:J2"/>
    <mergeCell ref="A8:F8"/>
    <mergeCell ref="A9:J9"/>
    <mergeCell ref="A15:F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opLeftCell="A121" workbookViewId="0">
      <selection sqref="A1:J142"/>
    </sheetView>
  </sheetViews>
  <sheetFormatPr defaultRowHeight="15" x14ac:dyDescent="0.25"/>
  <cols>
    <col min="1" max="1" width="5.28515625" customWidth="1"/>
    <col min="2" max="2" width="35.42578125" customWidth="1"/>
    <col min="3" max="3" width="11.7109375" customWidth="1"/>
    <col min="4" max="4" width="10.7109375" customWidth="1"/>
    <col min="5" max="5" width="7" customWidth="1"/>
    <col min="6" max="6" width="9.140625" customWidth="1"/>
    <col min="7" max="7" width="10.28515625" customWidth="1"/>
    <col min="8" max="8" width="12.28515625" customWidth="1"/>
    <col min="9" max="9" width="7.140625" customWidth="1"/>
    <col min="10" max="10" width="11.7109375" customWidth="1"/>
  </cols>
  <sheetData>
    <row r="1" spans="1:10" ht="63.75" thickBot="1" x14ac:dyDescent="0.3">
      <c r="A1" s="16" t="s">
        <v>0</v>
      </c>
      <c r="B1" s="17" t="s">
        <v>1</v>
      </c>
      <c r="C1" s="17" t="s">
        <v>2</v>
      </c>
      <c r="D1" s="17" t="s">
        <v>294</v>
      </c>
      <c r="E1" s="18" t="s">
        <v>3</v>
      </c>
      <c r="F1" s="19" t="s">
        <v>4</v>
      </c>
      <c r="G1" s="19" t="s">
        <v>23</v>
      </c>
      <c r="H1" s="19" t="s">
        <v>5</v>
      </c>
      <c r="I1" s="18" t="s">
        <v>6</v>
      </c>
      <c r="J1" s="17" t="s">
        <v>7</v>
      </c>
    </row>
    <row r="2" spans="1:10" ht="18.75" thickBot="1" x14ac:dyDescent="0.3">
      <c r="A2" s="106" t="s">
        <v>177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ht="33" x14ac:dyDescent="0.25">
      <c r="A3" s="31" t="s">
        <v>9</v>
      </c>
      <c r="B3" s="45" t="s">
        <v>178</v>
      </c>
      <c r="D3" s="80"/>
      <c r="E3" s="67" t="s">
        <v>26</v>
      </c>
      <c r="F3" s="65">
        <v>80</v>
      </c>
      <c r="G3" s="21"/>
      <c r="H3" s="21" t="str">
        <f>IF($G3="","",$F3*$G3)</f>
        <v/>
      </c>
      <c r="I3" s="4">
        <v>0.23</v>
      </c>
      <c r="J3" s="21" t="str">
        <f>IF($G3="","",$H3*1.23)</f>
        <v/>
      </c>
    </row>
    <row r="4" spans="1:10" ht="16.5" x14ac:dyDescent="0.25">
      <c r="A4" s="31" t="s">
        <v>12</v>
      </c>
      <c r="B4" s="45" t="s">
        <v>179</v>
      </c>
      <c r="C4" s="38"/>
      <c r="D4" s="38"/>
      <c r="E4" s="32" t="s">
        <v>26</v>
      </c>
      <c r="F4" s="65">
        <v>20</v>
      </c>
      <c r="G4" s="23"/>
      <c r="H4" s="21" t="str">
        <f t="shared" ref="H4:H67" si="0">IF($G4="","",$F4*$G4)</f>
        <v/>
      </c>
      <c r="I4" s="4">
        <v>0.23</v>
      </c>
      <c r="J4" s="21" t="str">
        <f t="shared" ref="J4:J67" si="1">IF($G4="","",$H4*1.23)</f>
        <v/>
      </c>
    </row>
    <row r="5" spans="1:10" ht="16.5" x14ac:dyDescent="0.25">
      <c r="A5" s="31" t="s">
        <v>14</v>
      </c>
      <c r="B5" s="45" t="s">
        <v>180</v>
      </c>
      <c r="C5" s="38"/>
      <c r="D5" s="38"/>
      <c r="E5" s="32" t="s">
        <v>26</v>
      </c>
      <c r="F5" s="65">
        <v>50</v>
      </c>
      <c r="G5" s="23"/>
      <c r="H5" s="21" t="str">
        <f t="shared" si="0"/>
        <v/>
      </c>
      <c r="I5" s="4">
        <v>0.23</v>
      </c>
      <c r="J5" s="21" t="str">
        <f t="shared" si="1"/>
        <v/>
      </c>
    </row>
    <row r="6" spans="1:10" ht="16.5" x14ac:dyDescent="0.25">
      <c r="A6" s="31" t="s">
        <v>16</v>
      </c>
      <c r="B6" s="45" t="s">
        <v>181</v>
      </c>
      <c r="C6" s="38"/>
      <c r="D6" s="38"/>
      <c r="E6" s="32" t="s">
        <v>26</v>
      </c>
      <c r="F6" s="65">
        <v>50</v>
      </c>
      <c r="G6" s="23"/>
      <c r="H6" s="21" t="str">
        <f t="shared" si="0"/>
        <v/>
      </c>
      <c r="I6" s="4">
        <v>0.23</v>
      </c>
      <c r="J6" s="21" t="str">
        <f t="shared" si="1"/>
        <v/>
      </c>
    </row>
    <row r="7" spans="1:10" ht="16.5" x14ac:dyDescent="0.25">
      <c r="A7" s="31" t="s">
        <v>18</v>
      </c>
      <c r="B7" s="45" t="s">
        <v>182</v>
      </c>
      <c r="C7" s="38"/>
      <c r="D7" s="38"/>
      <c r="E7" s="32" t="s">
        <v>183</v>
      </c>
      <c r="F7" s="65">
        <v>70</v>
      </c>
      <c r="G7" s="23"/>
      <c r="H7" s="21" t="str">
        <f t="shared" si="0"/>
        <v/>
      </c>
      <c r="I7" s="4">
        <v>0.23</v>
      </c>
      <c r="J7" s="21" t="str">
        <f t="shared" si="1"/>
        <v/>
      </c>
    </row>
    <row r="8" spans="1:10" ht="16.5" x14ac:dyDescent="0.25">
      <c r="A8" s="31" t="s">
        <v>39</v>
      </c>
      <c r="B8" s="45" t="s">
        <v>184</v>
      </c>
      <c r="C8" s="38"/>
      <c r="D8" s="38"/>
      <c r="E8" s="32" t="s">
        <v>183</v>
      </c>
      <c r="F8" s="65">
        <v>50</v>
      </c>
      <c r="G8" s="27"/>
      <c r="H8" s="21" t="str">
        <f t="shared" si="0"/>
        <v/>
      </c>
      <c r="I8" s="4">
        <v>0.23</v>
      </c>
      <c r="J8" s="21" t="str">
        <f t="shared" si="1"/>
        <v/>
      </c>
    </row>
    <row r="9" spans="1:10" ht="33" x14ac:dyDescent="0.25">
      <c r="A9" s="31" t="s">
        <v>41</v>
      </c>
      <c r="B9" s="45" t="s">
        <v>185</v>
      </c>
      <c r="C9" s="38"/>
      <c r="D9" s="38"/>
      <c r="E9" s="32" t="s">
        <v>67</v>
      </c>
      <c r="F9" s="65">
        <v>50</v>
      </c>
      <c r="G9" s="27"/>
      <c r="H9" s="21" t="str">
        <f t="shared" si="0"/>
        <v/>
      </c>
      <c r="I9" s="4">
        <v>0.23</v>
      </c>
      <c r="J9" s="21" t="str">
        <f t="shared" si="1"/>
        <v/>
      </c>
    </row>
    <row r="10" spans="1:10" ht="33" x14ac:dyDescent="0.25">
      <c r="A10" s="31" t="s">
        <v>43</v>
      </c>
      <c r="B10" s="45" t="s">
        <v>186</v>
      </c>
      <c r="C10" s="38"/>
      <c r="D10" s="38"/>
      <c r="E10" s="32" t="s">
        <v>26</v>
      </c>
      <c r="F10" s="65">
        <v>200</v>
      </c>
      <c r="G10" s="27"/>
      <c r="H10" s="21" t="str">
        <f t="shared" si="0"/>
        <v/>
      </c>
      <c r="I10" s="4">
        <v>0.23</v>
      </c>
      <c r="J10" s="21" t="str">
        <f t="shared" si="1"/>
        <v/>
      </c>
    </row>
    <row r="11" spans="1:10" ht="16.5" x14ac:dyDescent="0.25">
      <c r="A11" s="31" t="s">
        <v>45</v>
      </c>
      <c r="B11" s="45" t="s">
        <v>187</v>
      </c>
      <c r="C11" s="38"/>
      <c r="D11" s="38"/>
      <c r="E11" s="32" t="s">
        <v>26</v>
      </c>
      <c r="F11" s="65">
        <v>300</v>
      </c>
      <c r="G11" s="27"/>
      <c r="H11" s="21" t="str">
        <f t="shared" si="0"/>
        <v/>
      </c>
      <c r="I11" s="4">
        <v>0.23</v>
      </c>
      <c r="J11" s="21" t="str">
        <f t="shared" si="1"/>
        <v/>
      </c>
    </row>
    <row r="12" spans="1:10" ht="33" x14ac:dyDescent="0.25">
      <c r="A12" s="31" t="s">
        <v>47</v>
      </c>
      <c r="B12" s="45" t="s">
        <v>188</v>
      </c>
      <c r="C12" s="38"/>
      <c r="D12" s="38"/>
      <c r="E12" s="32" t="s">
        <v>67</v>
      </c>
      <c r="F12" s="65">
        <v>10</v>
      </c>
      <c r="G12" s="27"/>
      <c r="H12" s="21" t="str">
        <f t="shared" si="0"/>
        <v/>
      </c>
      <c r="I12" s="4">
        <v>0.23</v>
      </c>
      <c r="J12" s="21" t="str">
        <f t="shared" si="1"/>
        <v/>
      </c>
    </row>
    <row r="13" spans="1:10" ht="33" x14ac:dyDescent="0.25">
      <c r="A13" s="31" t="s">
        <v>49</v>
      </c>
      <c r="B13" s="45" t="s">
        <v>189</v>
      </c>
      <c r="C13" s="38"/>
      <c r="D13" s="38"/>
      <c r="E13" s="32" t="s">
        <v>67</v>
      </c>
      <c r="F13" s="65">
        <v>50</v>
      </c>
      <c r="G13" s="27"/>
      <c r="H13" s="21" t="str">
        <f t="shared" si="0"/>
        <v/>
      </c>
      <c r="I13" s="4">
        <v>0.23</v>
      </c>
      <c r="J13" s="21" t="str">
        <f t="shared" si="1"/>
        <v/>
      </c>
    </row>
    <row r="14" spans="1:10" ht="33" x14ac:dyDescent="0.25">
      <c r="A14" s="31" t="s">
        <v>51</v>
      </c>
      <c r="B14" s="45" t="s">
        <v>190</v>
      </c>
      <c r="C14" s="38"/>
      <c r="D14" s="38"/>
      <c r="E14" s="32" t="s">
        <v>67</v>
      </c>
      <c r="F14" s="65">
        <v>50</v>
      </c>
      <c r="G14" s="27"/>
      <c r="H14" s="21" t="str">
        <f t="shared" si="0"/>
        <v/>
      </c>
      <c r="I14" s="4">
        <v>0.23</v>
      </c>
      <c r="J14" s="21" t="str">
        <f t="shared" si="1"/>
        <v/>
      </c>
    </row>
    <row r="15" spans="1:10" ht="33" x14ac:dyDescent="0.25">
      <c r="A15" s="31" t="s">
        <v>53</v>
      </c>
      <c r="B15" s="45" t="s">
        <v>191</v>
      </c>
      <c r="C15" s="38"/>
      <c r="D15" s="38"/>
      <c r="E15" s="32" t="s">
        <v>26</v>
      </c>
      <c r="F15" s="65">
        <v>1000</v>
      </c>
      <c r="G15" s="27"/>
      <c r="H15" s="21" t="str">
        <f t="shared" si="0"/>
        <v/>
      </c>
      <c r="I15" s="4">
        <v>0.23</v>
      </c>
      <c r="J15" s="21" t="str">
        <f t="shared" si="1"/>
        <v/>
      </c>
    </row>
    <row r="16" spans="1:10" ht="16.5" x14ac:dyDescent="0.25">
      <c r="A16" s="31" t="s">
        <v>55</v>
      </c>
      <c r="B16" s="45" t="s">
        <v>192</v>
      </c>
      <c r="C16" s="38"/>
      <c r="D16" s="38"/>
      <c r="E16" s="32" t="s">
        <v>67</v>
      </c>
      <c r="F16" s="65">
        <v>20</v>
      </c>
      <c r="G16" s="27"/>
      <c r="H16" s="21" t="str">
        <f t="shared" si="0"/>
        <v/>
      </c>
      <c r="I16" s="4">
        <v>0.23</v>
      </c>
      <c r="J16" s="21" t="str">
        <f t="shared" si="1"/>
        <v/>
      </c>
    </row>
    <row r="17" spans="1:10" ht="16.5" x14ac:dyDescent="0.25">
      <c r="A17" s="31" t="s">
        <v>57</v>
      </c>
      <c r="B17" s="45" t="s">
        <v>193</v>
      </c>
      <c r="C17" s="38"/>
      <c r="D17" s="38"/>
      <c r="E17" s="32" t="s">
        <v>26</v>
      </c>
      <c r="F17" s="65">
        <v>400</v>
      </c>
      <c r="G17" s="27"/>
      <c r="H17" s="21" t="str">
        <f t="shared" si="0"/>
        <v/>
      </c>
      <c r="I17" s="4">
        <v>0.23</v>
      </c>
      <c r="J17" s="21" t="str">
        <f t="shared" si="1"/>
        <v/>
      </c>
    </row>
    <row r="18" spans="1:10" ht="16.5" x14ac:dyDescent="0.25">
      <c r="A18" s="31" t="s">
        <v>59</v>
      </c>
      <c r="B18" s="45" t="s">
        <v>194</v>
      </c>
      <c r="C18" s="38"/>
      <c r="D18" s="38"/>
      <c r="E18" s="32" t="s">
        <v>26</v>
      </c>
      <c r="F18" s="65">
        <v>150</v>
      </c>
      <c r="G18" s="27"/>
      <c r="H18" s="21" t="str">
        <f t="shared" si="0"/>
        <v/>
      </c>
      <c r="I18" s="4">
        <v>0.23</v>
      </c>
      <c r="J18" s="21" t="str">
        <f t="shared" si="1"/>
        <v/>
      </c>
    </row>
    <row r="19" spans="1:10" ht="16.5" x14ac:dyDescent="0.25">
      <c r="A19" s="31" t="s">
        <v>61</v>
      </c>
      <c r="B19" s="45" t="s">
        <v>195</v>
      </c>
      <c r="C19" s="38"/>
      <c r="D19" s="38"/>
      <c r="E19" s="32" t="s">
        <v>67</v>
      </c>
      <c r="F19" s="65">
        <v>600</v>
      </c>
      <c r="G19" s="27"/>
      <c r="H19" s="21" t="str">
        <f t="shared" si="0"/>
        <v/>
      </c>
      <c r="I19" s="4">
        <v>0.23</v>
      </c>
      <c r="J19" s="21" t="str">
        <f t="shared" si="1"/>
        <v/>
      </c>
    </row>
    <row r="20" spans="1:10" ht="16.5" x14ac:dyDescent="0.25">
      <c r="A20" s="31" t="s">
        <v>63</v>
      </c>
      <c r="B20" s="45" t="s">
        <v>196</v>
      </c>
      <c r="C20" s="38"/>
      <c r="D20" s="38"/>
      <c r="E20" s="32" t="s">
        <v>67</v>
      </c>
      <c r="F20" s="65">
        <v>600</v>
      </c>
      <c r="G20" s="27"/>
      <c r="H20" s="21" t="str">
        <f t="shared" si="0"/>
        <v/>
      </c>
      <c r="I20" s="4">
        <v>0.23</v>
      </c>
      <c r="J20" s="21" t="str">
        <f t="shared" si="1"/>
        <v/>
      </c>
    </row>
    <row r="21" spans="1:10" ht="16.5" x14ac:dyDescent="0.25">
      <c r="A21" s="31" t="s">
        <v>65</v>
      </c>
      <c r="B21" s="45" t="s">
        <v>197</v>
      </c>
      <c r="C21" s="38"/>
      <c r="D21" s="38"/>
      <c r="E21" s="32" t="s">
        <v>67</v>
      </c>
      <c r="F21" s="65">
        <v>300</v>
      </c>
      <c r="G21" s="27"/>
      <c r="H21" s="21" t="str">
        <f t="shared" si="0"/>
        <v/>
      </c>
      <c r="I21" s="4">
        <v>0.23</v>
      </c>
      <c r="J21" s="21" t="str">
        <f t="shared" si="1"/>
        <v/>
      </c>
    </row>
    <row r="22" spans="1:10" ht="16.5" x14ac:dyDescent="0.25">
      <c r="A22" s="31" t="s">
        <v>68</v>
      </c>
      <c r="B22" s="45" t="s">
        <v>198</v>
      </c>
      <c r="C22" s="38"/>
      <c r="D22" s="38"/>
      <c r="E22" s="32" t="s">
        <v>35</v>
      </c>
      <c r="F22" s="65">
        <v>80</v>
      </c>
      <c r="G22" s="27"/>
      <c r="H22" s="21" t="str">
        <f t="shared" si="0"/>
        <v/>
      </c>
      <c r="I22" s="4">
        <v>0.23</v>
      </c>
      <c r="J22" s="21" t="str">
        <f t="shared" si="1"/>
        <v/>
      </c>
    </row>
    <row r="23" spans="1:10" ht="16.5" x14ac:dyDescent="0.25">
      <c r="A23" s="31" t="s">
        <v>70</v>
      </c>
      <c r="B23" s="45" t="s">
        <v>199</v>
      </c>
      <c r="C23" s="38"/>
      <c r="D23" s="38"/>
      <c r="E23" s="32" t="s">
        <v>67</v>
      </c>
      <c r="F23" s="65">
        <v>40</v>
      </c>
      <c r="G23" s="27"/>
      <c r="H23" s="21" t="str">
        <f t="shared" si="0"/>
        <v/>
      </c>
      <c r="I23" s="4">
        <v>0.23</v>
      </c>
      <c r="J23" s="21" t="str">
        <f t="shared" si="1"/>
        <v/>
      </c>
    </row>
    <row r="24" spans="1:10" ht="16.5" x14ac:dyDescent="0.25">
      <c r="A24" s="31" t="s">
        <v>72</v>
      </c>
      <c r="B24" s="45" t="s">
        <v>200</v>
      </c>
      <c r="C24" s="38"/>
      <c r="D24" s="38"/>
      <c r="E24" s="32" t="s">
        <v>67</v>
      </c>
      <c r="F24" s="65">
        <v>50</v>
      </c>
      <c r="G24" s="27"/>
      <c r="H24" s="21" t="str">
        <f t="shared" si="0"/>
        <v/>
      </c>
      <c r="I24" s="4">
        <v>0.23</v>
      </c>
      <c r="J24" s="21" t="str">
        <f t="shared" si="1"/>
        <v/>
      </c>
    </row>
    <row r="25" spans="1:10" ht="16.5" x14ac:dyDescent="0.25">
      <c r="A25" s="31" t="s">
        <v>74</v>
      </c>
      <c r="B25" s="45" t="s">
        <v>201</v>
      </c>
      <c r="C25" s="38"/>
      <c r="D25" s="38"/>
      <c r="E25" s="32" t="s">
        <v>67</v>
      </c>
      <c r="F25" s="65">
        <v>40</v>
      </c>
      <c r="G25" s="27"/>
      <c r="H25" s="21" t="str">
        <f t="shared" si="0"/>
        <v/>
      </c>
      <c r="I25" s="4">
        <v>0.23</v>
      </c>
      <c r="J25" s="21" t="str">
        <f t="shared" si="1"/>
        <v/>
      </c>
    </row>
    <row r="26" spans="1:10" ht="33" x14ac:dyDescent="0.25">
      <c r="A26" s="31" t="s">
        <v>76</v>
      </c>
      <c r="B26" s="45" t="s">
        <v>202</v>
      </c>
      <c r="C26" s="38"/>
      <c r="D26" s="38"/>
      <c r="E26" s="32" t="s">
        <v>67</v>
      </c>
      <c r="F26" s="65">
        <v>50</v>
      </c>
      <c r="G26" s="27"/>
      <c r="H26" s="21" t="str">
        <f t="shared" si="0"/>
        <v/>
      </c>
      <c r="I26" s="4">
        <v>0.23</v>
      </c>
      <c r="J26" s="21" t="str">
        <f t="shared" si="1"/>
        <v/>
      </c>
    </row>
    <row r="27" spans="1:10" ht="16.5" x14ac:dyDescent="0.25">
      <c r="A27" s="31" t="s">
        <v>155</v>
      </c>
      <c r="B27" s="45" t="s">
        <v>203</v>
      </c>
      <c r="C27" s="38"/>
      <c r="D27" s="38"/>
      <c r="E27" s="32" t="s">
        <v>26</v>
      </c>
      <c r="F27" s="65">
        <v>20</v>
      </c>
      <c r="G27" s="27"/>
      <c r="H27" s="21" t="str">
        <f t="shared" si="0"/>
        <v/>
      </c>
      <c r="I27" s="4">
        <v>0.23</v>
      </c>
      <c r="J27" s="21" t="str">
        <f t="shared" si="1"/>
        <v/>
      </c>
    </row>
    <row r="28" spans="1:10" ht="16.5" x14ac:dyDescent="0.25">
      <c r="A28" s="31" t="s">
        <v>204</v>
      </c>
      <c r="B28" s="45" t="s">
        <v>205</v>
      </c>
      <c r="C28" s="38"/>
      <c r="D28" s="38"/>
      <c r="E28" s="32" t="s">
        <v>26</v>
      </c>
      <c r="F28" s="65">
        <v>20</v>
      </c>
      <c r="G28" s="27"/>
      <c r="H28" s="21" t="str">
        <f t="shared" si="0"/>
        <v/>
      </c>
      <c r="I28" s="4">
        <v>0.23</v>
      </c>
      <c r="J28" s="21" t="str">
        <f t="shared" si="1"/>
        <v/>
      </c>
    </row>
    <row r="29" spans="1:10" ht="16.5" x14ac:dyDescent="0.25">
      <c r="A29" s="31" t="s">
        <v>206</v>
      </c>
      <c r="B29" s="45" t="s">
        <v>207</v>
      </c>
      <c r="C29" s="38"/>
      <c r="D29" s="38"/>
      <c r="E29" s="32" t="s">
        <v>26</v>
      </c>
      <c r="F29" s="65">
        <v>500</v>
      </c>
      <c r="G29" s="27"/>
      <c r="H29" s="21" t="str">
        <f t="shared" si="0"/>
        <v/>
      </c>
      <c r="I29" s="4">
        <v>0.23</v>
      </c>
      <c r="J29" s="21" t="str">
        <f t="shared" si="1"/>
        <v/>
      </c>
    </row>
    <row r="30" spans="1:10" ht="16.5" x14ac:dyDescent="0.25">
      <c r="A30" s="31" t="s">
        <v>208</v>
      </c>
      <c r="B30" s="45" t="s">
        <v>209</v>
      </c>
      <c r="C30" s="38"/>
      <c r="D30" s="38"/>
      <c r="E30" s="32" t="s">
        <v>26</v>
      </c>
      <c r="F30" s="65">
        <v>200</v>
      </c>
      <c r="G30" s="27"/>
      <c r="H30" s="21" t="str">
        <f t="shared" si="0"/>
        <v/>
      </c>
      <c r="I30" s="4">
        <v>0.23</v>
      </c>
      <c r="J30" s="21" t="str">
        <f t="shared" si="1"/>
        <v/>
      </c>
    </row>
    <row r="31" spans="1:10" ht="33" x14ac:dyDescent="0.25">
      <c r="A31" s="31" t="s">
        <v>210</v>
      </c>
      <c r="B31" s="45" t="s">
        <v>211</v>
      </c>
      <c r="C31" s="38"/>
      <c r="D31" s="38"/>
      <c r="E31" s="32" t="s">
        <v>26</v>
      </c>
      <c r="F31" s="65">
        <v>200</v>
      </c>
      <c r="G31" s="27"/>
      <c r="H31" s="21" t="str">
        <f t="shared" si="0"/>
        <v/>
      </c>
      <c r="I31" s="4">
        <v>0.23</v>
      </c>
      <c r="J31" s="21" t="str">
        <f t="shared" si="1"/>
        <v/>
      </c>
    </row>
    <row r="32" spans="1:10" ht="16.5" x14ac:dyDescent="0.25">
      <c r="A32" s="31" t="s">
        <v>212</v>
      </c>
      <c r="B32" s="45" t="s">
        <v>213</v>
      </c>
      <c r="C32" s="38"/>
      <c r="D32" s="38"/>
      <c r="E32" s="32" t="s">
        <v>26</v>
      </c>
      <c r="F32" s="65">
        <v>40</v>
      </c>
      <c r="G32" s="27"/>
      <c r="H32" s="21" t="str">
        <f t="shared" si="0"/>
        <v/>
      </c>
      <c r="I32" s="4">
        <v>0.23</v>
      </c>
      <c r="J32" s="21" t="str">
        <f t="shared" si="1"/>
        <v/>
      </c>
    </row>
    <row r="33" spans="1:10" ht="33" x14ac:dyDescent="0.25">
      <c r="A33" s="31" t="s">
        <v>214</v>
      </c>
      <c r="B33" s="45" t="s">
        <v>215</v>
      </c>
      <c r="C33" s="38"/>
      <c r="D33" s="38"/>
      <c r="E33" s="32" t="s">
        <v>67</v>
      </c>
      <c r="F33" s="65">
        <v>40</v>
      </c>
      <c r="G33" s="27"/>
      <c r="H33" s="21" t="str">
        <f t="shared" si="0"/>
        <v/>
      </c>
      <c r="I33" s="4">
        <v>0.23</v>
      </c>
      <c r="J33" s="21" t="str">
        <f t="shared" si="1"/>
        <v/>
      </c>
    </row>
    <row r="34" spans="1:10" ht="33" x14ac:dyDescent="0.25">
      <c r="A34" s="31" t="s">
        <v>216</v>
      </c>
      <c r="B34" s="45" t="s">
        <v>217</v>
      </c>
      <c r="C34" s="38"/>
      <c r="D34" s="38"/>
      <c r="E34" s="32" t="s">
        <v>67</v>
      </c>
      <c r="F34" s="65">
        <v>40</v>
      </c>
      <c r="G34" s="27"/>
      <c r="H34" s="21" t="str">
        <f t="shared" si="0"/>
        <v/>
      </c>
      <c r="I34" s="4">
        <v>0.23</v>
      </c>
      <c r="J34" s="21" t="str">
        <f t="shared" si="1"/>
        <v/>
      </c>
    </row>
    <row r="35" spans="1:10" ht="33" x14ac:dyDescent="0.25">
      <c r="A35" s="31" t="s">
        <v>218</v>
      </c>
      <c r="B35" s="45" t="s">
        <v>219</v>
      </c>
      <c r="C35" s="38"/>
      <c r="D35" s="38"/>
      <c r="E35" s="32" t="s">
        <v>26</v>
      </c>
      <c r="F35" s="65">
        <v>2000</v>
      </c>
      <c r="G35" s="27"/>
      <c r="H35" s="21" t="str">
        <f t="shared" si="0"/>
        <v/>
      </c>
      <c r="I35" s="4">
        <v>0.23</v>
      </c>
      <c r="J35" s="21" t="str">
        <f t="shared" si="1"/>
        <v/>
      </c>
    </row>
    <row r="36" spans="1:10" ht="33" x14ac:dyDescent="0.25">
      <c r="A36" s="31" t="s">
        <v>220</v>
      </c>
      <c r="B36" s="45" t="s">
        <v>221</v>
      </c>
      <c r="C36" s="38"/>
      <c r="D36" s="38"/>
      <c r="E36" s="32" t="s">
        <v>26</v>
      </c>
      <c r="F36" s="65">
        <v>100</v>
      </c>
      <c r="G36" s="27"/>
      <c r="H36" s="21" t="str">
        <f t="shared" si="0"/>
        <v/>
      </c>
      <c r="I36" s="4">
        <v>0.23</v>
      </c>
      <c r="J36" s="21" t="str">
        <f t="shared" si="1"/>
        <v/>
      </c>
    </row>
    <row r="37" spans="1:10" ht="16.5" x14ac:dyDescent="0.25">
      <c r="A37" s="31" t="s">
        <v>222</v>
      </c>
      <c r="B37" s="45" t="s">
        <v>223</v>
      </c>
      <c r="C37" s="38"/>
      <c r="D37" s="38"/>
      <c r="E37" s="32" t="s">
        <v>26</v>
      </c>
      <c r="F37" s="65">
        <v>1000</v>
      </c>
      <c r="G37" s="27"/>
      <c r="H37" s="21" t="str">
        <f t="shared" si="0"/>
        <v/>
      </c>
      <c r="I37" s="4">
        <v>0.23</v>
      </c>
      <c r="J37" s="21" t="str">
        <f t="shared" si="1"/>
        <v/>
      </c>
    </row>
    <row r="38" spans="1:10" ht="16.5" x14ac:dyDescent="0.25">
      <c r="A38" s="31" t="s">
        <v>224</v>
      </c>
      <c r="B38" s="45" t="s">
        <v>225</v>
      </c>
      <c r="C38" s="38"/>
      <c r="D38" s="38"/>
      <c r="E38" s="32" t="s">
        <v>26</v>
      </c>
      <c r="F38" s="65">
        <v>1000</v>
      </c>
      <c r="G38" s="27"/>
      <c r="H38" s="21" t="str">
        <f t="shared" si="0"/>
        <v/>
      </c>
      <c r="I38" s="4">
        <v>0.23</v>
      </c>
      <c r="J38" s="21" t="str">
        <f t="shared" si="1"/>
        <v/>
      </c>
    </row>
    <row r="39" spans="1:10" ht="33" x14ac:dyDescent="0.25">
      <c r="A39" s="31" t="s">
        <v>226</v>
      </c>
      <c r="B39" s="45" t="s">
        <v>227</v>
      </c>
      <c r="C39" s="38"/>
      <c r="D39" s="38"/>
      <c r="E39" s="32" t="s">
        <v>26</v>
      </c>
      <c r="F39" s="65">
        <v>500</v>
      </c>
      <c r="G39" s="27"/>
      <c r="H39" s="21" t="str">
        <f t="shared" si="0"/>
        <v/>
      </c>
      <c r="I39" s="4">
        <v>0.23</v>
      </c>
      <c r="J39" s="21" t="str">
        <f t="shared" si="1"/>
        <v/>
      </c>
    </row>
    <row r="40" spans="1:10" ht="82.5" x14ac:dyDescent="0.25">
      <c r="A40" s="31" t="s">
        <v>228</v>
      </c>
      <c r="B40" s="45" t="s">
        <v>229</v>
      </c>
      <c r="C40" s="38"/>
      <c r="D40" s="38"/>
      <c r="E40" s="32" t="s">
        <v>26</v>
      </c>
      <c r="F40" s="65">
        <v>100</v>
      </c>
      <c r="G40" s="27"/>
      <c r="H40" s="21" t="str">
        <f t="shared" si="0"/>
        <v/>
      </c>
      <c r="I40" s="4">
        <v>0.23</v>
      </c>
      <c r="J40" s="21" t="str">
        <f t="shared" si="1"/>
        <v/>
      </c>
    </row>
    <row r="41" spans="1:10" ht="33" x14ac:dyDescent="0.25">
      <c r="A41" s="31" t="s">
        <v>230</v>
      </c>
      <c r="B41" s="45" t="s">
        <v>231</v>
      </c>
      <c r="C41" s="38"/>
      <c r="D41" s="38"/>
      <c r="E41" s="32" t="s">
        <v>67</v>
      </c>
      <c r="F41" s="65">
        <v>300</v>
      </c>
      <c r="G41" s="27"/>
      <c r="H41" s="21" t="str">
        <f t="shared" si="0"/>
        <v/>
      </c>
      <c r="I41" s="4">
        <v>0.23</v>
      </c>
      <c r="J41" s="21" t="str">
        <f t="shared" si="1"/>
        <v/>
      </c>
    </row>
    <row r="42" spans="1:10" ht="33" x14ac:dyDescent="0.25">
      <c r="A42" s="31" t="s">
        <v>232</v>
      </c>
      <c r="B42" s="45" t="s">
        <v>233</v>
      </c>
      <c r="C42" s="38"/>
      <c r="D42" s="38"/>
      <c r="E42" s="32" t="s">
        <v>35</v>
      </c>
      <c r="F42" s="65">
        <v>20</v>
      </c>
      <c r="G42" s="27"/>
      <c r="H42" s="21" t="str">
        <f t="shared" si="0"/>
        <v/>
      </c>
      <c r="I42" s="4">
        <v>0.23</v>
      </c>
      <c r="J42" s="21" t="str">
        <f t="shared" si="1"/>
        <v/>
      </c>
    </row>
    <row r="43" spans="1:10" ht="16.5" x14ac:dyDescent="0.25">
      <c r="A43" s="31" t="s">
        <v>234</v>
      </c>
      <c r="B43" s="45" t="s">
        <v>235</v>
      </c>
      <c r="C43" s="38"/>
      <c r="D43" s="38"/>
      <c r="E43" s="32" t="s">
        <v>67</v>
      </c>
      <c r="F43" s="65">
        <v>1000</v>
      </c>
      <c r="G43" s="27"/>
      <c r="H43" s="21" t="str">
        <f t="shared" si="0"/>
        <v/>
      </c>
      <c r="I43" s="4">
        <v>0.23</v>
      </c>
      <c r="J43" s="21" t="str">
        <f t="shared" si="1"/>
        <v/>
      </c>
    </row>
    <row r="44" spans="1:10" ht="33" x14ac:dyDescent="0.25">
      <c r="A44" s="31" t="s">
        <v>236</v>
      </c>
      <c r="B44" s="45" t="s">
        <v>237</v>
      </c>
      <c r="C44" s="38"/>
      <c r="D44" s="38"/>
      <c r="E44" s="32" t="s">
        <v>67</v>
      </c>
      <c r="F44" s="65">
        <v>400</v>
      </c>
      <c r="G44" s="27"/>
      <c r="H44" s="21" t="str">
        <f t="shared" si="0"/>
        <v/>
      </c>
      <c r="I44" s="4">
        <v>0.23</v>
      </c>
      <c r="J44" s="21" t="str">
        <f t="shared" si="1"/>
        <v/>
      </c>
    </row>
    <row r="45" spans="1:10" ht="16.5" x14ac:dyDescent="0.25">
      <c r="A45" s="31" t="s">
        <v>238</v>
      </c>
      <c r="B45" s="45" t="s">
        <v>239</v>
      </c>
      <c r="C45" s="38"/>
      <c r="D45" s="38"/>
      <c r="E45" s="32" t="s">
        <v>26</v>
      </c>
      <c r="F45" s="65">
        <v>60</v>
      </c>
      <c r="G45" s="27"/>
      <c r="H45" s="21" t="str">
        <f t="shared" si="0"/>
        <v/>
      </c>
      <c r="I45" s="4">
        <v>0.23</v>
      </c>
      <c r="J45" s="21" t="str">
        <f t="shared" si="1"/>
        <v/>
      </c>
    </row>
    <row r="46" spans="1:10" ht="16.5" x14ac:dyDescent="0.25">
      <c r="A46" s="31" t="s">
        <v>240</v>
      </c>
      <c r="B46" s="45" t="s">
        <v>241</v>
      </c>
      <c r="C46" s="38"/>
      <c r="D46" s="38"/>
      <c r="E46" s="32" t="s">
        <v>26</v>
      </c>
      <c r="F46" s="65">
        <v>40</v>
      </c>
      <c r="G46" s="27"/>
      <c r="H46" s="21" t="str">
        <f t="shared" si="0"/>
        <v/>
      </c>
      <c r="I46" s="4">
        <v>0.23</v>
      </c>
      <c r="J46" s="21" t="str">
        <f t="shared" si="1"/>
        <v/>
      </c>
    </row>
    <row r="47" spans="1:10" ht="33" x14ac:dyDescent="0.25">
      <c r="A47" s="31" t="s">
        <v>242</v>
      </c>
      <c r="B47" s="45" t="s">
        <v>243</v>
      </c>
      <c r="C47" s="38"/>
      <c r="D47" s="38"/>
      <c r="E47" s="32" t="s">
        <v>244</v>
      </c>
      <c r="F47" s="65">
        <v>50</v>
      </c>
      <c r="G47" s="27"/>
      <c r="H47" s="21" t="str">
        <f t="shared" si="0"/>
        <v/>
      </c>
      <c r="I47" s="4">
        <v>0.23</v>
      </c>
      <c r="J47" s="21" t="str">
        <f t="shared" si="1"/>
        <v/>
      </c>
    </row>
    <row r="48" spans="1:10" ht="33" x14ac:dyDescent="0.25">
      <c r="A48" s="31" t="s">
        <v>245</v>
      </c>
      <c r="B48" s="45" t="s">
        <v>246</v>
      </c>
      <c r="C48" s="38"/>
      <c r="D48" s="38"/>
      <c r="E48" s="32" t="s">
        <v>244</v>
      </c>
      <c r="F48" s="65">
        <v>50</v>
      </c>
      <c r="G48" s="27"/>
      <c r="H48" s="21" t="str">
        <f t="shared" si="0"/>
        <v/>
      </c>
      <c r="I48" s="4">
        <v>0.23</v>
      </c>
      <c r="J48" s="21" t="str">
        <f t="shared" si="1"/>
        <v/>
      </c>
    </row>
    <row r="49" spans="1:11" ht="33" x14ac:dyDescent="0.25">
      <c r="A49" s="31" t="s">
        <v>247</v>
      </c>
      <c r="B49" s="45" t="s">
        <v>248</v>
      </c>
      <c r="C49" s="38"/>
      <c r="D49" s="38"/>
      <c r="E49" s="32" t="s">
        <v>26</v>
      </c>
      <c r="F49" s="65">
        <v>60</v>
      </c>
      <c r="G49" s="27"/>
      <c r="H49" s="21" t="str">
        <f t="shared" si="0"/>
        <v/>
      </c>
      <c r="I49" s="4">
        <v>0.23</v>
      </c>
      <c r="J49" s="21" t="str">
        <f t="shared" si="1"/>
        <v/>
      </c>
    </row>
    <row r="50" spans="1:11" ht="82.5" x14ac:dyDescent="0.25">
      <c r="A50" s="31" t="s">
        <v>249</v>
      </c>
      <c r="B50" s="45" t="s">
        <v>250</v>
      </c>
      <c r="C50" s="38"/>
      <c r="D50" s="38"/>
      <c r="E50" s="32" t="s">
        <v>26</v>
      </c>
      <c r="F50" s="65">
        <v>400</v>
      </c>
      <c r="G50" s="27"/>
      <c r="H50" s="21" t="str">
        <f t="shared" si="0"/>
        <v/>
      </c>
      <c r="I50" s="4">
        <v>0.23</v>
      </c>
      <c r="J50" s="21" t="str">
        <f t="shared" si="1"/>
        <v/>
      </c>
    </row>
    <row r="51" spans="1:11" ht="33" x14ac:dyDescent="0.25">
      <c r="A51" s="31" t="s">
        <v>251</v>
      </c>
      <c r="B51" s="45" t="s">
        <v>252</v>
      </c>
      <c r="C51" s="38"/>
      <c r="D51" s="38"/>
      <c r="E51" s="32" t="s">
        <v>67</v>
      </c>
      <c r="F51" s="65">
        <v>2000</v>
      </c>
      <c r="G51" s="27"/>
      <c r="H51" s="21" t="str">
        <f t="shared" si="0"/>
        <v/>
      </c>
      <c r="I51" s="4">
        <v>0.23</v>
      </c>
      <c r="J51" s="21" t="str">
        <f t="shared" si="1"/>
        <v/>
      </c>
    </row>
    <row r="52" spans="1:11" ht="33" x14ac:dyDescent="0.25">
      <c r="A52" s="31" t="s">
        <v>253</v>
      </c>
      <c r="B52" s="45" t="s">
        <v>254</v>
      </c>
      <c r="C52" s="38"/>
      <c r="D52" s="38"/>
      <c r="E52" s="32" t="s">
        <v>67</v>
      </c>
      <c r="F52" s="65">
        <v>1000</v>
      </c>
      <c r="G52" s="27"/>
      <c r="H52" s="21" t="str">
        <f t="shared" si="0"/>
        <v/>
      </c>
      <c r="I52" s="4">
        <v>0.23</v>
      </c>
      <c r="J52" s="21" t="str">
        <f t="shared" si="1"/>
        <v/>
      </c>
    </row>
    <row r="53" spans="1:11" ht="16.5" x14ac:dyDescent="0.25">
      <c r="A53" s="31" t="s">
        <v>255</v>
      </c>
      <c r="B53" s="45" t="s">
        <v>256</v>
      </c>
      <c r="C53" s="38"/>
      <c r="D53" s="38"/>
      <c r="E53" s="32" t="s">
        <v>26</v>
      </c>
      <c r="F53" s="65">
        <v>20</v>
      </c>
      <c r="G53" s="27"/>
      <c r="H53" s="21" t="str">
        <f t="shared" si="0"/>
        <v/>
      </c>
      <c r="I53" s="4">
        <v>0.23</v>
      </c>
      <c r="J53" s="21" t="str">
        <f t="shared" si="1"/>
        <v/>
      </c>
    </row>
    <row r="54" spans="1:11" ht="16.5" x14ac:dyDescent="0.25">
      <c r="A54" s="31" t="s">
        <v>257</v>
      </c>
      <c r="B54" s="45" t="s">
        <v>258</v>
      </c>
      <c r="C54" s="38"/>
      <c r="D54" s="38"/>
      <c r="E54" s="32" t="s">
        <v>26</v>
      </c>
      <c r="F54" s="65">
        <v>30</v>
      </c>
      <c r="G54" s="27"/>
      <c r="H54" s="21" t="str">
        <f t="shared" si="0"/>
        <v/>
      </c>
      <c r="I54" s="4">
        <v>0.23</v>
      </c>
      <c r="J54" s="21" t="str">
        <f t="shared" si="1"/>
        <v/>
      </c>
    </row>
    <row r="55" spans="1:11" ht="16.5" x14ac:dyDescent="0.25">
      <c r="A55" s="31" t="s">
        <v>259</v>
      </c>
      <c r="B55" s="45" t="s">
        <v>260</v>
      </c>
      <c r="C55" s="38"/>
      <c r="D55" s="38"/>
      <c r="E55" s="32" t="s">
        <v>26</v>
      </c>
      <c r="F55" s="65">
        <v>30</v>
      </c>
      <c r="G55" s="27"/>
      <c r="H55" s="21" t="str">
        <f t="shared" si="0"/>
        <v/>
      </c>
      <c r="I55" s="4">
        <v>0.23</v>
      </c>
      <c r="J55" s="21" t="str">
        <f t="shared" si="1"/>
        <v/>
      </c>
    </row>
    <row r="56" spans="1:11" ht="33" x14ac:dyDescent="0.25">
      <c r="A56" s="31" t="s">
        <v>261</v>
      </c>
      <c r="B56" s="45" t="s">
        <v>295</v>
      </c>
      <c r="C56" s="38"/>
      <c r="D56" s="38"/>
      <c r="E56" s="32" t="s">
        <v>67</v>
      </c>
      <c r="F56" s="65">
        <v>30</v>
      </c>
      <c r="G56" s="27"/>
      <c r="H56" s="21" t="str">
        <f t="shared" si="0"/>
        <v/>
      </c>
      <c r="I56" s="4">
        <v>0.23</v>
      </c>
      <c r="J56" s="21" t="str">
        <f t="shared" si="1"/>
        <v/>
      </c>
      <c r="K56" s="87"/>
    </row>
    <row r="57" spans="1:11" ht="16.5" x14ac:dyDescent="0.25">
      <c r="A57" s="31" t="s">
        <v>262</v>
      </c>
      <c r="B57" s="45" t="s">
        <v>263</v>
      </c>
      <c r="C57" s="38"/>
      <c r="D57" s="38"/>
      <c r="E57" s="32" t="s">
        <v>67</v>
      </c>
      <c r="F57" s="65">
        <v>300</v>
      </c>
      <c r="G57" s="27"/>
      <c r="H57" s="21" t="str">
        <f t="shared" si="0"/>
        <v/>
      </c>
      <c r="I57" s="4">
        <v>0.23</v>
      </c>
      <c r="J57" s="21" t="str">
        <f t="shared" si="1"/>
        <v/>
      </c>
    </row>
    <row r="58" spans="1:11" ht="33" x14ac:dyDescent="0.25">
      <c r="A58" s="31" t="s">
        <v>264</v>
      </c>
      <c r="B58" s="45" t="s">
        <v>265</v>
      </c>
      <c r="C58" s="38"/>
      <c r="D58" s="38"/>
      <c r="E58" s="32" t="s">
        <v>26</v>
      </c>
      <c r="F58" s="65">
        <v>1000</v>
      </c>
      <c r="G58" s="27"/>
      <c r="H58" s="21" t="str">
        <f t="shared" si="0"/>
        <v/>
      </c>
      <c r="I58" s="4">
        <v>0.23</v>
      </c>
      <c r="J58" s="21" t="str">
        <f t="shared" si="1"/>
        <v/>
      </c>
    </row>
    <row r="59" spans="1:11" ht="16.5" x14ac:dyDescent="0.25">
      <c r="A59" s="31" t="s">
        <v>266</v>
      </c>
      <c r="B59" s="45" t="s">
        <v>267</v>
      </c>
      <c r="C59" s="38"/>
      <c r="D59" s="38"/>
      <c r="E59" s="32" t="s">
        <v>26</v>
      </c>
      <c r="F59" s="65">
        <v>200</v>
      </c>
      <c r="G59" s="27"/>
      <c r="H59" s="21" t="str">
        <f t="shared" si="0"/>
        <v/>
      </c>
      <c r="I59" s="4">
        <v>0.23</v>
      </c>
      <c r="J59" s="21" t="str">
        <f t="shared" si="1"/>
        <v/>
      </c>
    </row>
    <row r="60" spans="1:11" ht="33" x14ac:dyDescent="0.25">
      <c r="A60" s="31" t="s">
        <v>268</v>
      </c>
      <c r="B60" s="45" t="s">
        <v>269</v>
      </c>
      <c r="C60" s="38"/>
      <c r="D60" s="38"/>
      <c r="E60" s="32" t="s">
        <v>26</v>
      </c>
      <c r="F60" s="65">
        <v>120</v>
      </c>
      <c r="G60" s="27"/>
      <c r="H60" s="21" t="str">
        <f t="shared" si="0"/>
        <v/>
      </c>
      <c r="I60" s="4">
        <v>0.23</v>
      </c>
      <c r="J60" s="21" t="str">
        <f t="shared" si="1"/>
        <v/>
      </c>
    </row>
    <row r="61" spans="1:11" ht="49.5" x14ac:dyDescent="0.25">
      <c r="A61" s="31" t="s">
        <v>270</v>
      </c>
      <c r="B61" s="45" t="s">
        <v>271</v>
      </c>
      <c r="C61" s="38"/>
      <c r="D61" s="38"/>
      <c r="E61" s="32" t="s">
        <v>26</v>
      </c>
      <c r="F61" s="65">
        <v>40</v>
      </c>
      <c r="G61" s="27"/>
      <c r="H61" s="21" t="str">
        <f t="shared" si="0"/>
        <v/>
      </c>
      <c r="I61" s="4">
        <v>0.23</v>
      </c>
      <c r="J61" s="21" t="str">
        <f t="shared" si="1"/>
        <v/>
      </c>
    </row>
    <row r="62" spans="1:11" ht="16.5" x14ac:dyDescent="0.25">
      <c r="A62" s="31" t="s">
        <v>272</v>
      </c>
      <c r="B62" s="45" t="s">
        <v>273</v>
      </c>
      <c r="C62" s="38"/>
      <c r="D62" s="38"/>
      <c r="E62" s="32" t="s">
        <v>26</v>
      </c>
      <c r="F62" s="65">
        <v>100</v>
      </c>
      <c r="G62" s="27"/>
      <c r="H62" s="21" t="str">
        <f t="shared" si="0"/>
        <v/>
      </c>
      <c r="I62" s="4">
        <v>0.23</v>
      </c>
      <c r="J62" s="21" t="str">
        <f t="shared" si="1"/>
        <v/>
      </c>
    </row>
    <row r="63" spans="1:11" ht="16.5" x14ac:dyDescent="0.25">
      <c r="A63" s="31" t="s">
        <v>274</v>
      </c>
      <c r="B63" s="45" t="s">
        <v>275</v>
      </c>
      <c r="C63" s="38"/>
      <c r="D63" s="38"/>
      <c r="E63" s="32" t="s">
        <v>26</v>
      </c>
      <c r="F63" s="65">
        <v>1600</v>
      </c>
      <c r="G63" s="27"/>
      <c r="H63" s="21" t="str">
        <f t="shared" si="0"/>
        <v/>
      </c>
      <c r="I63" s="4">
        <v>0.23</v>
      </c>
      <c r="J63" s="21" t="str">
        <f t="shared" si="1"/>
        <v/>
      </c>
    </row>
    <row r="64" spans="1:11" ht="16.5" x14ac:dyDescent="0.25">
      <c r="A64" s="31" t="s">
        <v>276</v>
      </c>
      <c r="B64" s="45" t="s">
        <v>277</v>
      </c>
      <c r="C64" s="38"/>
      <c r="D64" s="38"/>
      <c r="E64" s="32" t="s">
        <v>26</v>
      </c>
      <c r="F64" s="65">
        <v>600</v>
      </c>
      <c r="G64" s="27"/>
      <c r="H64" s="21" t="str">
        <f t="shared" si="0"/>
        <v/>
      </c>
      <c r="I64" s="4">
        <v>0.23</v>
      </c>
      <c r="J64" s="21" t="str">
        <f t="shared" si="1"/>
        <v/>
      </c>
    </row>
    <row r="65" spans="1:10" ht="16.5" x14ac:dyDescent="0.25">
      <c r="A65" s="31" t="s">
        <v>278</v>
      </c>
      <c r="B65" s="45" t="s">
        <v>279</v>
      </c>
      <c r="C65" s="38"/>
      <c r="D65" s="38"/>
      <c r="E65" s="32" t="s">
        <v>26</v>
      </c>
      <c r="F65" s="65">
        <v>1600</v>
      </c>
      <c r="G65" s="27"/>
      <c r="H65" s="21" t="str">
        <f t="shared" si="0"/>
        <v/>
      </c>
      <c r="I65" s="4">
        <v>0.23</v>
      </c>
      <c r="J65" s="21" t="str">
        <f t="shared" si="1"/>
        <v/>
      </c>
    </row>
    <row r="66" spans="1:10" ht="33" x14ac:dyDescent="0.25">
      <c r="A66" s="31" t="s">
        <v>280</v>
      </c>
      <c r="B66" s="45" t="s">
        <v>281</v>
      </c>
      <c r="C66" s="38"/>
      <c r="D66" s="38"/>
      <c r="E66" s="32" t="s">
        <v>26</v>
      </c>
      <c r="F66" s="65">
        <v>200</v>
      </c>
      <c r="G66" s="27"/>
      <c r="H66" s="21" t="str">
        <f t="shared" si="0"/>
        <v/>
      </c>
      <c r="I66" s="4">
        <v>0.23</v>
      </c>
      <c r="J66" s="21" t="str">
        <f t="shared" si="1"/>
        <v/>
      </c>
    </row>
    <row r="67" spans="1:10" ht="33" x14ac:dyDescent="0.25">
      <c r="A67" s="31" t="s">
        <v>282</v>
      </c>
      <c r="B67" s="45" t="s">
        <v>283</v>
      </c>
      <c r="C67" s="38"/>
      <c r="D67" s="38"/>
      <c r="E67" s="32" t="s">
        <v>35</v>
      </c>
      <c r="F67" s="65">
        <v>20</v>
      </c>
      <c r="G67" s="27"/>
      <c r="H67" s="21" t="str">
        <f t="shared" si="0"/>
        <v/>
      </c>
      <c r="I67" s="4">
        <v>0.23</v>
      </c>
      <c r="J67" s="21" t="str">
        <f t="shared" si="1"/>
        <v/>
      </c>
    </row>
    <row r="68" spans="1:10" ht="33" x14ac:dyDescent="0.25">
      <c r="A68" s="31" t="s">
        <v>284</v>
      </c>
      <c r="B68" s="45" t="s">
        <v>285</v>
      </c>
      <c r="C68" s="38"/>
      <c r="D68" s="38"/>
      <c r="E68" s="32" t="s">
        <v>35</v>
      </c>
      <c r="F68" s="65">
        <v>20</v>
      </c>
      <c r="G68" s="27"/>
      <c r="H68" s="21" t="str">
        <f t="shared" ref="H68:H70" si="2">IF($G68="","",$F68*$G68)</f>
        <v/>
      </c>
      <c r="I68" s="4">
        <v>0.23</v>
      </c>
      <c r="J68" s="21" t="str">
        <f t="shared" ref="J68:J70" si="3">IF($G68="","",$H68*1.23)</f>
        <v/>
      </c>
    </row>
    <row r="69" spans="1:10" ht="33" x14ac:dyDescent="0.25">
      <c r="A69" s="31" t="s">
        <v>286</v>
      </c>
      <c r="B69" s="45" t="s">
        <v>287</v>
      </c>
      <c r="C69" s="38"/>
      <c r="D69" s="38"/>
      <c r="E69" s="32" t="s">
        <v>35</v>
      </c>
      <c r="F69" s="65">
        <v>20</v>
      </c>
      <c r="G69" s="27"/>
      <c r="H69" s="21" t="str">
        <f t="shared" si="2"/>
        <v/>
      </c>
      <c r="I69" s="4">
        <v>0.23</v>
      </c>
      <c r="J69" s="21" t="str">
        <f t="shared" si="3"/>
        <v/>
      </c>
    </row>
    <row r="70" spans="1:10" ht="16.5" x14ac:dyDescent="0.25">
      <c r="A70" s="31" t="s">
        <v>288</v>
      </c>
      <c r="B70" s="45" t="s">
        <v>289</v>
      </c>
      <c r="C70" s="38"/>
      <c r="D70" s="38"/>
      <c r="E70" s="32" t="s">
        <v>67</v>
      </c>
      <c r="F70" s="65">
        <v>1000</v>
      </c>
      <c r="G70" s="27"/>
      <c r="H70" s="21" t="str">
        <f t="shared" si="2"/>
        <v/>
      </c>
      <c r="I70" s="4">
        <v>0.23</v>
      </c>
      <c r="J70" s="21" t="str">
        <f t="shared" si="3"/>
        <v/>
      </c>
    </row>
    <row r="71" spans="1:10" ht="17.25" thickBot="1" x14ac:dyDescent="0.3">
      <c r="A71" s="102" t="s">
        <v>20</v>
      </c>
      <c r="B71" s="94"/>
      <c r="C71" s="94"/>
      <c r="D71" s="94"/>
      <c r="E71" s="94"/>
      <c r="F71" s="95"/>
      <c r="G71" s="25"/>
      <c r="H71" s="25">
        <f>SUM(H3:H70)</f>
        <v>0</v>
      </c>
      <c r="I71" s="4">
        <v>0.23</v>
      </c>
      <c r="J71" s="25">
        <f>SUM(J3:J70)</f>
        <v>0</v>
      </c>
    </row>
    <row r="72" spans="1:10" ht="18.75" thickBot="1" x14ac:dyDescent="0.3">
      <c r="A72" s="109" t="s">
        <v>290</v>
      </c>
      <c r="B72" s="110"/>
      <c r="C72" s="110"/>
      <c r="D72" s="110"/>
      <c r="E72" s="110"/>
      <c r="F72" s="110"/>
      <c r="G72" s="110"/>
      <c r="H72" s="110"/>
      <c r="I72" s="110"/>
      <c r="J72" s="111"/>
    </row>
    <row r="73" spans="1:10" ht="33" x14ac:dyDescent="0.25">
      <c r="A73" s="31" t="s">
        <v>9</v>
      </c>
      <c r="B73" s="45" t="str">
        <f>$B3</f>
        <v>Album ofertowy - 20 koszulek A4, kolor: czarny</v>
      </c>
      <c r="D73" s="80"/>
      <c r="E73" s="67" t="s">
        <v>26</v>
      </c>
      <c r="F73" s="7">
        <f>($F3)/2</f>
        <v>40</v>
      </c>
      <c r="G73" s="21" t="str">
        <f>IF($G3="","",$G3)</f>
        <v/>
      </c>
      <c r="H73" s="21" t="str">
        <f>IF($G73="","",$F73*$G73)</f>
        <v/>
      </c>
      <c r="I73" s="4">
        <v>0.23</v>
      </c>
      <c r="J73" s="21" t="str">
        <f>IF($G73="","",$H73*1.23)</f>
        <v/>
      </c>
    </row>
    <row r="74" spans="1:10" ht="16.5" x14ac:dyDescent="0.25">
      <c r="A74" s="31" t="s">
        <v>12</v>
      </c>
      <c r="B74" s="45" t="str">
        <f t="shared" ref="B74:B137" si="4">$B4</f>
        <v>Blok do flipcharta kratka 65x100mm</v>
      </c>
      <c r="C74" s="38"/>
      <c r="D74" s="38"/>
      <c r="E74" s="32" t="s">
        <v>26</v>
      </c>
      <c r="F74" s="7">
        <f t="shared" ref="F74:F137" si="5">($F4)/2</f>
        <v>10</v>
      </c>
      <c r="G74" s="21" t="str">
        <f t="shared" ref="G74:G137" si="6">IF($G4="","",$G4)</f>
        <v/>
      </c>
      <c r="H74" s="21" t="str">
        <f t="shared" ref="H74:H137" si="7">IF($G74="","",$F74*$G74)</f>
        <v/>
      </c>
      <c r="I74" s="4">
        <v>0.23</v>
      </c>
      <c r="J74" s="21" t="str">
        <f t="shared" ref="J74:J137" si="8">IF($G74="","",$H74*1.23)</f>
        <v/>
      </c>
    </row>
    <row r="75" spans="1:10" ht="16.5" x14ac:dyDescent="0.25">
      <c r="A75" s="31" t="s">
        <v>14</v>
      </c>
      <c r="B75" s="45" t="str">
        <f t="shared" si="4"/>
        <v>Blok techniczny A3/10 kolor: biały</v>
      </c>
      <c r="C75" s="38"/>
      <c r="D75" s="38"/>
      <c r="E75" s="32" t="s">
        <v>26</v>
      </c>
      <c r="F75" s="7">
        <f t="shared" si="5"/>
        <v>25</v>
      </c>
      <c r="G75" s="21" t="str">
        <f t="shared" si="6"/>
        <v/>
      </c>
      <c r="H75" s="21" t="str">
        <f t="shared" si="7"/>
        <v/>
      </c>
      <c r="I75" s="4">
        <v>0.23</v>
      </c>
      <c r="J75" s="21" t="str">
        <f t="shared" si="8"/>
        <v/>
      </c>
    </row>
    <row r="76" spans="1:10" ht="16.5" x14ac:dyDescent="0.25">
      <c r="A76" s="31" t="s">
        <v>16</v>
      </c>
      <c r="B76" s="45" t="str">
        <f t="shared" si="4"/>
        <v>Blok techniczny A3/10 mix kolor</v>
      </c>
      <c r="C76" s="38"/>
      <c r="D76" s="38"/>
      <c r="E76" s="32" t="s">
        <v>26</v>
      </c>
      <c r="F76" s="7">
        <f t="shared" si="5"/>
        <v>25</v>
      </c>
      <c r="G76" s="21" t="str">
        <f t="shared" si="6"/>
        <v/>
      </c>
      <c r="H76" s="21" t="str">
        <f t="shared" si="7"/>
        <v/>
      </c>
      <c r="I76" s="4">
        <v>0.23</v>
      </c>
      <c r="J76" s="21" t="str">
        <f t="shared" si="8"/>
        <v/>
      </c>
    </row>
    <row r="77" spans="1:10" ht="16.5" x14ac:dyDescent="0.25">
      <c r="A77" s="31" t="s">
        <v>18</v>
      </c>
      <c r="B77" s="45" t="str">
        <f t="shared" si="4"/>
        <v>Brystol A1 200 g, kolor: biały</v>
      </c>
      <c r="C77" s="38"/>
      <c r="D77" s="38"/>
      <c r="E77" s="32" t="s">
        <v>183</v>
      </c>
      <c r="F77" s="7">
        <f t="shared" si="5"/>
        <v>35</v>
      </c>
      <c r="G77" s="21" t="str">
        <f t="shared" si="6"/>
        <v/>
      </c>
      <c r="H77" s="21" t="str">
        <f t="shared" si="7"/>
        <v/>
      </c>
      <c r="I77" s="4">
        <v>0.23</v>
      </c>
      <c r="J77" s="21" t="str">
        <f t="shared" si="8"/>
        <v/>
      </c>
    </row>
    <row r="78" spans="1:10" ht="16.5" x14ac:dyDescent="0.25">
      <c r="A78" s="31" t="s">
        <v>39</v>
      </c>
      <c r="B78" s="45" t="str">
        <f t="shared" si="4"/>
        <v>Brystol A1 200 g, kolor: czarny</v>
      </c>
      <c r="C78" s="38"/>
      <c r="D78" s="38"/>
      <c r="E78" s="32" t="s">
        <v>183</v>
      </c>
      <c r="F78" s="7">
        <f t="shared" si="5"/>
        <v>25</v>
      </c>
      <c r="G78" s="21" t="str">
        <f t="shared" si="6"/>
        <v/>
      </c>
      <c r="H78" s="21" t="str">
        <f t="shared" si="7"/>
        <v/>
      </c>
      <c r="I78" s="4">
        <v>0.23</v>
      </c>
      <c r="J78" s="21" t="str">
        <f t="shared" si="8"/>
        <v/>
      </c>
    </row>
    <row r="79" spans="1:10" ht="33" x14ac:dyDescent="0.25">
      <c r="A79" s="31" t="s">
        <v>41</v>
      </c>
      <c r="B79" s="45" t="str">
        <f t="shared" si="4"/>
        <v>Bibuła marszczona w rolce mix kolorów w opakowaniu 10 szt.</v>
      </c>
      <c r="C79" s="38"/>
      <c r="D79" s="38"/>
      <c r="E79" s="32" t="s">
        <v>67</v>
      </c>
      <c r="F79" s="7">
        <f t="shared" si="5"/>
        <v>25</v>
      </c>
      <c r="G79" s="21" t="str">
        <f t="shared" si="6"/>
        <v/>
      </c>
      <c r="H79" s="21" t="str">
        <f t="shared" si="7"/>
        <v/>
      </c>
      <c r="I79" s="4">
        <v>0.23</v>
      </c>
      <c r="J79" s="21" t="str">
        <f t="shared" si="8"/>
        <v/>
      </c>
    </row>
    <row r="80" spans="1:10" ht="33" x14ac:dyDescent="0.25">
      <c r="A80" s="31" t="s">
        <v>43</v>
      </c>
      <c r="B80" s="45" t="str">
        <f t="shared" si="4"/>
        <v>Datownik automatyczny plastikowy, wysokość czcionki 4mm</v>
      </c>
      <c r="C80" s="38"/>
      <c r="D80" s="38"/>
      <c r="E80" s="32" t="s">
        <v>26</v>
      </c>
      <c r="F80" s="7">
        <f t="shared" si="5"/>
        <v>100</v>
      </c>
      <c r="G80" s="21" t="str">
        <f t="shared" si="6"/>
        <v/>
      </c>
      <c r="H80" s="21" t="str">
        <f t="shared" si="7"/>
        <v/>
      </c>
      <c r="I80" s="4">
        <v>0.23</v>
      </c>
      <c r="J80" s="21" t="str">
        <f t="shared" si="8"/>
        <v/>
      </c>
    </row>
    <row r="81" spans="1:10" ht="16.5" x14ac:dyDescent="0.25">
      <c r="A81" s="31" t="s">
        <v>45</v>
      </c>
      <c r="B81" s="45" t="str">
        <f t="shared" si="4"/>
        <v>Deska z klipsem A4 i okładką, kolor: czarny</v>
      </c>
      <c r="C81" s="38"/>
      <c r="D81" s="38"/>
      <c r="E81" s="32" t="s">
        <v>26</v>
      </c>
      <c r="F81" s="7">
        <f t="shared" si="5"/>
        <v>150</v>
      </c>
      <c r="G81" s="21" t="str">
        <f t="shared" si="6"/>
        <v/>
      </c>
      <c r="H81" s="21" t="str">
        <f t="shared" si="7"/>
        <v/>
      </c>
      <c r="I81" s="4">
        <v>0.23</v>
      </c>
      <c r="J81" s="21" t="str">
        <f t="shared" si="8"/>
        <v/>
      </c>
    </row>
    <row r="82" spans="1:10" ht="33" x14ac:dyDescent="0.25">
      <c r="A82" s="31" t="s">
        <v>47</v>
      </c>
      <c r="B82" s="45" t="str">
        <f t="shared" si="4"/>
        <v>Farby plakatowe 24 kolory Bambino lub równoważne</v>
      </c>
      <c r="C82" s="38"/>
      <c r="D82" s="38"/>
      <c r="E82" s="32" t="s">
        <v>67</v>
      </c>
      <c r="F82" s="7">
        <f t="shared" si="5"/>
        <v>5</v>
      </c>
      <c r="G82" s="21" t="str">
        <f t="shared" si="6"/>
        <v/>
      </c>
      <c r="H82" s="21" t="str">
        <f t="shared" si="7"/>
        <v/>
      </c>
      <c r="I82" s="4">
        <v>0.23</v>
      </c>
      <c r="J82" s="21" t="str">
        <f t="shared" si="8"/>
        <v/>
      </c>
    </row>
    <row r="83" spans="1:10" ht="33" x14ac:dyDescent="0.25">
      <c r="A83" s="31" t="s">
        <v>49</v>
      </c>
      <c r="B83" s="45" t="str">
        <f t="shared" si="4"/>
        <v>Grzbiety do bindowania 10 mm czarne 100 szt. w op.</v>
      </c>
      <c r="C83" s="38"/>
      <c r="D83" s="38"/>
      <c r="E83" s="32" t="s">
        <v>67</v>
      </c>
      <c r="F83" s="7">
        <f t="shared" si="5"/>
        <v>25</v>
      </c>
      <c r="G83" s="21" t="str">
        <f t="shared" si="6"/>
        <v/>
      </c>
      <c r="H83" s="21" t="str">
        <f t="shared" si="7"/>
        <v/>
      </c>
      <c r="I83" s="4">
        <v>0.23</v>
      </c>
      <c r="J83" s="21" t="str">
        <f t="shared" si="8"/>
        <v/>
      </c>
    </row>
    <row r="84" spans="1:10" ht="33" x14ac:dyDescent="0.25">
      <c r="A84" s="31" t="s">
        <v>51</v>
      </c>
      <c r="B84" s="45" t="str">
        <f t="shared" si="4"/>
        <v>Grzbiety do bindowania 12,5 mm czarne 100 szt. w op.</v>
      </c>
      <c r="C84" s="38"/>
      <c r="D84" s="38"/>
      <c r="E84" s="32" t="s">
        <v>67</v>
      </c>
      <c r="F84" s="7">
        <f t="shared" si="5"/>
        <v>25</v>
      </c>
      <c r="G84" s="21" t="str">
        <f t="shared" si="6"/>
        <v/>
      </c>
      <c r="H84" s="21" t="str">
        <f t="shared" si="7"/>
        <v/>
      </c>
      <c r="I84" s="4">
        <v>0.23</v>
      </c>
      <c r="J84" s="21" t="str">
        <f t="shared" si="8"/>
        <v/>
      </c>
    </row>
    <row r="85" spans="1:10" ht="33" x14ac:dyDescent="0.25">
      <c r="A85" s="31" t="s">
        <v>53</v>
      </c>
      <c r="B85" s="45" t="str">
        <f t="shared" si="4"/>
        <v>Gumka do ścierania Factis S 20 lub równoważna</v>
      </c>
      <c r="C85" s="38"/>
      <c r="D85" s="38"/>
      <c r="E85" s="32" t="s">
        <v>26</v>
      </c>
      <c r="F85" s="7">
        <f t="shared" si="5"/>
        <v>500</v>
      </c>
      <c r="G85" s="21" t="str">
        <f t="shared" si="6"/>
        <v/>
      </c>
      <c r="H85" s="21" t="str">
        <f t="shared" si="7"/>
        <v/>
      </c>
      <c r="I85" s="4">
        <v>0.23</v>
      </c>
      <c r="J85" s="21" t="str">
        <f t="shared" si="8"/>
        <v/>
      </c>
    </row>
    <row r="86" spans="1:10" ht="16.5" x14ac:dyDescent="0.25">
      <c r="A86" s="31" t="s">
        <v>55</v>
      </c>
      <c r="B86" s="45" t="str">
        <f t="shared" si="4"/>
        <v>Gumki recepturki 5 cm 1 kg w op.</v>
      </c>
      <c r="C86" s="38"/>
      <c r="D86" s="38"/>
      <c r="E86" s="32" t="s">
        <v>67</v>
      </c>
      <c r="F86" s="7">
        <f t="shared" si="5"/>
        <v>10</v>
      </c>
      <c r="G86" s="21" t="str">
        <f t="shared" si="6"/>
        <v/>
      </c>
      <c r="H86" s="21" t="str">
        <f t="shared" si="7"/>
        <v/>
      </c>
      <c r="I86" s="4">
        <v>0.23</v>
      </c>
      <c r="J86" s="21" t="str">
        <f t="shared" si="8"/>
        <v/>
      </c>
    </row>
    <row r="87" spans="1:10" ht="16.5" x14ac:dyDescent="0.25">
      <c r="A87" s="31" t="s">
        <v>57</v>
      </c>
      <c r="B87" s="45" t="str">
        <f t="shared" si="4"/>
        <v>Klej w tubce Magic lub równoważny</v>
      </c>
      <c r="C87" s="38"/>
      <c r="D87" s="38"/>
      <c r="E87" s="32" t="s">
        <v>26</v>
      </c>
      <c r="F87" s="7">
        <f t="shared" si="5"/>
        <v>200</v>
      </c>
      <c r="G87" s="21" t="str">
        <f t="shared" si="6"/>
        <v/>
      </c>
      <c r="H87" s="21" t="str">
        <f t="shared" si="7"/>
        <v/>
      </c>
      <c r="I87" s="4">
        <v>0.23</v>
      </c>
      <c r="J87" s="21" t="str">
        <f t="shared" si="8"/>
        <v/>
      </c>
    </row>
    <row r="88" spans="1:10" ht="16.5" x14ac:dyDescent="0.25">
      <c r="A88" s="31" t="s">
        <v>59</v>
      </c>
      <c r="B88" s="45" t="str">
        <f t="shared" si="4"/>
        <v>Klej biurowy w płynie 50 ml z kulką</v>
      </c>
      <c r="C88" s="38"/>
      <c r="D88" s="38"/>
      <c r="E88" s="32" t="s">
        <v>26</v>
      </c>
      <c r="F88" s="7">
        <f t="shared" si="5"/>
        <v>75</v>
      </c>
      <c r="G88" s="21" t="str">
        <f t="shared" si="6"/>
        <v/>
      </c>
      <c r="H88" s="21" t="str">
        <f t="shared" si="7"/>
        <v/>
      </c>
      <c r="I88" s="4">
        <v>0.23</v>
      </c>
      <c r="J88" s="21" t="str">
        <f t="shared" si="8"/>
        <v/>
      </c>
    </row>
    <row r="89" spans="1:10" ht="16.5" x14ac:dyDescent="0.25">
      <c r="A89" s="31" t="s">
        <v>61</v>
      </c>
      <c r="B89" s="45" t="str">
        <f t="shared" si="4"/>
        <v>Klip biurowy 19 mm/12</v>
      </c>
      <c r="C89" s="38"/>
      <c r="D89" s="38"/>
      <c r="E89" s="32" t="s">
        <v>67</v>
      </c>
      <c r="F89" s="7">
        <f t="shared" si="5"/>
        <v>300</v>
      </c>
      <c r="G89" s="21" t="str">
        <f t="shared" si="6"/>
        <v/>
      </c>
      <c r="H89" s="21" t="str">
        <f t="shared" si="7"/>
        <v/>
      </c>
      <c r="I89" s="4">
        <v>0.23</v>
      </c>
      <c r="J89" s="21" t="str">
        <f t="shared" si="8"/>
        <v/>
      </c>
    </row>
    <row r="90" spans="1:10" ht="16.5" x14ac:dyDescent="0.25">
      <c r="A90" s="31" t="s">
        <v>63</v>
      </c>
      <c r="B90" s="45" t="str">
        <f t="shared" si="4"/>
        <v>Klip biurowy 25 mm/12</v>
      </c>
      <c r="C90" s="38"/>
      <c r="D90" s="38"/>
      <c r="E90" s="32" t="s">
        <v>67</v>
      </c>
      <c r="F90" s="7">
        <f t="shared" si="5"/>
        <v>300</v>
      </c>
      <c r="G90" s="21" t="str">
        <f t="shared" si="6"/>
        <v/>
      </c>
      <c r="H90" s="21" t="str">
        <f t="shared" si="7"/>
        <v/>
      </c>
      <c r="I90" s="4">
        <v>0.23</v>
      </c>
      <c r="J90" s="21" t="str">
        <f t="shared" si="8"/>
        <v/>
      </c>
    </row>
    <row r="91" spans="1:10" ht="16.5" x14ac:dyDescent="0.25">
      <c r="A91" s="31" t="s">
        <v>65</v>
      </c>
      <c r="B91" s="45" t="str">
        <f t="shared" si="4"/>
        <v>Klip biurowy 51 mm/12</v>
      </c>
      <c r="C91" s="38"/>
      <c r="D91" s="38"/>
      <c r="E91" s="32" t="s">
        <v>67</v>
      </c>
      <c r="F91" s="7">
        <f t="shared" si="5"/>
        <v>150</v>
      </c>
      <c r="G91" s="21" t="str">
        <f t="shared" si="6"/>
        <v/>
      </c>
      <c r="H91" s="21" t="str">
        <f t="shared" si="7"/>
        <v/>
      </c>
      <c r="I91" s="4">
        <v>0.23</v>
      </c>
      <c r="J91" s="21" t="str">
        <f t="shared" si="8"/>
        <v/>
      </c>
    </row>
    <row r="92" spans="1:10" ht="16.5" x14ac:dyDescent="0.25">
      <c r="A92" s="31" t="s">
        <v>68</v>
      </c>
      <c r="B92" s="45" t="str">
        <f t="shared" si="4"/>
        <v>Komplet linijek geometryczny kreślarski</v>
      </c>
      <c r="C92" s="38"/>
      <c r="D92" s="38"/>
      <c r="E92" s="32" t="s">
        <v>35</v>
      </c>
      <c r="F92" s="7">
        <f t="shared" si="5"/>
        <v>40</v>
      </c>
      <c r="G92" s="21" t="str">
        <f t="shared" si="6"/>
        <v/>
      </c>
      <c r="H92" s="21" t="str">
        <f t="shared" si="7"/>
        <v/>
      </c>
      <c r="I92" s="4">
        <v>0.23</v>
      </c>
      <c r="J92" s="21" t="str">
        <f t="shared" si="8"/>
        <v/>
      </c>
    </row>
    <row r="93" spans="1:10" ht="16.5" x14ac:dyDescent="0.25">
      <c r="A93" s="31" t="s">
        <v>70</v>
      </c>
      <c r="B93" s="45" t="str">
        <f t="shared" si="4"/>
        <v>Kreda biała 50 szt. w op.</v>
      </c>
      <c r="C93" s="38"/>
      <c r="D93" s="38"/>
      <c r="E93" s="32" t="s">
        <v>67</v>
      </c>
      <c r="F93" s="7">
        <f t="shared" si="5"/>
        <v>20</v>
      </c>
      <c r="G93" s="21" t="str">
        <f t="shared" si="6"/>
        <v/>
      </c>
      <c r="H93" s="21" t="str">
        <f t="shared" si="7"/>
        <v/>
      </c>
      <c r="I93" s="4">
        <v>0.23</v>
      </c>
      <c r="J93" s="21" t="str">
        <f t="shared" si="8"/>
        <v/>
      </c>
    </row>
    <row r="94" spans="1:10" ht="16.5" x14ac:dyDescent="0.25">
      <c r="A94" s="31" t="s">
        <v>72</v>
      </c>
      <c r="B94" s="45" t="str">
        <f t="shared" si="4"/>
        <v>Kreda kolorowa 6 szt.</v>
      </c>
      <c r="C94" s="38"/>
      <c r="D94" s="38"/>
      <c r="E94" s="32" t="s">
        <v>67</v>
      </c>
      <c r="F94" s="7">
        <f t="shared" si="5"/>
        <v>25</v>
      </c>
      <c r="G94" s="21" t="str">
        <f t="shared" si="6"/>
        <v/>
      </c>
      <c r="H94" s="21" t="str">
        <f t="shared" si="7"/>
        <v/>
      </c>
      <c r="I94" s="4">
        <v>0.23</v>
      </c>
      <c r="J94" s="21" t="str">
        <f t="shared" si="8"/>
        <v/>
      </c>
    </row>
    <row r="95" spans="1:10" ht="16.5" x14ac:dyDescent="0.25">
      <c r="A95" s="31" t="s">
        <v>74</v>
      </c>
      <c r="B95" s="45" t="str">
        <f t="shared" si="4"/>
        <v>Kredki 12 kol. z żywicy syntetycznej</v>
      </c>
      <c r="C95" s="38"/>
      <c r="D95" s="38"/>
      <c r="E95" s="32" t="s">
        <v>67</v>
      </c>
      <c r="F95" s="7">
        <f t="shared" si="5"/>
        <v>20</v>
      </c>
      <c r="G95" s="21" t="str">
        <f t="shared" si="6"/>
        <v/>
      </c>
      <c r="H95" s="21" t="str">
        <f t="shared" si="7"/>
        <v/>
      </c>
      <c r="I95" s="4">
        <v>0.23</v>
      </c>
      <c r="J95" s="21" t="str">
        <f t="shared" si="8"/>
        <v/>
      </c>
    </row>
    <row r="96" spans="1:10" ht="33" x14ac:dyDescent="0.25">
      <c r="A96" s="31" t="s">
        <v>76</v>
      </c>
      <c r="B96" s="45" t="str">
        <f t="shared" si="4"/>
        <v>Kredki 12 kol. wykonane z glinki kaolinowej Bambino lub równoważne</v>
      </c>
      <c r="C96" s="38"/>
      <c r="D96" s="38"/>
      <c r="E96" s="32" t="s">
        <v>67</v>
      </c>
      <c r="F96" s="7">
        <f t="shared" si="5"/>
        <v>25</v>
      </c>
      <c r="G96" s="21" t="str">
        <f t="shared" si="6"/>
        <v/>
      </c>
      <c r="H96" s="21" t="str">
        <f t="shared" si="7"/>
        <v/>
      </c>
      <c r="I96" s="4">
        <v>0.23</v>
      </c>
      <c r="J96" s="21" t="str">
        <f t="shared" si="8"/>
        <v/>
      </c>
    </row>
    <row r="97" spans="1:10" ht="16.5" x14ac:dyDescent="0.25">
      <c r="A97" s="31" t="s">
        <v>155</v>
      </c>
      <c r="B97" s="45" t="str">
        <f t="shared" si="4"/>
        <v>Linijka dowódcy NATO nr 8355</v>
      </c>
      <c r="C97" s="38"/>
      <c r="D97" s="38"/>
      <c r="E97" s="32" t="s">
        <v>26</v>
      </c>
      <c r="F97" s="7">
        <f t="shared" si="5"/>
        <v>10</v>
      </c>
      <c r="G97" s="21" t="str">
        <f t="shared" si="6"/>
        <v/>
      </c>
      <c r="H97" s="21" t="str">
        <f t="shared" si="7"/>
        <v/>
      </c>
      <c r="I97" s="4">
        <v>0.23</v>
      </c>
      <c r="J97" s="21" t="str">
        <f t="shared" si="8"/>
        <v/>
      </c>
    </row>
    <row r="98" spans="1:10" ht="16.5" x14ac:dyDescent="0.25">
      <c r="A98" s="31" t="s">
        <v>204</v>
      </c>
      <c r="B98" s="45" t="str">
        <f t="shared" si="4"/>
        <v>Linijka dowódcy NATO nr 8353</v>
      </c>
      <c r="C98" s="38"/>
      <c r="D98" s="38"/>
      <c r="E98" s="32" t="s">
        <v>26</v>
      </c>
      <c r="F98" s="7">
        <f t="shared" si="5"/>
        <v>10</v>
      </c>
      <c r="G98" s="21" t="str">
        <f t="shared" si="6"/>
        <v/>
      </c>
      <c r="H98" s="21" t="str">
        <f t="shared" si="7"/>
        <v/>
      </c>
      <c r="I98" s="4">
        <v>0.23</v>
      </c>
      <c r="J98" s="21" t="str">
        <f t="shared" si="8"/>
        <v/>
      </c>
    </row>
    <row r="99" spans="1:10" ht="16.5" x14ac:dyDescent="0.25">
      <c r="A99" s="31" t="s">
        <v>206</v>
      </c>
      <c r="B99" s="45" t="str">
        <f t="shared" si="4"/>
        <v xml:space="preserve">Linijka plastikowa 20 cm </v>
      </c>
      <c r="C99" s="38"/>
      <c r="D99" s="38"/>
      <c r="E99" s="32" t="s">
        <v>26</v>
      </c>
      <c r="F99" s="7">
        <f t="shared" si="5"/>
        <v>250</v>
      </c>
      <c r="G99" s="21" t="str">
        <f t="shared" si="6"/>
        <v/>
      </c>
      <c r="H99" s="21" t="str">
        <f t="shared" si="7"/>
        <v/>
      </c>
      <c r="I99" s="4">
        <v>0.23</v>
      </c>
      <c r="J99" s="21" t="str">
        <f t="shared" si="8"/>
        <v/>
      </c>
    </row>
    <row r="100" spans="1:10" ht="16.5" x14ac:dyDescent="0.25">
      <c r="A100" s="31" t="s">
        <v>208</v>
      </c>
      <c r="B100" s="45" t="str">
        <f t="shared" si="4"/>
        <v>Linijka plastikowa 50 cm</v>
      </c>
      <c r="C100" s="38"/>
      <c r="D100" s="38"/>
      <c r="E100" s="32" t="s">
        <v>26</v>
      </c>
      <c r="F100" s="7">
        <f t="shared" si="5"/>
        <v>100</v>
      </c>
      <c r="G100" s="21" t="str">
        <f t="shared" si="6"/>
        <v/>
      </c>
      <c r="H100" s="21" t="str">
        <f t="shared" si="7"/>
        <v/>
      </c>
      <c r="I100" s="4">
        <v>0.23</v>
      </c>
      <c r="J100" s="21" t="str">
        <f t="shared" si="8"/>
        <v/>
      </c>
    </row>
    <row r="101" spans="1:10" ht="33" x14ac:dyDescent="0.25">
      <c r="A101" s="31" t="s">
        <v>210</v>
      </c>
      <c r="B101" s="45" t="str">
        <f t="shared" si="4"/>
        <v>Linijka aluminiowa 20 cm z uchwytem, dwie podziałki</v>
      </c>
      <c r="C101" s="38"/>
      <c r="D101" s="38"/>
      <c r="E101" s="32" t="s">
        <v>26</v>
      </c>
      <c r="F101" s="7">
        <f t="shared" si="5"/>
        <v>100</v>
      </c>
      <c r="G101" s="21" t="str">
        <f t="shared" si="6"/>
        <v/>
      </c>
      <c r="H101" s="21" t="str">
        <f t="shared" si="7"/>
        <v/>
      </c>
      <c r="I101" s="4">
        <v>0.23</v>
      </c>
      <c r="J101" s="21" t="str">
        <f t="shared" si="8"/>
        <v/>
      </c>
    </row>
    <row r="102" spans="1:10" ht="16.5" x14ac:dyDescent="0.25">
      <c r="A102" s="31" t="s">
        <v>212</v>
      </c>
      <c r="B102" s="45" t="str">
        <f t="shared" si="4"/>
        <v>Linijka aluminiowa 50 cm z antypoślizgiem</v>
      </c>
      <c r="C102" s="38"/>
      <c r="D102" s="38"/>
      <c r="E102" s="32" t="s">
        <v>26</v>
      </c>
      <c r="F102" s="7">
        <f t="shared" si="5"/>
        <v>20</v>
      </c>
      <c r="G102" s="21" t="str">
        <f t="shared" si="6"/>
        <v/>
      </c>
      <c r="H102" s="21" t="str">
        <f t="shared" si="7"/>
        <v/>
      </c>
      <c r="I102" s="4">
        <v>0.23</v>
      </c>
      <c r="J102" s="21" t="str">
        <f t="shared" si="8"/>
        <v/>
      </c>
    </row>
    <row r="103" spans="1:10" ht="33" x14ac:dyDescent="0.25">
      <c r="A103" s="31" t="s">
        <v>214</v>
      </c>
      <c r="B103" s="45" t="str">
        <f t="shared" si="4"/>
        <v>Listwy wsuwane A4/10mm/czarna 50 szt. w op.</v>
      </c>
      <c r="C103" s="38"/>
      <c r="D103" s="38"/>
      <c r="E103" s="32" t="s">
        <v>67</v>
      </c>
      <c r="F103" s="7">
        <f t="shared" si="5"/>
        <v>20</v>
      </c>
      <c r="G103" s="21" t="str">
        <f t="shared" si="6"/>
        <v/>
      </c>
      <c r="H103" s="21" t="str">
        <f t="shared" si="7"/>
        <v/>
      </c>
      <c r="I103" s="4">
        <v>0.23</v>
      </c>
      <c r="J103" s="21" t="str">
        <f t="shared" si="8"/>
        <v/>
      </c>
    </row>
    <row r="104" spans="1:10" ht="33" x14ac:dyDescent="0.25">
      <c r="A104" s="31" t="s">
        <v>216</v>
      </c>
      <c r="B104" s="45" t="str">
        <f t="shared" si="4"/>
        <v>Listwy wsuwane A4/6mm/czarna 50 szt. w op.</v>
      </c>
      <c r="C104" s="38"/>
      <c r="D104" s="38"/>
      <c r="E104" s="32" t="s">
        <v>67</v>
      </c>
      <c r="F104" s="7">
        <f t="shared" si="5"/>
        <v>20</v>
      </c>
      <c r="G104" s="21" t="str">
        <f t="shared" si="6"/>
        <v/>
      </c>
      <c r="H104" s="21" t="str">
        <f t="shared" si="7"/>
        <v/>
      </c>
      <c r="I104" s="4">
        <v>0.23</v>
      </c>
      <c r="J104" s="21" t="str">
        <f t="shared" si="8"/>
        <v/>
      </c>
    </row>
    <row r="105" spans="1:10" ht="33" x14ac:dyDescent="0.25">
      <c r="A105" s="31" t="s">
        <v>218</v>
      </c>
      <c r="B105" s="45" t="str">
        <f t="shared" si="4"/>
        <v>Magnes neodymowy średnica ok. 3mm, wysokość ok. 2mm, powłoka nikiel.</v>
      </c>
      <c r="C105" s="38"/>
      <c r="D105" s="38"/>
      <c r="E105" s="32" t="s">
        <v>26</v>
      </c>
      <c r="F105" s="7">
        <f t="shared" si="5"/>
        <v>1000</v>
      </c>
      <c r="G105" s="21" t="str">
        <f t="shared" si="6"/>
        <v/>
      </c>
      <c r="H105" s="21" t="str">
        <f t="shared" si="7"/>
        <v/>
      </c>
      <c r="I105" s="4">
        <v>0.23</v>
      </c>
      <c r="J105" s="21" t="str">
        <f t="shared" si="8"/>
        <v/>
      </c>
    </row>
    <row r="106" spans="1:10" ht="33" x14ac:dyDescent="0.25">
      <c r="A106" s="31" t="s">
        <v>220</v>
      </c>
      <c r="B106" s="45" t="str">
        <f t="shared" si="4"/>
        <v>Notatnik A5/80 z gumką granatowy Grand lub równoważny</v>
      </c>
      <c r="C106" s="38"/>
      <c r="D106" s="38"/>
      <c r="E106" s="32" t="s">
        <v>26</v>
      </c>
      <c r="F106" s="7">
        <f t="shared" si="5"/>
        <v>50</v>
      </c>
      <c r="G106" s="21" t="str">
        <f t="shared" si="6"/>
        <v/>
      </c>
      <c r="H106" s="21" t="str">
        <f t="shared" si="7"/>
        <v/>
      </c>
      <c r="I106" s="4">
        <v>0.23</v>
      </c>
      <c r="J106" s="21" t="str">
        <f t="shared" si="8"/>
        <v/>
      </c>
    </row>
    <row r="107" spans="1:10" ht="16.5" x14ac:dyDescent="0.25">
      <c r="A107" s="31" t="s">
        <v>222</v>
      </c>
      <c r="B107" s="45" t="str">
        <f t="shared" si="4"/>
        <v>Notes kostka kolor 8,5x8,5x7cm</v>
      </c>
      <c r="C107" s="38"/>
      <c r="D107" s="38"/>
      <c r="E107" s="32" t="s">
        <v>26</v>
      </c>
      <c r="F107" s="7">
        <f t="shared" si="5"/>
        <v>500</v>
      </c>
      <c r="G107" s="21" t="str">
        <f t="shared" si="6"/>
        <v/>
      </c>
      <c r="H107" s="21" t="str">
        <f t="shared" si="7"/>
        <v/>
      </c>
      <c r="I107" s="4">
        <v>0.23</v>
      </c>
      <c r="J107" s="21" t="str">
        <f t="shared" si="8"/>
        <v/>
      </c>
    </row>
    <row r="108" spans="1:10" ht="16.5" x14ac:dyDescent="0.25">
      <c r="A108" s="31" t="s">
        <v>224</v>
      </c>
      <c r="B108" s="45" t="str">
        <f t="shared" si="4"/>
        <v>Notes samoprzylepny 76x76 mm/100</v>
      </c>
      <c r="C108" s="38"/>
      <c r="D108" s="38"/>
      <c r="E108" s="32" t="s">
        <v>26</v>
      </c>
      <c r="F108" s="7">
        <f t="shared" si="5"/>
        <v>500</v>
      </c>
      <c r="G108" s="21" t="str">
        <f t="shared" si="6"/>
        <v/>
      </c>
      <c r="H108" s="21" t="str">
        <f t="shared" si="7"/>
        <v/>
      </c>
      <c r="I108" s="4">
        <v>0.23</v>
      </c>
      <c r="J108" s="21" t="str">
        <f t="shared" si="8"/>
        <v/>
      </c>
    </row>
    <row r="109" spans="1:10" ht="33" x14ac:dyDescent="0.25">
      <c r="A109" s="31" t="s">
        <v>226</v>
      </c>
      <c r="B109" s="45" t="str">
        <f t="shared" si="4"/>
        <v>Nożyczki biurowe 16 cm, ergonomiczna gumowa rączka, ostrza ze stali hartowanej</v>
      </c>
      <c r="C109" s="38"/>
      <c r="D109" s="38"/>
      <c r="E109" s="32" t="s">
        <v>26</v>
      </c>
      <c r="F109" s="7">
        <f t="shared" si="5"/>
        <v>250</v>
      </c>
      <c r="G109" s="21" t="str">
        <f t="shared" si="6"/>
        <v/>
      </c>
      <c r="H109" s="21" t="str">
        <f t="shared" si="7"/>
        <v/>
      </c>
      <c r="I109" s="4">
        <v>0.23</v>
      </c>
      <c r="J109" s="21" t="str">
        <f t="shared" si="8"/>
        <v/>
      </c>
    </row>
    <row r="110" spans="1:10" ht="82.5" x14ac:dyDescent="0.25">
      <c r="A110" s="31" t="s">
        <v>228</v>
      </c>
      <c r="B110" s="45" t="str">
        <f t="shared" si="4"/>
        <v>Przybornik na biurko (organizer) z metalowej siateczki w kolorze srebrnym lub czarnym, posiada kilka przegródek oraz mała szufladkę. Wymiary ok. 100x114x238mm</v>
      </c>
      <c r="C110" s="38"/>
      <c r="D110" s="38"/>
      <c r="E110" s="32" t="s">
        <v>26</v>
      </c>
      <c r="F110" s="7">
        <f t="shared" si="5"/>
        <v>50</v>
      </c>
      <c r="G110" s="21" t="str">
        <f t="shared" si="6"/>
        <v/>
      </c>
      <c r="H110" s="21" t="str">
        <f t="shared" si="7"/>
        <v/>
      </c>
      <c r="I110" s="4">
        <v>0.23</v>
      </c>
      <c r="J110" s="21" t="str">
        <f t="shared" si="8"/>
        <v/>
      </c>
    </row>
    <row r="111" spans="1:10" ht="33" x14ac:dyDescent="0.25">
      <c r="A111" s="31" t="s">
        <v>230</v>
      </c>
      <c r="B111" s="45" t="str">
        <f t="shared" si="4"/>
        <v>Obwoluta krystaliczna (koszulka) A4/100 szt. 75mic</v>
      </c>
      <c r="C111" s="38"/>
      <c r="D111" s="38"/>
      <c r="E111" s="32" t="s">
        <v>67</v>
      </c>
      <c r="F111" s="7">
        <f t="shared" si="5"/>
        <v>150</v>
      </c>
      <c r="G111" s="21" t="str">
        <f t="shared" si="6"/>
        <v/>
      </c>
      <c r="H111" s="21" t="str">
        <f t="shared" si="7"/>
        <v/>
      </c>
      <c r="I111" s="4">
        <v>0.23</v>
      </c>
      <c r="J111" s="21" t="str">
        <f t="shared" si="8"/>
        <v/>
      </c>
    </row>
    <row r="112" spans="1:10" ht="33" x14ac:dyDescent="0.25">
      <c r="A112" s="31" t="s">
        <v>232</v>
      </c>
      <c r="B112" s="45" t="str">
        <f t="shared" si="4"/>
        <v>Pędzelki różnej wielkości do malowania farbami 12 szt. w zestawie, drewniane</v>
      </c>
      <c r="C112" s="38"/>
      <c r="D112" s="38"/>
      <c r="E112" s="32" t="s">
        <v>35</v>
      </c>
      <c r="F112" s="7">
        <f t="shared" si="5"/>
        <v>10</v>
      </c>
      <c r="G112" s="21" t="str">
        <f t="shared" si="6"/>
        <v/>
      </c>
      <c r="H112" s="21" t="str">
        <f t="shared" si="7"/>
        <v/>
      </c>
      <c r="I112" s="4">
        <v>0.23</v>
      </c>
      <c r="J112" s="21" t="str">
        <f t="shared" si="8"/>
        <v/>
      </c>
    </row>
    <row r="113" spans="1:10" ht="16.5" x14ac:dyDescent="0.25">
      <c r="A113" s="31" t="s">
        <v>234</v>
      </c>
      <c r="B113" s="45" t="str">
        <f t="shared" si="4"/>
        <v>Pinezki metalowe 50 szt. kolor srebrny</v>
      </c>
      <c r="C113" s="38"/>
      <c r="D113" s="38"/>
      <c r="E113" s="32" t="s">
        <v>67</v>
      </c>
      <c r="F113" s="7">
        <f t="shared" si="5"/>
        <v>500</v>
      </c>
      <c r="G113" s="21" t="str">
        <f t="shared" si="6"/>
        <v/>
      </c>
      <c r="H113" s="21" t="str">
        <f t="shared" si="7"/>
        <v/>
      </c>
      <c r="I113" s="4">
        <v>0.23</v>
      </c>
      <c r="J113" s="21" t="str">
        <f t="shared" si="8"/>
        <v/>
      </c>
    </row>
    <row r="114" spans="1:10" ht="33" x14ac:dyDescent="0.25">
      <c r="A114" s="31" t="s">
        <v>236</v>
      </c>
      <c r="B114" s="45" t="str">
        <f t="shared" si="4"/>
        <v>Plastelina 6 kolorów elastyczna, nie brudzi rąk, Bambino lub równoważny</v>
      </c>
      <c r="C114" s="38"/>
      <c r="D114" s="38"/>
      <c r="E114" s="32" t="s">
        <v>67</v>
      </c>
      <c r="F114" s="7">
        <f t="shared" si="5"/>
        <v>200</v>
      </c>
      <c r="G114" s="21" t="str">
        <f t="shared" si="6"/>
        <v/>
      </c>
      <c r="H114" s="21" t="str">
        <f t="shared" si="7"/>
        <v/>
      </c>
      <c r="I114" s="4">
        <v>0.23</v>
      </c>
      <c r="J114" s="21" t="str">
        <f t="shared" si="8"/>
        <v/>
      </c>
    </row>
    <row r="115" spans="1:10" ht="16.5" x14ac:dyDescent="0.25">
      <c r="A115" s="31" t="s">
        <v>238</v>
      </c>
      <c r="B115" s="45" t="str">
        <f t="shared" si="4"/>
        <v>Płyn do tablicy suchościeralnej 250 ml</v>
      </c>
      <c r="C115" s="38"/>
      <c r="D115" s="38"/>
      <c r="E115" s="32" t="s">
        <v>26</v>
      </c>
      <c r="F115" s="7">
        <f t="shared" si="5"/>
        <v>30</v>
      </c>
      <c r="G115" s="21" t="str">
        <f t="shared" si="6"/>
        <v/>
      </c>
      <c r="H115" s="21" t="str">
        <f t="shared" si="7"/>
        <v/>
      </c>
      <c r="I115" s="4">
        <v>0.23</v>
      </c>
      <c r="J115" s="21" t="str">
        <f t="shared" si="8"/>
        <v/>
      </c>
    </row>
    <row r="116" spans="1:10" ht="16.5" x14ac:dyDescent="0.25">
      <c r="A116" s="31" t="s">
        <v>240</v>
      </c>
      <c r="B116" s="45" t="str">
        <f t="shared" si="4"/>
        <v>Płyn do usuwania etykiet 200 ml</v>
      </c>
      <c r="C116" s="38"/>
      <c r="D116" s="38"/>
      <c r="E116" s="32" t="s">
        <v>26</v>
      </c>
      <c r="F116" s="7">
        <f t="shared" si="5"/>
        <v>20</v>
      </c>
      <c r="G116" s="21" t="str">
        <f t="shared" si="6"/>
        <v/>
      </c>
      <c r="H116" s="21" t="str">
        <f t="shared" si="7"/>
        <v/>
      </c>
      <c r="I116" s="4">
        <v>0.23</v>
      </c>
      <c r="J116" s="21" t="str">
        <f t="shared" si="8"/>
        <v/>
      </c>
    </row>
    <row r="117" spans="1:10" ht="33" x14ac:dyDescent="0.25">
      <c r="A117" s="31" t="s">
        <v>242</v>
      </c>
      <c r="B117" s="45" t="str">
        <f t="shared" si="4"/>
        <v>Pocztowa książka nadawcza, format A5, papier samokopiujący</v>
      </c>
      <c r="C117" s="38"/>
      <c r="D117" s="38"/>
      <c r="E117" s="32" t="s">
        <v>244</v>
      </c>
      <c r="F117" s="7">
        <f t="shared" si="5"/>
        <v>25</v>
      </c>
      <c r="G117" s="21" t="str">
        <f t="shared" si="6"/>
        <v/>
      </c>
      <c r="H117" s="21" t="str">
        <f t="shared" si="7"/>
        <v/>
      </c>
      <c r="I117" s="4">
        <v>0.23</v>
      </c>
      <c r="J117" s="21" t="str">
        <f t="shared" si="8"/>
        <v/>
      </c>
    </row>
    <row r="118" spans="1:10" ht="33" x14ac:dyDescent="0.25">
      <c r="A118" s="31" t="s">
        <v>245</v>
      </c>
      <c r="B118" s="45" t="str">
        <f t="shared" si="4"/>
        <v>Polecenie przelewu/wpłata gotówkowa format A6</v>
      </c>
      <c r="C118" s="38"/>
      <c r="D118" s="38"/>
      <c r="E118" s="32" t="s">
        <v>244</v>
      </c>
      <c r="F118" s="7">
        <f t="shared" si="5"/>
        <v>25</v>
      </c>
      <c r="G118" s="21" t="str">
        <f t="shared" si="6"/>
        <v/>
      </c>
      <c r="H118" s="21" t="str">
        <f t="shared" si="7"/>
        <v/>
      </c>
      <c r="I118" s="4">
        <v>0.23</v>
      </c>
      <c r="J118" s="21" t="str">
        <f t="shared" si="8"/>
        <v/>
      </c>
    </row>
    <row r="119" spans="1:10" ht="33" x14ac:dyDescent="0.25">
      <c r="A119" s="31" t="s">
        <v>247</v>
      </c>
      <c r="B119" s="45" t="str">
        <f t="shared" si="4"/>
        <v>Poduszka do stempli 150x96 mm, czerwona</v>
      </c>
      <c r="C119" s="38"/>
      <c r="D119" s="38"/>
      <c r="E119" s="32" t="s">
        <v>26</v>
      </c>
      <c r="F119" s="7">
        <f t="shared" si="5"/>
        <v>30</v>
      </c>
      <c r="G119" s="21" t="str">
        <f t="shared" si="6"/>
        <v/>
      </c>
      <c r="H119" s="21" t="str">
        <f t="shared" si="7"/>
        <v/>
      </c>
      <c r="I119" s="4">
        <v>0.23</v>
      </c>
      <c r="J119" s="21" t="str">
        <f t="shared" si="8"/>
        <v/>
      </c>
    </row>
    <row r="120" spans="1:10" ht="82.5" x14ac:dyDescent="0.25">
      <c r="A120" s="31" t="s">
        <v>249</v>
      </c>
      <c r="B120" s="45" t="str">
        <f t="shared" si="4"/>
        <v>Półka siatkowa na dokumenty wykonana z metalowej siateczki pokrytej czarnym lakierem, format A4, z trzema przegrodami na dokumenty, posiada rączkę do przenoszenia.</v>
      </c>
      <c r="C120" s="38"/>
      <c r="D120" s="38"/>
      <c r="E120" s="32" t="s">
        <v>26</v>
      </c>
      <c r="F120" s="7">
        <f t="shared" si="5"/>
        <v>200</v>
      </c>
      <c r="G120" s="21" t="str">
        <f t="shared" si="6"/>
        <v/>
      </c>
      <c r="H120" s="21" t="str">
        <f t="shared" si="7"/>
        <v/>
      </c>
      <c r="I120" s="4">
        <v>0.23</v>
      </c>
      <c r="J120" s="21" t="str">
        <f t="shared" si="8"/>
        <v/>
      </c>
    </row>
    <row r="121" spans="1:10" ht="33" x14ac:dyDescent="0.25">
      <c r="A121" s="31" t="s">
        <v>251</v>
      </c>
      <c r="B121" s="45" t="str">
        <f t="shared" si="4"/>
        <v>Spinacz biurowy owalny 28 mm 100 szt. w op.</v>
      </c>
      <c r="C121" s="38"/>
      <c r="D121" s="38"/>
      <c r="E121" s="32" t="s">
        <v>67</v>
      </c>
      <c r="F121" s="7">
        <f t="shared" si="5"/>
        <v>1000</v>
      </c>
      <c r="G121" s="21" t="str">
        <f t="shared" si="6"/>
        <v/>
      </c>
      <c r="H121" s="21" t="str">
        <f t="shared" si="7"/>
        <v/>
      </c>
      <c r="I121" s="4">
        <v>0.23</v>
      </c>
      <c r="J121" s="21" t="str">
        <f t="shared" si="8"/>
        <v/>
      </c>
    </row>
    <row r="122" spans="1:10" ht="33" x14ac:dyDescent="0.25">
      <c r="A122" s="31" t="s">
        <v>253</v>
      </c>
      <c r="B122" s="45" t="str">
        <f t="shared" si="4"/>
        <v>Spinacz biurowy owalny 50 mm 100 szt. w op.</v>
      </c>
      <c r="C122" s="38"/>
      <c r="D122" s="38"/>
      <c r="E122" s="32" t="s">
        <v>67</v>
      </c>
      <c r="F122" s="7">
        <f t="shared" si="5"/>
        <v>500</v>
      </c>
      <c r="G122" s="21" t="str">
        <f t="shared" si="6"/>
        <v/>
      </c>
      <c r="H122" s="21" t="str">
        <f t="shared" si="7"/>
        <v/>
      </c>
      <c r="I122" s="4">
        <v>0.23</v>
      </c>
      <c r="J122" s="21" t="str">
        <f t="shared" si="8"/>
        <v/>
      </c>
    </row>
    <row r="123" spans="1:10" ht="16.5" x14ac:dyDescent="0.25">
      <c r="A123" s="31" t="s">
        <v>255</v>
      </c>
      <c r="B123" s="45" t="str">
        <f t="shared" si="4"/>
        <v>Szablon wojskowy NATO nr 8354</v>
      </c>
      <c r="C123" s="38"/>
      <c r="D123" s="38"/>
      <c r="E123" s="32" t="s">
        <v>26</v>
      </c>
      <c r="F123" s="7">
        <f t="shared" si="5"/>
        <v>10</v>
      </c>
      <c r="G123" s="21" t="str">
        <f t="shared" si="6"/>
        <v/>
      </c>
      <c r="H123" s="21" t="str">
        <f t="shared" si="7"/>
        <v/>
      </c>
      <c r="I123" s="4">
        <v>0.23</v>
      </c>
      <c r="J123" s="21" t="str">
        <f t="shared" si="8"/>
        <v/>
      </c>
    </row>
    <row r="124" spans="1:10" ht="16.5" x14ac:dyDescent="0.25">
      <c r="A124" s="31" t="s">
        <v>257</v>
      </c>
      <c r="B124" s="45" t="str">
        <f t="shared" si="4"/>
        <v>Szablon z alfabetem plastikowy</v>
      </c>
      <c r="C124" s="38"/>
      <c r="D124" s="38"/>
      <c r="E124" s="32" t="s">
        <v>26</v>
      </c>
      <c r="F124" s="7">
        <f t="shared" si="5"/>
        <v>15</v>
      </c>
      <c r="G124" s="21" t="str">
        <f t="shared" si="6"/>
        <v/>
      </c>
      <c r="H124" s="21" t="str">
        <f t="shared" si="7"/>
        <v/>
      </c>
      <c r="I124" s="4">
        <v>0.23</v>
      </c>
      <c r="J124" s="21" t="str">
        <f t="shared" si="8"/>
        <v/>
      </c>
    </row>
    <row r="125" spans="1:10" ht="16.5" x14ac:dyDescent="0.25">
      <c r="A125" s="31" t="s">
        <v>259</v>
      </c>
      <c r="B125" s="45" t="str">
        <f t="shared" si="4"/>
        <v>Szablon z cyframi plastikowy</v>
      </c>
      <c r="C125" s="38"/>
      <c r="D125" s="38"/>
      <c r="E125" s="32" t="s">
        <v>26</v>
      </c>
      <c r="F125" s="7">
        <f t="shared" si="5"/>
        <v>15</v>
      </c>
      <c r="G125" s="21" t="str">
        <f t="shared" si="6"/>
        <v/>
      </c>
      <c r="H125" s="21" t="str">
        <f t="shared" si="7"/>
        <v/>
      </c>
      <c r="I125" s="4">
        <v>0.23</v>
      </c>
      <c r="J125" s="21" t="str">
        <f t="shared" si="8"/>
        <v/>
      </c>
    </row>
    <row r="126" spans="1:10" ht="33" x14ac:dyDescent="0.25">
      <c r="A126" s="31" t="s">
        <v>261</v>
      </c>
      <c r="B126" s="45" t="str">
        <f>$B56</f>
        <v>Szpilki kolorowe 33mm w pudełku 100szt lub równoważne</v>
      </c>
      <c r="C126" s="38"/>
      <c r="D126" s="38"/>
      <c r="E126" s="32" t="s">
        <v>67</v>
      </c>
      <c r="F126" s="7">
        <f t="shared" si="5"/>
        <v>15</v>
      </c>
      <c r="G126" s="21" t="str">
        <f t="shared" si="6"/>
        <v/>
      </c>
      <c r="H126" s="21" t="str">
        <f t="shared" si="7"/>
        <v/>
      </c>
      <c r="I126" s="4">
        <v>0.23</v>
      </c>
      <c r="J126" s="21" t="str">
        <f t="shared" si="8"/>
        <v/>
      </c>
    </row>
    <row r="127" spans="1:10" ht="16.5" x14ac:dyDescent="0.25">
      <c r="A127" s="31" t="s">
        <v>262</v>
      </c>
      <c r="B127" s="45" t="str">
        <f t="shared" si="4"/>
        <v>Taśma klejąca 24mmx30 6 szt.</v>
      </c>
      <c r="C127" s="38"/>
      <c r="D127" s="38"/>
      <c r="E127" s="32" t="s">
        <v>67</v>
      </c>
      <c r="F127" s="7">
        <f t="shared" si="5"/>
        <v>150</v>
      </c>
      <c r="G127" s="21" t="str">
        <f t="shared" si="6"/>
        <v/>
      </c>
      <c r="H127" s="21" t="str">
        <f t="shared" si="7"/>
        <v/>
      </c>
      <c r="I127" s="4">
        <v>0.23</v>
      </c>
      <c r="J127" s="21" t="str">
        <f t="shared" si="8"/>
        <v/>
      </c>
    </row>
    <row r="128" spans="1:10" ht="33" x14ac:dyDescent="0.25">
      <c r="A128" s="31" t="s">
        <v>264</v>
      </c>
      <c r="B128" s="45" t="str">
        <f t="shared" si="4"/>
        <v>Taśma klejąca pakowa, akrylowa, bezbarwna, 48mmx50</v>
      </c>
      <c r="C128" s="38"/>
      <c r="D128" s="38"/>
      <c r="E128" s="32" t="s">
        <v>26</v>
      </c>
      <c r="F128" s="7">
        <f t="shared" si="5"/>
        <v>500</v>
      </c>
      <c r="G128" s="21" t="str">
        <f t="shared" si="6"/>
        <v/>
      </c>
      <c r="H128" s="21" t="str">
        <f t="shared" si="7"/>
        <v/>
      </c>
      <c r="I128" s="4">
        <v>0.23</v>
      </c>
      <c r="J128" s="21" t="str">
        <f t="shared" si="8"/>
        <v/>
      </c>
    </row>
    <row r="129" spans="1:10" ht="16.5" x14ac:dyDescent="0.25">
      <c r="A129" s="31" t="s">
        <v>266</v>
      </c>
      <c r="B129" s="45" t="str">
        <f t="shared" si="4"/>
        <v>Taśma naprawcza 50x25 srebrna</v>
      </c>
      <c r="C129" s="38"/>
      <c r="D129" s="38"/>
      <c r="E129" s="32" t="s">
        <v>26</v>
      </c>
      <c r="F129" s="7">
        <f t="shared" si="5"/>
        <v>100</v>
      </c>
      <c r="G129" s="21" t="str">
        <f t="shared" si="6"/>
        <v/>
      </c>
      <c r="H129" s="21" t="str">
        <f t="shared" si="7"/>
        <v/>
      </c>
      <c r="I129" s="4">
        <v>0.23</v>
      </c>
      <c r="J129" s="21" t="str">
        <f t="shared" si="8"/>
        <v/>
      </c>
    </row>
    <row r="130" spans="1:10" ht="33" x14ac:dyDescent="0.25">
      <c r="A130" s="31" t="s">
        <v>268</v>
      </c>
      <c r="B130" s="45" t="str">
        <f t="shared" si="4"/>
        <v>Taśma dwustronna samoprzylepna 50mmx25</v>
      </c>
      <c r="C130" s="38"/>
      <c r="D130" s="38"/>
      <c r="E130" s="32" t="s">
        <v>26</v>
      </c>
      <c r="F130" s="7">
        <f t="shared" si="5"/>
        <v>60</v>
      </c>
      <c r="G130" s="21" t="str">
        <f t="shared" si="6"/>
        <v/>
      </c>
      <c r="H130" s="21" t="str">
        <f t="shared" si="7"/>
        <v/>
      </c>
      <c r="I130" s="4">
        <v>0.23</v>
      </c>
      <c r="J130" s="21" t="str">
        <f t="shared" si="8"/>
        <v/>
      </c>
    </row>
    <row r="131" spans="1:10" ht="49.5" x14ac:dyDescent="0.25">
      <c r="A131" s="31" t="s">
        <v>270</v>
      </c>
      <c r="B131" s="45" t="str">
        <f t="shared" si="4"/>
        <v>Taśma klejąca piankowa, klej: akryl modyfikowany, całkowita grubość taśmy 1,14 mm, 3M lub równoważna</v>
      </c>
      <c r="C131" s="38"/>
      <c r="D131" s="38"/>
      <c r="E131" s="32" t="s">
        <v>26</v>
      </c>
      <c r="F131" s="7">
        <f t="shared" si="5"/>
        <v>20</v>
      </c>
      <c r="G131" s="21" t="str">
        <f t="shared" si="6"/>
        <v/>
      </c>
      <c r="H131" s="21" t="str">
        <f t="shared" si="7"/>
        <v/>
      </c>
      <c r="I131" s="4">
        <v>0.23</v>
      </c>
      <c r="J131" s="21" t="str">
        <f t="shared" si="8"/>
        <v/>
      </c>
    </row>
    <row r="132" spans="1:10" ht="16.5" x14ac:dyDescent="0.25">
      <c r="A132" s="31" t="s">
        <v>272</v>
      </c>
      <c r="B132" s="45" t="str">
        <f t="shared" si="4"/>
        <v>Wycinanki A4 samoprzylepne 10 kolorów</v>
      </c>
      <c r="C132" s="38"/>
      <c r="D132" s="38"/>
      <c r="E132" s="32" t="s">
        <v>26</v>
      </c>
      <c r="F132" s="7">
        <f t="shared" si="5"/>
        <v>50</v>
      </c>
      <c r="G132" s="21" t="str">
        <f t="shared" si="6"/>
        <v/>
      </c>
      <c r="H132" s="21" t="str">
        <f t="shared" si="7"/>
        <v/>
      </c>
      <c r="I132" s="4">
        <v>0.23</v>
      </c>
      <c r="J132" s="21" t="str">
        <f t="shared" si="8"/>
        <v/>
      </c>
    </row>
    <row r="133" spans="1:10" ht="16.5" x14ac:dyDescent="0.25">
      <c r="A133" s="31" t="s">
        <v>274</v>
      </c>
      <c r="B133" s="45" t="str">
        <f t="shared" si="4"/>
        <v>Zeszyt kratka A5/60</v>
      </c>
      <c r="C133" s="38"/>
      <c r="D133" s="38"/>
      <c r="E133" s="32" t="s">
        <v>26</v>
      </c>
      <c r="F133" s="7">
        <f t="shared" si="5"/>
        <v>800</v>
      </c>
      <c r="G133" s="21" t="str">
        <f t="shared" si="6"/>
        <v/>
      </c>
      <c r="H133" s="21" t="str">
        <f t="shared" si="7"/>
        <v/>
      </c>
      <c r="I133" s="4">
        <v>0.23</v>
      </c>
      <c r="J133" s="21" t="str">
        <f t="shared" si="8"/>
        <v/>
      </c>
    </row>
    <row r="134" spans="1:10" ht="16.5" x14ac:dyDescent="0.25">
      <c r="A134" s="31" t="s">
        <v>276</v>
      </c>
      <c r="B134" s="45" t="str">
        <f t="shared" si="4"/>
        <v>Zeszyt kratka A4/60</v>
      </c>
      <c r="C134" s="38"/>
      <c r="D134" s="38"/>
      <c r="E134" s="32" t="s">
        <v>26</v>
      </c>
      <c r="F134" s="7">
        <f t="shared" si="5"/>
        <v>300</v>
      </c>
      <c r="G134" s="21" t="str">
        <f t="shared" si="6"/>
        <v/>
      </c>
      <c r="H134" s="21" t="str">
        <f t="shared" si="7"/>
        <v/>
      </c>
      <c r="I134" s="4">
        <v>0.23</v>
      </c>
      <c r="J134" s="21" t="str">
        <f t="shared" si="8"/>
        <v/>
      </c>
    </row>
    <row r="135" spans="1:10" ht="16.5" x14ac:dyDescent="0.25">
      <c r="A135" s="31" t="s">
        <v>278</v>
      </c>
      <c r="B135" s="45" t="str">
        <f t="shared" si="4"/>
        <v>Zeszyt kratka op. twarda A5/96</v>
      </c>
      <c r="C135" s="38"/>
      <c r="D135" s="38"/>
      <c r="E135" s="32" t="s">
        <v>26</v>
      </c>
      <c r="F135" s="7">
        <f t="shared" si="5"/>
        <v>800</v>
      </c>
      <c r="G135" s="21" t="str">
        <f t="shared" si="6"/>
        <v/>
      </c>
      <c r="H135" s="21" t="str">
        <f t="shared" si="7"/>
        <v/>
      </c>
      <c r="I135" s="4">
        <v>0.23</v>
      </c>
      <c r="J135" s="21" t="str">
        <f t="shared" si="8"/>
        <v/>
      </c>
    </row>
    <row r="136" spans="1:10" ht="33" x14ac:dyDescent="0.25">
      <c r="A136" s="31" t="s">
        <v>280</v>
      </c>
      <c r="B136" s="45" t="str">
        <f t="shared" si="4"/>
        <v>Zszywacz biurowy mały metalowy do 20 kartek</v>
      </c>
      <c r="C136" s="38"/>
      <c r="D136" s="38"/>
      <c r="E136" s="32" t="s">
        <v>26</v>
      </c>
      <c r="F136" s="7">
        <f t="shared" si="5"/>
        <v>100</v>
      </c>
      <c r="G136" s="21" t="str">
        <f t="shared" si="6"/>
        <v/>
      </c>
      <c r="H136" s="21" t="str">
        <f t="shared" si="7"/>
        <v/>
      </c>
      <c r="I136" s="4">
        <v>0.23</v>
      </c>
      <c r="J136" s="21" t="str">
        <f t="shared" si="8"/>
        <v/>
      </c>
    </row>
    <row r="137" spans="1:10" ht="33" x14ac:dyDescent="0.25">
      <c r="A137" s="31" t="s">
        <v>282</v>
      </c>
      <c r="B137" s="45" t="str">
        <f t="shared" si="4"/>
        <v>Bolce do dziurkacza Rapid HDC 4 szt. w komplecie</v>
      </c>
      <c r="C137" s="38"/>
      <c r="D137" s="38"/>
      <c r="E137" s="32" t="s">
        <v>35</v>
      </c>
      <c r="F137" s="7">
        <f t="shared" si="5"/>
        <v>10</v>
      </c>
      <c r="G137" s="21" t="str">
        <f t="shared" si="6"/>
        <v/>
      </c>
      <c r="H137" s="21" t="str">
        <f t="shared" si="7"/>
        <v/>
      </c>
      <c r="I137" s="4">
        <v>0.23</v>
      </c>
      <c r="J137" s="21" t="str">
        <f t="shared" si="8"/>
        <v/>
      </c>
    </row>
    <row r="138" spans="1:10" ht="33" x14ac:dyDescent="0.25">
      <c r="A138" s="31" t="s">
        <v>284</v>
      </c>
      <c r="B138" s="45" t="str">
        <f>$B68</f>
        <v>Bolce do dziurkacza HP4 4 szt. w komplecie</v>
      </c>
      <c r="C138" s="38"/>
      <c r="D138" s="38"/>
      <c r="E138" s="32" t="s">
        <v>35</v>
      </c>
      <c r="F138" s="7">
        <f t="shared" ref="F138:F140" si="9">($F68)/2</f>
        <v>10</v>
      </c>
      <c r="G138" s="21" t="str">
        <f t="shared" ref="G138:G140" si="10">IF($G68="","",$G68)</f>
        <v/>
      </c>
      <c r="H138" s="21" t="str">
        <f t="shared" ref="H138:H140" si="11">IF($G138="","",$F138*$G138)</f>
        <v/>
      </c>
      <c r="I138" s="4">
        <v>0.23</v>
      </c>
      <c r="J138" s="21" t="str">
        <f t="shared" ref="J138:J140" si="12">IF($G138="","",$H138*1.23)</f>
        <v/>
      </c>
    </row>
    <row r="139" spans="1:10" ht="33" x14ac:dyDescent="0.25">
      <c r="A139" s="31" t="s">
        <v>286</v>
      </c>
      <c r="B139" s="45" t="str">
        <f t="shared" ref="B139:B140" si="13">$B69</f>
        <v>Bolce do dziurkacza HDP 4160N Kangaro 4 szt. w komplecie</v>
      </c>
      <c r="C139" s="38"/>
      <c r="D139" s="38"/>
      <c r="E139" s="32" t="s">
        <v>35</v>
      </c>
      <c r="F139" s="7">
        <f t="shared" si="9"/>
        <v>10</v>
      </c>
      <c r="G139" s="21" t="str">
        <f t="shared" si="10"/>
        <v/>
      </c>
      <c r="H139" s="21" t="str">
        <f t="shared" si="11"/>
        <v/>
      </c>
      <c r="I139" s="4">
        <v>0.23</v>
      </c>
      <c r="J139" s="21" t="str">
        <f t="shared" si="12"/>
        <v/>
      </c>
    </row>
    <row r="140" spans="1:10" ht="16.5" x14ac:dyDescent="0.25">
      <c r="A140" s="31" t="s">
        <v>288</v>
      </c>
      <c r="B140" s="45" t="str">
        <f t="shared" si="13"/>
        <v>Zszywki 24/6/1000</v>
      </c>
      <c r="C140" s="38"/>
      <c r="D140" s="38"/>
      <c r="E140" s="32" t="s">
        <v>67</v>
      </c>
      <c r="F140" s="7">
        <f t="shared" si="9"/>
        <v>500</v>
      </c>
      <c r="G140" s="21" t="str">
        <f t="shared" si="10"/>
        <v/>
      </c>
      <c r="H140" s="21" t="str">
        <f t="shared" si="11"/>
        <v/>
      </c>
      <c r="I140" s="4">
        <v>0.23</v>
      </c>
      <c r="J140" s="21" t="str">
        <f t="shared" si="12"/>
        <v/>
      </c>
    </row>
    <row r="141" spans="1:10" ht="17.25" thickBot="1" x14ac:dyDescent="0.3">
      <c r="A141" s="102" t="s">
        <v>20</v>
      </c>
      <c r="B141" s="94"/>
      <c r="C141" s="94"/>
      <c r="D141" s="94"/>
      <c r="E141" s="94"/>
      <c r="F141" s="95"/>
      <c r="G141" s="28"/>
      <c r="H141" s="28">
        <f>SUM(H73:H140)</f>
        <v>0</v>
      </c>
      <c r="I141" s="8">
        <v>0.23</v>
      </c>
      <c r="J141" s="29">
        <f>SUM(J73:J140)</f>
        <v>0</v>
      </c>
    </row>
    <row r="142" spans="1:10" ht="16.5" x14ac:dyDescent="0.25">
      <c r="A142" s="98" t="s">
        <v>22</v>
      </c>
      <c r="B142" s="98"/>
      <c r="C142" s="98"/>
      <c r="D142" s="98"/>
      <c r="E142" s="98"/>
      <c r="F142" s="98"/>
      <c r="G142" s="66"/>
      <c r="H142" s="30">
        <f>H$71+H$141</f>
        <v>0</v>
      </c>
      <c r="I142" s="4">
        <v>0.23</v>
      </c>
      <c r="J142" s="36">
        <f>J$71+J$141</f>
        <v>0</v>
      </c>
    </row>
  </sheetData>
  <mergeCells count="5">
    <mergeCell ref="A142:F142"/>
    <mergeCell ref="A2:J2"/>
    <mergeCell ref="A71:F71"/>
    <mergeCell ref="A72:J72"/>
    <mergeCell ref="A141:F14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topLeftCell="A37" zoomScale="60" zoomScaleNormal="100" workbookViewId="0">
      <selection sqref="A1:J40"/>
    </sheetView>
  </sheetViews>
  <sheetFormatPr defaultRowHeight="15" x14ac:dyDescent="0.25"/>
  <cols>
    <col min="1" max="1" width="5.28515625" customWidth="1"/>
    <col min="2" max="2" width="35.42578125" customWidth="1"/>
    <col min="3" max="3" width="11.7109375" customWidth="1"/>
    <col min="4" max="4" width="10.7109375" customWidth="1"/>
    <col min="5" max="5" width="7" customWidth="1"/>
    <col min="6" max="6" width="9.140625" customWidth="1"/>
    <col min="7" max="7" width="10.28515625" customWidth="1"/>
    <col min="8" max="8" width="12.28515625" customWidth="1"/>
    <col min="9" max="9" width="7.140625" customWidth="1"/>
    <col min="10" max="10" width="11.7109375" customWidth="1"/>
    <col min="11" max="11" width="18.7109375" customWidth="1"/>
  </cols>
  <sheetData>
    <row r="1" spans="1:10" ht="48" thickBot="1" x14ac:dyDescent="0.3">
      <c r="A1" s="16" t="s">
        <v>0</v>
      </c>
      <c r="B1" s="17" t="s">
        <v>1</v>
      </c>
      <c r="C1" s="17" t="s">
        <v>2</v>
      </c>
      <c r="D1" s="17" t="s">
        <v>294</v>
      </c>
      <c r="E1" s="18" t="s">
        <v>3</v>
      </c>
      <c r="F1" s="19" t="s">
        <v>4</v>
      </c>
      <c r="G1" s="19" t="s">
        <v>303</v>
      </c>
      <c r="H1" s="19" t="s">
        <v>5</v>
      </c>
      <c r="I1" s="18" t="s">
        <v>6</v>
      </c>
      <c r="J1" s="17" t="s">
        <v>7</v>
      </c>
    </row>
    <row r="2" spans="1:10" ht="18.75" thickBot="1" x14ac:dyDescent="0.3">
      <c r="A2" s="90" t="s">
        <v>79</v>
      </c>
      <c r="B2" s="91"/>
      <c r="C2" s="91"/>
      <c r="D2" s="91"/>
      <c r="E2" s="91"/>
      <c r="F2" s="91"/>
      <c r="G2" s="91"/>
      <c r="H2" s="91"/>
      <c r="I2" s="91"/>
      <c r="J2" s="92"/>
    </row>
    <row r="3" spans="1:10" ht="33" x14ac:dyDescent="0.25">
      <c r="A3" s="42" t="s">
        <v>9</v>
      </c>
      <c r="B3" s="43" t="s">
        <v>80</v>
      </c>
      <c r="C3" s="44"/>
      <c r="D3" s="77"/>
      <c r="E3" s="67" t="s">
        <v>26</v>
      </c>
      <c r="F3" s="41">
        <v>20</v>
      </c>
      <c r="G3" s="21"/>
      <c r="H3" s="21" t="str">
        <f>IF($G3="","",$F3*$G3)</f>
        <v/>
      </c>
      <c r="I3" s="4">
        <v>0.23</v>
      </c>
      <c r="J3" s="21" t="str">
        <f>IF($G3="","",$H3*1.23)</f>
        <v/>
      </c>
    </row>
    <row r="4" spans="1:10" ht="33" x14ac:dyDescent="0.25">
      <c r="A4" s="31" t="s">
        <v>12</v>
      </c>
      <c r="B4" s="37" t="s">
        <v>81</v>
      </c>
      <c r="C4" s="38"/>
      <c r="D4" s="38"/>
      <c r="E4" s="32" t="s">
        <v>26</v>
      </c>
      <c r="F4" s="5">
        <v>20</v>
      </c>
      <c r="G4" s="23"/>
      <c r="H4" s="21" t="str">
        <f t="shared" ref="H4:H19" si="0">IF($G4="","",$F4*$G4)</f>
        <v/>
      </c>
      <c r="I4" s="4">
        <v>0.23</v>
      </c>
      <c r="J4" s="21" t="str">
        <f t="shared" ref="J4:J19" si="1">IF($G4="","",$H4*1.23)</f>
        <v/>
      </c>
    </row>
    <row r="5" spans="1:10" ht="66" x14ac:dyDescent="0.25">
      <c r="A5" s="31" t="s">
        <v>14</v>
      </c>
      <c r="B5" s="37" t="s">
        <v>82</v>
      </c>
      <c r="C5" s="38"/>
      <c r="D5" s="38"/>
      <c r="E5" s="32" t="s">
        <v>35</v>
      </c>
      <c r="F5" s="5">
        <v>4</v>
      </c>
      <c r="G5" s="23"/>
      <c r="H5" s="21" t="str">
        <f t="shared" si="0"/>
        <v/>
      </c>
      <c r="I5" s="4">
        <v>0.23</v>
      </c>
      <c r="J5" s="21" t="str">
        <f t="shared" si="1"/>
        <v/>
      </c>
    </row>
    <row r="6" spans="1:10" ht="66" x14ac:dyDescent="0.25">
      <c r="A6" s="31" t="s">
        <v>16</v>
      </c>
      <c r="B6" s="37" t="s">
        <v>83</v>
      </c>
      <c r="C6" s="38"/>
      <c r="D6" s="38"/>
      <c r="E6" s="32" t="s">
        <v>35</v>
      </c>
      <c r="F6" s="5">
        <v>4</v>
      </c>
      <c r="G6" s="23"/>
      <c r="H6" s="21" t="str">
        <f t="shared" si="0"/>
        <v/>
      </c>
      <c r="I6" s="4">
        <v>0.23</v>
      </c>
      <c r="J6" s="21" t="str">
        <f t="shared" si="1"/>
        <v/>
      </c>
    </row>
    <row r="7" spans="1:10" ht="165" x14ac:dyDescent="0.25">
      <c r="A7" s="31" t="s">
        <v>18</v>
      </c>
      <c r="B7" s="37" t="s">
        <v>84</v>
      </c>
      <c r="C7" s="38"/>
      <c r="D7" s="38"/>
      <c r="E7" s="32" t="s">
        <v>26</v>
      </c>
      <c r="F7" s="5">
        <v>2</v>
      </c>
      <c r="G7" s="23"/>
      <c r="H7" s="21" t="str">
        <f t="shared" si="0"/>
        <v/>
      </c>
      <c r="I7" s="4">
        <v>0.23</v>
      </c>
      <c r="J7" s="21" t="str">
        <f t="shared" si="1"/>
        <v/>
      </c>
    </row>
    <row r="8" spans="1:10" ht="165" x14ac:dyDescent="0.25">
      <c r="A8" s="31" t="s">
        <v>39</v>
      </c>
      <c r="B8" s="37" t="s">
        <v>296</v>
      </c>
      <c r="C8" s="38"/>
      <c r="D8" s="38"/>
      <c r="E8" s="32" t="s">
        <v>26</v>
      </c>
      <c r="F8" s="5">
        <v>4</v>
      </c>
      <c r="G8" s="27"/>
      <c r="H8" s="21" t="str">
        <f t="shared" si="0"/>
        <v/>
      </c>
      <c r="I8" s="4">
        <v>0.23</v>
      </c>
      <c r="J8" s="21" t="str">
        <f t="shared" si="1"/>
        <v/>
      </c>
    </row>
    <row r="9" spans="1:10" ht="165" x14ac:dyDescent="0.25">
      <c r="A9" s="31" t="s">
        <v>41</v>
      </c>
      <c r="B9" s="37" t="s">
        <v>85</v>
      </c>
      <c r="C9" s="38"/>
      <c r="D9" s="38"/>
      <c r="E9" s="32" t="s">
        <v>26</v>
      </c>
      <c r="F9" s="5">
        <v>4</v>
      </c>
      <c r="G9" s="27"/>
      <c r="H9" s="21" t="str">
        <f t="shared" si="0"/>
        <v/>
      </c>
      <c r="I9" s="4">
        <v>0.23</v>
      </c>
      <c r="J9" s="21" t="str">
        <f t="shared" si="1"/>
        <v/>
      </c>
    </row>
    <row r="10" spans="1:10" ht="148.5" x14ac:dyDescent="0.25">
      <c r="A10" s="31" t="s">
        <v>43</v>
      </c>
      <c r="B10" s="37" t="s">
        <v>86</v>
      </c>
      <c r="C10" s="38"/>
      <c r="D10" s="38"/>
      <c r="E10" s="32" t="s">
        <v>26</v>
      </c>
      <c r="F10" s="5">
        <v>2</v>
      </c>
      <c r="G10" s="27"/>
      <c r="H10" s="21" t="str">
        <f t="shared" si="0"/>
        <v/>
      </c>
      <c r="I10" s="4">
        <v>0.23</v>
      </c>
      <c r="J10" s="21" t="str">
        <f t="shared" si="1"/>
        <v/>
      </c>
    </row>
    <row r="11" spans="1:10" ht="132" x14ac:dyDescent="0.25">
      <c r="A11" s="31" t="s">
        <v>45</v>
      </c>
      <c r="B11" s="37" t="s">
        <v>87</v>
      </c>
      <c r="C11" s="38"/>
      <c r="D11" s="38"/>
      <c r="E11" s="32" t="s">
        <v>26</v>
      </c>
      <c r="F11" s="5">
        <v>2</v>
      </c>
      <c r="G11" s="27"/>
      <c r="H11" s="21" t="str">
        <f t="shared" si="0"/>
        <v/>
      </c>
      <c r="I11" s="4">
        <v>0.23</v>
      </c>
      <c r="J11" s="21" t="str">
        <f t="shared" si="1"/>
        <v/>
      </c>
    </row>
    <row r="12" spans="1:10" ht="115.5" x14ac:dyDescent="0.25">
      <c r="A12" s="31" t="s">
        <v>47</v>
      </c>
      <c r="B12" s="37" t="s">
        <v>88</v>
      </c>
      <c r="C12" s="38"/>
      <c r="D12" s="38"/>
      <c r="E12" s="32" t="s">
        <v>26</v>
      </c>
      <c r="F12" s="5">
        <v>4</v>
      </c>
      <c r="G12" s="27"/>
      <c r="H12" s="21" t="str">
        <f t="shared" si="0"/>
        <v/>
      </c>
      <c r="I12" s="4">
        <v>0.23</v>
      </c>
      <c r="J12" s="21" t="str">
        <f t="shared" si="1"/>
        <v/>
      </c>
    </row>
    <row r="13" spans="1:10" ht="148.5" x14ac:dyDescent="0.25">
      <c r="A13" s="31" t="s">
        <v>49</v>
      </c>
      <c r="B13" s="37" t="s">
        <v>89</v>
      </c>
      <c r="C13" s="38"/>
      <c r="D13" s="38"/>
      <c r="E13" s="32" t="s">
        <v>26</v>
      </c>
      <c r="F13" s="5">
        <v>4</v>
      </c>
      <c r="G13" s="27"/>
      <c r="H13" s="21" t="str">
        <f t="shared" si="0"/>
        <v/>
      </c>
      <c r="I13" s="4">
        <v>0.23</v>
      </c>
      <c r="J13" s="21" t="str">
        <f t="shared" si="1"/>
        <v/>
      </c>
    </row>
    <row r="14" spans="1:10" ht="198" x14ac:dyDescent="0.25">
      <c r="A14" s="31" t="s">
        <v>51</v>
      </c>
      <c r="B14" s="37" t="s">
        <v>90</v>
      </c>
      <c r="C14" s="38"/>
      <c r="D14" s="38"/>
      <c r="E14" s="32" t="s">
        <v>26</v>
      </c>
      <c r="F14" s="5">
        <v>2</v>
      </c>
      <c r="G14" s="27"/>
      <c r="H14" s="21" t="str">
        <f t="shared" si="0"/>
        <v/>
      </c>
      <c r="I14" s="4">
        <v>0.23</v>
      </c>
      <c r="J14" s="21" t="str">
        <f t="shared" si="1"/>
        <v/>
      </c>
    </row>
    <row r="15" spans="1:10" ht="99" x14ac:dyDescent="0.25">
      <c r="A15" s="31" t="s">
        <v>53</v>
      </c>
      <c r="B15" s="37" t="s">
        <v>297</v>
      </c>
      <c r="C15" s="38"/>
      <c r="D15" s="38"/>
      <c r="E15" s="32" t="s">
        <v>26</v>
      </c>
      <c r="F15" s="5">
        <v>2</v>
      </c>
      <c r="G15" s="27"/>
      <c r="H15" s="21" t="str">
        <f t="shared" si="0"/>
        <v/>
      </c>
      <c r="I15" s="4">
        <v>0.23</v>
      </c>
      <c r="J15" s="21" t="str">
        <f t="shared" si="1"/>
        <v/>
      </c>
    </row>
    <row r="16" spans="1:10" ht="82.5" x14ac:dyDescent="0.25">
      <c r="A16" s="31" t="s">
        <v>55</v>
      </c>
      <c r="B16" s="37" t="s">
        <v>91</v>
      </c>
      <c r="C16" s="38"/>
      <c r="D16" s="38"/>
      <c r="E16" s="32" t="s">
        <v>26</v>
      </c>
      <c r="F16" s="5">
        <v>2</v>
      </c>
      <c r="G16" s="27"/>
      <c r="H16" s="21" t="str">
        <f t="shared" si="0"/>
        <v/>
      </c>
      <c r="I16" s="4">
        <v>0.23</v>
      </c>
      <c r="J16" s="21" t="str">
        <f t="shared" si="1"/>
        <v/>
      </c>
    </row>
    <row r="17" spans="1:11" ht="66" x14ac:dyDescent="0.25">
      <c r="A17" s="31" t="s">
        <v>57</v>
      </c>
      <c r="B17" s="37" t="s">
        <v>298</v>
      </c>
      <c r="C17" s="38"/>
      <c r="D17" s="38"/>
      <c r="E17" s="32" t="s">
        <v>26</v>
      </c>
      <c r="F17" s="5">
        <v>2</v>
      </c>
      <c r="G17" s="27"/>
      <c r="H17" s="21" t="str">
        <f t="shared" si="0"/>
        <v/>
      </c>
      <c r="I17" s="4">
        <v>0.23</v>
      </c>
      <c r="J17" s="21" t="str">
        <f t="shared" si="1"/>
        <v/>
      </c>
    </row>
    <row r="18" spans="1:11" ht="66" x14ac:dyDescent="0.25">
      <c r="A18" s="31" t="s">
        <v>59</v>
      </c>
      <c r="B18" s="37" t="s">
        <v>92</v>
      </c>
      <c r="C18" s="38"/>
      <c r="D18" s="38"/>
      <c r="E18" s="32" t="s">
        <v>26</v>
      </c>
      <c r="F18" s="5">
        <v>4</v>
      </c>
      <c r="G18" s="27"/>
      <c r="H18" s="21" t="str">
        <f t="shared" si="0"/>
        <v/>
      </c>
      <c r="I18" s="4">
        <v>0.23</v>
      </c>
      <c r="J18" s="21" t="str">
        <f t="shared" si="1"/>
        <v/>
      </c>
    </row>
    <row r="19" spans="1:11" ht="82.5" x14ac:dyDescent="0.25">
      <c r="A19" s="68" t="s">
        <v>61</v>
      </c>
      <c r="B19" s="85" t="s">
        <v>291</v>
      </c>
      <c r="C19" s="38"/>
      <c r="D19" s="38"/>
      <c r="E19" s="32" t="s">
        <v>26</v>
      </c>
      <c r="F19" s="5">
        <v>2</v>
      </c>
      <c r="G19" s="70"/>
      <c r="H19" s="21" t="str">
        <f t="shared" si="0"/>
        <v/>
      </c>
      <c r="I19" s="4">
        <v>0.23</v>
      </c>
      <c r="J19" s="21" t="str">
        <f t="shared" si="1"/>
        <v/>
      </c>
      <c r="K19" s="71"/>
    </row>
    <row r="20" spans="1:11" ht="17.25" thickBot="1" x14ac:dyDescent="0.3">
      <c r="A20" s="102" t="s">
        <v>20</v>
      </c>
      <c r="B20" s="94"/>
      <c r="C20" s="94"/>
      <c r="D20" s="94"/>
      <c r="E20" s="94"/>
      <c r="F20" s="95"/>
      <c r="G20" s="25"/>
      <c r="H20" s="25">
        <f>SUM(H3:H19)</f>
        <v>0</v>
      </c>
      <c r="I20" s="4">
        <v>0.23</v>
      </c>
      <c r="J20" s="25">
        <f>SUM(J3:J19)</f>
        <v>0</v>
      </c>
    </row>
    <row r="21" spans="1:11" ht="18.75" thickBot="1" x14ac:dyDescent="0.3">
      <c r="A21" s="90" t="s">
        <v>93</v>
      </c>
      <c r="B21" s="91"/>
      <c r="C21" s="91"/>
      <c r="D21" s="91"/>
      <c r="E21" s="91"/>
      <c r="F21" s="91"/>
      <c r="G21" s="91"/>
      <c r="H21" s="91"/>
      <c r="I21" s="91"/>
      <c r="J21" s="92"/>
    </row>
    <row r="22" spans="1:11" ht="33" x14ac:dyDescent="0.25">
      <c r="A22" s="42" t="s">
        <v>9</v>
      </c>
      <c r="B22" s="43" t="str">
        <f>$B3</f>
        <v xml:space="preserve">Dyspenser (podajnik) do taśmy pakowej (oklejarka) </v>
      </c>
      <c r="C22" s="44"/>
      <c r="D22" s="77"/>
      <c r="E22" s="67" t="s">
        <v>26</v>
      </c>
      <c r="F22" s="7">
        <f t="shared" ref="F22:F38" si="2">($F3)/2</f>
        <v>10</v>
      </c>
      <c r="G22" s="21" t="str">
        <f>IF($G3="","",$G3)</f>
        <v/>
      </c>
      <c r="H22" s="21" t="str">
        <f>IF($G22="","",$F22*G22)</f>
        <v/>
      </c>
      <c r="I22" s="4">
        <v>0.23</v>
      </c>
      <c r="J22" s="21" t="str">
        <f>IF($G22="","",$H22*1.23)</f>
        <v/>
      </c>
    </row>
    <row r="23" spans="1:11" ht="33" x14ac:dyDescent="0.25">
      <c r="A23" s="31" t="s">
        <v>12</v>
      </c>
      <c r="B23" s="37" t="str">
        <f t="shared" ref="B23:B38" si="3">$B4</f>
        <v>Dziurkacz metalowy, 2-dziurkowy do 40 kartek</v>
      </c>
      <c r="C23" s="38"/>
      <c r="D23" s="38"/>
      <c r="E23" s="32" t="s">
        <v>26</v>
      </c>
      <c r="F23" s="7">
        <f t="shared" si="2"/>
        <v>10</v>
      </c>
      <c r="G23" s="21" t="str">
        <f t="shared" ref="G23:G38" si="4">IF($G4="","",$G4)</f>
        <v/>
      </c>
      <c r="H23" s="21" t="str">
        <f t="shared" ref="H23:H38" si="5">IF($G23="","",$F23*G23)</f>
        <v/>
      </c>
      <c r="I23" s="4">
        <v>0.23</v>
      </c>
      <c r="J23" s="21" t="str">
        <f t="shared" ref="J23:J38" si="6">IF($G23="","",$H23*1.23)</f>
        <v/>
      </c>
    </row>
    <row r="24" spans="1:11" ht="66" x14ac:dyDescent="0.25">
      <c r="A24" s="31" t="s">
        <v>14</v>
      </c>
      <c r="B24" s="37" t="str">
        <f t="shared" si="3"/>
        <v xml:space="preserve">Dziurkacz ozdobny 2,5 cm świąteczny mix 12 wzorów – zawiera: śnieżynkę i choinkę oraz inne Display Box świąteczny lub równoważny </v>
      </c>
      <c r="C24" s="38"/>
      <c r="D24" s="38"/>
      <c r="E24" s="32" t="s">
        <v>35</v>
      </c>
      <c r="F24" s="7">
        <f t="shared" si="2"/>
        <v>2</v>
      </c>
      <c r="G24" s="21" t="str">
        <f t="shared" si="4"/>
        <v/>
      </c>
      <c r="H24" s="21" t="str">
        <f t="shared" si="5"/>
        <v/>
      </c>
      <c r="I24" s="4">
        <v>0.23</v>
      </c>
      <c r="J24" s="21" t="str">
        <f t="shared" si="6"/>
        <v/>
      </c>
    </row>
    <row r="25" spans="1:11" ht="66" x14ac:dyDescent="0.25">
      <c r="A25" s="31" t="s">
        <v>16</v>
      </c>
      <c r="B25" s="37" t="str">
        <f t="shared" si="3"/>
        <v xml:space="preserve">Dziurkacz ozdobny 2,5 cm świąteczny mix 12 wzorów – zawiera: motywy kwiatowe oraz inne Display Box świąteczny lub równoważny </v>
      </c>
      <c r="C25" s="38"/>
      <c r="D25" s="38"/>
      <c r="E25" s="32" t="s">
        <v>35</v>
      </c>
      <c r="F25" s="7">
        <f t="shared" si="2"/>
        <v>2</v>
      </c>
      <c r="G25" s="21" t="str">
        <f t="shared" si="4"/>
        <v/>
      </c>
      <c r="H25" s="21" t="str">
        <f t="shared" si="5"/>
        <v/>
      </c>
      <c r="I25" s="4">
        <v>0.23</v>
      </c>
      <c r="J25" s="21" t="str">
        <f t="shared" si="6"/>
        <v/>
      </c>
    </row>
    <row r="26" spans="1:11" ht="165" x14ac:dyDescent="0.25">
      <c r="A26" s="31" t="s">
        <v>18</v>
      </c>
      <c r="B26" s="37" t="str">
        <f t="shared" si="3"/>
        <v>Bindownica - duża dźwignia ułatwia proces dziurkowania, zmniejsza siłę nacisku potrzebną do przedziurkowania dużej ilości kartek. Posiada system dziurkowania pionowego, który umożliwia niezależne dziurkowanie i nakładanie dokumentów na grzbiet, ułatwia wyrównanie dokumentów. Posiada metalowy mechanizm oraz szufladę do przechowywania grzbietów, Fellowes Pulsar + 300 lub równoważna.</v>
      </c>
      <c r="C26" s="38"/>
      <c r="D26" s="38"/>
      <c r="E26" s="32" t="s">
        <v>26</v>
      </c>
      <c r="F26" s="7">
        <f t="shared" si="2"/>
        <v>1</v>
      </c>
      <c r="G26" s="21" t="str">
        <f t="shared" si="4"/>
        <v/>
      </c>
      <c r="H26" s="21" t="str">
        <f t="shared" si="5"/>
        <v/>
      </c>
      <c r="I26" s="4">
        <v>0.23</v>
      </c>
      <c r="J26" s="21" t="str">
        <f t="shared" si="6"/>
        <v/>
      </c>
    </row>
    <row r="27" spans="1:11" ht="165" x14ac:dyDescent="0.25">
      <c r="A27" s="31" t="s">
        <v>39</v>
      </c>
      <c r="B27" s="37" t="str">
        <f t="shared" si="3"/>
        <v>Bindownica elektryczna do oprawy grzbietem plastikowym, jednorazowo dziurkuje do 28 kartek A4 (80g), może oprawiać dokumenty o grubości do 510 arkuszy, maks. średnica grzbietu 51 mm, posiada system elektrycznego dziurkowania, który usprawnia proces oprawy dokumentów, posiada wytrzymały, metalowy mechanizm, Fellowes Galaxy E500 lub równoważna.</v>
      </c>
      <c r="C27" s="38"/>
      <c r="D27" s="38"/>
      <c r="E27" s="32" t="s">
        <v>26</v>
      </c>
      <c r="F27" s="7">
        <f t="shared" si="2"/>
        <v>2</v>
      </c>
      <c r="G27" s="21" t="str">
        <f t="shared" si="4"/>
        <v/>
      </c>
      <c r="H27" s="21" t="str">
        <f t="shared" si="5"/>
        <v/>
      </c>
      <c r="I27" s="4">
        <v>0.23</v>
      </c>
      <c r="J27" s="21" t="str">
        <f t="shared" si="6"/>
        <v/>
      </c>
    </row>
    <row r="28" spans="1:11" ht="165" x14ac:dyDescent="0.25">
      <c r="A28" s="31" t="s">
        <v>41</v>
      </c>
      <c r="B28" s="37" t="str">
        <f t="shared" si="3"/>
        <v>Dziurkacz - wyposażony w mechanizm przeznaczony do dziurkowania długich dokumentów, konstrukcja wykonana z metalu, posiada gumowany uchwyt, który zapewnia wygodne użytkowanie, posiada sprężynę wspomaganą wysoką dźwignią, dziurkuje jednorazowo do 150 kartek papieru, posiada schowek na części wymienne, Kangaro Hdp-4160n poczwórny lub równoważny.</v>
      </c>
      <c r="C28" s="38"/>
      <c r="D28" s="38"/>
      <c r="E28" s="32" t="s">
        <v>26</v>
      </c>
      <c r="F28" s="7">
        <f t="shared" si="2"/>
        <v>2</v>
      </c>
      <c r="G28" s="21" t="str">
        <f t="shared" si="4"/>
        <v/>
      </c>
      <c r="H28" s="21" t="str">
        <f t="shared" si="5"/>
        <v/>
      </c>
      <c r="I28" s="4">
        <v>0.23</v>
      </c>
      <c r="J28" s="21" t="str">
        <f t="shared" si="6"/>
        <v/>
      </c>
    </row>
    <row r="29" spans="1:11" ht="148.5" x14ac:dyDescent="0.25">
      <c r="A29" s="31" t="s">
        <v>43</v>
      </c>
      <c r="B29" s="37" t="str">
        <f t="shared" si="3"/>
        <v>Gilotyna - do małego natężenia pracy, posiada ostrze ze stali nierdzewnej, które zapewnia jednolite cięcie. Tnie jednorazowo do 10 arkuszy (80g) do formatu A4. Możliwość cięcia papieru, plastikowych okładek i zdjęć. Bezpieczna, posiada Specjalna osłonę, która chroni przed zranieniem w trakcie pracy, Fellowes Fusion A4 lub równoważna.</v>
      </c>
      <c r="C29" s="38"/>
      <c r="D29" s="38"/>
      <c r="E29" s="32" t="s">
        <v>26</v>
      </c>
      <c r="F29" s="7">
        <f t="shared" si="2"/>
        <v>1</v>
      </c>
      <c r="G29" s="21" t="str">
        <f t="shared" si="4"/>
        <v/>
      </c>
      <c r="H29" s="21" t="str">
        <f t="shared" si="5"/>
        <v/>
      </c>
      <c r="I29" s="4">
        <v>0.23</v>
      </c>
      <c r="J29" s="21" t="str">
        <f t="shared" si="6"/>
        <v/>
      </c>
    </row>
    <row r="30" spans="1:11" ht="132" x14ac:dyDescent="0.25">
      <c r="A30" s="31" t="s">
        <v>45</v>
      </c>
      <c r="B30" s="37" t="str">
        <f t="shared" si="3"/>
        <v>Laminator - maks. format laminowanego dokumentu: A3, szerokość wejścia: 320 mm, maksymalna grubość folii laminacyjnej: 250 mik. Laminacja na zimno i na gorąco. Funkcja cofania pozwala na wycofanie nieprawidłowo włożonego dokumentu. Fellowes Jupiter 2 A3 lub równoważny.</v>
      </c>
      <c r="C30" s="38"/>
      <c r="D30" s="38"/>
      <c r="E30" s="32" t="s">
        <v>26</v>
      </c>
      <c r="F30" s="7">
        <f t="shared" si="2"/>
        <v>1</v>
      </c>
      <c r="G30" s="21" t="str">
        <f t="shared" si="4"/>
        <v/>
      </c>
      <c r="H30" s="21" t="str">
        <f t="shared" si="5"/>
        <v/>
      </c>
      <c r="I30" s="4">
        <v>0.23</v>
      </c>
      <c r="J30" s="21" t="str">
        <f t="shared" si="6"/>
        <v/>
      </c>
    </row>
    <row r="31" spans="1:11" ht="115.5" x14ac:dyDescent="0.25">
      <c r="A31" s="31" t="s">
        <v>47</v>
      </c>
      <c r="B31" s="37" t="str">
        <f t="shared" si="3"/>
        <v>Planer miesięczny magnetyczny 120x90cm, na powierzchni znajduje się stały nadruk terminarza miesięcznego, rozmiar tablicy 120x90 cm, powierzchnia lakierowana suchościeralna magnetyczna, srebrna rama aluminiowa, Officeboard z notesem TP007 lub równoważny.</v>
      </c>
      <c r="C31" s="38"/>
      <c r="D31" s="38"/>
      <c r="E31" s="32" t="s">
        <v>26</v>
      </c>
      <c r="F31" s="7">
        <f t="shared" si="2"/>
        <v>2</v>
      </c>
      <c r="G31" s="21" t="str">
        <f t="shared" si="4"/>
        <v/>
      </c>
      <c r="H31" s="21" t="str">
        <f t="shared" si="5"/>
        <v/>
      </c>
      <c r="I31" s="4">
        <v>0.23</v>
      </c>
      <c r="J31" s="21" t="str">
        <f t="shared" si="6"/>
        <v/>
      </c>
    </row>
    <row r="32" spans="1:11" ht="148.5" x14ac:dyDescent="0.25">
      <c r="A32" s="31" t="s">
        <v>49</v>
      </c>
      <c r="B32" s="37" t="str">
        <f t="shared" si="3"/>
        <v>Laminator - maks. format laminowanego dokumentu: A3, szerokość wejścia: 320 mm, maksymalna grubość folii laminacyjnej: 125 mik. Krótki czas nagrzewania - dzięki technologii do 60 sekund, laminacja na gorąco i na zimno, wydaje sygnał dźwiękowy, a diody sygnalizują gotowość laminatora do pracy, Fellowes A3 Calibre lub równoważny.</v>
      </c>
      <c r="C32" s="38"/>
      <c r="D32" s="38"/>
      <c r="E32" s="32" t="s">
        <v>26</v>
      </c>
      <c r="F32" s="7">
        <f t="shared" si="2"/>
        <v>2</v>
      </c>
      <c r="G32" s="21" t="str">
        <f t="shared" si="4"/>
        <v/>
      </c>
      <c r="H32" s="21" t="str">
        <f t="shared" si="5"/>
        <v/>
      </c>
      <c r="I32" s="4">
        <v>0.23</v>
      </c>
      <c r="J32" s="21" t="str">
        <f t="shared" si="6"/>
        <v/>
      </c>
    </row>
    <row r="33" spans="1:10" ht="198" x14ac:dyDescent="0.25">
      <c r="A33" s="31" t="s">
        <v>51</v>
      </c>
      <c r="B33" s="37" t="str">
        <f t="shared" si="3"/>
        <v>Termobindownica - łatwe przechowywanie dzięki pionowemu systemowi ustawienia,może oprawiać dokumenty o grubości do 300 kartek A4 (80 g),czas nagrzewania - ok. 4 minuty,maksymalna grubość oprawianego dokumentu/grzbietu okładki - 30 mm, posiadasystem dziurkowania pionowego, który umożliwia niezależne dziurkowanie i nakładanie dokumentów na grzbiet, ułatwia i przyspiesza czas oprawy, Fellowes Helios 30 lub równoważna.</v>
      </c>
      <c r="C33" s="38"/>
      <c r="D33" s="38"/>
      <c r="E33" s="32" t="s">
        <v>26</v>
      </c>
      <c r="F33" s="7">
        <f t="shared" si="2"/>
        <v>1</v>
      </c>
      <c r="G33" s="21" t="str">
        <f t="shared" si="4"/>
        <v/>
      </c>
      <c r="H33" s="21" t="str">
        <f t="shared" si="5"/>
        <v/>
      </c>
      <c r="I33" s="4">
        <v>0.23</v>
      </c>
      <c r="J33" s="21" t="str">
        <f t="shared" si="6"/>
        <v/>
      </c>
    </row>
    <row r="34" spans="1:10" ht="99" x14ac:dyDescent="0.25">
      <c r="A34" s="31" t="s">
        <v>53</v>
      </c>
      <c r="B34" s="37" t="str">
        <f t="shared" si="3"/>
        <v>Trymer - obcinarka, posiada metalową bazę zintegrowaną z antypoślizgowymi nóżkami, format papieru A3, długość cięcia (mm) 455, ilość jednorazowo ciętych arkuszy 80g - 10, do formatu A3, Fellowes Electron A3 lub równoważny.</v>
      </c>
      <c r="C34" s="38"/>
      <c r="D34" s="38"/>
      <c r="E34" s="32" t="s">
        <v>26</v>
      </c>
      <c r="F34" s="7">
        <f t="shared" si="2"/>
        <v>1</v>
      </c>
      <c r="G34" s="21" t="str">
        <f t="shared" si="4"/>
        <v/>
      </c>
      <c r="H34" s="21" t="str">
        <f t="shared" si="5"/>
        <v/>
      </c>
      <c r="I34" s="4">
        <v>0.23</v>
      </c>
      <c r="J34" s="21" t="str">
        <f t="shared" si="6"/>
        <v/>
      </c>
    </row>
    <row r="35" spans="1:10" ht="82.5" x14ac:dyDescent="0.25">
      <c r="A35" s="31" t="s">
        <v>55</v>
      </c>
      <c r="B35" s="37" t="str">
        <f t="shared" si="3"/>
        <v>Zszywacz elektryczny biurowy do 45 kartek, głębokość zszywania do 20mm, posiada pojemnik na zszywki oraz regulację głębokości zszywania, Rapid Optima 45 lub równoważny.</v>
      </c>
      <c r="C35" s="38"/>
      <c r="D35" s="38"/>
      <c r="E35" s="32" t="s">
        <v>26</v>
      </c>
      <c r="F35" s="7">
        <f t="shared" si="2"/>
        <v>1</v>
      </c>
      <c r="G35" s="21" t="str">
        <f t="shared" si="4"/>
        <v/>
      </c>
      <c r="H35" s="21" t="str">
        <f t="shared" si="5"/>
        <v/>
      </c>
      <c r="I35" s="4">
        <v>0.23</v>
      </c>
      <c r="J35" s="21" t="str">
        <f t="shared" si="6"/>
        <v/>
      </c>
    </row>
    <row r="36" spans="1:10" ht="66" x14ac:dyDescent="0.25">
      <c r="A36" s="31" t="s">
        <v>57</v>
      </c>
      <c r="B36" s="37" t="str">
        <f t="shared" si="3"/>
        <v>Zszywacz blokowy srebrno-pomarańczowy do 110 kartek, głębokość zszywania 5-66 mm, może pracować ze zszywkami typu 9 i 23, Rapid HD110 lub równoważny.</v>
      </c>
      <c r="C36" s="38"/>
      <c r="D36" s="38"/>
      <c r="E36" s="32" t="s">
        <v>26</v>
      </c>
      <c r="F36" s="7">
        <f t="shared" si="2"/>
        <v>1</v>
      </c>
      <c r="G36" s="21" t="str">
        <f t="shared" si="4"/>
        <v/>
      </c>
      <c r="H36" s="21" t="str">
        <f t="shared" si="5"/>
        <v/>
      </c>
      <c r="I36" s="4">
        <v>0.23</v>
      </c>
      <c r="J36" s="21" t="str">
        <f t="shared" si="6"/>
        <v/>
      </c>
    </row>
    <row r="37" spans="1:10" ht="66" x14ac:dyDescent="0.25">
      <c r="A37" s="31" t="s">
        <v>59</v>
      </c>
      <c r="B37" s="37" t="str">
        <f t="shared" si="3"/>
        <v>Kartoteka A4 otwarta wyposażona w przekładki, gumowe nóżki chronią blat biurka przed zarysowaniem oraz zapobiegają przemieszczaniu się kartoteki.</v>
      </c>
      <c r="C37" s="38"/>
      <c r="D37" s="38"/>
      <c r="E37" s="32" t="s">
        <v>26</v>
      </c>
      <c r="F37" s="7">
        <f t="shared" si="2"/>
        <v>2</v>
      </c>
      <c r="G37" s="21" t="str">
        <f t="shared" si="4"/>
        <v/>
      </c>
      <c r="H37" s="21" t="str">
        <f t="shared" si="5"/>
        <v/>
      </c>
      <c r="I37" s="4">
        <v>0.23</v>
      </c>
      <c r="J37" s="21" t="str">
        <f t="shared" si="6"/>
        <v/>
      </c>
    </row>
    <row r="38" spans="1:10" ht="82.5" x14ac:dyDescent="0.25">
      <c r="A38" s="31" t="s">
        <v>61</v>
      </c>
      <c r="B38" s="37" t="str">
        <f t="shared" si="3"/>
        <v>System stołowy 30 paneli, wykonany z metalu, wraz z panelami informacyjnymi z polipropylenu w formacie a4 i indeksami. Moduł w kształcie litery L.  Producent DURABLE lub równoważny.</v>
      </c>
      <c r="C38" s="69"/>
      <c r="D38" s="38"/>
      <c r="E38" s="32" t="s">
        <v>26</v>
      </c>
      <c r="F38" s="7">
        <f t="shared" si="2"/>
        <v>1</v>
      </c>
      <c r="G38" s="21" t="str">
        <f t="shared" si="4"/>
        <v/>
      </c>
      <c r="H38" s="21" t="str">
        <f t="shared" si="5"/>
        <v/>
      </c>
      <c r="I38" s="4">
        <v>0.23</v>
      </c>
      <c r="J38" s="21" t="str">
        <f t="shared" si="6"/>
        <v/>
      </c>
    </row>
    <row r="39" spans="1:10" ht="17.25" thickBot="1" x14ac:dyDescent="0.3">
      <c r="A39" s="102" t="s">
        <v>20</v>
      </c>
      <c r="B39" s="94"/>
      <c r="C39" s="94"/>
      <c r="D39" s="94"/>
      <c r="E39" s="94"/>
      <c r="F39" s="95"/>
      <c r="G39" s="34"/>
      <c r="H39" s="35">
        <f>SUM(H22:H38)</f>
        <v>0</v>
      </c>
      <c r="I39" s="8">
        <v>0.23</v>
      </c>
      <c r="J39" s="35">
        <f>SUM(J22:J38)</f>
        <v>0</v>
      </c>
    </row>
    <row r="40" spans="1:10" ht="16.5" x14ac:dyDescent="0.25">
      <c r="A40" s="98" t="s">
        <v>22</v>
      </c>
      <c r="B40" s="98"/>
      <c r="C40" s="98"/>
      <c r="D40" s="98"/>
      <c r="E40" s="98"/>
      <c r="F40" s="98"/>
      <c r="G40" s="40"/>
      <c r="H40" s="30">
        <f>H$20+H$39</f>
        <v>0</v>
      </c>
      <c r="I40" s="4">
        <v>0.23</v>
      </c>
      <c r="J40" s="59">
        <f>J$20+J$39</f>
        <v>0</v>
      </c>
    </row>
  </sheetData>
  <mergeCells count="5">
    <mergeCell ref="A40:F40"/>
    <mergeCell ref="A2:J2"/>
    <mergeCell ref="A20:F20"/>
    <mergeCell ref="A21:J21"/>
    <mergeCell ref="A39:F39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8"/>
    </sheetView>
  </sheetViews>
  <sheetFormatPr defaultRowHeight="15" x14ac:dyDescent="0.25"/>
  <cols>
    <col min="1" max="1" width="5.28515625" customWidth="1"/>
    <col min="2" max="2" width="35.42578125" customWidth="1"/>
    <col min="3" max="3" width="11.7109375" customWidth="1"/>
    <col min="4" max="4" width="10.7109375" customWidth="1"/>
    <col min="5" max="5" width="7" customWidth="1"/>
    <col min="6" max="6" width="9.140625" customWidth="1"/>
    <col min="7" max="7" width="10.28515625" customWidth="1"/>
    <col min="8" max="8" width="12.28515625" customWidth="1"/>
    <col min="9" max="9" width="7.140625" customWidth="1"/>
    <col min="10" max="10" width="11.7109375" customWidth="1"/>
  </cols>
  <sheetData>
    <row r="1" spans="1:10" ht="48" thickBot="1" x14ac:dyDescent="0.3">
      <c r="A1" s="16" t="s">
        <v>0</v>
      </c>
      <c r="B1" s="17" t="s">
        <v>1</v>
      </c>
      <c r="C1" s="17" t="s">
        <v>2</v>
      </c>
      <c r="D1" s="17" t="s">
        <v>294</v>
      </c>
      <c r="E1" s="18" t="s">
        <v>3</v>
      </c>
      <c r="F1" s="19" t="s">
        <v>4</v>
      </c>
      <c r="G1" s="19" t="s">
        <v>303</v>
      </c>
      <c r="H1" s="19" t="s">
        <v>5</v>
      </c>
      <c r="I1" s="18" t="s">
        <v>6</v>
      </c>
      <c r="J1" s="17" t="s">
        <v>7</v>
      </c>
    </row>
    <row r="2" spans="1:10" ht="18.75" thickBot="1" x14ac:dyDescent="0.3">
      <c r="A2" s="106" t="s">
        <v>94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ht="66" x14ac:dyDescent="0.25">
      <c r="A3" s="31" t="s">
        <v>9</v>
      </c>
      <c r="B3" s="45" t="s">
        <v>95</v>
      </c>
      <c r="C3" s="5"/>
      <c r="D3" s="76"/>
      <c r="E3" s="79" t="s">
        <v>26</v>
      </c>
      <c r="F3" s="84">
        <v>8</v>
      </c>
      <c r="G3" s="21"/>
      <c r="H3" s="21" t="str">
        <f>IF($G3="","",$F3*G3)</f>
        <v/>
      </c>
      <c r="I3" s="4">
        <v>0.23</v>
      </c>
      <c r="J3" s="21" t="str">
        <f>IF($G3="","",$H3*1.23)</f>
        <v/>
      </c>
    </row>
    <row r="4" spans="1:10" ht="16.5" x14ac:dyDescent="0.25">
      <c r="A4" s="31" t="s">
        <v>12</v>
      </c>
      <c r="B4" s="45" t="s">
        <v>96</v>
      </c>
      <c r="C4" s="5"/>
      <c r="D4" s="5"/>
      <c r="E4" s="22" t="s">
        <v>26</v>
      </c>
      <c r="F4" s="84">
        <v>8</v>
      </c>
      <c r="G4" s="23"/>
      <c r="H4" s="21" t="str">
        <f t="shared" ref="H4:H8" si="0">IF($G4="","",$F4*G4)</f>
        <v/>
      </c>
      <c r="I4" s="4">
        <v>0.23</v>
      </c>
      <c r="J4" s="21" t="str">
        <f t="shared" ref="J4:J8" si="1">IF($G4="","",$H4*1.23)</f>
        <v/>
      </c>
    </row>
    <row r="5" spans="1:10" ht="16.5" x14ac:dyDescent="0.25">
      <c r="A5" s="31" t="s">
        <v>14</v>
      </c>
      <c r="B5" s="45" t="s">
        <v>97</v>
      </c>
      <c r="C5" s="5"/>
      <c r="D5" s="5"/>
      <c r="E5" s="22" t="s">
        <v>26</v>
      </c>
      <c r="F5" s="84">
        <v>8</v>
      </c>
      <c r="G5" s="23"/>
      <c r="H5" s="21" t="str">
        <f t="shared" si="0"/>
        <v/>
      </c>
      <c r="I5" s="4">
        <v>0.23</v>
      </c>
      <c r="J5" s="21" t="str">
        <f t="shared" si="1"/>
        <v/>
      </c>
    </row>
    <row r="6" spans="1:10" ht="49.5" x14ac:dyDescent="0.25">
      <c r="A6" s="31" t="s">
        <v>16</v>
      </c>
      <c r="B6" s="45" t="s">
        <v>98</v>
      </c>
      <c r="C6" s="5"/>
      <c r="D6" s="5"/>
      <c r="E6" s="22" t="s">
        <v>26</v>
      </c>
      <c r="F6" s="84">
        <v>8</v>
      </c>
      <c r="G6" s="23"/>
      <c r="H6" s="21" t="str">
        <f t="shared" si="0"/>
        <v/>
      </c>
      <c r="I6" s="4">
        <v>0.23</v>
      </c>
      <c r="J6" s="21" t="str">
        <f t="shared" si="1"/>
        <v/>
      </c>
    </row>
    <row r="7" spans="1:10" ht="16.5" x14ac:dyDescent="0.25">
      <c r="A7" s="31" t="s">
        <v>18</v>
      </c>
      <c r="B7" s="45" t="s">
        <v>99</v>
      </c>
      <c r="C7" s="5"/>
      <c r="D7" s="76"/>
      <c r="E7" s="22" t="s">
        <v>26</v>
      </c>
      <c r="F7" s="84">
        <v>8</v>
      </c>
      <c r="G7" s="23"/>
      <c r="H7" s="21" t="str">
        <f t="shared" si="0"/>
        <v/>
      </c>
      <c r="I7" s="4">
        <v>0.23</v>
      </c>
      <c r="J7" s="21" t="str">
        <f t="shared" si="1"/>
        <v/>
      </c>
    </row>
    <row r="8" spans="1:10" ht="16.5" x14ac:dyDescent="0.25">
      <c r="A8" s="31" t="s">
        <v>39</v>
      </c>
      <c r="B8" s="45" t="s">
        <v>100</v>
      </c>
      <c r="C8" s="5"/>
      <c r="D8" s="5"/>
      <c r="E8" s="22" t="s">
        <v>26</v>
      </c>
      <c r="F8" s="84">
        <v>8</v>
      </c>
      <c r="G8" s="23"/>
      <c r="H8" s="21" t="str">
        <f t="shared" si="0"/>
        <v/>
      </c>
      <c r="I8" s="4">
        <v>0.23</v>
      </c>
      <c r="J8" s="21" t="str">
        <f t="shared" si="1"/>
        <v/>
      </c>
    </row>
    <row r="9" spans="1:10" ht="17.25" thickBot="1" x14ac:dyDescent="0.3">
      <c r="A9" s="102" t="s">
        <v>20</v>
      </c>
      <c r="B9" s="94"/>
      <c r="C9" s="94"/>
      <c r="D9" s="94"/>
      <c r="E9" s="94"/>
      <c r="F9" s="95"/>
      <c r="G9" s="54"/>
      <c r="H9" s="25">
        <f>SUM(H3:H8)</f>
        <v>0</v>
      </c>
      <c r="I9" s="4">
        <v>0.23</v>
      </c>
      <c r="J9" s="25">
        <f>SUM(J3:J8)</f>
        <v>0</v>
      </c>
    </row>
    <row r="10" spans="1:10" ht="18.75" thickBot="1" x14ac:dyDescent="0.3">
      <c r="A10" s="90" t="s">
        <v>101</v>
      </c>
      <c r="B10" s="91"/>
      <c r="C10" s="91"/>
      <c r="D10" s="91"/>
      <c r="E10" s="91"/>
      <c r="F10" s="91"/>
      <c r="G10" s="91"/>
      <c r="H10" s="91"/>
      <c r="I10" s="91"/>
      <c r="J10" s="92"/>
    </row>
    <row r="11" spans="1:10" ht="66" x14ac:dyDescent="0.25">
      <c r="A11" s="31" t="s">
        <v>9</v>
      </c>
      <c r="B11" s="45" t="s">
        <v>95</v>
      </c>
      <c r="C11" s="5"/>
      <c r="D11" s="76"/>
      <c r="E11" s="79" t="s">
        <v>26</v>
      </c>
      <c r="F11" s="82">
        <f t="shared" ref="F11:F16" si="2">($F3)/2</f>
        <v>4</v>
      </c>
      <c r="G11" s="21"/>
      <c r="H11" s="21" t="str">
        <f>IF($G11="","",$F11*G11)</f>
        <v/>
      </c>
      <c r="I11" s="4">
        <v>0.23</v>
      </c>
      <c r="J11" s="21" t="str">
        <f>IF($G11="","",$H11*1.23)</f>
        <v/>
      </c>
    </row>
    <row r="12" spans="1:10" ht="16.5" x14ac:dyDescent="0.25">
      <c r="A12" s="31" t="s">
        <v>12</v>
      </c>
      <c r="B12" s="45" t="s">
        <v>96</v>
      </c>
      <c r="C12" s="5"/>
      <c r="D12" s="5"/>
      <c r="E12" s="22" t="s">
        <v>26</v>
      </c>
      <c r="F12" s="82">
        <f t="shared" si="2"/>
        <v>4</v>
      </c>
      <c r="G12" s="21" t="str">
        <f t="shared" ref="G12:G16" si="3">IF($G4="","",$G4)</f>
        <v/>
      </c>
      <c r="H12" s="21" t="str">
        <f t="shared" ref="H12:H16" si="4">IF($G12="","",$F12*G12)</f>
        <v/>
      </c>
      <c r="I12" s="4">
        <v>0.23</v>
      </c>
      <c r="J12" s="21" t="str">
        <f t="shared" ref="J12:J16" si="5">IF($G12="","",$H12*1.23)</f>
        <v/>
      </c>
    </row>
    <row r="13" spans="1:10" ht="16.5" x14ac:dyDescent="0.25">
      <c r="A13" s="31" t="s">
        <v>14</v>
      </c>
      <c r="B13" s="45" t="s">
        <v>97</v>
      </c>
      <c r="C13" s="5"/>
      <c r="D13" s="5"/>
      <c r="E13" s="22" t="s">
        <v>26</v>
      </c>
      <c r="F13" s="82">
        <f t="shared" si="2"/>
        <v>4</v>
      </c>
      <c r="G13" s="21" t="str">
        <f t="shared" si="3"/>
        <v/>
      </c>
      <c r="H13" s="21" t="str">
        <f t="shared" si="4"/>
        <v/>
      </c>
      <c r="I13" s="4">
        <v>0.23</v>
      </c>
      <c r="J13" s="21" t="str">
        <f t="shared" si="5"/>
        <v/>
      </c>
    </row>
    <row r="14" spans="1:10" ht="49.5" x14ac:dyDescent="0.25">
      <c r="A14" s="31" t="s">
        <v>16</v>
      </c>
      <c r="B14" s="45" t="s">
        <v>98</v>
      </c>
      <c r="C14" s="5"/>
      <c r="D14" s="5"/>
      <c r="E14" s="22" t="s">
        <v>26</v>
      </c>
      <c r="F14" s="82">
        <f t="shared" si="2"/>
        <v>4</v>
      </c>
      <c r="G14" s="21" t="str">
        <f t="shared" si="3"/>
        <v/>
      </c>
      <c r="H14" s="21" t="str">
        <f t="shared" si="4"/>
        <v/>
      </c>
      <c r="I14" s="4">
        <v>0.23</v>
      </c>
      <c r="J14" s="21" t="str">
        <f t="shared" si="5"/>
        <v/>
      </c>
    </row>
    <row r="15" spans="1:10" ht="16.5" x14ac:dyDescent="0.25">
      <c r="A15" s="31" t="s">
        <v>18</v>
      </c>
      <c r="B15" s="45" t="s">
        <v>99</v>
      </c>
      <c r="C15" s="5"/>
      <c r="D15" s="76"/>
      <c r="E15" s="22" t="s">
        <v>26</v>
      </c>
      <c r="F15" s="82">
        <f t="shared" si="2"/>
        <v>4</v>
      </c>
      <c r="G15" s="21" t="str">
        <f t="shared" si="3"/>
        <v/>
      </c>
      <c r="H15" s="21" t="str">
        <f t="shared" si="4"/>
        <v/>
      </c>
      <c r="I15" s="4">
        <v>0.23</v>
      </c>
      <c r="J15" s="21" t="str">
        <f t="shared" si="5"/>
        <v/>
      </c>
    </row>
    <row r="16" spans="1:10" ht="16.5" x14ac:dyDescent="0.25">
      <c r="A16" s="31" t="s">
        <v>39</v>
      </c>
      <c r="B16" s="45" t="s">
        <v>100</v>
      </c>
      <c r="C16" s="5"/>
      <c r="D16" s="5"/>
      <c r="E16" s="22" t="s">
        <v>26</v>
      </c>
      <c r="F16" s="82">
        <f t="shared" si="2"/>
        <v>4</v>
      </c>
      <c r="G16" s="21" t="str">
        <f t="shared" si="3"/>
        <v/>
      </c>
      <c r="H16" s="21" t="str">
        <f t="shared" si="4"/>
        <v/>
      </c>
      <c r="I16" s="4">
        <v>0.23</v>
      </c>
      <c r="J16" s="21" t="str">
        <f t="shared" si="5"/>
        <v/>
      </c>
    </row>
    <row r="17" spans="1:10" ht="17.25" thickBot="1" x14ac:dyDescent="0.3">
      <c r="A17" s="102" t="s">
        <v>20</v>
      </c>
      <c r="B17" s="94"/>
      <c r="C17" s="94"/>
      <c r="D17" s="94"/>
      <c r="E17" s="94"/>
      <c r="F17" s="95"/>
      <c r="G17" s="57"/>
      <c r="H17" s="28">
        <f>SUM(H11:H16)</f>
        <v>0</v>
      </c>
      <c r="I17" s="8">
        <v>0.23</v>
      </c>
      <c r="J17" s="28">
        <f>SUM(J11:J16)</f>
        <v>0</v>
      </c>
    </row>
    <row r="18" spans="1:10" ht="16.5" x14ac:dyDescent="0.25">
      <c r="A18" s="98" t="s">
        <v>22</v>
      </c>
      <c r="B18" s="98"/>
      <c r="C18" s="98"/>
      <c r="D18" s="98"/>
      <c r="E18" s="98"/>
      <c r="F18" s="98"/>
      <c r="G18" s="56"/>
      <c r="H18" s="30">
        <f>H$9+H$17</f>
        <v>0</v>
      </c>
      <c r="I18" s="4">
        <v>0.23</v>
      </c>
      <c r="J18" s="59">
        <f>J$9+J$17</f>
        <v>0</v>
      </c>
    </row>
  </sheetData>
  <mergeCells count="5">
    <mergeCell ref="A18:F18"/>
    <mergeCell ref="A2:J2"/>
    <mergeCell ref="A9:F9"/>
    <mergeCell ref="A10:J10"/>
    <mergeCell ref="A17:F1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0" workbookViewId="0">
      <selection sqref="A1:J38"/>
    </sheetView>
  </sheetViews>
  <sheetFormatPr defaultRowHeight="15" x14ac:dyDescent="0.25"/>
  <cols>
    <col min="1" max="1" width="5.28515625" customWidth="1"/>
    <col min="2" max="2" width="35.42578125" customWidth="1"/>
    <col min="3" max="3" width="11.7109375" customWidth="1"/>
    <col min="4" max="4" width="10.7109375" customWidth="1"/>
    <col min="5" max="5" width="7" customWidth="1"/>
    <col min="6" max="6" width="9.140625" customWidth="1"/>
    <col min="7" max="7" width="10.28515625" customWidth="1"/>
    <col min="8" max="8" width="12.28515625" customWidth="1"/>
    <col min="9" max="9" width="7.140625" customWidth="1"/>
    <col min="10" max="10" width="11.7109375" customWidth="1"/>
  </cols>
  <sheetData>
    <row r="1" spans="1:10" ht="48" thickBot="1" x14ac:dyDescent="0.3">
      <c r="A1" s="16" t="s">
        <v>0</v>
      </c>
      <c r="B1" s="17" t="s">
        <v>1</v>
      </c>
      <c r="C1" s="17" t="s">
        <v>2</v>
      </c>
      <c r="D1" s="17" t="s">
        <v>294</v>
      </c>
      <c r="E1" s="18" t="s">
        <v>3</v>
      </c>
      <c r="F1" s="19" t="s">
        <v>4</v>
      </c>
      <c r="G1" s="19" t="s">
        <v>303</v>
      </c>
      <c r="H1" s="19" t="s">
        <v>5</v>
      </c>
      <c r="I1" s="18" t="s">
        <v>6</v>
      </c>
      <c r="J1" s="17" t="s">
        <v>7</v>
      </c>
    </row>
    <row r="2" spans="1:10" ht="18.75" thickBot="1" x14ac:dyDescent="0.3">
      <c r="A2" s="106" t="s">
        <v>102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ht="33" x14ac:dyDescent="0.25">
      <c r="A3" s="1" t="s">
        <v>9</v>
      </c>
      <c r="B3" s="45" t="s">
        <v>103</v>
      </c>
      <c r="C3" s="39"/>
      <c r="D3" s="78"/>
      <c r="E3" s="79" t="s">
        <v>67</v>
      </c>
      <c r="F3" s="46">
        <v>40</v>
      </c>
      <c r="G3" s="21"/>
      <c r="H3" s="21" t="str">
        <f>IF($G3="","",$F3*G3)</f>
        <v/>
      </c>
      <c r="I3" s="4">
        <v>0.23</v>
      </c>
      <c r="J3" s="21" t="str">
        <f>IF($G3="","",$H3*1.23)</f>
        <v/>
      </c>
    </row>
    <row r="4" spans="1:10" ht="16.5" x14ac:dyDescent="0.25">
      <c r="A4" s="5" t="s">
        <v>12</v>
      </c>
      <c r="B4" s="45" t="s">
        <v>104</v>
      </c>
      <c r="C4" s="39"/>
      <c r="D4" s="39"/>
      <c r="E4" s="22" t="s">
        <v>26</v>
      </c>
      <c r="F4" s="39">
        <v>1000</v>
      </c>
      <c r="G4" s="23"/>
      <c r="H4" s="21" t="str">
        <f t="shared" ref="H4:H18" si="0">IF($G4="","",$F4*G4)</f>
        <v/>
      </c>
      <c r="I4" s="4">
        <v>0.23</v>
      </c>
      <c r="J4" s="21" t="str">
        <f t="shared" ref="J4:J18" si="1">IF($G4="","",$H4*1.23)</f>
        <v/>
      </c>
    </row>
    <row r="5" spans="1:10" ht="16.5" x14ac:dyDescent="0.25">
      <c r="A5" s="5" t="s">
        <v>14</v>
      </c>
      <c r="B5" s="45" t="s">
        <v>105</v>
      </c>
      <c r="C5" s="39"/>
      <c r="D5" s="39"/>
      <c r="E5" s="22" t="s">
        <v>26</v>
      </c>
      <c r="F5" s="39">
        <v>10000</v>
      </c>
      <c r="G5" s="23"/>
      <c r="H5" s="21" t="str">
        <f t="shared" si="0"/>
        <v/>
      </c>
      <c r="I5" s="4">
        <v>0.23</v>
      </c>
      <c r="J5" s="21" t="str">
        <f t="shared" si="1"/>
        <v/>
      </c>
    </row>
    <row r="6" spans="1:10" ht="16.5" x14ac:dyDescent="0.25">
      <c r="A6" s="5" t="s">
        <v>16</v>
      </c>
      <c r="B6" s="45" t="s">
        <v>106</v>
      </c>
      <c r="C6" s="39"/>
      <c r="D6" s="39"/>
      <c r="E6" s="22" t="s">
        <v>26</v>
      </c>
      <c r="F6" s="39">
        <v>4000</v>
      </c>
      <c r="G6" s="23"/>
      <c r="H6" s="21" t="str">
        <f t="shared" si="0"/>
        <v/>
      </c>
      <c r="I6" s="4">
        <v>0.23</v>
      </c>
      <c r="J6" s="21" t="str">
        <f t="shared" si="1"/>
        <v/>
      </c>
    </row>
    <row r="7" spans="1:10" ht="16.5" x14ac:dyDescent="0.25">
      <c r="A7" s="5" t="s">
        <v>18</v>
      </c>
      <c r="B7" s="45" t="s">
        <v>107</v>
      </c>
      <c r="C7" s="39"/>
      <c r="D7" s="39"/>
      <c r="E7" s="22" t="s">
        <v>26</v>
      </c>
      <c r="F7" s="39">
        <v>10000</v>
      </c>
      <c r="G7" s="23"/>
      <c r="H7" s="21" t="str">
        <f t="shared" si="0"/>
        <v/>
      </c>
      <c r="I7" s="4">
        <v>0.23</v>
      </c>
      <c r="J7" s="21" t="str">
        <f t="shared" si="1"/>
        <v/>
      </c>
    </row>
    <row r="8" spans="1:10" ht="16.5" x14ac:dyDescent="0.25">
      <c r="A8" s="1" t="s">
        <v>39</v>
      </c>
      <c r="B8" s="45" t="s">
        <v>108</v>
      </c>
      <c r="C8" s="39"/>
      <c r="D8" s="39"/>
      <c r="E8" s="22" t="s">
        <v>26</v>
      </c>
      <c r="F8" s="39">
        <v>16000</v>
      </c>
      <c r="G8" s="27"/>
      <c r="H8" s="21" t="str">
        <f t="shared" si="0"/>
        <v/>
      </c>
      <c r="I8" s="4">
        <v>0.23</v>
      </c>
      <c r="J8" s="21" t="str">
        <f t="shared" si="1"/>
        <v/>
      </c>
    </row>
    <row r="9" spans="1:10" ht="49.5" x14ac:dyDescent="0.25">
      <c r="A9" s="5" t="s">
        <v>41</v>
      </c>
      <c r="B9" s="45" t="s">
        <v>109</v>
      </c>
      <c r="C9" s="39"/>
      <c r="D9" s="39"/>
      <c r="E9" s="22" t="s">
        <v>26</v>
      </c>
      <c r="F9" s="39">
        <v>2000</v>
      </c>
      <c r="G9" s="27"/>
      <c r="H9" s="21" t="str">
        <f t="shared" si="0"/>
        <v/>
      </c>
      <c r="I9" s="4">
        <v>0.23</v>
      </c>
      <c r="J9" s="21" t="str">
        <f t="shared" si="1"/>
        <v/>
      </c>
    </row>
    <row r="10" spans="1:10" ht="33" x14ac:dyDescent="0.25">
      <c r="A10" s="5" t="s">
        <v>43</v>
      </c>
      <c r="B10" s="45" t="s">
        <v>110</v>
      </c>
      <c r="C10" s="39"/>
      <c r="D10" s="39"/>
      <c r="E10" s="22" t="s">
        <v>26</v>
      </c>
      <c r="F10" s="39">
        <v>1000</v>
      </c>
      <c r="G10" s="27"/>
      <c r="H10" s="21" t="str">
        <f t="shared" si="0"/>
        <v/>
      </c>
      <c r="I10" s="4">
        <v>0.23</v>
      </c>
      <c r="J10" s="21" t="str">
        <f t="shared" si="1"/>
        <v/>
      </c>
    </row>
    <row r="11" spans="1:10" ht="16.5" x14ac:dyDescent="0.25">
      <c r="A11" s="5" t="s">
        <v>45</v>
      </c>
      <c r="B11" s="45" t="s">
        <v>111</v>
      </c>
      <c r="C11" s="39"/>
      <c r="D11" s="39"/>
      <c r="E11" s="22" t="s">
        <v>26</v>
      </c>
      <c r="F11" s="39">
        <v>10000</v>
      </c>
      <c r="G11" s="27"/>
      <c r="H11" s="21" t="str">
        <f t="shared" si="0"/>
        <v/>
      </c>
      <c r="I11" s="4">
        <v>0.23</v>
      </c>
      <c r="J11" s="21" t="str">
        <f t="shared" si="1"/>
        <v/>
      </c>
    </row>
    <row r="12" spans="1:10" ht="16.5" x14ac:dyDescent="0.25">
      <c r="A12" s="5" t="s">
        <v>47</v>
      </c>
      <c r="B12" s="45" t="s">
        <v>112</v>
      </c>
      <c r="C12" s="39"/>
      <c r="D12" s="39"/>
      <c r="E12" s="22" t="s">
        <v>26</v>
      </c>
      <c r="F12" s="39">
        <v>20000</v>
      </c>
      <c r="G12" s="27"/>
      <c r="H12" s="21" t="str">
        <f t="shared" si="0"/>
        <v/>
      </c>
      <c r="I12" s="4">
        <v>0.23</v>
      </c>
      <c r="J12" s="21" t="str">
        <f t="shared" si="1"/>
        <v/>
      </c>
    </row>
    <row r="13" spans="1:10" ht="16.5" x14ac:dyDescent="0.25">
      <c r="A13" s="1" t="s">
        <v>49</v>
      </c>
      <c r="B13" s="45" t="s">
        <v>113</v>
      </c>
      <c r="C13" s="39"/>
      <c r="D13" s="39"/>
      <c r="E13" s="22" t="s">
        <v>26</v>
      </c>
      <c r="F13" s="39">
        <v>60000</v>
      </c>
      <c r="G13" s="27"/>
      <c r="H13" s="21" t="str">
        <f t="shared" si="0"/>
        <v/>
      </c>
      <c r="I13" s="4">
        <v>0.23</v>
      </c>
      <c r="J13" s="21" t="str">
        <f t="shared" si="1"/>
        <v/>
      </c>
    </row>
    <row r="14" spans="1:10" ht="16.5" x14ac:dyDescent="0.25">
      <c r="A14" s="5" t="s">
        <v>51</v>
      </c>
      <c r="B14" s="45" t="s">
        <v>114</v>
      </c>
      <c r="C14" s="39"/>
      <c r="D14" s="39"/>
      <c r="E14" s="22" t="s">
        <v>26</v>
      </c>
      <c r="F14" s="39">
        <v>6000</v>
      </c>
      <c r="G14" s="27"/>
      <c r="H14" s="21" t="str">
        <f t="shared" si="0"/>
        <v/>
      </c>
      <c r="I14" s="4">
        <v>0.23</v>
      </c>
      <c r="J14" s="21" t="str">
        <f t="shared" si="1"/>
        <v/>
      </c>
    </row>
    <row r="15" spans="1:10" ht="16.5" x14ac:dyDescent="0.25">
      <c r="A15" s="5" t="s">
        <v>53</v>
      </c>
      <c r="B15" s="45" t="s">
        <v>115</v>
      </c>
      <c r="C15" s="39"/>
      <c r="D15" s="39"/>
      <c r="E15" s="22" t="s">
        <v>26</v>
      </c>
      <c r="F15" s="39">
        <v>2000</v>
      </c>
      <c r="G15" s="27"/>
      <c r="H15" s="21" t="str">
        <f t="shared" si="0"/>
        <v/>
      </c>
      <c r="I15" s="4">
        <v>0.23</v>
      </c>
      <c r="J15" s="21" t="str">
        <f t="shared" si="1"/>
        <v/>
      </c>
    </row>
    <row r="16" spans="1:10" ht="16.5" x14ac:dyDescent="0.25">
      <c r="A16" s="5" t="s">
        <v>55</v>
      </c>
      <c r="B16" s="45" t="s">
        <v>116</v>
      </c>
      <c r="C16" s="39"/>
      <c r="D16" s="39"/>
      <c r="E16" s="22" t="s">
        <v>26</v>
      </c>
      <c r="F16" s="39">
        <v>2000</v>
      </c>
      <c r="G16" s="27"/>
      <c r="H16" s="21" t="str">
        <f t="shared" si="0"/>
        <v/>
      </c>
      <c r="I16" s="4">
        <v>0.23</v>
      </c>
      <c r="J16" s="21" t="str">
        <f t="shared" si="1"/>
        <v/>
      </c>
    </row>
    <row r="17" spans="1:10" ht="16.5" x14ac:dyDescent="0.25">
      <c r="A17" s="5" t="s">
        <v>57</v>
      </c>
      <c r="B17" s="45" t="s">
        <v>117</v>
      </c>
      <c r="C17" s="39"/>
      <c r="D17" s="39"/>
      <c r="E17" s="22" t="s">
        <v>26</v>
      </c>
      <c r="F17" s="39">
        <v>2000</v>
      </c>
      <c r="G17" s="27"/>
      <c r="H17" s="21" t="str">
        <f t="shared" si="0"/>
        <v/>
      </c>
      <c r="I17" s="4">
        <v>0.23</v>
      </c>
      <c r="J17" s="21" t="str">
        <f t="shared" si="1"/>
        <v/>
      </c>
    </row>
    <row r="18" spans="1:10" ht="16.5" x14ac:dyDescent="0.25">
      <c r="A18" s="1" t="s">
        <v>59</v>
      </c>
      <c r="B18" s="45" t="s">
        <v>118</v>
      </c>
      <c r="C18" s="39"/>
      <c r="D18" s="39"/>
      <c r="E18" s="22" t="s">
        <v>26</v>
      </c>
      <c r="F18" s="39">
        <v>2000</v>
      </c>
      <c r="G18" s="27"/>
      <c r="H18" s="21" t="str">
        <f t="shared" si="0"/>
        <v/>
      </c>
      <c r="I18" s="4">
        <v>0.23</v>
      </c>
      <c r="J18" s="21" t="str">
        <f t="shared" si="1"/>
        <v/>
      </c>
    </row>
    <row r="19" spans="1:10" ht="17.25" thickBot="1" x14ac:dyDescent="0.3">
      <c r="A19" s="102" t="s">
        <v>20</v>
      </c>
      <c r="B19" s="94"/>
      <c r="C19" s="94"/>
      <c r="D19" s="94"/>
      <c r="E19" s="94"/>
      <c r="F19" s="95"/>
      <c r="G19" s="54"/>
      <c r="H19" s="25">
        <f>SUM(H3:H18)</f>
        <v>0</v>
      </c>
      <c r="I19" s="4">
        <v>0.23</v>
      </c>
      <c r="J19" s="25">
        <f>SUM(J3:J18)</f>
        <v>0</v>
      </c>
    </row>
    <row r="20" spans="1:10" ht="18.75" thickBot="1" x14ac:dyDescent="0.3">
      <c r="A20" s="90" t="s">
        <v>119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33" x14ac:dyDescent="0.25">
      <c r="A21" s="1" t="s">
        <v>9</v>
      </c>
      <c r="B21" s="45" t="s">
        <v>103</v>
      </c>
      <c r="C21" s="39"/>
      <c r="D21" s="78"/>
      <c r="E21" s="79" t="s">
        <v>67</v>
      </c>
      <c r="F21" s="7">
        <f>($F3)/2</f>
        <v>20</v>
      </c>
      <c r="G21" s="21"/>
      <c r="H21" s="21" t="str">
        <f>IF($G21="","",$F21*G21)</f>
        <v/>
      </c>
      <c r="I21" s="4">
        <v>0.23</v>
      </c>
      <c r="J21" s="21" t="str">
        <f>IF($G21="","",$H21*1.23)</f>
        <v/>
      </c>
    </row>
    <row r="22" spans="1:10" ht="16.5" x14ac:dyDescent="0.25">
      <c r="A22" s="5" t="s">
        <v>12</v>
      </c>
      <c r="B22" s="45" t="s">
        <v>104</v>
      </c>
      <c r="C22" s="39"/>
      <c r="D22" s="39"/>
      <c r="E22" s="22" t="s">
        <v>26</v>
      </c>
      <c r="F22" s="39">
        <f>($F4)/2</f>
        <v>500</v>
      </c>
      <c r="G22" s="21" t="str">
        <f t="shared" ref="G22:G36" si="2">IF($G4="","",$G4)</f>
        <v/>
      </c>
      <c r="H22" s="21" t="str">
        <f t="shared" ref="H22:H36" si="3">IF($G22="","",$F22*G22)</f>
        <v/>
      </c>
      <c r="I22" s="4">
        <v>0.23</v>
      </c>
      <c r="J22" s="21" t="str">
        <f t="shared" ref="J22:J36" si="4">IF($G22="","",$H22*1.23)</f>
        <v/>
      </c>
    </row>
    <row r="23" spans="1:10" ht="16.5" x14ac:dyDescent="0.25">
      <c r="A23" s="5" t="s">
        <v>14</v>
      </c>
      <c r="B23" s="45" t="s">
        <v>105</v>
      </c>
      <c r="C23" s="39"/>
      <c r="D23" s="39"/>
      <c r="E23" s="22" t="s">
        <v>26</v>
      </c>
      <c r="F23" s="39">
        <f>($F5)/2</f>
        <v>5000</v>
      </c>
      <c r="G23" s="21" t="str">
        <f t="shared" si="2"/>
        <v/>
      </c>
      <c r="H23" s="21" t="str">
        <f t="shared" si="3"/>
        <v/>
      </c>
      <c r="I23" s="4">
        <v>0.23</v>
      </c>
      <c r="J23" s="21" t="str">
        <f t="shared" si="4"/>
        <v/>
      </c>
    </row>
    <row r="24" spans="1:10" ht="16.5" x14ac:dyDescent="0.25">
      <c r="A24" s="5" t="s">
        <v>16</v>
      </c>
      <c r="B24" s="45" t="s">
        <v>106</v>
      </c>
      <c r="C24" s="39"/>
      <c r="D24" s="39"/>
      <c r="E24" s="22" t="s">
        <v>26</v>
      </c>
      <c r="F24" s="39">
        <f>($F6)/2</f>
        <v>2000</v>
      </c>
      <c r="G24" s="21" t="str">
        <f t="shared" si="2"/>
        <v/>
      </c>
      <c r="H24" s="21" t="str">
        <f t="shared" si="3"/>
        <v/>
      </c>
      <c r="I24" s="4">
        <v>0.23</v>
      </c>
      <c r="J24" s="21" t="str">
        <f t="shared" si="4"/>
        <v/>
      </c>
    </row>
    <row r="25" spans="1:10" ht="16.5" x14ac:dyDescent="0.25">
      <c r="A25" s="5" t="s">
        <v>18</v>
      </c>
      <c r="B25" s="45" t="s">
        <v>107</v>
      </c>
      <c r="C25" s="39"/>
      <c r="D25" s="39"/>
      <c r="E25" s="22" t="s">
        <v>26</v>
      </c>
      <c r="F25" s="39">
        <f>($F7)/2</f>
        <v>5000</v>
      </c>
      <c r="G25" s="21" t="str">
        <f t="shared" si="2"/>
        <v/>
      </c>
      <c r="H25" s="21" t="str">
        <f t="shared" si="3"/>
        <v/>
      </c>
      <c r="I25" s="4">
        <v>0.23</v>
      </c>
      <c r="J25" s="21" t="str">
        <f t="shared" si="4"/>
        <v/>
      </c>
    </row>
    <row r="26" spans="1:10" ht="16.5" x14ac:dyDescent="0.25">
      <c r="A26" s="1" t="s">
        <v>39</v>
      </c>
      <c r="B26" s="45" t="s">
        <v>108</v>
      </c>
      <c r="C26" s="39"/>
      <c r="D26" s="39"/>
      <c r="E26" s="22" t="s">
        <v>26</v>
      </c>
      <c r="F26" s="39">
        <f t="shared" ref="F26:F36" si="5">($F8)/2</f>
        <v>8000</v>
      </c>
      <c r="G26" s="21" t="str">
        <f t="shared" si="2"/>
        <v/>
      </c>
      <c r="H26" s="21" t="str">
        <f t="shared" si="3"/>
        <v/>
      </c>
      <c r="I26" s="4">
        <v>0.23</v>
      </c>
      <c r="J26" s="21" t="str">
        <f t="shared" si="4"/>
        <v/>
      </c>
    </row>
    <row r="27" spans="1:10" ht="49.5" x14ac:dyDescent="0.25">
      <c r="A27" s="5" t="s">
        <v>41</v>
      </c>
      <c r="B27" s="45" t="s">
        <v>109</v>
      </c>
      <c r="C27" s="39"/>
      <c r="D27" s="39"/>
      <c r="E27" s="22" t="s">
        <v>26</v>
      </c>
      <c r="F27" s="39">
        <f t="shared" si="5"/>
        <v>1000</v>
      </c>
      <c r="G27" s="21" t="str">
        <f t="shared" si="2"/>
        <v/>
      </c>
      <c r="H27" s="21" t="str">
        <f t="shared" si="3"/>
        <v/>
      </c>
      <c r="I27" s="4">
        <v>0.23</v>
      </c>
      <c r="J27" s="21" t="str">
        <f t="shared" si="4"/>
        <v/>
      </c>
    </row>
    <row r="28" spans="1:10" ht="33" x14ac:dyDescent="0.25">
      <c r="A28" s="5" t="s">
        <v>43</v>
      </c>
      <c r="B28" s="45" t="s">
        <v>110</v>
      </c>
      <c r="C28" s="39"/>
      <c r="D28" s="39"/>
      <c r="E28" s="22" t="s">
        <v>26</v>
      </c>
      <c r="F28" s="39">
        <f t="shared" si="5"/>
        <v>500</v>
      </c>
      <c r="G28" s="21" t="str">
        <f t="shared" si="2"/>
        <v/>
      </c>
      <c r="H28" s="21" t="str">
        <f t="shared" si="3"/>
        <v/>
      </c>
      <c r="I28" s="4">
        <v>0.23</v>
      </c>
      <c r="J28" s="21" t="str">
        <f t="shared" si="4"/>
        <v/>
      </c>
    </row>
    <row r="29" spans="1:10" ht="16.5" x14ac:dyDescent="0.25">
      <c r="A29" s="5" t="s">
        <v>45</v>
      </c>
      <c r="B29" s="45" t="s">
        <v>111</v>
      </c>
      <c r="C29" s="39"/>
      <c r="D29" s="39"/>
      <c r="E29" s="22" t="s">
        <v>26</v>
      </c>
      <c r="F29" s="39">
        <f t="shared" si="5"/>
        <v>5000</v>
      </c>
      <c r="G29" s="21" t="str">
        <f t="shared" si="2"/>
        <v/>
      </c>
      <c r="H29" s="21" t="str">
        <f t="shared" si="3"/>
        <v/>
      </c>
      <c r="I29" s="4">
        <v>0.23</v>
      </c>
      <c r="J29" s="21" t="str">
        <f t="shared" si="4"/>
        <v/>
      </c>
    </row>
    <row r="30" spans="1:10" ht="16.5" x14ac:dyDescent="0.25">
      <c r="A30" s="5" t="s">
        <v>47</v>
      </c>
      <c r="B30" s="45" t="s">
        <v>112</v>
      </c>
      <c r="C30" s="39"/>
      <c r="D30" s="39"/>
      <c r="E30" s="22" t="s">
        <v>26</v>
      </c>
      <c r="F30" s="39">
        <f t="shared" si="5"/>
        <v>10000</v>
      </c>
      <c r="G30" s="21" t="str">
        <f t="shared" si="2"/>
        <v/>
      </c>
      <c r="H30" s="21" t="str">
        <f t="shared" si="3"/>
        <v/>
      </c>
      <c r="I30" s="4">
        <v>0.23</v>
      </c>
      <c r="J30" s="21" t="str">
        <f t="shared" si="4"/>
        <v/>
      </c>
    </row>
    <row r="31" spans="1:10" ht="16.5" x14ac:dyDescent="0.25">
      <c r="A31" s="1" t="s">
        <v>49</v>
      </c>
      <c r="B31" s="45" t="s">
        <v>113</v>
      </c>
      <c r="C31" s="39"/>
      <c r="D31" s="39"/>
      <c r="E31" s="22" t="s">
        <v>26</v>
      </c>
      <c r="F31" s="39">
        <f t="shared" si="5"/>
        <v>30000</v>
      </c>
      <c r="G31" s="21" t="str">
        <f t="shared" si="2"/>
        <v/>
      </c>
      <c r="H31" s="21" t="str">
        <f t="shared" si="3"/>
        <v/>
      </c>
      <c r="I31" s="4">
        <v>0.23</v>
      </c>
      <c r="J31" s="21" t="str">
        <f t="shared" si="4"/>
        <v/>
      </c>
    </row>
    <row r="32" spans="1:10" ht="16.5" x14ac:dyDescent="0.25">
      <c r="A32" s="5" t="s">
        <v>51</v>
      </c>
      <c r="B32" s="45" t="s">
        <v>114</v>
      </c>
      <c r="C32" s="39"/>
      <c r="D32" s="39"/>
      <c r="E32" s="22" t="s">
        <v>26</v>
      </c>
      <c r="F32" s="39">
        <f t="shared" si="5"/>
        <v>3000</v>
      </c>
      <c r="G32" s="21" t="str">
        <f t="shared" si="2"/>
        <v/>
      </c>
      <c r="H32" s="21" t="str">
        <f t="shared" si="3"/>
        <v/>
      </c>
      <c r="I32" s="4">
        <v>0.23</v>
      </c>
      <c r="J32" s="21" t="str">
        <f t="shared" si="4"/>
        <v/>
      </c>
    </row>
    <row r="33" spans="1:10" ht="16.5" x14ac:dyDescent="0.25">
      <c r="A33" s="5" t="s">
        <v>53</v>
      </c>
      <c r="B33" s="45" t="s">
        <v>115</v>
      </c>
      <c r="C33" s="39"/>
      <c r="D33" s="39"/>
      <c r="E33" s="22" t="s">
        <v>26</v>
      </c>
      <c r="F33" s="39">
        <f t="shared" si="5"/>
        <v>1000</v>
      </c>
      <c r="G33" s="21" t="str">
        <f t="shared" si="2"/>
        <v/>
      </c>
      <c r="H33" s="21" t="str">
        <f t="shared" si="3"/>
        <v/>
      </c>
      <c r="I33" s="4">
        <v>0.23</v>
      </c>
      <c r="J33" s="21" t="str">
        <f t="shared" si="4"/>
        <v/>
      </c>
    </row>
    <row r="34" spans="1:10" ht="16.5" x14ac:dyDescent="0.25">
      <c r="A34" s="5" t="s">
        <v>55</v>
      </c>
      <c r="B34" s="45" t="s">
        <v>116</v>
      </c>
      <c r="C34" s="39"/>
      <c r="D34" s="39"/>
      <c r="E34" s="22" t="s">
        <v>26</v>
      </c>
      <c r="F34" s="39">
        <f t="shared" si="5"/>
        <v>1000</v>
      </c>
      <c r="G34" s="21" t="str">
        <f t="shared" si="2"/>
        <v/>
      </c>
      <c r="H34" s="21" t="str">
        <f t="shared" si="3"/>
        <v/>
      </c>
      <c r="I34" s="4">
        <v>0.23</v>
      </c>
      <c r="J34" s="21" t="str">
        <f t="shared" si="4"/>
        <v/>
      </c>
    </row>
    <row r="35" spans="1:10" ht="16.5" x14ac:dyDescent="0.25">
      <c r="A35" s="5" t="s">
        <v>57</v>
      </c>
      <c r="B35" s="45" t="s">
        <v>117</v>
      </c>
      <c r="C35" s="39"/>
      <c r="D35" s="39"/>
      <c r="E35" s="22" t="s">
        <v>26</v>
      </c>
      <c r="F35" s="39">
        <f t="shared" si="5"/>
        <v>1000</v>
      </c>
      <c r="G35" s="21" t="str">
        <f t="shared" si="2"/>
        <v/>
      </c>
      <c r="H35" s="21" t="str">
        <f t="shared" si="3"/>
        <v/>
      </c>
      <c r="I35" s="4">
        <v>0.23</v>
      </c>
      <c r="J35" s="21" t="str">
        <f t="shared" si="4"/>
        <v/>
      </c>
    </row>
    <row r="36" spans="1:10" ht="16.5" x14ac:dyDescent="0.25">
      <c r="A36" s="1" t="s">
        <v>59</v>
      </c>
      <c r="B36" s="45" t="s">
        <v>118</v>
      </c>
      <c r="C36" s="39"/>
      <c r="D36" s="39"/>
      <c r="E36" s="22" t="s">
        <v>26</v>
      </c>
      <c r="F36" s="39">
        <f t="shared" si="5"/>
        <v>1000</v>
      </c>
      <c r="G36" s="21" t="str">
        <f t="shared" si="2"/>
        <v/>
      </c>
      <c r="H36" s="21" t="str">
        <f t="shared" si="3"/>
        <v/>
      </c>
      <c r="I36" s="4">
        <v>0.23</v>
      </c>
      <c r="J36" s="21" t="str">
        <f t="shared" si="4"/>
        <v/>
      </c>
    </row>
    <row r="37" spans="1:10" ht="17.25" thickBot="1" x14ac:dyDescent="0.3">
      <c r="A37" s="102" t="s">
        <v>20</v>
      </c>
      <c r="B37" s="94"/>
      <c r="C37" s="94"/>
      <c r="D37" s="94"/>
      <c r="E37" s="94"/>
      <c r="F37" s="95"/>
      <c r="G37" s="57"/>
      <c r="H37" s="35">
        <f>SUM(H21:H36)</f>
        <v>0</v>
      </c>
      <c r="I37" s="8">
        <v>0.23</v>
      </c>
      <c r="J37" s="35">
        <f>SUM(J21:J36)</f>
        <v>0</v>
      </c>
    </row>
    <row r="38" spans="1:10" ht="16.5" x14ac:dyDescent="0.25">
      <c r="A38" s="98" t="s">
        <v>22</v>
      </c>
      <c r="B38" s="98"/>
      <c r="C38" s="98"/>
      <c r="D38" s="98"/>
      <c r="E38" s="98"/>
      <c r="F38" s="98"/>
      <c r="G38" s="56"/>
      <c r="H38" s="30">
        <f>H$19+H$37</f>
        <v>0</v>
      </c>
      <c r="I38" s="4">
        <v>0.23</v>
      </c>
      <c r="J38" s="59">
        <f>J$19+J$37</f>
        <v>0</v>
      </c>
    </row>
  </sheetData>
  <mergeCells count="5">
    <mergeCell ref="A38:F38"/>
    <mergeCell ref="A2:J2"/>
    <mergeCell ref="A19:F19"/>
    <mergeCell ref="A20:J20"/>
    <mergeCell ref="A37:F3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J20"/>
    </sheetView>
  </sheetViews>
  <sheetFormatPr defaultRowHeight="15" x14ac:dyDescent="0.25"/>
  <cols>
    <col min="1" max="1" width="5.28515625" customWidth="1"/>
    <col min="2" max="2" width="35.42578125" customWidth="1"/>
    <col min="3" max="3" width="11.7109375" customWidth="1"/>
    <col min="4" max="4" width="10.7109375" customWidth="1"/>
    <col min="5" max="5" width="7" customWidth="1"/>
    <col min="6" max="6" width="9.140625" customWidth="1"/>
    <col min="7" max="7" width="10.28515625" customWidth="1"/>
    <col min="8" max="8" width="12.28515625" customWidth="1"/>
    <col min="9" max="9" width="7.140625" customWidth="1"/>
    <col min="10" max="10" width="11.7109375" customWidth="1"/>
  </cols>
  <sheetData>
    <row r="1" spans="1:10" ht="48" thickBot="1" x14ac:dyDescent="0.3">
      <c r="A1" s="16" t="s">
        <v>0</v>
      </c>
      <c r="B1" s="17" t="s">
        <v>1</v>
      </c>
      <c r="C1" s="17" t="s">
        <v>2</v>
      </c>
      <c r="D1" s="17" t="s">
        <v>294</v>
      </c>
      <c r="E1" s="18" t="s">
        <v>3</v>
      </c>
      <c r="F1" s="19" t="s">
        <v>4</v>
      </c>
      <c r="G1" s="19" t="s">
        <v>303</v>
      </c>
      <c r="H1" s="19" t="s">
        <v>5</v>
      </c>
      <c r="I1" s="18" t="s">
        <v>6</v>
      </c>
      <c r="J1" s="17" t="s">
        <v>7</v>
      </c>
    </row>
    <row r="2" spans="1:10" ht="18.75" thickBot="1" x14ac:dyDescent="0.3">
      <c r="A2" s="106" t="s">
        <v>120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ht="16.5" x14ac:dyDescent="0.25">
      <c r="A3" s="31" t="s">
        <v>9</v>
      </c>
      <c r="B3" s="45" t="s">
        <v>121</v>
      </c>
      <c r="D3" s="80"/>
      <c r="E3" s="67" t="s">
        <v>67</v>
      </c>
      <c r="F3" s="39">
        <v>20</v>
      </c>
      <c r="G3" s="21"/>
      <c r="H3" s="21" t="str">
        <f>IF($G3="","",$F3*G3)</f>
        <v/>
      </c>
      <c r="I3" s="4">
        <v>0.23</v>
      </c>
      <c r="J3" s="21" t="str">
        <f>IF($G3="","",$H3*1.23)</f>
        <v/>
      </c>
    </row>
    <row r="4" spans="1:10" ht="16.5" x14ac:dyDescent="0.25">
      <c r="A4" s="31" t="s">
        <v>12</v>
      </c>
      <c r="B4" s="45" t="s">
        <v>122</v>
      </c>
      <c r="C4" s="38"/>
      <c r="D4" s="38"/>
      <c r="E4" s="32" t="s">
        <v>67</v>
      </c>
      <c r="F4" s="39">
        <v>20</v>
      </c>
      <c r="G4" s="23"/>
      <c r="H4" s="21" t="str">
        <f t="shared" ref="H4:H9" si="0">IF($G4="","",$F4*G4)</f>
        <v/>
      </c>
      <c r="I4" s="4">
        <v>0.23</v>
      </c>
      <c r="J4" s="21" t="str">
        <f t="shared" ref="J4:J9" si="1">IF($G4="","",$H4*1.23)</f>
        <v/>
      </c>
    </row>
    <row r="5" spans="1:10" ht="33" x14ac:dyDescent="0.25">
      <c r="A5" s="31" t="s">
        <v>14</v>
      </c>
      <c r="B5" s="45" t="s">
        <v>123</v>
      </c>
      <c r="C5" s="38"/>
      <c r="D5" s="77"/>
      <c r="E5" s="32" t="s">
        <v>67</v>
      </c>
      <c r="F5" s="39">
        <v>20</v>
      </c>
      <c r="G5" s="23"/>
      <c r="H5" s="21" t="str">
        <f t="shared" si="0"/>
        <v/>
      </c>
      <c r="I5" s="4">
        <v>0.23</v>
      </c>
      <c r="J5" s="21" t="str">
        <f t="shared" si="1"/>
        <v/>
      </c>
    </row>
    <row r="6" spans="1:10" ht="33" x14ac:dyDescent="0.25">
      <c r="A6" s="31" t="s">
        <v>16</v>
      </c>
      <c r="B6" s="45" t="s">
        <v>124</v>
      </c>
      <c r="C6" s="38"/>
      <c r="D6" s="38"/>
      <c r="E6" s="32" t="s">
        <v>67</v>
      </c>
      <c r="F6" s="39">
        <v>20</v>
      </c>
      <c r="G6" s="23"/>
      <c r="H6" s="21" t="str">
        <f t="shared" si="0"/>
        <v/>
      </c>
      <c r="I6" s="4">
        <v>0.23</v>
      </c>
      <c r="J6" s="21" t="str">
        <f t="shared" si="1"/>
        <v/>
      </c>
    </row>
    <row r="7" spans="1:10" ht="16.5" x14ac:dyDescent="0.25">
      <c r="A7" s="31" t="s">
        <v>18</v>
      </c>
      <c r="B7" s="45" t="s">
        <v>125</v>
      </c>
      <c r="C7" s="38"/>
      <c r="D7" s="77"/>
      <c r="E7" s="32" t="s">
        <v>67</v>
      </c>
      <c r="F7" s="39">
        <v>20</v>
      </c>
      <c r="G7" s="23"/>
      <c r="H7" s="21" t="str">
        <f t="shared" si="0"/>
        <v/>
      </c>
      <c r="I7" s="4">
        <v>0.23</v>
      </c>
      <c r="J7" s="21" t="str">
        <f t="shared" si="1"/>
        <v/>
      </c>
    </row>
    <row r="8" spans="1:10" ht="33" x14ac:dyDescent="0.25">
      <c r="A8" s="31" t="s">
        <v>39</v>
      </c>
      <c r="B8" s="45" t="s">
        <v>126</v>
      </c>
      <c r="C8" s="38"/>
      <c r="D8" s="38"/>
      <c r="E8" s="32" t="s">
        <v>67</v>
      </c>
      <c r="F8" s="39">
        <v>40</v>
      </c>
      <c r="G8" s="27"/>
      <c r="H8" s="21" t="str">
        <f t="shared" si="0"/>
        <v/>
      </c>
      <c r="I8" s="4">
        <v>0.23</v>
      </c>
      <c r="J8" s="21" t="str">
        <f t="shared" si="1"/>
        <v/>
      </c>
    </row>
    <row r="9" spans="1:10" ht="16.5" x14ac:dyDescent="0.25">
      <c r="A9" s="31" t="s">
        <v>41</v>
      </c>
      <c r="B9" s="45" t="s">
        <v>127</v>
      </c>
      <c r="C9" s="38"/>
      <c r="D9" s="77"/>
      <c r="E9" s="32" t="s">
        <v>67</v>
      </c>
      <c r="F9" s="39">
        <v>20</v>
      </c>
      <c r="G9" s="27"/>
      <c r="H9" s="21" t="str">
        <f t="shared" si="0"/>
        <v/>
      </c>
      <c r="I9" s="4">
        <v>0.23</v>
      </c>
      <c r="J9" s="21" t="str">
        <f t="shared" si="1"/>
        <v/>
      </c>
    </row>
    <row r="10" spans="1:10" ht="17.25" thickBot="1" x14ac:dyDescent="0.3">
      <c r="A10" s="102" t="s">
        <v>20</v>
      </c>
      <c r="B10" s="94"/>
      <c r="C10" s="94"/>
      <c r="D10" s="94"/>
      <c r="E10" s="94"/>
      <c r="F10" s="95"/>
      <c r="G10" s="25"/>
      <c r="H10" s="21">
        <f>SUM(H3:H9)</f>
        <v>0</v>
      </c>
      <c r="I10" s="4">
        <v>0.23</v>
      </c>
      <c r="J10" s="25">
        <f>SUM(J3:J9)</f>
        <v>0</v>
      </c>
    </row>
    <row r="11" spans="1:10" ht="18.75" thickBot="1" x14ac:dyDescent="0.3">
      <c r="A11" s="90" t="s">
        <v>128</v>
      </c>
      <c r="B11" s="91"/>
      <c r="C11" s="91"/>
      <c r="D11" s="91"/>
      <c r="E11" s="91"/>
      <c r="F11" s="91"/>
      <c r="G11" s="91"/>
      <c r="H11" s="91"/>
      <c r="I11" s="91"/>
      <c r="J11" s="92"/>
    </row>
    <row r="12" spans="1:10" ht="16.5" x14ac:dyDescent="0.25">
      <c r="A12" s="31" t="s">
        <v>9</v>
      </c>
      <c r="B12" s="45" t="s">
        <v>121</v>
      </c>
      <c r="C12" s="39"/>
      <c r="D12" s="7"/>
      <c r="E12" s="3" t="s">
        <v>67</v>
      </c>
      <c r="F12" s="7">
        <f>($F3)/2</f>
        <v>10</v>
      </c>
      <c r="G12" s="21"/>
      <c r="H12" s="21"/>
      <c r="I12" s="4">
        <v>0.23</v>
      </c>
      <c r="J12" s="21" t="str">
        <f>IF($G12="","",$H12*1.23)</f>
        <v/>
      </c>
    </row>
    <row r="13" spans="1:10" ht="16.5" x14ac:dyDescent="0.25">
      <c r="A13" s="31" t="s">
        <v>12</v>
      </c>
      <c r="B13" s="45" t="s">
        <v>122</v>
      </c>
      <c r="C13" s="39"/>
      <c r="D13" s="7"/>
      <c r="E13" s="3" t="s">
        <v>67</v>
      </c>
      <c r="F13" s="7">
        <f t="shared" ref="F13:F18" si="2">($F4)/2</f>
        <v>10</v>
      </c>
      <c r="G13" s="21" t="str">
        <f t="shared" ref="G13:G17" si="3">IF($G4="","",$G4)</f>
        <v/>
      </c>
      <c r="H13" s="21" t="str">
        <f t="shared" ref="H13:H18" si="4">IF($G13="","",$F13*G13)</f>
        <v/>
      </c>
      <c r="I13" s="4">
        <v>0.23</v>
      </c>
      <c r="J13" s="21" t="str">
        <f t="shared" ref="J13:J18" si="5">IF($G13="","",$H13*1.23)</f>
        <v/>
      </c>
    </row>
    <row r="14" spans="1:10" ht="33" x14ac:dyDescent="0.25">
      <c r="A14" s="31" t="s">
        <v>14</v>
      </c>
      <c r="B14" s="45" t="s">
        <v>123</v>
      </c>
      <c r="C14" s="39"/>
      <c r="D14" s="7"/>
      <c r="E14" s="3" t="s">
        <v>67</v>
      </c>
      <c r="F14" s="7">
        <f t="shared" si="2"/>
        <v>10</v>
      </c>
      <c r="G14" s="21" t="str">
        <f t="shared" si="3"/>
        <v/>
      </c>
      <c r="H14" s="21" t="str">
        <f t="shared" si="4"/>
        <v/>
      </c>
      <c r="I14" s="4">
        <v>0.23</v>
      </c>
      <c r="J14" s="21" t="str">
        <f t="shared" si="5"/>
        <v/>
      </c>
    </row>
    <row r="15" spans="1:10" ht="33" x14ac:dyDescent="0.25">
      <c r="A15" s="31" t="s">
        <v>16</v>
      </c>
      <c r="B15" s="45" t="s">
        <v>124</v>
      </c>
      <c r="C15" s="39"/>
      <c r="D15" s="7"/>
      <c r="E15" s="3" t="s">
        <v>67</v>
      </c>
      <c r="F15" s="7">
        <f t="shared" si="2"/>
        <v>10</v>
      </c>
      <c r="G15" s="21" t="str">
        <f t="shared" si="3"/>
        <v/>
      </c>
      <c r="H15" s="21" t="str">
        <f t="shared" si="4"/>
        <v/>
      </c>
      <c r="I15" s="4">
        <v>0.23</v>
      </c>
      <c r="J15" s="21" t="str">
        <f t="shared" si="5"/>
        <v/>
      </c>
    </row>
    <row r="16" spans="1:10" ht="16.5" x14ac:dyDescent="0.25">
      <c r="A16" s="31" t="s">
        <v>18</v>
      </c>
      <c r="B16" s="45" t="s">
        <v>125</v>
      </c>
      <c r="C16" s="39"/>
      <c r="D16" s="7"/>
      <c r="E16" s="3" t="s">
        <v>67</v>
      </c>
      <c r="F16" s="7">
        <f t="shared" si="2"/>
        <v>10</v>
      </c>
      <c r="G16" s="21" t="str">
        <f t="shared" si="3"/>
        <v/>
      </c>
      <c r="H16" s="21" t="str">
        <f t="shared" si="4"/>
        <v/>
      </c>
      <c r="I16" s="4">
        <v>0.23</v>
      </c>
      <c r="J16" s="21" t="str">
        <f t="shared" si="5"/>
        <v/>
      </c>
    </row>
    <row r="17" spans="1:10" ht="33" x14ac:dyDescent="0.25">
      <c r="A17" s="31" t="s">
        <v>39</v>
      </c>
      <c r="B17" s="45" t="s">
        <v>126</v>
      </c>
      <c r="C17" s="39"/>
      <c r="D17" s="7"/>
      <c r="E17" s="3" t="s">
        <v>67</v>
      </c>
      <c r="F17" s="7">
        <f t="shared" si="2"/>
        <v>20</v>
      </c>
      <c r="G17" s="21" t="str">
        <f t="shared" si="3"/>
        <v/>
      </c>
      <c r="H17" s="21" t="str">
        <f t="shared" si="4"/>
        <v/>
      </c>
      <c r="I17" s="4">
        <v>0.23</v>
      </c>
      <c r="J17" s="21" t="str">
        <f t="shared" si="5"/>
        <v/>
      </c>
    </row>
    <row r="18" spans="1:10" ht="16.5" x14ac:dyDescent="0.25">
      <c r="A18" s="31" t="s">
        <v>41</v>
      </c>
      <c r="B18" s="45" t="s">
        <v>127</v>
      </c>
      <c r="C18" s="39"/>
      <c r="D18" s="7"/>
      <c r="E18" s="3" t="s">
        <v>67</v>
      </c>
      <c r="F18" s="7">
        <f t="shared" si="2"/>
        <v>10</v>
      </c>
      <c r="G18" s="21"/>
      <c r="H18" s="21" t="str">
        <f t="shared" si="4"/>
        <v/>
      </c>
      <c r="I18" s="4">
        <v>0.23</v>
      </c>
      <c r="J18" s="21" t="str">
        <f t="shared" si="5"/>
        <v/>
      </c>
    </row>
    <row r="19" spans="1:10" ht="17.25" thickBot="1" x14ac:dyDescent="0.3">
      <c r="A19" s="102" t="s">
        <v>20</v>
      </c>
      <c r="B19" s="94"/>
      <c r="C19" s="94"/>
      <c r="D19" s="94"/>
      <c r="E19" s="94"/>
      <c r="F19" s="95"/>
      <c r="G19" s="35"/>
      <c r="H19" s="35">
        <f>SUM(H12:H18)</f>
        <v>0</v>
      </c>
      <c r="I19" s="8">
        <v>0.23</v>
      </c>
      <c r="J19" s="35">
        <f>SUM(J12:J18)</f>
        <v>0</v>
      </c>
    </row>
    <row r="20" spans="1:10" ht="16.5" x14ac:dyDescent="0.25">
      <c r="A20" s="98" t="s">
        <v>22</v>
      </c>
      <c r="B20" s="98"/>
      <c r="C20" s="98"/>
      <c r="D20" s="98"/>
      <c r="E20" s="98"/>
      <c r="F20" s="98"/>
      <c r="G20" s="30"/>
      <c r="H20" s="30">
        <f>H$10+H$19</f>
        <v>0</v>
      </c>
      <c r="I20" s="4">
        <v>0.23</v>
      </c>
      <c r="J20" s="59">
        <f>J$10+J$19</f>
        <v>0</v>
      </c>
    </row>
  </sheetData>
  <mergeCells count="5">
    <mergeCell ref="A20:F20"/>
    <mergeCell ref="A2:J2"/>
    <mergeCell ref="A10:F10"/>
    <mergeCell ref="A11:J11"/>
    <mergeCell ref="A19:F19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43" workbookViewId="0">
      <selection sqref="A1:J52"/>
    </sheetView>
  </sheetViews>
  <sheetFormatPr defaultRowHeight="15" x14ac:dyDescent="0.25"/>
  <cols>
    <col min="1" max="1" width="5.28515625" customWidth="1"/>
    <col min="2" max="2" width="35.42578125" customWidth="1"/>
    <col min="3" max="3" width="11.7109375" customWidth="1"/>
    <col min="4" max="4" width="10.7109375" customWidth="1"/>
    <col min="5" max="5" width="7" customWidth="1"/>
    <col min="6" max="6" width="9.140625" customWidth="1"/>
    <col min="7" max="7" width="10.28515625" customWidth="1"/>
    <col min="8" max="8" width="12.28515625" customWidth="1"/>
    <col min="9" max="9" width="7.140625" customWidth="1"/>
    <col min="10" max="10" width="11.7109375" customWidth="1"/>
  </cols>
  <sheetData>
    <row r="1" spans="1:10" ht="48" thickBot="1" x14ac:dyDescent="0.3">
      <c r="A1" s="16" t="s">
        <v>0</v>
      </c>
      <c r="B1" s="17" t="s">
        <v>1</v>
      </c>
      <c r="C1" s="17" t="s">
        <v>2</v>
      </c>
      <c r="D1" s="17" t="s">
        <v>294</v>
      </c>
      <c r="E1" s="18" t="s">
        <v>3</v>
      </c>
      <c r="F1" s="19" t="s">
        <v>4</v>
      </c>
      <c r="G1" s="19" t="s">
        <v>303</v>
      </c>
      <c r="H1" s="19" t="s">
        <v>5</v>
      </c>
      <c r="I1" s="18" t="s">
        <v>6</v>
      </c>
      <c r="J1" s="17" t="s">
        <v>7</v>
      </c>
    </row>
    <row r="2" spans="1:10" ht="18.75" thickBot="1" x14ac:dyDescent="0.3">
      <c r="A2" s="106" t="s">
        <v>158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ht="33" x14ac:dyDescent="0.25">
      <c r="A3" s="31" t="s">
        <v>9</v>
      </c>
      <c r="B3" s="45" t="s">
        <v>159</v>
      </c>
      <c r="C3" s="39"/>
      <c r="D3" s="78"/>
      <c r="E3" s="67" t="s">
        <v>26</v>
      </c>
      <c r="F3" s="39">
        <v>30</v>
      </c>
      <c r="G3" s="21"/>
      <c r="H3" s="21" t="str">
        <f>IF($G3="","",$F3*G3)</f>
        <v/>
      </c>
      <c r="I3" s="4">
        <v>0.23</v>
      </c>
      <c r="J3" s="21" t="str">
        <f>IF($G3="","",$H3*1.23)</f>
        <v/>
      </c>
    </row>
    <row r="4" spans="1:10" ht="16.5" x14ac:dyDescent="0.25">
      <c r="A4" s="31" t="s">
        <v>12</v>
      </c>
      <c r="B4" s="45" t="s">
        <v>160</v>
      </c>
      <c r="C4" s="39"/>
      <c r="D4" s="39"/>
      <c r="E4" s="32" t="s">
        <v>26</v>
      </c>
      <c r="F4" s="39">
        <v>20</v>
      </c>
      <c r="G4" s="23"/>
      <c r="H4" s="21" t="str">
        <f t="shared" ref="H4:H25" si="0">IF($G4="","",$F4*G4)</f>
        <v/>
      </c>
      <c r="I4" s="4">
        <v>0.23</v>
      </c>
      <c r="J4" s="21" t="str">
        <f t="shared" ref="J4:J25" si="1">IF($G4="","",$H4*1.23)</f>
        <v/>
      </c>
    </row>
    <row r="5" spans="1:10" ht="82.5" x14ac:dyDescent="0.25">
      <c r="A5" s="31" t="s">
        <v>14</v>
      </c>
      <c r="B5" s="45" t="s">
        <v>161</v>
      </c>
      <c r="C5" s="39"/>
      <c r="D5" s="39"/>
      <c r="E5" s="32" t="s">
        <v>67</v>
      </c>
      <c r="F5" s="39">
        <v>30</v>
      </c>
      <c r="G5" s="23"/>
      <c r="H5" s="21" t="str">
        <f t="shared" si="0"/>
        <v/>
      </c>
      <c r="I5" s="4">
        <v>0.23</v>
      </c>
      <c r="J5" s="21" t="str">
        <f t="shared" si="1"/>
        <v/>
      </c>
    </row>
    <row r="6" spans="1:10" ht="33" x14ac:dyDescent="0.25">
      <c r="A6" s="31" t="s">
        <v>16</v>
      </c>
      <c r="B6" s="45" t="s">
        <v>162</v>
      </c>
      <c r="C6" s="39"/>
      <c r="D6" s="39"/>
      <c r="E6" s="32" t="s">
        <v>67</v>
      </c>
      <c r="F6" s="39">
        <v>60</v>
      </c>
      <c r="G6" s="23"/>
      <c r="H6" s="21" t="str">
        <f t="shared" si="0"/>
        <v/>
      </c>
      <c r="I6" s="4">
        <v>0.23</v>
      </c>
      <c r="J6" s="21" t="str">
        <f t="shared" si="1"/>
        <v/>
      </c>
    </row>
    <row r="7" spans="1:10" ht="49.5" x14ac:dyDescent="0.25">
      <c r="A7" s="31" t="s">
        <v>18</v>
      </c>
      <c r="B7" s="45" t="s">
        <v>163</v>
      </c>
      <c r="C7" s="39"/>
      <c r="D7" s="39"/>
      <c r="E7" s="32" t="s">
        <v>26</v>
      </c>
      <c r="F7" s="39">
        <v>400</v>
      </c>
      <c r="G7" s="23"/>
      <c r="H7" s="21" t="str">
        <f t="shared" si="0"/>
        <v/>
      </c>
      <c r="I7" s="4">
        <v>0.23</v>
      </c>
      <c r="J7" s="21" t="str">
        <f t="shared" si="1"/>
        <v/>
      </c>
    </row>
    <row r="8" spans="1:10" ht="49.5" x14ac:dyDescent="0.25">
      <c r="A8" s="31" t="s">
        <v>39</v>
      </c>
      <c r="B8" s="45" t="s">
        <v>299</v>
      </c>
      <c r="C8" s="39"/>
      <c r="D8" s="39"/>
      <c r="E8" s="58" t="s">
        <v>26</v>
      </c>
      <c r="F8" s="39">
        <v>120</v>
      </c>
      <c r="G8" s="27"/>
      <c r="H8" s="21" t="str">
        <f t="shared" si="0"/>
        <v/>
      </c>
      <c r="I8" s="4">
        <v>0.23</v>
      </c>
      <c r="J8" s="21" t="str">
        <f t="shared" si="1"/>
        <v/>
      </c>
    </row>
    <row r="9" spans="1:10" ht="16.5" x14ac:dyDescent="0.25">
      <c r="A9" s="31" t="s">
        <v>41</v>
      </c>
      <c r="B9" s="45" t="s">
        <v>164</v>
      </c>
      <c r="C9" s="39"/>
      <c r="D9" s="39"/>
      <c r="E9" s="58" t="s">
        <v>26</v>
      </c>
      <c r="F9" s="39">
        <v>160</v>
      </c>
      <c r="G9" s="27"/>
      <c r="H9" s="21" t="str">
        <f t="shared" si="0"/>
        <v/>
      </c>
      <c r="I9" s="4">
        <v>0.23</v>
      </c>
      <c r="J9" s="21" t="str">
        <f t="shared" si="1"/>
        <v/>
      </c>
    </row>
    <row r="10" spans="1:10" ht="16.5" x14ac:dyDescent="0.25">
      <c r="A10" s="31" t="s">
        <v>43</v>
      </c>
      <c r="B10" s="45" t="s">
        <v>165</v>
      </c>
      <c r="C10" s="39"/>
      <c r="D10" s="39"/>
      <c r="E10" s="32" t="s">
        <v>26</v>
      </c>
      <c r="F10" s="39">
        <v>800</v>
      </c>
      <c r="G10" s="27"/>
      <c r="H10" s="21" t="str">
        <f t="shared" si="0"/>
        <v/>
      </c>
      <c r="I10" s="4">
        <v>0.23</v>
      </c>
      <c r="J10" s="21" t="str">
        <f t="shared" si="1"/>
        <v/>
      </c>
    </row>
    <row r="11" spans="1:10" ht="16.5" x14ac:dyDescent="0.25">
      <c r="A11" s="31" t="s">
        <v>45</v>
      </c>
      <c r="B11" s="45" t="s">
        <v>166</v>
      </c>
      <c r="C11" s="39"/>
      <c r="D11" s="39"/>
      <c r="E11" s="58" t="s">
        <v>26</v>
      </c>
      <c r="F11" s="39">
        <v>800</v>
      </c>
      <c r="G11" s="27"/>
      <c r="H11" s="21" t="str">
        <f t="shared" si="0"/>
        <v/>
      </c>
      <c r="I11" s="4">
        <v>0.23</v>
      </c>
      <c r="J11" s="21" t="str">
        <f t="shared" si="1"/>
        <v/>
      </c>
    </row>
    <row r="12" spans="1:10" ht="16.5" x14ac:dyDescent="0.25">
      <c r="A12" s="31" t="s">
        <v>47</v>
      </c>
      <c r="B12" s="45" t="s">
        <v>167</v>
      </c>
      <c r="C12" s="39"/>
      <c r="D12" s="39"/>
      <c r="E12" s="58" t="s">
        <v>26</v>
      </c>
      <c r="F12" s="39">
        <v>600</v>
      </c>
      <c r="G12" s="27"/>
      <c r="H12" s="21" t="str">
        <f t="shared" si="0"/>
        <v/>
      </c>
      <c r="I12" s="4">
        <v>0.23</v>
      </c>
      <c r="J12" s="21" t="str">
        <f t="shared" si="1"/>
        <v/>
      </c>
    </row>
    <row r="13" spans="1:10" ht="16.5" x14ac:dyDescent="0.25">
      <c r="A13" s="31" t="s">
        <v>49</v>
      </c>
      <c r="B13" s="45" t="s">
        <v>168</v>
      </c>
      <c r="C13" s="39"/>
      <c r="D13" s="39"/>
      <c r="E13" s="32" t="s">
        <v>26</v>
      </c>
      <c r="F13" s="39">
        <v>600</v>
      </c>
      <c r="G13" s="27"/>
      <c r="H13" s="21" t="str">
        <f t="shared" si="0"/>
        <v/>
      </c>
      <c r="I13" s="4">
        <v>0.23</v>
      </c>
      <c r="J13" s="21" t="str">
        <f t="shared" si="1"/>
        <v/>
      </c>
    </row>
    <row r="14" spans="1:10" ht="33" x14ac:dyDescent="0.25">
      <c r="A14" s="31" t="s">
        <v>51</v>
      </c>
      <c r="B14" s="45" t="s">
        <v>169</v>
      </c>
      <c r="C14" s="39"/>
      <c r="D14" s="39"/>
      <c r="E14" s="58" t="s">
        <v>26</v>
      </c>
      <c r="F14" s="39">
        <v>1000</v>
      </c>
      <c r="G14" s="27"/>
      <c r="H14" s="21" t="str">
        <f t="shared" si="0"/>
        <v/>
      </c>
      <c r="I14" s="4">
        <v>0.23</v>
      </c>
      <c r="J14" s="21" t="str">
        <f t="shared" si="1"/>
        <v/>
      </c>
    </row>
    <row r="15" spans="1:10" ht="33" x14ac:dyDescent="0.25">
      <c r="A15" s="31" t="s">
        <v>53</v>
      </c>
      <c r="B15" s="45" t="s">
        <v>170</v>
      </c>
      <c r="C15" s="39"/>
      <c r="D15" s="39"/>
      <c r="E15" s="58" t="s">
        <v>26</v>
      </c>
      <c r="F15" s="39">
        <v>1000</v>
      </c>
      <c r="G15" s="27"/>
      <c r="H15" s="21" t="str">
        <f t="shared" si="0"/>
        <v/>
      </c>
      <c r="I15" s="4">
        <v>0.23</v>
      </c>
      <c r="J15" s="21" t="str">
        <f t="shared" si="1"/>
        <v/>
      </c>
    </row>
    <row r="16" spans="1:10" ht="16.5" x14ac:dyDescent="0.25">
      <c r="A16" s="31" t="s">
        <v>55</v>
      </c>
      <c r="B16" s="45" t="s">
        <v>171</v>
      </c>
      <c r="C16" s="39"/>
      <c r="D16" s="39"/>
      <c r="E16" s="32" t="s">
        <v>26</v>
      </c>
      <c r="F16" s="39">
        <v>60</v>
      </c>
      <c r="G16" s="27"/>
      <c r="H16" s="21" t="str">
        <f t="shared" si="0"/>
        <v/>
      </c>
      <c r="I16" s="4">
        <v>0.23</v>
      </c>
      <c r="J16" s="21" t="str">
        <f t="shared" si="1"/>
        <v/>
      </c>
    </row>
    <row r="17" spans="1:10" ht="66" x14ac:dyDescent="0.25">
      <c r="A17" s="31" t="s">
        <v>57</v>
      </c>
      <c r="B17" s="45" t="s">
        <v>300</v>
      </c>
      <c r="C17" s="39"/>
      <c r="D17" s="39"/>
      <c r="E17" s="58" t="s">
        <v>26</v>
      </c>
      <c r="F17" s="39">
        <v>180</v>
      </c>
      <c r="G17" s="27"/>
      <c r="H17" s="21" t="str">
        <f t="shared" si="0"/>
        <v/>
      </c>
      <c r="I17" s="4">
        <v>0.23</v>
      </c>
      <c r="J17" s="21" t="str">
        <f t="shared" si="1"/>
        <v/>
      </c>
    </row>
    <row r="18" spans="1:10" ht="99" x14ac:dyDescent="0.25">
      <c r="A18" s="31" t="s">
        <v>59</v>
      </c>
      <c r="B18" s="45" t="s">
        <v>172</v>
      </c>
      <c r="C18" s="39"/>
      <c r="D18" s="39"/>
      <c r="E18" s="58" t="s">
        <v>26</v>
      </c>
      <c r="F18" s="39">
        <v>20</v>
      </c>
      <c r="G18" s="27"/>
      <c r="H18" s="21" t="str">
        <f t="shared" si="0"/>
        <v/>
      </c>
      <c r="I18" s="4">
        <v>0.23</v>
      </c>
      <c r="J18" s="21" t="str">
        <f t="shared" si="1"/>
        <v/>
      </c>
    </row>
    <row r="19" spans="1:10" ht="33" x14ac:dyDescent="0.25">
      <c r="A19" s="31" t="s">
        <v>61</v>
      </c>
      <c r="B19" s="45" t="s">
        <v>173</v>
      </c>
      <c r="C19" s="39"/>
      <c r="D19" s="39"/>
      <c r="E19" s="32" t="s">
        <v>26</v>
      </c>
      <c r="F19" s="39">
        <v>40</v>
      </c>
      <c r="G19" s="27"/>
      <c r="H19" s="21" t="str">
        <f t="shared" si="0"/>
        <v/>
      </c>
      <c r="I19" s="4">
        <v>0.23</v>
      </c>
      <c r="J19" s="21" t="str">
        <f t="shared" si="1"/>
        <v/>
      </c>
    </row>
    <row r="20" spans="1:10" ht="49.5" x14ac:dyDescent="0.25">
      <c r="A20" s="31" t="s">
        <v>63</v>
      </c>
      <c r="B20" s="45" t="s">
        <v>301</v>
      </c>
      <c r="C20" s="39"/>
      <c r="D20" s="39"/>
      <c r="E20" s="58" t="s">
        <v>67</v>
      </c>
      <c r="F20" s="39">
        <v>140</v>
      </c>
      <c r="G20" s="27"/>
      <c r="H20" s="21" t="str">
        <f t="shared" si="0"/>
        <v/>
      </c>
      <c r="I20" s="4">
        <v>0.23</v>
      </c>
      <c r="J20" s="21" t="str">
        <f t="shared" si="1"/>
        <v/>
      </c>
    </row>
    <row r="21" spans="1:10" ht="49.5" x14ac:dyDescent="0.25">
      <c r="A21" s="31" t="s">
        <v>65</v>
      </c>
      <c r="B21" s="45" t="s">
        <v>174</v>
      </c>
      <c r="C21" s="39"/>
      <c r="D21" s="39"/>
      <c r="E21" s="58" t="s">
        <v>26</v>
      </c>
      <c r="F21" s="39">
        <v>60</v>
      </c>
      <c r="G21" s="27"/>
      <c r="H21" s="21" t="str">
        <f t="shared" si="0"/>
        <v/>
      </c>
      <c r="I21" s="4">
        <v>0.23</v>
      </c>
      <c r="J21" s="21" t="str">
        <f t="shared" si="1"/>
        <v/>
      </c>
    </row>
    <row r="22" spans="1:10" ht="33" x14ac:dyDescent="0.25">
      <c r="A22" s="31" t="s">
        <v>68</v>
      </c>
      <c r="B22" s="45" t="s">
        <v>175</v>
      </c>
      <c r="C22" s="39"/>
      <c r="D22" s="39"/>
      <c r="E22" s="58" t="s">
        <v>26</v>
      </c>
      <c r="F22" s="39">
        <v>800</v>
      </c>
      <c r="G22" s="27"/>
      <c r="H22" s="21" t="str">
        <f t="shared" si="0"/>
        <v/>
      </c>
      <c r="I22" s="4">
        <v>0.23</v>
      </c>
      <c r="J22" s="21" t="str">
        <f t="shared" si="1"/>
        <v/>
      </c>
    </row>
    <row r="23" spans="1:10" ht="99" x14ac:dyDescent="0.25">
      <c r="A23" s="68" t="s">
        <v>70</v>
      </c>
      <c r="B23" s="86" t="s">
        <v>292</v>
      </c>
      <c r="C23" s="72"/>
      <c r="D23" s="46"/>
      <c r="E23" s="58" t="s">
        <v>26</v>
      </c>
      <c r="F23" s="73">
        <v>1000</v>
      </c>
      <c r="G23" s="12"/>
      <c r="H23" s="21" t="str">
        <f t="shared" si="0"/>
        <v/>
      </c>
      <c r="I23" s="4">
        <v>0.23</v>
      </c>
      <c r="J23" s="21" t="str">
        <f t="shared" si="1"/>
        <v/>
      </c>
    </row>
    <row r="24" spans="1:10" ht="99" x14ac:dyDescent="0.25">
      <c r="A24" s="68" t="s">
        <v>72</v>
      </c>
      <c r="B24" s="86" t="s">
        <v>293</v>
      </c>
      <c r="C24" s="39"/>
      <c r="D24" s="39"/>
      <c r="E24" s="58" t="s">
        <v>26</v>
      </c>
      <c r="F24" s="39">
        <v>50</v>
      </c>
      <c r="G24" s="23"/>
      <c r="H24" s="21" t="str">
        <f t="shared" si="0"/>
        <v/>
      </c>
      <c r="I24" s="4">
        <v>0.23</v>
      </c>
      <c r="J24" s="21" t="str">
        <f t="shared" si="1"/>
        <v/>
      </c>
    </row>
    <row r="25" spans="1:10" ht="84" x14ac:dyDescent="0.25">
      <c r="A25" s="68" t="s">
        <v>74</v>
      </c>
      <c r="B25" s="86" t="s">
        <v>302</v>
      </c>
      <c r="C25" s="39"/>
      <c r="D25" s="39"/>
      <c r="E25" s="58" t="s">
        <v>26</v>
      </c>
      <c r="F25" s="39">
        <v>500</v>
      </c>
      <c r="G25" s="25"/>
      <c r="H25" s="21" t="str">
        <f t="shared" si="0"/>
        <v/>
      </c>
      <c r="I25" s="4"/>
      <c r="J25" s="21" t="str">
        <f t="shared" si="1"/>
        <v/>
      </c>
    </row>
    <row r="26" spans="1:10" ht="17.25" thickBot="1" x14ac:dyDescent="0.3">
      <c r="A26" s="102" t="s">
        <v>20</v>
      </c>
      <c r="B26" s="94"/>
      <c r="C26" s="94"/>
      <c r="D26" s="94"/>
      <c r="E26" s="94"/>
      <c r="F26" s="95"/>
      <c r="G26" s="25"/>
      <c r="H26" s="25">
        <f>SUM(H3:H25)</f>
        <v>0</v>
      </c>
      <c r="I26" s="4">
        <v>0.23</v>
      </c>
      <c r="J26" s="25">
        <f>SUM(J3:J25)</f>
        <v>0</v>
      </c>
    </row>
    <row r="27" spans="1:10" ht="18.75" thickBot="1" x14ac:dyDescent="0.3">
      <c r="A27" s="90" t="s">
        <v>176</v>
      </c>
      <c r="B27" s="91"/>
      <c r="C27" s="91"/>
      <c r="D27" s="91"/>
      <c r="E27" s="91"/>
      <c r="F27" s="91"/>
      <c r="G27" s="91"/>
      <c r="H27" s="91"/>
      <c r="I27" s="91"/>
      <c r="J27" s="92"/>
    </row>
    <row r="28" spans="1:10" ht="33" x14ac:dyDescent="0.25">
      <c r="A28" s="31" t="s">
        <v>9</v>
      </c>
      <c r="B28" s="45" t="str">
        <f>$B3</f>
        <v>Karton TYPOGRAF offsetowy numer 74059 ciemny zielony</v>
      </c>
      <c r="C28" s="39"/>
      <c r="D28" s="78"/>
      <c r="E28" s="67" t="s">
        <v>26</v>
      </c>
      <c r="F28" s="7">
        <f t="shared" ref="F28:F50" si="2">($F3)/2</f>
        <v>15</v>
      </c>
      <c r="G28" s="3" t="str">
        <f>IF($G3="","",$G3)</f>
        <v/>
      </c>
      <c r="H28" s="21" t="str">
        <f>IF($G28="","",$F28*G28)</f>
        <v/>
      </c>
      <c r="I28" s="4">
        <v>0.23</v>
      </c>
      <c r="J28" s="21" t="str">
        <f>IF($G28="","",$H28*1.23)</f>
        <v/>
      </c>
    </row>
    <row r="29" spans="1:10" ht="16.5" x14ac:dyDescent="0.25">
      <c r="A29" s="31" t="s">
        <v>12</v>
      </c>
      <c r="B29" s="45" t="str">
        <f t="shared" ref="B29:B49" si="3">$B4</f>
        <v>Igła do zszywania akt 12 cm</v>
      </c>
      <c r="C29" s="39"/>
      <c r="D29" s="39"/>
      <c r="E29" s="32" t="s">
        <v>26</v>
      </c>
      <c r="F29" s="39">
        <f t="shared" si="2"/>
        <v>10</v>
      </c>
      <c r="G29" s="3"/>
      <c r="H29" s="21" t="str">
        <f t="shared" ref="H29:H50" si="4">IF($G29="","",$F29*G29)</f>
        <v/>
      </c>
      <c r="I29" s="4">
        <v>0.23</v>
      </c>
      <c r="J29" s="21" t="str">
        <f t="shared" ref="J29:J50" si="5">IF($G29="","",$H29*1.23)</f>
        <v/>
      </c>
    </row>
    <row r="30" spans="1:10" ht="82.5" x14ac:dyDescent="0.25">
      <c r="A30" s="31" t="s">
        <v>14</v>
      </c>
      <c r="B30" s="45" t="str">
        <f t="shared" si="3"/>
        <v>Przekładki ESSELTE MYLAR lub równoważne, kartonowe 1-5 A4 numeryczne, posiadają dziurki umożliwiające wpięcie do każdego segregatora</v>
      </c>
      <c r="C30" s="39"/>
      <c r="D30" s="39"/>
      <c r="E30" s="32" t="s">
        <v>67</v>
      </c>
      <c r="F30" s="39">
        <f t="shared" si="2"/>
        <v>15</v>
      </c>
      <c r="G30" s="3" t="str">
        <f t="shared" ref="G30:G50" si="6">IF($G5="","",$G5)</f>
        <v/>
      </c>
      <c r="H30" s="21" t="str">
        <f t="shared" si="4"/>
        <v/>
      </c>
      <c r="I30" s="4">
        <v>0.23</v>
      </c>
      <c r="J30" s="21" t="str">
        <f t="shared" si="5"/>
        <v/>
      </c>
    </row>
    <row r="31" spans="1:10" ht="33" x14ac:dyDescent="0.25">
      <c r="A31" s="31" t="s">
        <v>16</v>
      </c>
      <c r="B31" s="45" t="str">
        <f t="shared" si="3"/>
        <v>Przekładki kartonowe do segregatorów A4/100 żółte</v>
      </c>
      <c r="C31" s="39"/>
      <c r="D31" s="39"/>
      <c r="E31" s="32" t="s">
        <v>67</v>
      </c>
      <c r="F31" s="39">
        <f t="shared" si="2"/>
        <v>30</v>
      </c>
      <c r="G31" s="3" t="str">
        <f t="shared" si="6"/>
        <v/>
      </c>
      <c r="H31" s="21" t="str">
        <f t="shared" si="4"/>
        <v/>
      </c>
      <c r="I31" s="4">
        <v>0.23</v>
      </c>
      <c r="J31" s="21" t="str">
        <f t="shared" si="5"/>
        <v/>
      </c>
    </row>
    <row r="32" spans="1:10" ht="49.5" x14ac:dyDescent="0.25">
      <c r="A32" s="31" t="s">
        <v>18</v>
      </c>
      <c r="B32" s="45" t="str">
        <f t="shared" si="3"/>
        <v>Pudło archiwizacyjne A4 wykonane z trójwarstwowej tektury falistej 100mm DONAU lub równoważne</v>
      </c>
      <c r="C32" s="39"/>
      <c r="D32" s="39"/>
      <c r="E32" s="32" t="s">
        <v>26</v>
      </c>
      <c r="F32" s="39">
        <f t="shared" si="2"/>
        <v>200</v>
      </c>
      <c r="G32" s="3" t="str">
        <f t="shared" si="6"/>
        <v/>
      </c>
      <c r="H32" s="21" t="str">
        <f t="shared" si="4"/>
        <v/>
      </c>
      <c r="I32" s="4">
        <v>0.23</v>
      </c>
      <c r="J32" s="21" t="str">
        <f t="shared" si="5"/>
        <v/>
      </c>
    </row>
    <row r="33" spans="1:10" ht="49.5" x14ac:dyDescent="0.25">
      <c r="A33" s="31" t="s">
        <v>39</v>
      </c>
      <c r="B33" s="45" t="str">
        <f t="shared" si="3"/>
        <v>Pudło archiwizacyjne mieści 5 pudeł 100mm wymiary 558x370x315mm (+/-5mm) DONAU lub równoważne</v>
      </c>
      <c r="C33" s="39"/>
      <c r="D33" s="39"/>
      <c r="E33" s="58" t="s">
        <v>26</v>
      </c>
      <c r="F33" s="39">
        <f t="shared" si="2"/>
        <v>60</v>
      </c>
      <c r="G33" s="3" t="str">
        <f t="shared" si="6"/>
        <v/>
      </c>
      <c r="H33" s="21" t="str">
        <f t="shared" si="4"/>
        <v/>
      </c>
      <c r="I33" s="4">
        <v>0.23</v>
      </c>
      <c r="J33" s="21" t="str">
        <f t="shared" si="5"/>
        <v/>
      </c>
    </row>
    <row r="34" spans="1:10" ht="16.5" x14ac:dyDescent="0.25">
      <c r="A34" s="31" t="s">
        <v>41</v>
      </c>
      <c r="B34" s="45" t="str">
        <f t="shared" si="3"/>
        <v>Rozszywacz do dokumentów</v>
      </c>
      <c r="C34" s="39"/>
      <c r="D34" s="39"/>
      <c r="E34" s="58" t="s">
        <v>26</v>
      </c>
      <c r="F34" s="39">
        <f t="shared" si="2"/>
        <v>80</v>
      </c>
      <c r="G34" s="3" t="str">
        <f t="shared" si="6"/>
        <v/>
      </c>
      <c r="H34" s="21" t="str">
        <f t="shared" si="4"/>
        <v/>
      </c>
      <c r="I34" s="4">
        <v>0.23</v>
      </c>
      <c r="J34" s="21" t="str">
        <f t="shared" si="5"/>
        <v/>
      </c>
    </row>
    <row r="35" spans="1:10" ht="16.5" x14ac:dyDescent="0.25">
      <c r="A35" s="31" t="s">
        <v>43</v>
      </c>
      <c r="B35" s="45" t="str">
        <f t="shared" si="3"/>
        <v>Segregator A4 75 mm kolor: czarny</v>
      </c>
      <c r="C35" s="39"/>
      <c r="D35" s="39"/>
      <c r="E35" s="32" t="s">
        <v>26</v>
      </c>
      <c r="F35" s="39">
        <f t="shared" si="2"/>
        <v>400</v>
      </c>
      <c r="G35" s="3" t="str">
        <f t="shared" si="6"/>
        <v/>
      </c>
      <c r="H35" s="21" t="str">
        <f t="shared" si="4"/>
        <v/>
      </c>
      <c r="I35" s="4">
        <v>0.23</v>
      </c>
      <c r="J35" s="21" t="str">
        <f t="shared" si="5"/>
        <v/>
      </c>
    </row>
    <row r="36" spans="1:10" ht="16.5" x14ac:dyDescent="0.25">
      <c r="A36" s="31" t="s">
        <v>45</v>
      </c>
      <c r="B36" s="45" t="str">
        <f t="shared" si="3"/>
        <v>Segregator A4 75 mm kolor: czerwony</v>
      </c>
      <c r="C36" s="39"/>
      <c r="D36" s="39"/>
      <c r="E36" s="58" t="s">
        <v>26</v>
      </c>
      <c r="F36" s="39">
        <f t="shared" si="2"/>
        <v>400</v>
      </c>
      <c r="G36" s="3" t="str">
        <f t="shared" si="6"/>
        <v/>
      </c>
      <c r="H36" s="21" t="str">
        <f t="shared" si="4"/>
        <v/>
      </c>
      <c r="I36" s="4">
        <v>0.23</v>
      </c>
      <c r="J36" s="21" t="str">
        <f t="shared" si="5"/>
        <v/>
      </c>
    </row>
    <row r="37" spans="1:10" ht="16.5" x14ac:dyDescent="0.25">
      <c r="A37" s="31" t="s">
        <v>47</v>
      </c>
      <c r="B37" s="45" t="str">
        <f t="shared" si="3"/>
        <v>Skoroszyt A4 PCV kolor: czerwony</v>
      </c>
      <c r="C37" s="39"/>
      <c r="D37" s="39"/>
      <c r="E37" s="58" t="s">
        <v>26</v>
      </c>
      <c r="F37" s="39">
        <f t="shared" si="2"/>
        <v>300</v>
      </c>
      <c r="G37" s="3" t="str">
        <f t="shared" si="6"/>
        <v/>
      </c>
      <c r="H37" s="21" t="str">
        <f t="shared" si="4"/>
        <v/>
      </c>
      <c r="I37" s="4">
        <v>0.23</v>
      </c>
      <c r="J37" s="21" t="str">
        <f t="shared" si="5"/>
        <v/>
      </c>
    </row>
    <row r="38" spans="1:10" ht="16.5" x14ac:dyDescent="0.25">
      <c r="A38" s="31" t="s">
        <v>49</v>
      </c>
      <c r="B38" s="45" t="str">
        <f t="shared" si="3"/>
        <v>Skoroszyt A4 PCV kolor: zielony</v>
      </c>
      <c r="C38" s="39"/>
      <c r="D38" s="39"/>
      <c r="E38" s="32" t="s">
        <v>26</v>
      </c>
      <c r="F38" s="39">
        <f t="shared" si="2"/>
        <v>300</v>
      </c>
      <c r="G38" s="3" t="str">
        <f t="shared" si="6"/>
        <v/>
      </c>
      <c r="H38" s="21" t="str">
        <f t="shared" si="4"/>
        <v/>
      </c>
      <c r="I38" s="4">
        <v>0.23</v>
      </c>
      <c r="J38" s="21" t="str">
        <f t="shared" si="5"/>
        <v/>
      </c>
    </row>
    <row r="39" spans="1:10" ht="33" x14ac:dyDescent="0.25">
      <c r="A39" s="31" t="s">
        <v>51</v>
      </c>
      <c r="B39" s="45" t="str">
        <f t="shared" si="3"/>
        <v>Skoroszyt A4 z europerforacją A4 kolor: czarny</v>
      </c>
      <c r="C39" s="39"/>
      <c r="D39" s="39"/>
      <c r="E39" s="58" t="s">
        <v>26</v>
      </c>
      <c r="F39" s="39">
        <f t="shared" si="2"/>
        <v>500</v>
      </c>
      <c r="G39" s="3" t="str">
        <f t="shared" si="6"/>
        <v/>
      </c>
      <c r="H39" s="21" t="str">
        <f t="shared" si="4"/>
        <v/>
      </c>
      <c r="I39" s="4">
        <v>0.23</v>
      </c>
      <c r="J39" s="21" t="str">
        <f t="shared" si="5"/>
        <v/>
      </c>
    </row>
    <row r="40" spans="1:10" ht="33" x14ac:dyDescent="0.25">
      <c r="A40" s="31" t="s">
        <v>53</v>
      </c>
      <c r="B40" s="45" t="str">
        <f t="shared" si="3"/>
        <v>Skoroszyt A4 z europerforacją A4 kolor: zielony</v>
      </c>
      <c r="C40" s="39"/>
      <c r="D40" s="39"/>
      <c r="E40" s="58" t="s">
        <v>26</v>
      </c>
      <c r="F40" s="39">
        <f t="shared" si="2"/>
        <v>500</v>
      </c>
      <c r="G40" s="3" t="str">
        <f t="shared" si="6"/>
        <v/>
      </c>
      <c r="H40" s="21" t="str">
        <f t="shared" si="4"/>
        <v/>
      </c>
      <c r="I40" s="4">
        <v>0.23</v>
      </c>
      <c r="J40" s="21" t="str">
        <f t="shared" si="5"/>
        <v/>
      </c>
    </row>
    <row r="41" spans="1:10" ht="16.5" x14ac:dyDescent="0.25">
      <c r="A41" s="31" t="s">
        <v>55</v>
      </c>
      <c r="B41" s="45" t="str">
        <f t="shared" si="3"/>
        <v>Sznurek - dratwa szara 10 dag</v>
      </c>
      <c r="C41" s="39"/>
      <c r="D41" s="39"/>
      <c r="E41" s="32" t="s">
        <v>26</v>
      </c>
      <c r="F41" s="39">
        <f t="shared" si="2"/>
        <v>30</v>
      </c>
      <c r="G41" s="3" t="str">
        <f t="shared" si="6"/>
        <v/>
      </c>
      <c r="H41" s="21" t="str">
        <f t="shared" si="4"/>
        <v/>
      </c>
      <c r="I41" s="4">
        <v>0.23</v>
      </c>
      <c r="J41" s="21" t="str">
        <f t="shared" si="5"/>
        <v/>
      </c>
    </row>
    <row r="42" spans="1:10" ht="66" x14ac:dyDescent="0.25">
      <c r="A42" s="31" t="s">
        <v>57</v>
      </c>
      <c r="B42" s="45" t="str">
        <f t="shared" si="3"/>
        <v>Teczka na akta osobowe w sztywnej mocnej oprawie z tektury z rozszerzalnym grzbietem, wewnątrz wąsy do wpinania i przekładki A, B, C, D, kolor: zielony lub biały</v>
      </c>
      <c r="C42" s="39"/>
      <c r="D42" s="39"/>
      <c r="E42" s="58" t="s">
        <v>26</v>
      </c>
      <c r="F42" s="39">
        <f t="shared" si="2"/>
        <v>90</v>
      </c>
      <c r="G42" s="3" t="str">
        <f t="shared" si="6"/>
        <v/>
      </c>
      <c r="H42" s="21" t="str">
        <f t="shared" si="4"/>
        <v/>
      </c>
      <c r="I42" s="4">
        <v>0.23</v>
      </c>
      <c r="J42" s="21" t="str">
        <f t="shared" si="5"/>
        <v/>
      </c>
    </row>
    <row r="43" spans="1:10" ht="99" x14ac:dyDescent="0.25">
      <c r="A43" s="31" t="s">
        <v>59</v>
      </c>
      <c r="B43" s="45" t="str">
        <f t="shared" si="3"/>
        <v>Teczka ze skóry ekologicznej z mechanizmem 4-ringowym, posiada przegrody na dokumenty. Zapinana na suwak, format: A4. Wymiary: ok. 360x300x60mm, kolor czarny, z rączką oraz kalkulatorem w środku</v>
      </c>
      <c r="C43" s="39"/>
      <c r="D43" s="39"/>
      <c r="E43" s="58" t="s">
        <v>26</v>
      </c>
      <c r="F43" s="39">
        <f t="shared" si="2"/>
        <v>10</v>
      </c>
      <c r="G43" s="3" t="str">
        <f t="shared" si="6"/>
        <v/>
      </c>
      <c r="H43" s="21" t="str">
        <f t="shared" si="4"/>
        <v/>
      </c>
      <c r="I43" s="4">
        <v>0.23</v>
      </c>
      <c r="J43" s="21" t="str">
        <f t="shared" si="5"/>
        <v/>
      </c>
    </row>
    <row r="44" spans="1:10" ht="33" x14ac:dyDescent="0.25">
      <c r="A44" s="31" t="s">
        <v>61</v>
      </c>
      <c r="B44" s="45" t="str">
        <f t="shared" si="3"/>
        <v>Teczka ze skóry ekologicznej A5 dla kierowcy zawiera kalkulator</v>
      </c>
      <c r="C44" s="39"/>
      <c r="D44" s="39"/>
      <c r="E44" s="32" t="s">
        <v>26</v>
      </c>
      <c r="F44" s="39">
        <f t="shared" si="2"/>
        <v>20</v>
      </c>
      <c r="G44" s="3" t="str">
        <f t="shared" si="6"/>
        <v/>
      </c>
      <c r="H44" s="21" t="str">
        <f t="shared" si="4"/>
        <v/>
      </c>
      <c r="I44" s="4">
        <v>0.23</v>
      </c>
      <c r="J44" s="21" t="str">
        <f t="shared" si="5"/>
        <v/>
      </c>
    </row>
    <row r="45" spans="1:10" ht="49.5" x14ac:dyDescent="0.25">
      <c r="A45" s="31" t="s">
        <v>63</v>
      </c>
      <c r="B45" s="45" t="str">
        <f t="shared" si="3"/>
        <v>Klipsy do archiwizacji (wąsy) plastikowe 100 szt. kolor: biały 100mm, z zaczepem. Komi lub równoważne</v>
      </c>
      <c r="C45" s="39"/>
      <c r="D45" s="39"/>
      <c r="E45" s="58" t="s">
        <v>67</v>
      </c>
      <c r="F45" s="39">
        <f t="shared" si="2"/>
        <v>70</v>
      </c>
      <c r="G45" s="3" t="str">
        <f t="shared" si="6"/>
        <v/>
      </c>
      <c r="H45" s="21" t="str">
        <f t="shared" si="4"/>
        <v/>
      </c>
      <c r="I45" s="4">
        <v>0.23</v>
      </c>
      <c r="J45" s="21" t="str">
        <f t="shared" si="5"/>
        <v/>
      </c>
    </row>
    <row r="46" spans="1:10" ht="49.5" x14ac:dyDescent="0.25">
      <c r="A46" s="31" t="s">
        <v>65</v>
      </c>
      <c r="B46" s="45" t="str">
        <f t="shared" si="3"/>
        <v>Nici lniane, dratwa, nabłyszczane, wytrzymałość (udźwig): 17,5 kg, wag.: 100 g białe</v>
      </c>
      <c r="C46" s="39"/>
      <c r="D46" s="39"/>
      <c r="E46" s="58" t="s">
        <v>26</v>
      </c>
      <c r="F46" s="39">
        <f t="shared" si="2"/>
        <v>30</v>
      </c>
      <c r="G46" s="3" t="str">
        <f t="shared" si="6"/>
        <v/>
      </c>
      <c r="H46" s="21" t="str">
        <f t="shared" si="4"/>
        <v/>
      </c>
      <c r="I46" s="4">
        <v>0.23</v>
      </c>
      <c r="J46" s="21" t="str">
        <f t="shared" si="5"/>
        <v/>
      </c>
    </row>
    <row r="47" spans="1:10" ht="33" x14ac:dyDescent="0.25">
      <c r="A47" s="31" t="s">
        <v>68</v>
      </c>
      <c r="B47" s="45" t="str">
        <f t="shared" si="3"/>
        <v>Zakładki indeksujące przylepne 12x45mm 5 kolorów w podajniku</v>
      </c>
      <c r="C47" s="39"/>
      <c r="D47" s="39"/>
      <c r="E47" s="58" t="s">
        <v>26</v>
      </c>
      <c r="F47" s="39">
        <f t="shared" si="2"/>
        <v>400</v>
      </c>
      <c r="G47" s="3" t="str">
        <f t="shared" si="6"/>
        <v/>
      </c>
      <c r="H47" s="21" t="str">
        <f t="shared" si="4"/>
        <v/>
      </c>
      <c r="I47" s="4">
        <v>0.23</v>
      </c>
      <c r="J47" s="21" t="str">
        <f t="shared" si="5"/>
        <v/>
      </c>
    </row>
    <row r="48" spans="1:10" ht="99" x14ac:dyDescent="0.25">
      <c r="A48" s="68" t="s">
        <v>70</v>
      </c>
      <c r="B48" s="37" t="str">
        <f t="shared" si="3"/>
        <v>Teczka wykonana z biało-szarej tektury, bezkwasowa, wyposażona wewnątrz w trzy klapki chroniące dokumenty przed wypadnięciem, posiada gumkę wzdłuż długiego boku, format A4, grsamatura 250g/m2, kolor biały, bez haczyków</v>
      </c>
      <c r="C48" s="72"/>
      <c r="D48" s="46"/>
      <c r="E48" s="58" t="s">
        <v>26</v>
      </c>
      <c r="F48" s="39">
        <f t="shared" si="2"/>
        <v>500</v>
      </c>
      <c r="G48" s="3" t="str">
        <f t="shared" si="6"/>
        <v/>
      </c>
      <c r="H48" s="21" t="str">
        <f t="shared" si="4"/>
        <v/>
      </c>
      <c r="I48" s="4">
        <v>0.23</v>
      </c>
      <c r="J48" s="21" t="str">
        <f t="shared" si="5"/>
        <v/>
      </c>
    </row>
    <row r="49" spans="1:10" ht="99" x14ac:dyDescent="0.25">
      <c r="A49" s="68" t="s">
        <v>72</v>
      </c>
      <c r="B49" s="37" t="str">
        <f t="shared" si="3"/>
        <v>Teczka wykonana ze sztywnej tektury oklejonej z dwóch stron okleiną, rączka i zamek wykonane z czarnego plastiku, szerokość grzbietu 100mm, format A4, rozmiar zewnętrzny 33,5x26x10,5 cm, kolor czarny</v>
      </c>
      <c r="C49" s="39"/>
      <c r="D49" s="39"/>
      <c r="E49" s="58" t="s">
        <v>26</v>
      </c>
      <c r="F49" s="39">
        <f t="shared" si="2"/>
        <v>25</v>
      </c>
      <c r="G49" s="3" t="str">
        <f t="shared" si="6"/>
        <v/>
      </c>
      <c r="H49" s="21" t="str">
        <f t="shared" si="4"/>
        <v/>
      </c>
      <c r="I49" s="4">
        <v>0.23</v>
      </c>
      <c r="J49" s="21" t="str">
        <f t="shared" si="5"/>
        <v/>
      </c>
    </row>
    <row r="50" spans="1:10" ht="82.5" x14ac:dyDescent="0.25">
      <c r="A50" s="68" t="s">
        <v>74</v>
      </c>
      <c r="B50" s="37" t="str">
        <f>$B25</f>
        <v>Tekturowa okładka archiwizacyjna na dokumenty formatu A4, bezkwasowa, z piórami do wszycia dokumentów, szerokość grzbietu do 5cm, gramatura min. 300gm/2, kolor biały lub szary</v>
      </c>
      <c r="C50" s="39"/>
      <c r="D50" s="39"/>
      <c r="E50" s="58" t="s">
        <v>26</v>
      </c>
      <c r="F50" s="39">
        <f t="shared" si="2"/>
        <v>250</v>
      </c>
      <c r="G50" s="3" t="str">
        <f t="shared" si="6"/>
        <v/>
      </c>
      <c r="H50" s="21" t="str">
        <f t="shared" si="4"/>
        <v/>
      </c>
      <c r="I50" s="4">
        <v>0.23</v>
      </c>
      <c r="J50" s="21" t="str">
        <f t="shared" si="5"/>
        <v/>
      </c>
    </row>
    <row r="51" spans="1:10" ht="17.25" thickBot="1" x14ac:dyDescent="0.3">
      <c r="A51" s="102" t="s">
        <v>20</v>
      </c>
      <c r="B51" s="94"/>
      <c r="C51" s="94"/>
      <c r="D51" s="94"/>
      <c r="E51" s="94"/>
      <c r="F51" s="95"/>
      <c r="G51" s="60"/>
      <c r="H51" s="61">
        <f>SUM(H28:H50)</f>
        <v>0</v>
      </c>
      <c r="I51" s="8">
        <v>0.23</v>
      </c>
      <c r="J51" s="61">
        <f>SUM(J28:J50)</f>
        <v>0</v>
      </c>
    </row>
    <row r="52" spans="1:10" ht="16.5" x14ac:dyDescent="0.25">
      <c r="A52" s="98" t="s">
        <v>22</v>
      </c>
      <c r="B52" s="98"/>
      <c r="C52" s="98"/>
      <c r="D52" s="98"/>
      <c r="E52" s="98"/>
      <c r="F52" s="98"/>
      <c r="G52" s="62"/>
      <c r="H52" s="63">
        <f>H$26+H$51</f>
        <v>0</v>
      </c>
      <c r="I52" s="4">
        <v>0.23</v>
      </c>
      <c r="J52" s="64">
        <f>J$26+J$51</f>
        <v>0</v>
      </c>
    </row>
  </sheetData>
  <mergeCells count="5">
    <mergeCell ref="A52:F52"/>
    <mergeCell ref="A2:J2"/>
    <mergeCell ref="A26:F26"/>
    <mergeCell ref="A27:J27"/>
    <mergeCell ref="A51:F5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B07DC826-7175-44D0-A226-1847E17C0DE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Papier ksero - 1</vt:lpstr>
      <vt:lpstr>Art. piśmiennicze - 2</vt:lpstr>
      <vt:lpstr>Kalendarze i terminarze - 3</vt:lpstr>
      <vt:lpstr>Art. biurowe - 4</vt:lpstr>
      <vt:lpstr>Sprzęt biurowy - 5</vt:lpstr>
      <vt:lpstr>Tablice korkowe - 6</vt:lpstr>
      <vt:lpstr>Koperty - 7</vt:lpstr>
      <vt:lpstr>Folia biurowa - 8</vt:lpstr>
      <vt:lpstr>Mat. archiwizacyjne - 9</vt:lpstr>
      <vt:lpstr>Art. papiernicze - 10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2022-02-23T08:39:49Z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e8549394-00a6-41a7-8dc9-f3a2c8c6f317</vt:lpwstr>
  </property>
  <property fmtid="{D5CDD505-2E9C-101B-9397-08002B2CF9AE}" pid="3" name="bjSaver">
    <vt:lpwstr>4/1cK4j78qXRJVx0r+UyAwUdVvdNUFkY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