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0.65.130.11\Zakupy\Ilona\36. Przebudowa DP 3903P - Odc. 1 i 4\DO WYSYŁKI\"/>
    </mc:Choice>
  </mc:AlternateContent>
  <bookViews>
    <workbookView xWindow="0" yWindow="0" windowWidth="12540" windowHeight="10065"/>
  </bookViews>
  <sheets>
    <sheet name="Arkusz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7" i="1" l="1"/>
  <c r="H51" i="1"/>
  <c r="H50" i="1"/>
  <c r="H39" i="1"/>
  <c r="H29" i="1"/>
  <c r="H28" i="1"/>
  <c r="H10" i="1"/>
  <c r="H11" i="1" s="1"/>
  <c r="H58" i="1"/>
  <c r="H56" i="1"/>
  <c r="H55" i="1"/>
  <c r="H54" i="1"/>
  <c r="H49" i="1"/>
  <c r="H48" i="1"/>
  <c r="H47" i="1"/>
  <c r="H46" i="1"/>
  <c r="H43" i="1"/>
  <c r="H42" i="1"/>
  <c r="H41" i="1"/>
  <c r="H40" i="1"/>
  <c r="H38" i="1"/>
  <c r="H37" i="1"/>
  <c r="H36" i="1"/>
  <c r="H35" i="1"/>
  <c r="H34" i="1"/>
  <c r="H31" i="1"/>
  <c r="H30" i="1"/>
  <c r="H27" i="1"/>
  <c r="H26" i="1"/>
  <c r="H23" i="1"/>
  <c r="H22" i="1"/>
  <c r="H21" i="1"/>
  <c r="H18" i="1"/>
  <c r="H17" i="1"/>
  <c r="H16" i="1"/>
  <c r="H15" i="1"/>
  <c r="H14" i="1"/>
  <c r="H13" i="1"/>
  <c r="H32" i="1" l="1"/>
  <c r="H24" i="1"/>
  <c r="H52" i="1"/>
  <c r="H44" i="1"/>
  <c r="H59" i="1"/>
  <c r="H19" i="1"/>
  <c r="H61" i="1" l="1"/>
  <c r="H62" i="1" s="1"/>
  <c r="H63" i="1" s="1"/>
</calcChain>
</file>

<file path=xl/sharedStrings.xml><?xml version="1.0" encoding="utf-8"?>
<sst xmlns="http://schemas.openxmlformats.org/spreadsheetml/2006/main" count="249" uniqueCount="163">
  <si>
    <t>KOSZTORYS    OFERTOWY</t>
  </si>
  <si>
    <t xml:space="preserve"> BUDOWY  I PRZEBUDOWY DROGI POWIATOWEJ NR 3903P NA ODCINKU OD DROGI WOJEWÓDZKIEJ NR 305 DO WĘZŁA DROGI S5 - NIETĄŻKOWO</t>
  </si>
  <si>
    <t>I Odcinek - od skrzyżowania z Drogą Wojewódzką Nr 305 w m. Wijewo do skrzyżowania z Drogą Powiatową Nr 4756P w m. Brenno</t>
  </si>
  <si>
    <t>Branża Drogowa</t>
  </si>
  <si>
    <t>Nazwa dokumentacji budowlanej : Przebudowa drogi powiatowej nr 3822P Wijewi - Brenno</t>
  </si>
  <si>
    <t>Lp</t>
  </si>
  <si>
    <t>Pozycja wg 
specyfikacji</t>
  </si>
  <si>
    <t>Symbol 
klasyfikacji
 KNNR</t>
  </si>
  <si>
    <t>Wyszczególnienie elementów
 rozliczeniowych</t>
  </si>
  <si>
    <t>Jednostka</t>
  </si>
  <si>
    <t>Ilość</t>
  </si>
  <si>
    <t>Cena jedn.</t>
  </si>
  <si>
    <t>Wartość</t>
  </si>
  <si>
    <t>x</t>
  </si>
  <si>
    <t>ROBOTY PRZYGOTOWAWCZE CPV 45100000-8</t>
  </si>
  <si>
    <t>1.1</t>
  </si>
  <si>
    <t>D.01.01.01</t>
  </si>
  <si>
    <t>KNNR 1  0111-01</t>
  </si>
  <si>
    <t xml:space="preserve">Odtworzenie trasy i punktów wysokościowych w terenie płaskim </t>
  </si>
  <si>
    <t>km</t>
  </si>
  <si>
    <t>Razem roboty przygotowawcze</t>
  </si>
  <si>
    <t>D.01.02.01</t>
  </si>
  <si>
    <t>ROBOTY ROZBIÓRKOWE CPV 45100000-1</t>
  </si>
  <si>
    <t>2.1</t>
  </si>
  <si>
    <t>KNNR 1 0101-07</t>
  </si>
  <si>
    <t>Usunięcie krzewów i żywopłotów</t>
  </si>
  <si>
    <r>
      <t>m</t>
    </r>
    <r>
      <rPr>
        <sz val="8"/>
        <rFont val="Calibri"/>
        <family val="2"/>
        <charset val="238"/>
      </rPr>
      <t>²</t>
    </r>
  </si>
  <si>
    <t>2.2</t>
  </si>
  <si>
    <t>D.01.02.04</t>
  </si>
  <si>
    <t>KNR 2-31 0802-07</t>
  </si>
  <si>
    <t>Rozebranie podbudowy z kruszywa łamanego gr. 20-25 cm z odwozem poza teren budowy i utylizacją :remont odwodnienia i przepustu</t>
  </si>
  <si>
    <r>
      <t>m</t>
    </r>
    <r>
      <rPr>
        <vertAlign val="superscript"/>
        <sz val="8"/>
        <rFont val="Arial"/>
        <family val="2"/>
        <charset val="238"/>
      </rPr>
      <t>2</t>
    </r>
    <r>
      <rPr>
        <sz val="10"/>
        <rFont val="Arial CE"/>
        <charset val="238"/>
      </rPr>
      <t/>
    </r>
  </si>
  <si>
    <t>2.3</t>
  </si>
  <si>
    <t>KNR 2-31 0803-03 
+ 0803-04</t>
  </si>
  <si>
    <t>Rozebranie nawierzchni bitumicznej średnia grubość 8 cm wraz z odwozem poza teren budowy i utylizacją</t>
  </si>
  <si>
    <t>2.4</t>
  </si>
  <si>
    <t>KNR 2-31 0805-01
analogia</t>
  </si>
  <si>
    <t>Rozebranie krawężników betonowych 15x30 cm wraz z rozbiórką ławy betonowej wraz z odwozem poza teren budowy i utylizacją</t>
  </si>
  <si>
    <t>m</t>
  </si>
  <si>
    <t>2.5</t>
  </si>
  <si>
    <t>KNR 2-31 0815-01</t>
  </si>
  <si>
    <t>Rozebranie nawierzchni z  kostki brukowej betonowej , z kostki kamiennej na podbudowie betonowej, z płyt betonowych, z płyt drogowych betonowych (trylinka) na podbudowie betonowej oraz nawierzchni z betonu cementowego grub. do 10 cm z odwozem poza teren budowy i utylizacją</t>
  </si>
  <si>
    <r>
      <t>m</t>
    </r>
    <r>
      <rPr>
        <vertAlign val="superscript"/>
        <sz val="8"/>
        <rFont val="Arial"/>
        <family val="2"/>
      </rPr>
      <t>2</t>
    </r>
    <r>
      <rPr>
        <sz val="10"/>
        <rFont val="Arial CE"/>
        <charset val="238"/>
      </rPr>
      <t/>
    </r>
  </si>
  <si>
    <t>2.6</t>
  </si>
  <si>
    <t>KNNR 6 0806-08</t>
  </si>
  <si>
    <t>Rozebranie obrzeży betonowych 20x6 cm wraz z ławą betonową , z załadunkiem i odwozem poza teren budowy i utylizacją</t>
  </si>
  <si>
    <t>Razem roboty rozbiórkowe</t>
  </si>
  <si>
    <t>ROBOTY ZIEMNE CPV 45110000-1</t>
  </si>
  <si>
    <t>3.1</t>
  </si>
  <si>
    <t>D.02.01.01</t>
  </si>
  <si>
    <t>kalk. ind.</t>
  </si>
  <si>
    <t>Wykonanie mechaniczne w gr. kat. III wykopów liniowych i jamistych pod kanalizację deszczową i przepustem</t>
  </si>
  <si>
    <r>
      <t>m</t>
    </r>
    <r>
      <rPr>
        <vertAlign val="superscript"/>
        <sz val="8"/>
        <rFont val="Arial"/>
        <family val="2"/>
      </rPr>
      <t>3</t>
    </r>
  </si>
  <si>
    <t>3.2</t>
  </si>
  <si>
    <t>D.02.03.01</t>
  </si>
  <si>
    <t>Wykonanie nasypów gr. kat. III z ukopu wraz z zagęszczeniem, zasypanie kanalizacji deszczowej i przepustu</t>
  </si>
  <si>
    <t>3.3</t>
  </si>
  <si>
    <t>D.03.01.01</t>
  </si>
  <si>
    <t>Zabezpieczenie rurociągó przed zamarzaniem izolacją z keramzytu, rura fi 315 mm</t>
  </si>
  <si>
    <t>Razem roboty ziemne</t>
  </si>
  <si>
    <t>ODWODNIENIE CPV: 45232440-8</t>
  </si>
  <si>
    <t>4.1</t>
  </si>
  <si>
    <t>D.03.02.01</t>
  </si>
  <si>
    <t>KNR 2-31 0817-04</t>
  </si>
  <si>
    <t>Remont kolektora - wykonanie odcinkó kolektora z rur PVC fi 315 mm (SN&gt;8 KN/m2)</t>
  </si>
  <si>
    <t>4.2</t>
  </si>
  <si>
    <t>KNR 2-31 0816-01
analogia</t>
  </si>
  <si>
    <t>Wykonanie przykanalików zrur PVC fi 200 mm (SN&gt;8 KN/m2)</t>
  </si>
  <si>
    <t>4.3</t>
  </si>
  <si>
    <t>D.03.01.03A</t>
  </si>
  <si>
    <t>Wykonanie przepustu z rur PEHD fi 1000 mm</t>
  </si>
  <si>
    <t>4.4</t>
  </si>
  <si>
    <t>KNNR6 0808-08</t>
  </si>
  <si>
    <t>Remont ( wykonanie wszystkich elementów wraz z rozbiórką istniejących elementów) studni rewizyjnych z kręgów betonowych fi 1200 mm i wysokości do 3,0 m z włazem żeliwnym typu D400</t>
  </si>
  <si>
    <t>szt</t>
  </si>
  <si>
    <t>4.5</t>
  </si>
  <si>
    <t>KNNR6 0702-08</t>
  </si>
  <si>
    <t>Remont ( wykonanie wszystkich elementów wraz z rozbiórką istniejących elementów) studni ściekowych z kręgów betonowych fi 500 mm z osadnikiem bez syfonu i wpustem żeliwnym typu D400</t>
  </si>
  <si>
    <t>4.6</t>
  </si>
  <si>
    <t xml:space="preserve">Regulacja wysokościowa zaworó wodociągowych i studzienek telekomunikacyjnych </t>
  </si>
  <si>
    <t>Razem odwodnienie</t>
  </si>
  <si>
    <t>PODBUDOWY CPV 45233140-2</t>
  </si>
  <si>
    <t>5.1</t>
  </si>
  <si>
    <t>D.04.01.01</t>
  </si>
  <si>
    <t>KNR 2-31 0103-04</t>
  </si>
  <si>
    <t>Wykonanie koryta śr. głębokoci 15 cm pod częścią chodnikową i zjazdy w gruncie kat. II-IV z transportem urobku poza teren budowy i utylizacją</t>
  </si>
  <si>
    <r>
      <t>m</t>
    </r>
    <r>
      <rPr>
        <vertAlign val="superscript"/>
        <sz val="8"/>
        <rFont val="Arial"/>
        <family val="2"/>
      </rPr>
      <t>2</t>
    </r>
  </si>
  <si>
    <t>5.2</t>
  </si>
  <si>
    <t>KNR 2-31 0106-03
+ 0106-04</t>
  </si>
  <si>
    <t>Wykonanie koryta śr. głębokoci 46 cm pod poszerzenie, obrzeże , krawężnik, w gruncie kat. II-IV z transportem urobku poza teren budowy i utylizacją</t>
  </si>
  <si>
    <t>5.3</t>
  </si>
  <si>
    <t>D.04.05.01</t>
  </si>
  <si>
    <t xml:space="preserve">Warstwa kruszywa stabilizowanego cementem o Rm=5 Mpa, grubość warstwy 10 cm </t>
  </si>
  <si>
    <t>5.4</t>
  </si>
  <si>
    <t>D.04.03.01</t>
  </si>
  <si>
    <t>KNR 2-31 0115-07
+ 0115-08</t>
  </si>
  <si>
    <t>Oczyszczenie warstw konstrukcyjnych</t>
  </si>
  <si>
    <t>5.5</t>
  </si>
  <si>
    <t>KNNR 6 1005-04</t>
  </si>
  <si>
    <t>Skropienie warstw konstrukcyjnych emulsją asfaltową w ilości 0,5 kg/m2 (2 warstwy)</t>
  </si>
  <si>
    <t>5.6</t>
  </si>
  <si>
    <t>D.04.04.02</t>
  </si>
  <si>
    <t>KNNR 6 1005-06</t>
  </si>
  <si>
    <t>Podbudowa zasadnicza z kruszywa łamanego 0/31,5 stabilizowanego mechanicznie , grubość warstwy 20 cm, na poszerzeniu i wzmocnieniu krawędzi jezdni</t>
  </si>
  <si>
    <t>5.7</t>
  </si>
  <si>
    <t>KNNR 6 1005-07</t>
  </si>
  <si>
    <t>Podbudowa zasadnicza z kruszywa łamanego 0/31,5 stabilizowanego mechanicznie , grubość warstwy 15 cm, zjazdy i chodniki</t>
  </si>
  <si>
    <t>5.8</t>
  </si>
  <si>
    <t>D.04.07.01</t>
  </si>
  <si>
    <t>Podbudowa z betonu asfaltowego AC 22P  o grubość warstwy 7 cm, na poszerzeniu i wzmocnieniu krawędzi jezdni</t>
  </si>
  <si>
    <t>5.9</t>
  </si>
  <si>
    <t>KNR 2-31 0114-05</t>
  </si>
  <si>
    <t>Podbudowa z betonu C 12/15 grubości 22 cm (zatoka)</t>
  </si>
  <si>
    <t>5.10</t>
  </si>
  <si>
    <t>KNR 2-31 0114-05
+ 0114-07</t>
  </si>
  <si>
    <t>Profilowanie i zagęszczanie gruntu pod konstrukcję chodnika, jezdni, zjazdów ( po rozbiórkach i robotach ziemnych)</t>
  </si>
  <si>
    <t>Razem podbudowy</t>
  </si>
  <si>
    <t>NAWIERZCHNIE CPV 45233140-2</t>
  </si>
  <si>
    <t>6.1</t>
  </si>
  <si>
    <t>D.05.03.11</t>
  </si>
  <si>
    <t>KNR 2-31 0310-01</t>
  </si>
  <si>
    <t>Frezowanie profilujące istniejącej nawierzchni, grubość 0-3 cm z odwozem destruktu poza teren budowy i utylizacją</t>
  </si>
  <si>
    <t>6.2</t>
  </si>
  <si>
    <t>D.04.08.01</t>
  </si>
  <si>
    <t>KNR 2-31 0310-01
+ 0310-02</t>
  </si>
  <si>
    <t>Warswta wyrównawcza z betonu asfaltowego AC 16 W o średniej grubości 4 cm</t>
  </si>
  <si>
    <t>6.3</t>
  </si>
  <si>
    <t>D.05.03.05b</t>
  </si>
  <si>
    <t>KNR 2-31 0310-05
+ 0310-06</t>
  </si>
  <si>
    <t>Warswta ścieralna z betonu asfaltowego AC 11 S o grubości 5 cm (jezdnia)</t>
  </si>
  <si>
    <t>6.4</t>
  </si>
  <si>
    <t>D.08.02.02</t>
  </si>
  <si>
    <t>KNR SEK 06-01     0103-10</t>
  </si>
  <si>
    <t>Nawierzchnia z kostki brukowej betonowej, grubości 8 cm na podsypce cementowo-piaskowej, kostka szara (chodnik)</t>
  </si>
  <si>
    <t>6.5</t>
  </si>
  <si>
    <t>D.05.03.23</t>
  </si>
  <si>
    <t>Nawierzchnia z kostki brukowej betonowej, grubości 8 cm na podsypce cementowo-piaskowej, kostka kolorowa (zjazdy i zatoka)</t>
  </si>
  <si>
    <t>6.6</t>
  </si>
  <si>
    <t>KNNR6 0502-03</t>
  </si>
  <si>
    <t>Nawierzchnia z kostki brukowej betonowej, grubości 8 cm na podsypce cementowo-piaskowej, kostka kolorowa (opaska jezdni 20 cm w lewo i w prawo)</t>
  </si>
  <si>
    <t>Razem nawierzchnie</t>
  </si>
  <si>
    <t xml:space="preserve">ELEMENTY ULIC CPV 45233140-2 </t>
  </si>
  <si>
    <t>7.1</t>
  </si>
  <si>
    <t>D.08.01.01b</t>
  </si>
  <si>
    <t>KNR 2-31 0404-03</t>
  </si>
  <si>
    <t>Ustawienie krawężników betonowych 15x30 na ławie betonowej z oporem C 12/15</t>
  </si>
  <si>
    <t>7.2</t>
  </si>
  <si>
    <t>KNR 2-31 0404-03
+ 0404-06</t>
  </si>
  <si>
    <t>Ustawienie krawężników betonowych najazdowych 15x22 na ławie betonowej z oporem C 12/15</t>
  </si>
  <si>
    <t>7.3</t>
  </si>
  <si>
    <t>D.08.03.01</t>
  </si>
  <si>
    <t>Ustawienie obrzeży betonowych 8x30 na ławie betonowej z oporem</t>
  </si>
  <si>
    <t>7.4</t>
  </si>
  <si>
    <t>Ustawienie oporników betonowych 12x25 na ławie betonowej z oporem</t>
  </si>
  <si>
    <t>7.5</t>
  </si>
  <si>
    <t>D.06.01.01</t>
  </si>
  <si>
    <t>Wzmocnienie dna rowu kamieniami polnymi połączonymi zaprawą cementową na podsypce piaskowo-cementowej</t>
  </si>
  <si>
    <t>Razem elementy ulic</t>
  </si>
  <si>
    <t xml:space="preserve">URZĄDZENIA BEZPIECZEŃSTWA RUCHU CPV 45233221-4 </t>
  </si>
  <si>
    <t>Razem: netto</t>
  </si>
  <si>
    <t>VAT (23%)</t>
  </si>
  <si>
    <t>Razem: brutto</t>
  </si>
  <si>
    <t>Zakres COLAS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</si>
</sst>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2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Arial Narrow"/>
      <family val="2"/>
      <charset val="238"/>
    </font>
    <font>
      <sz val="8"/>
      <name val="Arial Narrow"/>
      <family val="2"/>
      <charset val="238"/>
    </font>
    <font>
      <sz val="10"/>
      <color rgb="FFFF0000"/>
      <name val="Arial Narrow"/>
      <family val="2"/>
      <charset val="238"/>
    </font>
    <font>
      <sz val="10"/>
      <name val="Arial"/>
      <family val="2"/>
      <charset val="238"/>
    </font>
    <font>
      <b/>
      <sz val="14"/>
      <name val="Arial"/>
      <family val="2"/>
      <charset val="238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8"/>
      <name val="Arial"/>
      <family val="2"/>
      <charset val="238"/>
    </font>
    <font>
      <b/>
      <sz val="8"/>
      <name val="Arial"/>
      <family val="2"/>
    </font>
    <font>
      <sz val="8"/>
      <name val="Arial"/>
      <family val="2"/>
      <charset val="238"/>
    </font>
    <font>
      <sz val="8"/>
      <name val="Calibri"/>
      <family val="2"/>
      <charset val="238"/>
    </font>
    <font>
      <vertAlign val="superscript"/>
      <sz val="8"/>
      <name val="Arial"/>
      <family val="2"/>
      <charset val="238"/>
    </font>
    <font>
      <b/>
      <sz val="11"/>
      <color rgb="FFFF0000"/>
      <name val="Calibri"/>
      <family val="2"/>
      <charset val="238"/>
      <scheme val="minor"/>
    </font>
    <font>
      <vertAlign val="superscript"/>
      <sz val="8"/>
      <name val="Arial"/>
      <family val="2"/>
    </font>
    <font>
      <sz val="8"/>
      <name val="Arial CE"/>
      <family val="2"/>
      <charset val="238"/>
    </font>
    <font>
      <b/>
      <sz val="8"/>
      <name val="Arial CE"/>
      <charset val="238"/>
    </font>
    <font>
      <b/>
      <sz val="8"/>
      <name val="Arial CE"/>
      <family val="2"/>
      <charset val="238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2" fillId="0" borderId="0"/>
    <xf numFmtId="0" fontId="6" fillId="0" borderId="0"/>
    <xf numFmtId="9" fontId="1" fillId="0" borderId="0" applyFont="0" applyFill="0" applyBorder="0" applyAlignment="0" applyProtection="0"/>
  </cellStyleXfs>
  <cellXfs count="74">
    <xf numFmtId="0" fontId="0" fillId="0" borderId="0" xfId="0"/>
    <xf numFmtId="0" fontId="3" fillId="0" borderId="0" xfId="1" applyFont="1" applyFill="1" applyAlignment="1" applyProtection="1">
      <alignment horizontal="center" vertical="center" wrapText="1"/>
    </xf>
    <xf numFmtId="0" fontId="4" fillId="0" borderId="0" xfId="1" applyFont="1" applyFill="1" applyAlignment="1" applyProtection="1">
      <alignment horizontal="center" vertical="center" wrapText="1"/>
    </xf>
    <xf numFmtId="0" fontId="3" fillId="0" borderId="0" xfId="1" applyFont="1" applyFill="1" applyAlignment="1" applyProtection="1">
      <alignment vertical="center" wrapText="1"/>
    </xf>
    <xf numFmtId="4" fontId="5" fillId="0" borderId="0" xfId="1" applyNumberFormat="1" applyFont="1" applyFill="1" applyAlignment="1" applyProtection="1">
      <alignment vertical="center" wrapText="1"/>
    </xf>
    <xf numFmtId="0" fontId="11" fillId="0" borderId="1" xfId="1" applyFont="1" applyFill="1" applyBorder="1" applyAlignment="1" applyProtection="1">
      <alignment horizontal="center" vertical="center" wrapText="1"/>
    </xf>
    <xf numFmtId="2" fontId="11" fillId="0" borderId="1" xfId="1" applyNumberFormat="1" applyFont="1" applyFill="1" applyBorder="1" applyAlignment="1" applyProtection="1">
      <alignment horizontal="center" vertical="center" wrapText="1"/>
    </xf>
    <xf numFmtId="4" fontId="11" fillId="0" borderId="1" xfId="1" applyNumberFormat="1" applyFont="1" applyFill="1" applyBorder="1" applyAlignment="1" applyProtection="1">
      <alignment horizontal="center" vertical="center" wrapText="1"/>
    </xf>
    <xf numFmtId="0" fontId="12" fillId="0" borderId="11" xfId="1" applyFont="1" applyFill="1" applyBorder="1" applyAlignment="1" applyProtection="1">
      <alignment horizontal="center" vertical="center" wrapText="1"/>
    </xf>
    <xf numFmtId="3" fontId="12" fillId="0" borderId="11" xfId="1" applyNumberFormat="1" applyFont="1" applyFill="1" applyBorder="1" applyAlignment="1" applyProtection="1">
      <alignment horizontal="center" vertical="center" wrapText="1"/>
    </xf>
    <xf numFmtId="0" fontId="11" fillId="0" borderId="11" xfId="1" applyFont="1" applyFill="1" applyBorder="1" applyAlignment="1" applyProtection="1">
      <alignment horizontal="center" vertical="center" wrapText="1"/>
    </xf>
    <xf numFmtId="0" fontId="11" fillId="0" borderId="11" xfId="1" applyFont="1" applyFill="1" applyBorder="1" applyAlignment="1" applyProtection="1">
      <alignment vertical="center" wrapText="1"/>
    </xf>
    <xf numFmtId="4" fontId="11" fillId="0" borderId="11" xfId="1" applyNumberFormat="1" applyFont="1" applyFill="1" applyBorder="1" applyAlignment="1" applyProtection="1">
      <alignment horizontal="center" vertical="center" wrapText="1"/>
    </xf>
    <xf numFmtId="0" fontId="13" fillId="0" borderId="11" xfId="1" applyFont="1" applyFill="1" applyBorder="1" applyAlignment="1" applyProtection="1">
      <alignment horizontal="center" vertical="center" wrapText="1"/>
    </xf>
    <xf numFmtId="0" fontId="13" fillId="0" borderId="11" xfId="1" applyFont="1" applyFill="1" applyBorder="1" applyAlignment="1" applyProtection="1">
      <alignment vertical="center" wrapText="1"/>
    </xf>
    <xf numFmtId="4" fontId="13" fillId="0" borderId="11" xfId="1" applyNumberFormat="1" applyFont="1" applyFill="1" applyBorder="1" applyAlignment="1" applyProtection="1">
      <alignment horizontal="right" vertical="center" wrapText="1"/>
    </xf>
    <xf numFmtId="0" fontId="11" fillId="0" borderId="12" xfId="1" applyFont="1" applyFill="1" applyBorder="1" applyAlignment="1" applyProtection="1">
      <alignment horizontal="center" vertical="center" wrapText="1"/>
    </xf>
    <xf numFmtId="0" fontId="11" fillId="0" borderId="12" xfId="1" applyFont="1" applyFill="1" applyBorder="1" applyAlignment="1" applyProtection="1">
      <alignment horizontal="right" vertical="center" wrapText="1"/>
    </xf>
    <xf numFmtId="4" fontId="11" fillId="0" borderId="11" xfId="1" applyNumberFormat="1" applyFont="1" applyFill="1" applyBorder="1" applyAlignment="1" applyProtection="1">
      <alignment horizontal="right" vertical="center" wrapText="1"/>
    </xf>
    <xf numFmtId="4" fontId="13" fillId="0" borderId="11" xfId="1" applyNumberFormat="1" applyFont="1" applyFill="1" applyBorder="1" applyAlignment="1" applyProtection="1">
      <alignment horizontal="center" vertical="center" wrapText="1"/>
    </xf>
    <xf numFmtId="0" fontId="18" fillId="0" borderId="11" xfId="1" applyFont="1" applyFill="1" applyBorder="1" applyAlignment="1" applyProtection="1">
      <alignment vertical="center" wrapText="1"/>
    </xf>
    <xf numFmtId="0" fontId="19" fillId="0" borderId="11" xfId="1" applyFont="1" applyFill="1" applyBorder="1" applyAlignment="1" applyProtection="1">
      <alignment vertical="center" wrapText="1"/>
    </xf>
    <xf numFmtId="0" fontId="20" fillId="0" borderId="11" xfId="1" applyFont="1" applyFill="1" applyBorder="1" applyAlignment="1" applyProtection="1">
      <alignment vertical="center" wrapText="1"/>
    </xf>
    <xf numFmtId="0" fontId="18" fillId="0" borderId="11" xfId="1" applyFont="1" applyFill="1" applyBorder="1" applyAlignment="1" applyProtection="1">
      <alignment horizontal="center" vertical="center" wrapText="1"/>
    </xf>
    <xf numFmtId="0" fontId="11" fillId="0" borderId="14" xfId="1" applyFont="1" applyFill="1" applyBorder="1" applyAlignment="1" applyProtection="1">
      <alignment horizontal="right" vertical="center" wrapText="1"/>
    </xf>
    <xf numFmtId="3" fontId="11" fillId="0" borderId="11" xfId="1" applyNumberFormat="1" applyFont="1" applyFill="1" applyBorder="1" applyAlignment="1" applyProtection="1">
      <alignment horizontal="right" vertical="center" wrapText="1"/>
    </xf>
    <xf numFmtId="0" fontId="13" fillId="0" borderId="11" xfId="1" applyFont="1" applyBorder="1" applyAlignment="1" applyProtection="1">
      <alignment horizontal="center" vertical="center" wrapText="1"/>
    </xf>
    <xf numFmtId="0" fontId="18" fillId="0" borderId="14" xfId="1" applyFont="1" applyFill="1" applyBorder="1" applyAlignment="1" applyProtection="1">
      <alignment horizontal="center" vertical="center" wrapText="1"/>
    </xf>
    <xf numFmtId="0" fontId="18" fillId="0" borderId="12" xfId="1" applyFont="1" applyFill="1" applyBorder="1" applyAlignment="1" applyProtection="1">
      <alignment horizontal="center" vertical="center" wrapText="1"/>
    </xf>
    <xf numFmtId="0" fontId="20" fillId="0" borderId="12" xfId="1" applyFont="1" applyFill="1" applyBorder="1" applyAlignment="1" applyProtection="1">
      <alignment horizontal="right" vertical="center" wrapText="1"/>
    </xf>
    <xf numFmtId="0" fontId="20" fillId="0" borderId="12" xfId="1" applyFont="1" applyFill="1" applyBorder="1" applyAlignment="1" applyProtection="1">
      <alignment horizontal="center" vertical="center" wrapText="1"/>
    </xf>
    <xf numFmtId="3" fontId="20" fillId="0" borderId="12" xfId="1" applyNumberFormat="1" applyFont="1" applyFill="1" applyBorder="1" applyAlignment="1" applyProtection="1">
      <alignment horizontal="right" vertical="center" wrapText="1"/>
    </xf>
    <xf numFmtId="44" fontId="20" fillId="0" borderId="2" xfId="1" applyNumberFormat="1" applyFont="1" applyFill="1" applyBorder="1" applyAlignment="1" applyProtection="1">
      <alignment vertical="center" wrapText="1"/>
    </xf>
    <xf numFmtId="44" fontId="20" fillId="0" borderId="3" xfId="1" applyNumberFormat="1" applyFont="1" applyFill="1" applyBorder="1" applyAlignment="1" applyProtection="1">
      <alignment vertical="center" wrapText="1"/>
    </xf>
    <xf numFmtId="44" fontId="20" fillId="0" borderId="18" xfId="1" applyNumberFormat="1" applyFont="1" applyFill="1" applyBorder="1" applyAlignment="1" applyProtection="1">
      <alignment vertical="center" wrapText="1"/>
    </xf>
    <xf numFmtId="44" fontId="21" fillId="0" borderId="2" xfId="1" applyNumberFormat="1" applyFont="1" applyFill="1" applyBorder="1" applyAlignment="1" applyProtection="1">
      <alignment vertical="center" wrapText="1"/>
    </xf>
    <xf numFmtId="44" fontId="21" fillId="0" borderId="3" xfId="1" applyNumberFormat="1" applyFont="1" applyFill="1" applyBorder="1" applyAlignment="1" applyProtection="1">
      <alignment vertical="center" wrapText="1"/>
    </xf>
    <xf numFmtId="44" fontId="21" fillId="0" borderId="18" xfId="1" applyNumberFormat="1" applyFont="1" applyFill="1" applyBorder="1" applyAlignment="1" applyProtection="1">
      <alignment vertical="center" wrapText="1"/>
    </xf>
    <xf numFmtId="44" fontId="12" fillId="0" borderId="2" xfId="1" applyNumberFormat="1" applyFont="1" applyFill="1" applyBorder="1" applyAlignment="1" applyProtection="1">
      <alignment vertical="center" wrapText="1"/>
    </xf>
    <xf numFmtId="44" fontId="12" fillId="0" borderId="3" xfId="1" applyNumberFormat="1" applyFont="1" applyFill="1" applyBorder="1" applyAlignment="1" applyProtection="1">
      <alignment vertical="center" wrapText="1"/>
    </xf>
    <xf numFmtId="44" fontId="12" fillId="0" borderId="18" xfId="1" applyNumberFormat="1" applyFont="1" applyFill="1" applyBorder="1" applyAlignment="1" applyProtection="1">
      <alignment vertical="center" wrapText="1"/>
    </xf>
    <xf numFmtId="4" fontId="13" fillId="2" borderId="11" xfId="1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Alignment="1" applyProtection="1">
      <alignment vertical="center"/>
    </xf>
    <xf numFmtId="0" fontId="0" fillId="0" borderId="0" xfId="0" applyProtection="1"/>
    <xf numFmtId="0" fontId="11" fillId="0" borderId="13" xfId="1" applyFont="1" applyFill="1" applyBorder="1" applyAlignment="1" applyProtection="1">
      <alignment horizontal="center" vertical="center" wrapText="1"/>
    </xf>
    <xf numFmtId="0" fontId="16" fillId="0" borderId="0" xfId="0" applyFont="1" applyAlignment="1" applyProtection="1">
      <alignment horizontal="left" vertical="center"/>
    </xf>
    <xf numFmtId="0" fontId="11" fillId="0" borderId="13" xfId="1" applyFont="1" applyFill="1" applyBorder="1" applyAlignment="1" applyProtection="1">
      <alignment horizontal="right" vertical="center" wrapText="1"/>
    </xf>
    <xf numFmtId="4" fontId="18" fillId="0" borderId="11" xfId="1" applyNumberFormat="1" applyFont="1" applyFill="1" applyBorder="1" applyAlignment="1" applyProtection="1">
      <alignment horizontal="right" vertical="center" wrapText="1"/>
    </xf>
    <xf numFmtId="0" fontId="13" fillId="0" borderId="11" xfId="1" applyFont="1" applyFill="1" applyBorder="1" applyAlignment="1" applyProtection="1">
      <alignment horizontal="center" vertical="center"/>
    </xf>
    <xf numFmtId="4" fontId="20" fillId="0" borderId="13" xfId="1" applyNumberFormat="1" applyFont="1" applyFill="1" applyBorder="1" applyAlignment="1" applyProtection="1">
      <alignment horizontal="right" vertical="center" wrapText="1"/>
    </xf>
    <xf numFmtId="0" fontId="21" fillId="0" borderId="5" xfId="1" applyFont="1" applyFill="1" applyBorder="1" applyAlignment="1" applyProtection="1">
      <alignment horizontal="right" vertical="center" wrapText="1"/>
    </xf>
    <xf numFmtId="0" fontId="21" fillId="0" borderId="6" xfId="1" applyFont="1" applyFill="1" applyBorder="1" applyAlignment="1" applyProtection="1">
      <alignment horizontal="right" vertical="center" wrapText="1"/>
    </xf>
    <xf numFmtId="0" fontId="21" fillId="0" borderId="7" xfId="1" applyFont="1" applyFill="1" applyBorder="1" applyAlignment="1" applyProtection="1">
      <alignment horizontal="right" vertical="center" wrapText="1"/>
    </xf>
    <xf numFmtId="0" fontId="12" fillId="0" borderId="8" xfId="1" applyFont="1" applyFill="1" applyBorder="1" applyAlignment="1" applyProtection="1">
      <alignment horizontal="right" vertical="center" wrapText="1"/>
    </xf>
    <xf numFmtId="0" fontId="12" fillId="0" borderId="9" xfId="1" applyFont="1" applyFill="1" applyBorder="1" applyAlignment="1" applyProtection="1">
      <alignment horizontal="right" vertical="center" wrapText="1"/>
    </xf>
    <xf numFmtId="0" fontId="12" fillId="0" borderId="10" xfId="1" applyFont="1" applyFill="1" applyBorder="1" applyAlignment="1" applyProtection="1">
      <alignment horizontal="right" vertical="center" wrapText="1"/>
    </xf>
    <xf numFmtId="0" fontId="7" fillId="0" borderId="2" xfId="1" applyFont="1" applyFill="1" applyBorder="1" applyAlignment="1" applyProtection="1">
      <alignment horizontal="center" vertical="center" wrapText="1"/>
    </xf>
    <xf numFmtId="0" fontId="7" fillId="0" borderId="3" xfId="1" applyFont="1" applyFill="1" applyBorder="1" applyAlignment="1" applyProtection="1">
      <alignment horizontal="center" vertical="center" wrapText="1"/>
    </xf>
    <xf numFmtId="0" fontId="7" fillId="0" borderId="4" xfId="1" applyFont="1" applyFill="1" applyBorder="1" applyAlignment="1" applyProtection="1">
      <alignment horizontal="center" vertical="center" wrapText="1"/>
    </xf>
    <xf numFmtId="0" fontId="8" fillId="0" borderId="5" xfId="1" applyFont="1" applyFill="1" applyBorder="1" applyAlignment="1" applyProtection="1">
      <alignment horizontal="center" vertical="center" wrapText="1"/>
    </xf>
    <xf numFmtId="0" fontId="8" fillId="0" borderId="6" xfId="1" applyFont="1" applyFill="1" applyBorder="1" applyAlignment="1" applyProtection="1">
      <alignment horizontal="center" vertical="center" wrapText="1"/>
    </xf>
    <xf numFmtId="0" fontId="8" fillId="0" borderId="7" xfId="1" applyFont="1" applyFill="1" applyBorder="1" applyAlignment="1" applyProtection="1">
      <alignment horizontal="center" vertical="center" wrapText="1"/>
    </xf>
    <xf numFmtId="0" fontId="9" fillId="0" borderId="2" xfId="1" applyFont="1" applyFill="1" applyBorder="1" applyAlignment="1" applyProtection="1">
      <alignment horizontal="center" vertical="center" wrapText="1"/>
    </xf>
    <xf numFmtId="0" fontId="9" fillId="0" borderId="3" xfId="1" applyFont="1" applyFill="1" applyBorder="1" applyAlignment="1" applyProtection="1">
      <alignment horizontal="center" vertical="center" wrapText="1"/>
    </xf>
    <xf numFmtId="0" fontId="9" fillId="0" borderId="4" xfId="1" applyFont="1" applyFill="1" applyBorder="1" applyAlignment="1" applyProtection="1">
      <alignment horizontal="center" vertical="center" wrapText="1"/>
    </xf>
    <xf numFmtId="0" fontId="10" fillId="0" borderId="8" xfId="1" applyFont="1" applyFill="1" applyBorder="1" applyAlignment="1" applyProtection="1">
      <alignment horizontal="center" vertical="center" wrapText="1"/>
    </xf>
    <xf numFmtId="0" fontId="10" fillId="0" borderId="9" xfId="1" applyFont="1" applyFill="1" applyBorder="1" applyAlignment="1" applyProtection="1">
      <alignment horizontal="center" vertical="center" wrapText="1"/>
    </xf>
    <xf numFmtId="0" fontId="10" fillId="0" borderId="10" xfId="1" applyFont="1" applyFill="1" applyBorder="1" applyAlignment="1" applyProtection="1">
      <alignment horizontal="center" vertical="center" wrapText="1"/>
    </xf>
    <xf numFmtId="0" fontId="10" fillId="0" borderId="2" xfId="1" applyFont="1" applyFill="1" applyBorder="1" applyAlignment="1" applyProtection="1">
      <alignment horizontal="center" vertical="center" wrapText="1"/>
    </xf>
    <xf numFmtId="0" fontId="10" fillId="0" borderId="3" xfId="1" applyFont="1" applyFill="1" applyBorder="1" applyAlignment="1" applyProtection="1">
      <alignment horizontal="center" vertical="center" wrapText="1"/>
    </xf>
    <xf numFmtId="0" fontId="10" fillId="0" borderId="4" xfId="1" applyFont="1" applyFill="1" applyBorder="1" applyAlignment="1" applyProtection="1">
      <alignment horizontal="center" vertical="center" wrapText="1"/>
    </xf>
    <xf numFmtId="0" fontId="12" fillId="0" borderId="15" xfId="1" applyFont="1" applyFill="1" applyBorder="1" applyAlignment="1" applyProtection="1">
      <alignment horizontal="right" vertical="center" wrapText="1"/>
    </xf>
    <xf numFmtId="0" fontId="12" fillId="0" borderId="16" xfId="1" applyFont="1" applyFill="1" applyBorder="1" applyAlignment="1" applyProtection="1">
      <alignment horizontal="right" vertical="center" wrapText="1"/>
    </xf>
    <xf numFmtId="0" fontId="12" fillId="0" borderId="17" xfId="1" applyFont="1" applyFill="1" applyBorder="1" applyAlignment="1" applyProtection="1">
      <alignment horizontal="right" vertical="center" wrapText="1"/>
    </xf>
  </cellXfs>
  <cellStyles count="4">
    <cellStyle name="Normalny" xfId="0" builtinId="0"/>
    <cellStyle name="Normalny 2" xfId="1"/>
    <cellStyle name="Normalny 2 2" xfId="2"/>
    <cellStyle name="Procentowy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3"/>
  <sheetViews>
    <sheetView showGridLines="0" tabSelected="1" topLeftCell="A46" workbookViewId="0">
      <selection activeCell="G54" sqref="G54:G58"/>
    </sheetView>
  </sheetViews>
  <sheetFormatPr defaultRowHeight="15" x14ac:dyDescent="0.25"/>
  <cols>
    <col min="1" max="1" width="5" style="1" customWidth="1"/>
    <col min="2" max="2" width="9.5703125" style="1" customWidth="1"/>
    <col min="3" max="3" width="27" style="2" hidden="1" customWidth="1"/>
    <col min="4" max="4" width="48.28515625" style="3" customWidth="1"/>
    <col min="5" max="5" width="7" style="3" customWidth="1"/>
    <col min="6" max="6" width="7.85546875" style="4" customWidth="1"/>
    <col min="7" max="7" width="13.140625" style="3" customWidth="1"/>
    <col min="8" max="8" width="20.140625" style="3" customWidth="1"/>
    <col min="9" max="9" width="17.28515625" style="42" customWidth="1"/>
    <col min="10" max="16384" width="9.140625" style="43"/>
  </cols>
  <sheetData>
    <row r="1" spans="1:9" ht="15.75" thickBot="1" x14ac:dyDescent="0.3"/>
    <row r="2" spans="1:9" ht="18.75" thickBot="1" x14ac:dyDescent="0.3">
      <c r="A2" s="56" t="s">
        <v>0</v>
      </c>
      <c r="B2" s="57"/>
      <c r="C2" s="57"/>
      <c r="D2" s="57"/>
      <c r="E2" s="57"/>
      <c r="F2" s="57"/>
      <c r="G2" s="57"/>
      <c r="H2" s="58"/>
    </row>
    <row r="3" spans="1:9" ht="36" customHeight="1" thickBot="1" x14ac:dyDescent="0.3">
      <c r="A3" s="59" t="s">
        <v>1</v>
      </c>
      <c r="B3" s="60"/>
      <c r="C3" s="60"/>
      <c r="D3" s="60"/>
      <c r="E3" s="60"/>
      <c r="F3" s="60"/>
      <c r="G3" s="60"/>
      <c r="H3" s="61"/>
    </row>
    <row r="4" spans="1:9" ht="36" customHeight="1" thickBot="1" x14ac:dyDescent="0.3">
      <c r="A4" s="62" t="s">
        <v>2</v>
      </c>
      <c r="B4" s="63"/>
      <c r="C4" s="63"/>
      <c r="D4" s="63"/>
      <c r="E4" s="63"/>
      <c r="F4" s="63"/>
      <c r="G4" s="63"/>
      <c r="H4" s="64"/>
    </row>
    <row r="5" spans="1:9" ht="15.75" thickBot="1" x14ac:dyDescent="0.3">
      <c r="A5" s="65" t="s">
        <v>3</v>
      </c>
      <c r="B5" s="66"/>
      <c r="C5" s="66"/>
      <c r="D5" s="66"/>
      <c r="E5" s="66"/>
      <c r="F5" s="66"/>
      <c r="G5" s="66"/>
      <c r="H5" s="67"/>
    </row>
    <row r="6" spans="1:9" ht="15.75" thickBot="1" x14ac:dyDescent="0.3">
      <c r="A6" s="68" t="s">
        <v>4</v>
      </c>
      <c r="B6" s="69"/>
      <c r="C6" s="69"/>
      <c r="D6" s="69"/>
      <c r="E6" s="69"/>
      <c r="F6" s="69"/>
      <c r="G6" s="69"/>
      <c r="H6" s="70"/>
    </row>
    <row r="7" spans="1:9" ht="45" x14ac:dyDescent="0.25">
      <c r="A7" s="5" t="s">
        <v>5</v>
      </c>
      <c r="B7" s="6" t="s">
        <v>6</v>
      </c>
      <c r="C7" s="6" t="s">
        <v>7</v>
      </c>
      <c r="D7" s="5" t="s">
        <v>8</v>
      </c>
      <c r="E7" s="5" t="s">
        <v>9</v>
      </c>
      <c r="F7" s="7" t="s">
        <v>10</v>
      </c>
      <c r="G7" s="7" t="s">
        <v>11</v>
      </c>
      <c r="H7" s="7" t="s">
        <v>12</v>
      </c>
    </row>
    <row r="8" spans="1:9" x14ac:dyDescent="0.25">
      <c r="A8" s="8">
        <v>1</v>
      </c>
      <c r="B8" s="8">
        <v>2</v>
      </c>
      <c r="C8" s="8">
        <v>3</v>
      </c>
      <c r="D8" s="8">
        <v>3</v>
      </c>
      <c r="E8" s="8">
        <v>4</v>
      </c>
      <c r="F8" s="9">
        <v>5</v>
      </c>
      <c r="G8" s="8">
        <v>6</v>
      </c>
      <c r="H8" s="8">
        <v>7</v>
      </c>
    </row>
    <row r="9" spans="1:9" x14ac:dyDescent="0.25">
      <c r="A9" s="10">
        <v>1</v>
      </c>
      <c r="B9" s="10"/>
      <c r="C9" s="10" t="s">
        <v>13</v>
      </c>
      <c r="D9" s="11" t="s">
        <v>14</v>
      </c>
      <c r="E9" s="10" t="s">
        <v>13</v>
      </c>
      <c r="F9" s="12" t="s">
        <v>13</v>
      </c>
      <c r="G9" s="12" t="s">
        <v>13</v>
      </c>
      <c r="H9" s="12" t="s">
        <v>13</v>
      </c>
    </row>
    <row r="10" spans="1:9" x14ac:dyDescent="0.25">
      <c r="A10" s="13" t="s">
        <v>15</v>
      </c>
      <c r="B10" s="13" t="s">
        <v>16</v>
      </c>
      <c r="C10" s="13" t="s">
        <v>17</v>
      </c>
      <c r="D10" s="14" t="s">
        <v>18</v>
      </c>
      <c r="E10" s="13" t="s">
        <v>19</v>
      </c>
      <c r="F10" s="15"/>
      <c r="G10" s="15"/>
      <c r="H10" s="15">
        <f>ROUND(F10*G10,2)</f>
        <v>0</v>
      </c>
      <c r="I10" s="42" t="s">
        <v>162</v>
      </c>
    </row>
    <row r="11" spans="1:9" x14ac:dyDescent="0.25">
      <c r="A11" s="13"/>
      <c r="B11" s="13"/>
      <c r="C11" s="16"/>
      <c r="D11" s="17" t="s">
        <v>20</v>
      </c>
      <c r="E11" s="16"/>
      <c r="F11" s="16"/>
      <c r="G11" s="44"/>
      <c r="H11" s="18">
        <f>SUM(H10)</f>
        <v>0</v>
      </c>
    </row>
    <row r="12" spans="1:9" x14ac:dyDescent="0.25">
      <c r="A12" s="10">
        <v>2</v>
      </c>
      <c r="B12" s="13" t="s">
        <v>21</v>
      </c>
      <c r="C12" s="13"/>
      <c r="D12" s="11" t="s">
        <v>22</v>
      </c>
      <c r="E12" s="13"/>
      <c r="F12" s="19"/>
      <c r="G12" s="19"/>
      <c r="H12" s="19"/>
    </row>
    <row r="13" spans="1:9" x14ac:dyDescent="0.25">
      <c r="A13" s="13" t="s">
        <v>23</v>
      </c>
      <c r="B13" s="13" t="s">
        <v>21</v>
      </c>
      <c r="C13" s="13" t="s">
        <v>24</v>
      </c>
      <c r="D13" s="14" t="s">
        <v>25</v>
      </c>
      <c r="E13" s="13" t="s">
        <v>26</v>
      </c>
      <c r="F13" s="15">
        <v>50</v>
      </c>
      <c r="G13" s="41"/>
      <c r="H13" s="15">
        <f t="shared" ref="H13:H18" si="0">ROUND(F13*G13,2)</f>
        <v>0</v>
      </c>
    </row>
    <row r="14" spans="1:9" ht="33.75" x14ac:dyDescent="0.25">
      <c r="A14" s="13" t="s">
        <v>27</v>
      </c>
      <c r="B14" s="13" t="s">
        <v>28</v>
      </c>
      <c r="C14" s="13" t="s">
        <v>29</v>
      </c>
      <c r="D14" s="14" t="s">
        <v>30</v>
      </c>
      <c r="E14" s="13" t="s">
        <v>31</v>
      </c>
      <c r="F14" s="15">
        <v>1869.15</v>
      </c>
      <c r="G14" s="41"/>
      <c r="H14" s="15">
        <f t="shared" si="0"/>
        <v>0</v>
      </c>
      <c r="I14" s="45"/>
    </row>
    <row r="15" spans="1:9" ht="22.5" x14ac:dyDescent="0.25">
      <c r="A15" s="13" t="s">
        <v>32</v>
      </c>
      <c r="B15" s="13" t="s">
        <v>28</v>
      </c>
      <c r="C15" s="13" t="s">
        <v>33</v>
      </c>
      <c r="D15" s="14" t="s">
        <v>34</v>
      </c>
      <c r="E15" s="13" t="s">
        <v>31</v>
      </c>
      <c r="F15" s="15">
        <v>1869.15</v>
      </c>
      <c r="G15" s="41"/>
      <c r="H15" s="15">
        <f t="shared" si="0"/>
        <v>0</v>
      </c>
    </row>
    <row r="16" spans="1:9" ht="33.75" x14ac:dyDescent="0.25">
      <c r="A16" s="13" t="s">
        <v>35</v>
      </c>
      <c r="B16" s="13" t="s">
        <v>28</v>
      </c>
      <c r="C16" s="13" t="s">
        <v>36</v>
      </c>
      <c r="D16" s="14" t="s">
        <v>37</v>
      </c>
      <c r="E16" s="13" t="s">
        <v>38</v>
      </c>
      <c r="F16" s="15">
        <v>4126.28</v>
      </c>
      <c r="G16" s="41"/>
      <c r="H16" s="15">
        <f t="shared" si="0"/>
        <v>0</v>
      </c>
    </row>
    <row r="17" spans="1:8" ht="56.25" x14ac:dyDescent="0.25">
      <c r="A17" s="13" t="s">
        <v>39</v>
      </c>
      <c r="B17" s="13" t="s">
        <v>28</v>
      </c>
      <c r="C17" s="13" t="s">
        <v>40</v>
      </c>
      <c r="D17" s="14" t="s">
        <v>41</v>
      </c>
      <c r="E17" s="13" t="s">
        <v>42</v>
      </c>
      <c r="F17" s="15">
        <v>6846.24</v>
      </c>
      <c r="G17" s="41"/>
      <c r="H17" s="15">
        <f t="shared" si="0"/>
        <v>0</v>
      </c>
    </row>
    <row r="18" spans="1:8" ht="33.75" x14ac:dyDescent="0.25">
      <c r="A18" s="13" t="s">
        <v>43</v>
      </c>
      <c r="B18" s="13" t="s">
        <v>28</v>
      </c>
      <c r="C18" s="13" t="s">
        <v>44</v>
      </c>
      <c r="D18" s="20" t="s">
        <v>45</v>
      </c>
      <c r="E18" s="13" t="s">
        <v>38</v>
      </c>
      <c r="F18" s="15">
        <v>2136.0100000000002</v>
      </c>
      <c r="G18" s="41"/>
      <c r="H18" s="15">
        <f t="shared" si="0"/>
        <v>0</v>
      </c>
    </row>
    <row r="19" spans="1:8" x14ac:dyDescent="0.25">
      <c r="A19" s="13"/>
      <c r="B19" s="13"/>
      <c r="C19" s="16"/>
      <c r="D19" s="17" t="s">
        <v>46</v>
      </c>
      <c r="E19" s="16"/>
      <c r="F19" s="17"/>
      <c r="G19" s="46"/>
      <c r="H19" s="18">
        <f>SUM(H13:H18)</f>
        <v>0</v>
      </c>
    </row>
    <row r="20" spans="1:8" x14ac:dyDescent="0.25">
      <c r="A20" s="10">
        <v>3</v>
      </c>
      <c r="B20" s="13"/>
      <c r="C20" s="13"/>
      <c r="D20" s="21" t="s">
        <v>47</v>
      </c>
      <c r="E20" s="13"/>
      <c r="F20" s="15"/>
      <c r="G20" s="47"/>
      <c r="H20" s="15"/>
    </row>
    <row r="21" spans="1:8" ht="22.5" x14ac:dyDescent="0.25">
      <c r="A21" s="13" t="s">
        <v>48</v>
      </c>
      <c r="B21" s="13" t="s">
        <v>49</v>
      </c>
      <c r="C21" s="13" t="s">
        <v>50</v>
      </c>
      <c r="D21" s="20" t="s">
        <v>51</v>
      </c>
      <c r="E21" s="13" t="s">
        <v>52</v>
      </c>
      <c r="F21" s="15">
        <v>3250.43</v>
      </c>
      <c r="G21" s="41"/>
      <c r="H21" s="15">
        <f t="shared" ref="H21:H23" si="1">ROUND(F21*G21,2)</f>
        <v>0</v>
      </c>
    </row>
    <row r="22" spans="1:8" ht="22.5" x14ac:dyDescent="0.25">
      <c r="A22" s="13" t="s">
        <v>53</v>
      </c>
      <c r="B22" s="13" t="s">
        <v>54</v>
      </c>
      <c r="C22" s="13" t="s">
        <v>50</v>
      </c>
      <c r="D22" s="20" t="s">
        <v>55</v>
      </c>
      <c r="E22" s="13" t="s">
        <v>52</v>
      </c>
      <c r="F22" s="15">
        <v>2005.78</v>
      </c>
      <c r="G22" s="41"/>
      <c r="H22" s="15">
        <f t="shared" si="1"/>
        <v>0</v>
      </c>
    </row>
    <row r="23" spans="1:8" ht="22.5" x14ac:dyDescent="0.25">
      <c r="A23" s="13" t="s">
        <v>56</v>
      </c>
      <c r="B23" s="13" t="s">
        <v>57</v>
      </c>
      <c r="C23" s="13" t="s">
        <v>50</v>
      </c>
      <c r="D23" s="20" t="s">
        <v>58</v>
      </c>
      <c r="E23" s="13" t="s">
        <v>38</v>
      </c>
      <c r="F23" s="15">
        <v>350</v>
      </c>
      <c r="G23" s="41"/>
      <c r="H23" s="15">
        <f t="shared" si="1"/>
        <v>0</v>
      </c>
    </row>
    <row r="24" spans="1:8" x14ac:dyDescent="0.25">
      <c r="A24" s="13"/>
      <c r="B24" s="13"/>
      <c r="C24" s="16"/>
      <c r="D24" s="17" t="s">
        <v>59</v>
      </c>
      <c r="E24" s="16"/>
      <c r="F24" s="17"/>
      <c r="G24" s="46"/>
      <c r="H24" s="18">
        <f>SUM(H21:H23)</f>
        <v>0</v>
      </c>
    </row>
    <row r="25" spans="1:8" x14ac:dyDescent="0.25">
      <c r="A25" s="10">
        <v>4</v>
      </c>
      <c r="B25" s="13"/>
      <c r="C25" s="10"/>
      <c r="D25" s="22" t="s">
        <v>60</v>
      </c>
      <c r="E25" s="13"/>
      <c r="F25" s="15"/>
      <c r="G25" s="47"/>
      <c r="H25" s="15"/>
    </row>
    <row r="26" spans="1:8" ht="22.5" x14ac:dyDescent="0.25">
      <c r="A26" s="13" t="s">
        <v>61</v>
      </c>
      <c r="B26" s="13" t="s">
        <v>62</v>
      </c>
      <c r="C26" s="13" t="s">
        <v>63</v>
      </c>
      <c r="D26" s="20" t="s">
        <v>64</v>
      </c>
      <c r="E26" s="13" t="s">
        <v>38</v>
      </c>
      <c r="F26" s="15">
        <v>1782.59</v>
      </c>
      <c r="G26" s="41"/>
      <c r="H26" s="15">
        <f t="shared" ref="H26:H31" si="2">ROUND(F26*G26,2)</f>
        <v>0</v>
      </c>
    </row>
    <row r="27" spans="1:8" ht="22.5" x14ac:dyDescent="0.25">
      <c r="A27" s="13" t="s">
        <v>65</v>
      </c>
      <c r="B27" s="13" t="s">
        <v>62</v>
      </c>
      <c r="C27" s="13" t="s">
        <v>66</v>
      </c>
      <c r="D27" s="20" t="s">
        <v>67</v>
      </c>
      <c r="E27" s="23" t="s">
        <v>38</v>
      </c>
      <c r="F27" s="15">
        <v>437.87</v>
      </c>
      <c r="G27" s="41"/>
      <c r="H27" s="15">
        <f t="shared" si="2"/>
        <v>0</v>
      </c>
    </row>
    <row r="28" spans="1:8" x14ac:dyDescent="0.25">
      <c r="A28" s="13" t="s">
        <v>68</v>
      </c>
      <c r="B28" s="13" t="s">
        <v>69</v>
      </c>
      <c r="C28" s="13" t="s">
        <v>50</v>
      </c>
      <c r="D28" s="20" t="s">
        <v>70</v>
      </c>
      <c r="E28" s="23" t="s">
        <v>38</v>
      </c>
      <c r="F28" s="15">
        <v>11</v>
      </c>
      <c r="G28" s="41"/>
      <c r="H28" s="15">
        <f t="shared" si="2"/>
        <v>0</v>
      </c>
    </row>
    <row r="29" spans="1:8" ht="45" x14ac:dyDescent="0.25">
      <c r="A29" s="13" t="s">
        <v>71</v>
      </c>
      <c r="B29" s="13" t="s">
        <v>62</v>
      </c>
      <c r="C29" s="13" t="s">
        <v>72</v>
      </c>
      <c r="D29" s="14" t="s">
        <v>73</v>
      </c>
      <c r="E29" s="13" t="s">
        <v>74</v>
      </c>
      <c r="F29" s="15">
        <v>45</v>
      </c>
      <c r="G29" s="41"/>
      <c r="H29" s="15">
        <f t="shared" si="2"/>
        <v>0</v>
      </c>
    </row>
    <row r="30" spans="1:8" ht="45" x14ac:dyDescent="0.25">
      <c r="A30" s="13" t="s">
        <v>75</v>
      </c>
      <c r="B30" s="13" t="s">
        <v>62</v>
      </c>
      <c r="C30" s="13" t="s">
        <v>76</v>
      </c>
      <c r="D30" s="14" t="s">
        <v>77</v>
      </c>
      <c r="E30" s="13" t="s">
        <v>74</v>
      </c>
      <c r="F30" s="15">
        <v>74</v>
      </c>
      <c r="G30" s="41"/>
      <c r="H30" s="15">
        <f t="shared" si="2"/>
        <v>0</v>
      </c>
    </row>
    <row r="31" spans="1:8" ht="22.5" x14ac:dyDescent="0.25">
      <c r="A31" s="13" t="s">
        <v>78</v>
      </c>
      <c r="B31" s="13" t="s">
        <v>62</v>
      </c>
      <c r="C31" s="13" t="s">
        <v>50</v>
      </c>
      <c r="D31" s="14" t="s">
        <v>79</v>
      </c>
      <c r="E31" s="13" t="s">
        <v>74</v>
      </c>
      <c r="F31" s="15">
        <v>78</v>
      </c>
      <c r="G31" s="41"/>
      <c r="H31" s="15">
        <f t="shared" si="2"/>
        <v>0</v>
      </c>
    </row>
    <row r="32" spans="1:8" x14ac:dyDescent="0.25">
      <c r="A32" s="13"/>
      <c r="B32" s="48"/>
      <c r="C32" s="16"/>
      <c r="D32" s="17" t="s">
        <v>80</v>
      </c>
      <c r="E32" s="16"/>
      <c r="F32" s="17"/>
      <c r="G32" s="46"/>
      <c r="H32" s="18">
        <f>SUM(H26:H31)</f>
        <v>0</v>
      </c>
    </row>
    <row r="33" spans="1:9" x14ac:dyDescent="0.25">
      <c r="A33" s="10">
        <v>5</v>
      </c>
      <c r="B33" s="13"/>
      <c r="C33" s="10" t="s">
        <v>13</v>
      </c>
      <c r="D33" s="11" t="s">
        <v>81</v>
      </c>
      <c r="E33" s="10" t="s">
        <v>13</v>
      </c>
      <c r="F33" s="18" t="s">
        <v>13</v>
      </c>
      <c r="G33" s="18" t="s">
        <v>13</v>
      </c>
      <c r="H33" s="18" t="s">
        <v>13</v>
      </c>
    </row>
    <row r="34" spans="1:9" ht="33.75" x14ac:dyDescent="0.25">
      <c r="A34" s="13" t="s">
        <v>82</v>
      </c>
      <c r="B34" s="13" t="s">
        <v>83</v>
      </c>
      <c r="C34" s="13" t="s">
        <v>84</v>
      </c>
      <c r="D34" s="14" t="s">
        <v>85</v>
      </c>
      <c r="E34" s="13" t="s">
        <v>86</v>
      </c>
      <c r="F34" s="15">
        <v>731.5</v>
      </c>
      <c r="G34" s="41"/>
      <c r="H34" s="15">
        <f t="shared" ref="H34:H43" si="3">ROUND(F34*G34,2)</f>
        <v>0</v>
      </c>
    </row>
    <row r="35" spans="1:9" ht="33.75" x14ac:dyDescent="0.25">
      <c r="A35" s="13" t="s">
        <v>87</v>
      </c>
      <c r="B35" s="13" t="s">
        <v>83</v>
      </c>
      <c r="C35" s="13" t="s">
        <v>88</v>
      </c>
      <c r="D35" s="14" t="s">
        <v>89</v>
      </c>
      <c r="E35" s="13" t="s">
        <v>86</v>
      </c>
      <c r="F35" s="15">
        <v>4356</v>
      </c>
      <c r="G35" s="41"/>
      <c r="H35" s="15">
        <f t="shared" si="3"/>
        <v>0</v>
      </c>
    </row>
    <row r="36" spans="1:9" ht="22.5" x14ac:dyDescent="0.25">
      <c r="A36" s="13" t="s">
        <v>90</v>
      </c>
      <c r="B36" s="48" t="s">
        <v>91</v>
      </c>
      <c r="C36" s="13" t="s">
        <v>88</v>
      </c>
      <c r="D36" s="14" t="s">
        <v>92</v>
      </c>
      <c r="E36" s="13" t="s">
        <v>86</v>
      </c>
      <c r="F36" s="15">
        <v>4367</v>
      </c>
      <c r="G36" s="41"/>
      <c r="H36" s="15">
        <f t="shared" si="3"/>
        <v>0</v>
      </c>
    </row>
    <row r="37" spans="1:9" ht="22.5" x14ac:dyDescent="0.25">
      <c r="A37" s="13" t="s">
        <v>93</v>
      </c>
      <c r="B37" s="13" t="s">
        <v>94</v>
      </c>
      <c r="C37" s="13" t="s">
        <v>95</v>
      </c>
      <c r="D37" s="14" t="s">
        <v>96</v>
      </c>
      <c r="E37" s="13" t="s">
        <v>86</v>
      </c>
      <c r="F37" s="15"/>
      <c r="G37" s="15"/>
      <c r="H37" s="15">
        <f t="shared" si="3"/>
        <v>0</v>
      </c>
      <c r="I37" s="42" t="s">
        <v>162</v>
      </c>
    </row>
    <row r="38" spans="1:9" ht="22.5" x14ac:dyDescent="0.25">
      <c r="A38" s="13" t="s">
        <v>97</v>
      </c>
      <c r="B38" s="13" t="s">
        <v>94</v>
      </c>
      <c r="C38" s="13" t="s">
        <v>98</v>
      </c>
      <c r="D38" s="14" t="s">
        <v>99</v>
      </c>
      <c r="E38" s="13" t="s">
        <v>86</v>
      </c>
      <c r="F38" s="15"/>
      <c r="G38" s="15"/>
      <c r="H38" s="15">
        <f t="shared" si="3"/>
        <v>0</v>
      </c>
      <c r="I38" s="42" t="s">
        <v>162</v>
      </c>
    </row>
    <row r="39" spans="1:9" ht="33.75" x14ac:dyDescent="0.25">
      <c r="A39" s="13" t="s">
        <v>100</v>
      </c>
      <c r="B39" s="13" t="s">
        <v>101</v>
      </c>
      <c r="C39" s="13" t="s">
        <v>102</v>
      </c>
      <c r="D39" s="14" t="s">
        <v>103</v>
      </c>
      <c r="E39" s="13" t="s">
        <v>86</v>
      </c>
      <c r="F39" s="15">
        <v>2866.97</v>
      </c>
      <c r="G39" s="41"/>
      <c r="H39" s="15">
        <f t="shared" si="3"/>
        <v>0</v>
      </c>
    </row>
    <row r="40" spans="1:9" ht="33.75" x14ac:dyDescent="0.25">
      <c r="A40" s="13" t="s">
        <v>104</v>
      </c>
      <c r="B40" s="13" t="s">
        <v>101</v>
      </c>
      <c r="C40" s="13" t="s">
        <v>105</v>
      </c>
      <c r="D40" s="14" t="s">
        <v>106</v>
      </c>
      <c r="E40" s="13" t="s">
        <v>86</v>
      </c>
      <c r="F40" s="15">
        <v>7692</v>
      </c>
      <c r="G40" s="41"/>
      <c r="H40" s="15">
        <f t="shared" si="3"/>
        <v>0</v>
      </c>
    </row>
    <row r="41" spans="1:9" ht="22.5" x14ac:dyDescent="0.25">
      <c r="A41" s="13" t="s">
        <v>107</v>
      </c>
      <c r="B41" s="13" t="s">
        <v>108</v>
      </c>
      <c r="C41" s="13" t="s">
        <v>105</v>
      </c>
      <c r="D41" s="14" t="s">
        <v>109</v>
      </c>
      <c r="E41" s="13" t="s">
        <v>86</v>
      </c>
      <c r="F41" s="15"/>
      <c r="G41" s="15"/>
      <c r="H41" s="15">
        <f t="shared" si="3"/>
        <v>0</v>
      </c>
      <c r="I41" s="42" t="s">
        <v>162</v>
      </c>
    </row>
    <row r="42" spans="1:9" x14ac:dyDescent="0.25">
      <c r="A42" s="13" t="s">
        <v>110</v>
      </c>
      <c r="B42" s="13" t="s">
        <v>91</v>
      </c>
      <c r="C42" s="13" t="s">
        <v>111</v>
      </c>
      <c r="D42" s="14" t="s">
        <v>112</v>
      </c>
      <c r="E42" s="13" t="s">
        <v>42</v>
      </c>
      <c r="F42" s="15">
        <v>100</v>
      </c>
      <c r="G42" s="41"/>
      <c r="H42" s="15">
        <f t="shared" si="3"/>
        <v>0</v>
      </c>
    </row>
    <row r="43" spans="1:9" ht="22.5" x14ac:dyDescent="0.25">
      <c r="A43" s="13" t="s">
        <v>113</v>
      </c>
      <c r="B43" s="13" t="s">
        <v>83</v>
      </c>
      <c r="C43" s="13" t="s">
        <v>114</v>
      </c>
      <c r="D43" s="14" t="s">
        <v>115</v>
      </c>
      <c r="E43" s="13" t="s">
        <v>42</v>
      </c>
      <c r="F43" s="15">
        <v>20439</v>
      </c>
      <c r="G43" s="41"/>
      <c r="H43" s="15">
        <f t="shared" si="3"/>
        <v>0</v>
      </c>
    </row>
    <row r="44" spans="1:9" x14ac:dyDescent="0.25">
      <c r="A44" s="13"/>
      <c r="B44" s="13"/>
      <c r="C44" s="16"/>
      <c r="D44" s="24" t="s">
        <v>116</v>
      </c>
      <c r="E44" s="16"/>
      <c r="F44" s="17"/>
      <c r="G44" s="46"/>
      <c r="H44" s="18">
        <f>SUM(H34:H43)</f>
        <v>0</v>
      </c>
    </row>
    <row r="45" spans="1:9" x14ac:dyDescent="0.25">
      <c r="A45" s="10">
        <v>6</v>
      </c>
      <c r="B45" s="13"/>
      <c r="C45" s="10" t="s">
        <v>13</v>
      </c>
      <c r="D45" s="11" t="s">
        <v>117</v>
      </c>
      <c r="E45" s="10" t="s">
        <v>13</v>
      </c>
      <c r="F45" s="25" t="s">
        <v>13</v>
      </c>
      <c r="G45" s="18" t="s">
        <v>13</v>
      </c>
      <c r="H45" s="18" t="s">
        <v>13</v>
      </c>
    </row>
    <row r="46" spans="1:9" ht="22.5" x14ac:dyDescent="0.25">
      <c r="A46" s="13" t="s">
        <v>118</v>
      </c>
      <c r="B46" s="13" t="s">
        <v>119</v>
      </c>
      <c r="C46" s="13" t="s">
        <v>120</v>
      </c>
      <c r="D46" s="14" t="s">
        <v>121</v>
      </c>
      <c r="E46" s="13" t="s">
        <v>86</v>
      </c>
      <c r="F46" s="15"/>
      <c r="G46" s="15"/>
      <c r="H46" s="15">
        <f t="shared" ref="H46:H51" si="4">ROUND(F46*G46,2)</f>
        <v>0</v>
      </c>
      <c r="I46" s="42" t="s">
        <v>162</v>
      </c>
    </row>
    <row r="47" spans="1:9" ht="22.5" x14ac:dyDescent="0.25">
      <c r="A47" s="13" t="s">
        <v>122</v>
      </c>
      <c r="B47" s="13" t="s">
        <v>123</v>
      </c>
      <c r="C47" s="13" t="s">
        <v>124</v>
      </c>
      <c r="D47" s="14" t="s">
        <v>125</v>
      </c>
      <c r="E47" s="13" t="s">
        <v>86</v>
      </c>
      <c r="F47" s="15"/>
      <c r="G47" s="15"/>
      <c r="H47" s="15">
        <f t="shared" si="4"/>
        <v>0</v>
      </c>
      <c r="I47" s="42" t="s">
        <v>162</v>
      </c>
    </row>
    <row r="48" spans="1:9" ht="22.5" x14ac:dyDescent="0.25">
      <c r="A48" s="13" t="s">
        <v>126</v>
      </c>
      <c r="B48" s="13" t="s">
        <v>127</v>
      </c>
      <c r="C48" s="13" t="s">
        <v>128</v>
      </c>
      <c r="D48" s="14" t="s">
        <v>129</v>
      </c>
      <c r="E48" s="13" t="s">
        <v>42</v>
      </c>
      <c r="F48" s="15"/>
      <c r="G48" s="15"/>
      <c r="H48" s="15">
        <f t="shared" si="4"/>
        <v>0</v>
      </c>
      <c r="I48" s="42" t="s">
        <v>162</v>
      </c>
    </row>
    <row r="49" spans="1:8" ht="22.5" x14ac:dyDescent="0.25">
      <c r="A49" s="13" t="s">
        <v>130</v>
      </c>
      <c r="B49" s="13" t="s">
        <v>131</v>
      </c>
      <c r="C49" s="13" t="s">
        <v>132</v>
      </c>
      <c r="D49" s="14" t="s">
        <v>133</v>
      </c>
      <c r="E49" s="13" t="s">
        <v>86</v>
      </c>
      <c r="F49" s="15">
        <v>5333</v>
      </c>
      <c r="G49" s="41"/>
      <c r="H49" s="15">
        <f t="shared" si="4"/>
        <v>0</v>
      </c>
    </row>
    <row r="50" spans="1:8" ht="33.75" x14ac:dyDescent="0.25">
      <c r="A50" s="13" t="s">
        <v>134</v>
      </c>
      <c r="B50" s="13" t="s">
        <v>135</v>
      </c>
      <c r="C50" s="13" t="s">
        <v>132</v>
      </c>
      <c r="D50" s="14" t="s">
        <v>136</v>
      </c>
      <c r="E50" s="13" t="s">
        <v>86</v>
      </c>
      <c r="F50" s="15">
        <v>1634</v>
      </c>
      <c r="G50" s="41"/>
      <c r="H50" s="15">
        <f t="shared" si="4"/>
        <v>0</v>
      </c>
    </row>
    <row r="51" spans="1:8" ht="33.75" x14ac:dyDescent="0.25">
      <c r="A51" s="13" t="s">
        <v>137</v>
      </c>
      <c r="B51" s="13" t="s">
        <v>135</v>
      </c>
      <c r="C51" s="13" t="s">
        <v>138</v>
      </c>
      <c r="D51" s="14" t="s">
        <v>139</v>
      </c>
      <c r="E51" s="26" t="s">
        <v>86</v>
      </c>
      <c r="F51" s="15">
        <v>816</v>
      </c>
      <c r="G51" s="41"/>
      <c r="H51" s="15">
        <f t="shared" si="4"/>
        <v>0</v>
      </c>
    </row>
    <row r="52" spans="1:8" x14ac:dyDescent="0.25">
      <c r="A52" s="27"/>
      <c r="B52" s="13"/>
      <c r="C52" s="28"/>
      <c r="D52" s="29" t="s">
        <v>140</v>
      </c>
      <c r="E52" s="30"/>
      <c r="F52" s="31"/>
      <c r="G52" s="49"/>
      <c r="H52" s="18">
        <f>SUM(H46:H51)</f>
        <v>0</v>
      </c>
    </row>
    <row r="53" spans="1:8" x14ac:dyDescent="0.25">
      <c r="A53" s="10">
        <v>7</v>
      </c>
      <c r="B53" s="10"/>
      <c r="C53" s="10" t="s">
        <v>13</v>
      </c>
      <c r="D53" s="11" t="s">
        <v>141</v>
      </c>
      <c r="E53" s="10" t="s">
        <v>13</v>
      </c>
      <c r="F53" s="25" t="s">
        <v>13</v>
      </c>
      <c r="G53" s="18" t="s">
        <v>13</v>
      </c>
      <c r="H53" s="18" t="s">
        <v>13</v>
      </c>
    </row>
    <row r="54" spans="1:8" ht="22.5" x14ac:dyDescent="0.25">
      <c r="A54" s="13" t="s">
        <v>142</v>
      </c>
      <c r="B54" s="13" t="s">
        <v>143</v>
      </c>
      <c r="C54" s="13" t="s">
        <v>144</v>
      </c>
      <c r="D54" s="14" t="s">
        <v>145</v>
      </c>
      <c r="E54" s="13" t="s">
        <v>38</v>
      </c>
      <c r="F54" s="15">
        <v>3461.28</v>
      </c>
      <c r="G54" s="41"/>
      <c r="H54" s="15">
        <f t="shared" ref="H54:H58" si="5">ROUND(F54*G54,2)</f>
        <v>0</v>
      </c>
    </row>
    <row r="55" spans="1:8" ht="22.5" x14ac:dyDescent="0.25">
      <c r="A55" s="13" t="s">
        <v>146</v>
      </c>
      <c r="B55" s="13" t="s">
        <v>143</v>
      </c>
      <c r="C55" s="13" t="s">
        <v>147</v>
      </c>
      <c r="D55" s="14" t="s">
        <v>148</v>
      </c>
      <c r="E55" s="13" t="s">
        <v>38</v>
      </c>
      <c r="F55" s="15">
        <v>665</v>
      </c>
      <c r="G55" s="41"/>
      <c r="H55" s="15">
        <f t="shared" si="5"/>
        <v>0</v>
      </c>
    </row>
    <row r="56" spans="1:8" ht="22.5" x14ac:dyDescent="0.25">
      <c r="A56" s="13" t="s">
        <v>149</v>
      </c>
      <c r="B56" s="13" t="s">
        <v>150</v>
      </c>
      <c r="C56" s="13" t="s">
        <v>144</v>
      </c>
      <c r="D56" s="14" t="s">
        <v>151</v>
      </c>
      <c r="E56" s="13" t="s">
        <v>38</v>
      </c>
      <c r="F56" s="15">
        <v>2430</v>
      </c>
      <c r="G56" s="41"/>
      <c r="H56" s="15">
        <f t="shared" si="5"/>
        <v>0</v>
      </c>
    </row>
    <row r="57" spans="1:8" ht="22.5" x14ac:dyDescent="0.25">
      <c r="A57" s="13" t="s">
        <v>152</v>
      </c>
      <c r="B57" s="13" t="s">
        <v>143</v>
      </c>
      <c r="C57" s="13" t="s">
        <v>147</v>
      </c>
      <c r="D57" s="14" t="s">
        <v>153</v>
      </c>
      <c r="E57" s="13" t="s">
        <v>38</v>
      </c>
      <c r="F57" s="15">
        <v>665</v>
      </c>
      <c r="G57" s="41"/>
      <c r="H57" s="15">
        <f t="shared" si="5"/>
        <v>0</v>
      </c>
    </row>
    <row r="58" spans="1:8" ht="22.5" x14ac:dyDescent="0.25">
      <c r="A58" s="13" t="s">
        <v>154</v>
      </c>
      <c r="B58" s="13" t="s">
        <v>155</v>
      </c>
      <c r="C58" s="13" t="s">
        <v>144</v>
      </c>
      <c r="D58" s="14" t="s">
        <v>156</v>
      </c>
      <c r="E58" s="26" t="s">
        <v>86</v>
      </c>
      <c r="F58" s="15">
        <v>8</v>
      </c>
      <c r="G58" s="41"/>
      <c r="H58" s="15">
        <f t="shared" si="5"/>
        <v>0</v>
      </c>
    </row>
    <row r="59" spans="1:8" x14ac:dyDescent="0.25">
      <c r="A59" s="27"/>
      <c r="B59" s="28"/>
      <c r="C59" s="28"/>
      <c r="D59" s="29" t="s">
        <v>157</v>
      </c>
      <c r="E59" s="30"/>
      <c r="F59" s="31"/>
      <c r="G59" s="49"/>
      <c r="H59" s="18">
        <f>SUM(H54:H58)</f>
        <v>0</v>
      </c>
    </row>
    <row r="60" spans="1:8" ht="15.75" thickBot="1" x14ac:dyDescent="0.3">
      <c r="A60" s="10">
        <v>8</v>
      </c>
      <c r="B60" s="10"/>
      <c r="C60" s="10" t="s">
        <v>13</v>
      </c>
      <c r="D60" s="11" t="s">
        <v>158</v>
      </c>
      <c r="E60" s="10" t="s">
        <v>13</v>
      </c>
      <c r="F60" s="25" t="s">
        <v>13</v>
      </c>
      <c r="G60" s="18" t="s">
        <v>13</v>
      </c>
      <c r="H60" s="18" t="s">
        <v>13</v>
      </c>
    </row>
    <row r="61" spans="1:8" ht="15.75" thickBot="1" x14ac:dyDescent="0.3">
      <c r="A61" s="71" t="s">
        <v>159</v>
      </c>
      <c r="B61" s="72"/>
      <c r="C61" s="72"/>
      <c r="D61" s="73"/>
      <c r="E61" s="32"/>
      <c r="F61" s="33"/>
      <c r="G61" s="33"/>
      <c r="H61" s="34">
        <f>H59+H52+H44+H32+H24+H19</f>
        <v>0</v>
      </c>
    </row>
    <row r="62" spans="1:8" ht="15.75" thickBot="1" x14ac:dyDescent="0.3">
      <c r="A62" s="50" t="s">
        <v>160</v>
      </c>
      <c r="B62" s="51"/>
      <c r="C62" s="51"/>
      <c r="D62" s="52"/>
      <c r="E62" s="35"/>
      <c r="F62" s="36"/>
      <c r="G62" s="36"/>
      <c r="H62" s="37">
        <f>H61*0.23</f>
        <v>0</v>
      </c>
    </row>
    <row r="63" spans="1:8" ht="15.75" thickBot="1" x14ac:dyDescent="0.3">
      <c r="A63" s="53" t="s">
        <v>161</v>
      </c>
      <c r="B63" s="54"/>
      <c r="C63" s="54"/>
      <c r="D63" s="55"/>
      <c r="E63" s="38"/>
      <c r="F63" s="39"/>
      <c r="G63" s="39"/>
      <c r="H63" s="40">
        <f>H61+H62</f>
        <v>0</v>
      </c>
    </row>
  </sheetData>
  <sheetProtection algorithmName="SHA-512" hashValue="kWl2sfWxxZ3P1aLIBWLNo4xKiCQIOrL1aA0s6qCKrytJEnDvI3oDcN6vUMcwkJiXnA3vaNiEmksN1jEkzNPlFw==" saltValue="oxV/ZPuuW74Spy78mk7/eQ==" spinCount="100000" sheet="1" objects="1" scenarios="1"/>
  <mergeCells count="8">
    <mergeCell ref="A62:D62"/>
    <mergeCell ref="A63:D63"/>
    <mergeCell ref="A2:H2"/>
    <mergeCell ref="A3:H3"/>
    <mergeCell ref="A4:H4"/>
    <mergeCell ref="A5:H5"/>
    <mergeCell ref="A6:H6"/>
    <mergeCell ref="A61:D6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COLAS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POMYKAŁA, Tomasz (SGPOL)</dc:creator>
  <cp:lastModifiedBy>KASPRZYK, Ilona (SGPOL)</cp:lastModifiedBy>
  <dcterms:created xsi:type="dcterms:W3CDTF">2017-10-16T14:11:41Z</dcterms:created>
  <dcterms:modified xsi:type="dcterms:W3CDTF">2018-01-18T10:44:47Z</dcterms:modified>
</cp:coreProperties>
</file>