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0A5D43BB-88D1-41E5-BB39-07C4F2817B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Arkusz1!$A$3:$Y$64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4" i="1" l="1"/>
  <c r="V64" i="1"/>
  <c r="W64" i="1"/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4" i="1"/>
  <c r="Y64" i="1" s="1"/>
  <c r="H78" i="1" l="1"/>
  <c r="F78" i="1"/>
  <c r="E78" i="1"/>
  <c r="D78" i="1"/>
  <c r="G74" i="1"/>
  <c r="G75" i="1"/>
  <c r="G76" i="1"/>
  <c r="G77" i="1"/>
  <c r="G73" i="1"/>
  <c r="G7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Y3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wielkość zuzycia szacowana</t>
        </r>
      </text>
    </comment>
  </commentList>
</comments>
</file>

<file path=xl/sharedStrings.xml><?xml version="1.0" encoding="utf-8"?>
<sst xmlns="http://schemas.openxmlformats.org/spreadsheetml/2006/main" count="919" uniqueCount="260">
  <si>
    <t>LP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</si>
  <si>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</si>
  <si>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</si>
  <si>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</si>
  <si>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</si>
  <si>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</si>
  <si>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</si>
  <si>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Obecna moc umowna</t>
  </si>
  <si>
    <t>Nr licznika</t>
  </si>
  <si>
    <t>Nr PPE</t>
  </si>
  <si>
    <t>Uwagi</t>
  </si>
  <si>
    <t>Okres dostaw</t>
  </si>
  <si>
    <t>Kod</t>
  </si>
  <si>
    <t>Miejscowość</t>
  </si>
  <si>
    <t>Ulica</t>
  </si>
  <si>
    <t>Nr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</si>
  <si>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</si>
  <si>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</si>
  <si>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</si>
  <si>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</si>
  <si>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</si>
  <si>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</si>
  <si>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</si>
  <si>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</si>
  <si>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62-600</t>
  </si>
  <si>
    <t>Koło</t>
  </si>
  <si>
    <t>ENERGA Operator SA</t>
  </si>
  <si>
    <t>B23</t>
  </si>
  <si>
    <t>Zawadzkiego</t>
  </si>
  <si>
    <t>1</t>
  </si>
  <si>
    <t>C11</t>
  </si>
  <si>
    <t>Dane Nabywcy (adres, nr NIP)</t>
  </si>
  <si>
    <t>Dane Odbiorcy (adres)</t>
  </si>
  <si>
    <t>Kolejowa</t>
  </si>
  <si>
    <t>78</t>
  </si>
  <si>
    <t>węzeł ciepł.</t>
  </si>
  <si>
    <t>Blizna</t>
  </si>
  <si>
    <t>37</t>
  </si>
  <si>
    <t>Powstańców Wlkp.</t>
  </si>
  <si>
    <t>6</t>
  </si>
  <si>
    <t>Bolesława Prusa U. Skarbo.</t>
  </si>
  <si>
    <t>04004394</t>
  </si>
  <si>
    <t>Włocławska</t>
  </si>
  <si>
    <t>8</t>
  </si>
  <si>
    <t>13704167</t>
  </si>
  <si>
    <t>10</t>
  </si>
  <si>
    <t>13165856</t>
  </si>
  <si>
    <t>11</t>
  </si>
  <si>
    <t>90582014</t>
  </si>
  <si>
    <t>Toruńska</t>
  </si>
  <si>
    <t>66</t>
  </si>
  <si>
    <t>7907292</t>
  </si>
  <si>
    <t>Ceramiczna</t>
  </si>
  <si>
    <t>2</t>
  </si>
  <si>
    <t>11111692</t>
  </si>
  <si>
    <t>Broniewskiego</t>
  </si>
  <si>
    <t>9</t>
  </si>
  <si>
    <t>71569220</t>
  </si>
  <si>
    <t>17</t>
  </si>
  <si>
    <t>130103</t>
  </si>
  <si>
    <t>Szkolna</t>
  </si>
  <si>
    <t>10557857</t>
  </si>
  <si>
    <t>13704194</t>
  </si>
  <si>
    <t>Wojciechowskiego</t>
  </si>
  <si>
    <t>19</t>
  </si>
  <si>
    <t>71492468</t>
  </si>
  <si>
    <t>Ks. Opałki</t>
  </si>
  <si>
    <t>20</t>
  </si>
  <si>
    <t>61014336</t>
  </si>
  <si>
    <t>16</t>
  </si>
  <si>
    <t>90581943</t>
  </si>
  <si>
    <t>71443445</t>
  </si>
  <si>
    <t>41</t>
  </si>
  <si>
    <t>92</t>
  </si>
  <si>
    <t>90581928</t>
  </si>
  <si>
    <t>34</t>
  </si>
  <si>
    <t>70840582</t>
  </si>
  <si>
    <t>86</t>
  </si>
  <si>
    <t>Tulipanowa</t>
  </si>
  <si>
    <t>5</t>
  </si>
  <si>
    <t>71569043</t>
  </si>
  <si>
    <t>72</t>
  </si>
  <si>
    <t>71491118</t>
  </si>
  <si>
    <t>Narcyzowa</t>
  </si>
  <si>
    <t>3</t>
  </si>
  <si>
    <t>20358938</t>
  </si>
  <si>
    <t>90</t>
  </si>
  <si>
    <t>90582032</t>
  </si>
  <si>
    <t>68</t>
  </si>
  <si>
    <t>7947799</t>
  </si>
  <si>
    <t>Różana</t>
  </si>
  <si>
    <t>03925336</t>
  </si>
  <si>
    <t>101493</t>
  </si>
  <si>
    <t>00075967</t>
  </si>
  <si>
    <t>PCK</t>
  </si>
  <si>
    <t>121947</t>
  </si>
  <si>
    <t>56</t>
  </si>
  <si>
    <t>90581975</t>
  </si>
  <si>
    <t>70</t>
  </si>
  <si>
    <t>03956032</t>
  </si>
  <si>
    <t>18</t>
  </si>
  <si>
    <t>11790356</t>
  </si>
  <si>
    <t>26</t>
  </si>
  <si>
    <t>sumator</t>
  </si>
  <si>
    <t>Przesmyk</t>
  </si>
  <si>
    <t xml:space="preserve">Przesmyk </t>
  </si>
  <si>
    <t>Lp. Zamawiających</t>
  </si>
  <si>
    <t>Miejski Zakład Energetyki Cieplnej Spółka z ograniczoną odpowiedzialnością, ul. Przesmyk 1, 62-600 Koło NIP 666-10-05-055</t>
  </si>
  <si>
    <t>Miejski Zakład Energetyki Cieplnej Spółka z ograniczoną odpowiedzialnością, ul. Przesmyk 1, 62-600 Koło</t>
  </si>
  <si>
    <t>70277282</t>
  </si>
  <si>
    <t>70437934</t>
  </si>
  <si>
    <t>80560252</t>
  </si>
  <si>
    <t>93964483</t>
  </si>
  <si>
    <t>93847708</t>
  </si>
  <si>
    <t>36</t>
  </si>
  <si>
    <t>93692446</t>
  </si>
  <si>
    <t>58007886</t>
  </si>
  <si>
    <t>58007871</t>
  </si>
  <si>
    <t>MZEC Sp. z o.o.</t>
  </si>
  <si>
    <t>rozdzielona</t>
  </si>
  <si>
    <t>590243847029418305</t>
  </si>
  <si>
    <t>590243847029217779</t>
  </si>
  <si>
    <t>590243847029183005</t>
  </si>
  <si>
    <t>590243847029248711</t>
  </si>
  <si>
    <t>590243847029327379</t>
  </si>
  <si>
    <t>590243847029260645</t>
  </si>
  <si>
    <t>590243847029281862</t>
  </si>
  <si>
    <t>590243847029312221</t>
  </si>
  <si>
    <t>590243847029169603</t>
  </si>
  <si>
    <t>590243847029443055</t>
  </si>
  <si>
    <t>590243847029377022</t>
  </si>
  <si>
    <t>590243847029327713</t>
  </si>
  <si>
    <t>590243847029260638</t>
  </si>
  <si>
    <t>590243847029151660</t>
  </si>
  <si>
    <t>590243847029258741</t>
  </si>
  <si>
    <t>590243847029275793</t>
  </si>
  <si>
    <t>590243847029131624</t>
  </si>
  <si>
    <t>590243847029277520</t>
  </si>
  <si>
    <t>590243847029217786</t>
  </si>
  <si>
    <t>590243847029422272</t>
  </si>
  <si>
    <t>590243847029410286</t>
  </si>
  <si>
    <t>590243847029460762</t>
  </si>
  <si>
    <t>590243847029446810</t>
  </si>
  <si>
    <t>590243847029376469</t>
  </si>
  <si>
    <t>590243847029105359</t>
  </si>
  <si>
    <t>590243847029219513</t>
  </si>
  <si>
    <t>590243847029489985</t>
  </si>
  <si>
    <t>590243847029369089</t>
  </si>
  <si>
    <t>590243847029405794</t>
  </si>
  <si>
    <t>590243847029259830</t>
  </si>
  <si>
    <t>590243847029427512</t>
  </si>
  <si>
    <t>590243847029350513</t>
  </si>
  <si>
    <t>590243847029218981</t>
  </si>
  <si>
    <t>590243847029446797</t>
  </si>
  <si>
    <t>590243847029467372</t>
  </si>
  <si>
    <t>Załącznik nr 1 do SWZ - opis przedmiotu zamówienia</t>
  </si>
  <si>
    <t xml:space="preserve">Zużycie za rok 2023 (kWh) planowana wielkość energii - po odjęciu  energii wyprodukowanej w oze </t>
  </si>
  <si>
    <t>590243847029149131</t>
  </si>
  <si>
    <t>590243847042274490</t>
  </si>
  <si>
    <t>uklad jest dostosowany do usługi tpa, sumator</t>
  </si>
  <si>
    <t>31.12.2023 r., terminowa, nie wymaga wypowiedzenia</t>
  </si>
  <si>
    <t>Moc umowna różna w miesiącach od 140 do 360 kW.</t>
  </si>
  <si>
    <t>Moc umowna od 700 do 975 kW.</t>
  </si>
  <si>
    <t>brak</t>
  </si>
  <si>
    <t>590243847029435944</t>
  </si>
  <si>
    <t>sumator dotyczy ppe nr 590243847029149131, 590243847042274490 naliczane opłaty dystrybucyjne (sieciowa stała i przejściowa)</t>
  </si>
  <si>
    <t>MZWiK Sp. z o.o.</t>
  </si>
  <si>
    <t>Miejski Zakład Wodociągów i Kanalizacji Sp. z o.o., Energetyczna 11, 62-600 Koło, NIP 6662110392</t>
  </si>
  <si>
    <t>Miejski Zakład Wodociągów i Kanalizacji Sp. z o.o., Energetyczna 11, 62-600 Koło</t>
  </si>
  <si>
    <t>Oczyszczalnia ścieków</t>
  </si>
  <si>
    <t>Energetyczna</t>
  </si>
  <si>
    <t xml:space="preserve">Energa Obrót S.A. </t>
  </si>
  <si>
    <t>590243847029325207</t>
  </si>
  <si>
    <t>uklad jest dostosowany do usługi tpa</t>
  </si>
  <si>
    <t>Ujęcie Wody</t>
  </si>
  <si>
    <t>C23</t>
  </si>
  <si>
    <t>590243847029418367</t>
  </si>
  <si>
    <t>Przepompownia ścieków</t>
  </si>
  <si>
    <t>Sienkiewicza</t>
  </si>
  <si>
    <t>C12a</t>
  </si>
  <si>
    <t>590243847029442980</t>
  </si>
  <si>
    <t>Narutowicza</t>
  </si>
  <si>
    <t>-</t>
  </si>
  <si>
    <t>590243847029176335</t>
  </si>
  <si>
    <t>Dąbrowskiego</t>
  </si>
  <si>
    <t>590243847029303007</t>
  </si>
  <si>
    <t>Asnyka</t>
  </si>
  <si>
    <t>590243847029185900</t>
  </si>
  <si>
    <t>Klonowa</t>
  </si>
  <si>
    <t>590243847029506026</t>
  </si>
  <si>
    <t>590243847029507368</t>
  </si>
  <si>
    <t>Przepompownia ścieków opadowych</t>
  </si>
  <si>
    <t>Leśna</t>
  </si>
  <si>
    <t>590243847029233793</t>
  </si>
  <si>
    <t>Zakładowa</t>
  </si>
  <si>
    <t>590243847043062911</t>
  </si>
  <si>
    <t>SAMRAD</t>
  </si>
  <si>
    <t>Przedsiębiorstwo Gospodarki Komunalnej SAMRAD w Kościelcu Sp. z o. o., ul. Turecka 7/3, 62-604 Kościelec, NIP 6662058183</t>
  </si>
  <si>
    <t>Przedsiębiorstwo Gospodarki Komunalnej SAMRAD w Kościelcu Sp. z o. o., ul. Turecka 7/3, 62-604 Kościelec</t>
  </si>
  <si>
    <t>Przepompownia Pająki</t>
  </si>
  <si>
    <t>Gozdów</t>
  </si>
  <si>
    <t>62-604</t>
  </si>
  <si>
    <t>Kościelec</t>
  </si>
  <si>
    <t>30011709</t>
  </si>
  <si>
    <t>590243847029089505</t>
  </si>
  <si>
    <t>Stacja Ciśnień</t>
  </si>
  <si>
    <t xml:space="preserve">Białków Górny </t>
  </si>
  <si>
    <t>30078633</t>
  </si>
  <si>
    <t>590243847029322770</t>
  </si>
  <si>
    <t>Oczyszczalnia Kościelec</t>
  </si>
  <si>
    <t>Białków Kościelny</t>
  </si>
  <si>
    <t>30077887</t>
  </si>
  <si>
    <t>590243847029100651</t>
  </si>
  <si>
    <t>Przepompownia nr 1 Mariampol</t>
  </si>
  <si>
    <t>Mariampol</t>
  </si>
  <si>
    <t>30008251</t>
  </si>
  <si>
    <t>590243847029203031</t>
  </si>
  <si>
    <t>Przepompownia nr 3 Mariampol</t>
  </si>
  <si>
    <t>30011967</t>
  </si>
  <si>
    <t>590243847029302253</t>
  </si>
  <si>
    <t>Przepompownia nr 2 Gozdów</t>
  </si>
  <si>
    <t>30011545</t>
  </si>
  <si>
    <t>590243847029440863</t>
  </si>
  <si>
    <t>Przepompowania nr 1 Gozdów Dębowa</t>
  </si>
  <si>
    <t>Gozdów Dębowa</t>
  </si>
  <si>
    <t>30010833</t>
  </si>
  <si>
    <t>590243847029212750</t>
  </si>
  <si>
    <t>Przepompownia nr 2 Mariampol</t>
  </si>
  <si>
    <t>30011966</t>
  </si>
  <si>
    <t>590243847029222742</t>
  </si>
  <si>
    <t xml:space="preserve">Przepompownia nr 3 Gozdów </t>
  </si>
  <si>
    <t>30011535</t>
  </si>
  <si>
    <t>590243847029372188</t>
  </si>
  <si>
    <t>Hydrofornia Dąbrowice Częściowe</t>
  </si>
  <si>
    <t>Dąbrowice Częściowe</t>
  </si>
  <si>
    <t>30028599</t>
  </si>
  <si>
    <t>590243847029254323</t>
  </si>
  <si>
    <t>Baza Magazynowa</t>
  </si>
  <si>
    <t>56383821</t>
  </si>
  <si>
    <t>590243847029237593</t>
  </si>
  <si>
    <t>Hydrofornia Kościelec</t>
  </si>
  <si>
    <t>Turecka</t>
  </si>
  <si>
    <t>7/3</t>
  </si>
  <si>
    <t>C21</t>
  </si>
  <si>
    <t>40-70</t>
  </si>
  <si>
    <t>96341227</t>
  </si>
  <si>
    <t>590243847029456161</t>
  </si>
  <si>
    <t>suma:</t>
  </si>
  <si>
    <t>Podsumowanie wg grup taryfowych:</t>
  </si>
  <si>
    <t>Wyszczególnienie - grupa taryfowa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</si>
  <si>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</si>
  <si>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</si>
  <si>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 III strefa</t>
  </si>
  <si>
    <t>zużycie energii elektrycznej w trakcie trwania zamówienia w kWh -suma I, II, III strefa</t>
  </si>
  <si>
    <t>Ilość ppe</t>
  </si>
  <si>
    <t xml:space="preserve">C12a </t>
  </si>
  <si>
    <t>Łącznie wartość zamówienia  dla zamówienia na rok 2024</t>
  </si>
  <si>
    <t>Okres obowiązywania obecnej umowy / okres wypowiedzenia</t>
  </si>
  <si>
    <t>Energa Obrót SA.</t>
  </si>
  <si>
    <t>Zamawiajacy jest w trakcie zmiany nazwy na Geotrmia Koło Spółka z ograniczoną odpowiedzialnością. Zmiana planowana jest na przełom wrzesien/październik, Zamawiajacy sam dokona zmiany danych u OSD.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</si>
</sst>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quotePrefix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quotePrefix="1" applyFont="1" applyFill="1" applyBorder="1" applyAlignment="1">
      <alignment horizontal="center" vertical="center"/>
    </xf>
    <xf numFmtId="0" fontId="6" fillId="3" borderId="1" xfId="0" quotePrefix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center" vertical="center"/>
    </xf>
    <xf numFmtId="49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0" xfId="0" quotePrefix="1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1" fillId="0" borderId="0" xfId="0" applyFon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3" fontId="6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7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8"/>
  <sheetViews>
    <sheetView tabSelected="1" topLeftCell="A33" zoomScale="80" zoomScaleNormal="80" workbookViewId="0">
      <selection activeCell="V38" sqref="V38"/>
    </sheetView>
  </sheetViews>
  <sheetFormatPr defaultColWidth="9.33203125" defaultRowHeight="13.8" x14ac:dyDescent="0.3"/>
  <cols>
    <col min="1" max="1" width="10" style="1" customWidth="1"/>
    <col min="2" max="2" width="7.6640625" style="2" customWidth="1"/>
    <col min="3" max="3" width="35.109375" style="42" customWidth="1"/>
    <col min="4" max="4" width="28.44140625" style="6" customWidth="1"/>
    <col min="5" max="5" width="19" style="42" customWidth="1"/>
    <col min="6" max="6" width="17.6640625" style="6" customWidth="1"/>
    <col min="7" max="7" width="19.5546875" style="6" customWidth="1"/>
    <col min="8" max="8" width="10.33203125" style="12" customWidth="1"/>
    <col min="9" max="9" width="10.33203125" style="6" customWidth="1"/>
    <col min="10" max="10" width="11.44140625" style="6" customWidth="1"/>
    <col min="11" max="11" width="12.33203125" style="6" customWidth="1"/>
    <col min="12" max="12" width="16.44140625" style="6" customWidth="1"/>
    <col min="13" max="13" width="10.6640625" style="6" customWidth="1"/>
    <col min="14" max="14" width="21.6640625" style="6" customWidth="1"/>
    <col min="15" max="15" width="9.88671875" style="12" bestFit="1" customWidth="1"/>
    <col min="16" max="16" width="18.5546875" style="12" customWidth="1"/>
    <col min="17" max="17" width="11.109375" style="12" customWidth="1"/>
    <col min="18" max="18" width="20.88671875" style="12" customWidth="1"/>
    <col min="19" max="19" width="28.44140625" style="6" customWidth="1"/>
    <col min="20" max="21" width="11.5546875" style="6" customWidth="1"/>
    <col min="22" max="22" width="14" style="47" customWidth="1"/>
    <col min="23" max="23" width="12.88671875" style="47" customWidth="1"/>
    <col min="24" max="24" width="15.5546875" style="47" customWidth="1"/>
    <col min="25" max="25" width="15.88671875" style="47" customWidth="1"/>
    <col min="26" max="16384" width="9.33203125" style="6"/>
  </cols>
  <sheetData>
    <row r="1" spans="1:25" x14ac:dyDescent="0.3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3"/>
      <c r="S1" s="4"/>
      <c r="T1" s="4"/>
      <c r="U1" s="4"/>
      <c r="V1" s="70" t="s">
        <v>155</v>
      </c>
      <c r="W1" s="70"/>
      <c r="X1" s="70"/>
      <c r="Y1" s="5"/>
    </row>
    <row r="2" spans="1:25" s="9" customFormat="1" ht="58.5" customHeight="1" x14ac:dyDescent="0.3">
      <c r="A2" s="64" t="s">
        <v>106</v>
      </c>
      <c r="B2" s="65" t="s">
        <v>0</v>
      </c>
      <c r="C2" s="66" t="s">
        <v>31</v>
      </c>
      <c r="D2" s="68" t="s">
        <v>32</v>
      </c>
      <c r="E2" s="64" t="s">
        <v>1</v>
      </c>
      <c r="F2" s="64" t="s">
        <v>2</v>
      </c>
      <c r="G2" s="64"/>
      <c r="H2" s="64"/>
      <c r="I2" s="64"/>
      <c r="J2" s="64"/>
      <c r="K2" s="7" t="s">
        <v>3</v>
      </c>
      <c r="L2" s="64" t="s">
        <v>4</v>
      </c>
      <c r="M2" s="64" t="s">
        <v>5</v>
      </c>
      <c r="N2" s="64" t="s">
        <v>257</v>
      </c>
      <c r="O2" s="64" t="s">
        <v>6</v>
      </c>
      <c r="P2" s="64" t="s">
        <v>7</v>
      </c>
      <c r="Q2" s="65" t="s">
        <v>8</v>
      </c>
      <c r="R2" s="65" t="s">
        <v>9</v>
      </c>
      <c r="S2" s="65" t="s">
        <v>10</v>
      </c>
      <c r="T2" s="64" t="s">
        <v>11</v>
      </c>
      <c r="U2" s="64"/>
      <c r="V2" s="71" t="s">
        <v>156</v>
      </c>
      <c r="W2" s="71"/>
      <c r="X2" s="71"/>
      <c r="Y2" s="71"/>
    </row>
    <row r="3" spans="1:25" s="12" customFormat="1" ht="84" customHeight="1" x14ac:dyDescent="0.3">
      <c r="A3" s="64"/>
      <c r="B3" s="65"/>
      <c r="C3" s="67"/>
      <c r="D3" s="69"/>
      <c r="E3" s="64"/>
      <c r="F3" s="10" t="s">
        <v>13</v>
      </c>
      <c r="G3" s="10" t="s">
        <v>14</v>
      </c>
      <c r="H3" s="10" t="s">
        <v>15</v>
      </c>
      <c r="I3" s="10" t="s">
        <v>12</v>
      </c>
      <c r="J3" s="10" t="s">
        <v>16</v>
      </c>
      <c r="K3" s="10" t="s">
        <v>17</v>
      </c>
      <c r="L3" s="64"/>
      <c r="M3" s="64"/>
      <c r="N3" s="64"/>
      <c r="O3" s="64"/>
      <c r="P3" s="64"/>
      <c r="Q3" s="65"/>
      <c r="R3" s="65"/>
      <c r="S3" s="65"/>
      <c r="T3" s="8" t="s">
        <v>18</v>
      </c>
      <c r="U3" s="8" t="s">
        <v>19</v>
      </c>
      <c r="V3" s="11" t="s">
        <v>20</v>
      </c>
      <c r="W3" s="11" t="s">
        <v>21</v>
      </c>
      <c r="X3" s="11" t="s">
        <v>22</v>
      </c>
      <c r="Y3" s="11" t="s">
        <v>23</v>
      </c>
    </row>
    <row r="4" spans="1:25" ht="55.2" customHeight="1" x14ac:dyDescent="0.3">
      <c r="A4" s="62" t="s">
        <v>118</v>
      </c>
      <c r="B4" s="13">
        <v>1</v>
      </c>
      <c r="C4" s="14" t="s">
        <v>107</v>
      </c>
      <c r="D4" s="14" t="s">
        <v>108</v>
      </c>
      <c r="E4" s="14" t="s">
        <v>35</v>
      </c>
      <c r="F4" s="14" t="s">
        <v>25</v>
      </c>
      <c r="G4" s="14" t="s">
        <v>33</v>
      </c>
      <c r="H4" s="15" t="s">
        <v>34</v>
      </c>
      <c r="I4" s="14" t="s">
        <v>24</v>
      </c>
      <c r="J4" s="14" t="s">
        <v>25</v>
      </c>
      <c r="K4" s="14" t="s">
        <v>26</v>
      </c>
      <c r="L4" s="15" t="s">
        <v>171</v>
      </c>
      <c r="M4" s="14" t="s">
        <v>119</v>
      </c>
      <c r="N4" s="15" t="s">
        <v>160</v>
      </c>
      <c r="O4" s="15" t="s">
        <v>30</v>
      </c>
      <c r="P4" s="16">
        <v>6.5</v>
      </c>
      <c r="Q4" s="15">
        <v>90582021</v>
      </c>
      <c r="R4" s="15" t="s">
        <v>122</v>
      </c>
      <c r="S4" s="53" t="s">
        <v>259</v>
      </c>
      <c r="T4" s="17">
        <v>45292</v>
      </c>
      <c r="U4" s="17">
        <v>45657</v>
      </c>
      <c r="V4" s="18">
        <v>3620</v>
      </c>
      <c r="W4" s="18">
        <v>0</v>
      </c>
      <c r="X4" s="18">
        <v>0</v>
      </c>
      <c r="Y4" s="19">
        <f>SUM(V4+W4+X4)</f>
        <v>3620</v>
      </c>
    </row>
    <row r="5" spans="1:25" ht="55.2" x14ac:dyDescent="0.3">
      <c r="A5" s="62"/>
      <c r="B5" s="13">
        <v>2</v>
      </c>
      <c r="C5" s="14" t="s">
        <v>107</v>
      </c>
      <c r="D5" s="14" t="s">
        <v>108</v>
      </c>
      <c r="E5" s="14" t="s">
        <v>35</v>
      </c>
      <c r="F5" s="14" t="s">
        <v>25</v>
      </c>
      <c r="G5" s="14" t="s">
        <v>36</v>
      </c>
      <c r="H5" s="15" t="s">
        <v>37</v>
      </c>
      <c r="I5" s="14" t="s">
        <v>24</v>
      </c>
      <c r="J5" s="14" t="s">
        <v>25</v>
      </c>
      <c r="K5" s="14" t="s">
        <v>26</v>
      </c>
      <c r="L5" s="15" t="s">
        <v>171</v>
      </c>
      <c r="M5" s="14" t="s">
        <v>119</v>
      </c>
      <c r="N5" s="15" t="s">
        <v>160</v>
      </c>
      <c r="O5" s="15" t="s">
        <v>30</v>
      </c>
      <c r="P5" s="16">
        <v>6.5</v>
      </c>
      <c r="Q5" s="15" t="s">
        <v>109</v>
      </c>
      <c r="R5" s="15" t="s">
        <v>147</v>
      </c>
      <c r="S5" s="54"/>
      <c r="T5" s="17">
        <v>45292</v>
      </c>
      <c r="U5" s="17">
        <v>45657</v>
      </c>
      <c r="V5" s="18">
        <v>8238</v>
      </c>
      <c r="W5" s="18">
        <v>0</v>
      </c>
      <c r="X5" s="18">
        <v>0</v>
      </c>
      <c r="Y5" s="19">
        <f t="shared" ref="Y5:Y63" si="0">SUM(V5+W5+X5)</f>
        <v>8238</v>
      </c>
    </row>
    <row r="6" spans="1:25" ht="55.2" x14ac:dyDescent="0.3">
      <c r="A6" s="62"/>
      <c r="B6" s="13">
        <v>3</v>
      </c>
      <c r="C6" s="14" t="s">
        <v>107</v>
      </c>
      <c r="D6" s="14" t="s">
        <v>108</v>
      </c>
      <c r="E6" s="14" t="s">
        <v>35</v>
      </c>
      <c r="F6" s="14" t="s">
        <v>25</v>
      </c>
      <c r="G6" s="14" t="s">
        <v>38</v>
      </c>
      <c r="H6" s="15" t="s">
        <v>39</v>
      </c>
      <c r="I6" s="14" t="s">
        <v>24</v>
      </c>
      <c r="J6" s="14" t="s">
        <v>25</v>
      </c>
      <c r="K6" s="14" t="s">
        <v>26</v>
      </c>
      <c r="L6" s="15" t="s">
        <v>171</v>
      </c>
      <c r="M6" s="14" t="s">
        <v>119</v>
      </c>
      <c r="N6" s="15" t="s">
        <v>160</v>
      </c>
      <c r="O6" s="15" t="s">
        <v>30</v>
      </c>
      <c r="P6" s="16">
        <v>3.5</v>
      </c>
      <c r="Q6" s="15" t="s">
        <v>110</v>
      </c>
      <c r="R6" s="15" t="s">
        <v>149</v>
      </c>
      <c r="S6" s="54"/>
      <c r="T6" s="17">
        <v>45292</v>
      </c>
      <c r="U6" s="17">
        <v>45657</v>
      </c>
      <c r="V6" s="18">
        <v>1146</v>
      </c>
      <c r="W6" s="18">
        <v>0</v>
      </c>
      <c r="X6" s="18">
        <v>0</v>
      </c>
      <c r="Y6" s="19">
        <f t="shared" si="0"/>
        <v>1146</v>
      </c>
    </row>
    <row r="7" spans="1:25" ht="55.2" x14ac:dyDescent="0.3">
      <c r="A7" s="62"/>
      <c r="B7" s="13">
        <v>4</v>
      </c>
      <c r="C7" s="14" t="s">
        <v>107</v>
      </c>
      <c r="D7" s="14" t="s">
        <v>108</v>
      </c>
      <c r="E7" s="14" t="s">
        <v>35</v>
      </c>
      <c r="F7" s="14" t="s">
        <v>25</v>
      </c>
      <c r="G7" s="14" t="s">
        <v>40</v>
      </c>
      <c r="H7" s="15">
        <v>0</v>
      </c>
      <c r="I7" s="14" t="s">
        <v>24</v>
      </c>
      <c r="J7" s="14" t="s">
        <v>25</v>
      </c>
      <c r="K7" s="14" t="s">
        <v>26</v>
      </c>
      <c r="L7" s="15" t="s">
        <v>171</v>
      </c>
      <c r="M7" s="14" t="s">
        <v>119</v>
      </c>
      <c r="N7" s="15" t="s">
        <v>160</v>
      </c>
      <c r="O7" s="15" t="s">
        <v>30</v>
      </c>
      <c r="P7" s="16">
        <v>3.5</v>
      </c>
      <c r="Q7" s="15" t="s">
        <v>41</v>
      </c>
      <c r="R7" s="15" t="s">
        <v>146</v>
      </c>
      <c r="S7" s="54"/>
      <c r="T7" s="17">
        <v>45292</v>
      </c>
      <c r="U7" s="17">
        <v>45657</v>
      </c>
      <c r="V7" s="18">
        <v>3217</v>
      </c>
      <c r="W7" s="18">
        <v>0</v>
      </c>
      <c r="X7" s="18">
        <v>0</v>
      </c>
      <c r="Y7" s="19">
        <f t="shared" si="0"/>
        <v>3217</v>
      </c>
    </row>
    <row r="8" spans="1:25" ht="55.2" x14ac:dyDescent="0.3">
      <c r="A8" s="62"/>
      <c r="B8" s="13">
        <v>5</v>
      </c>
      <c r="C8" s="14" t="s">
        <v>107</v>
      </c>
      <c r="D8" s="14" t="s">
        <v>108</v>
      </c>
      <c r="E8" s="14" t="s">
        <v>35</v>
      </c>
      <c r="F8" s="14" t="s">
        <v>25</v>
      </c>
      <c r="G8" s="14" t="s">
        <v>42</v>
      </c>
      <c r="H8" s="15" t="s">
        <v>43</v>
      </c>
      <c r="I8" s="14" t="s">
        <v>24</v>
      </c>
      <c r="J8" s="14" t="s">
        <v>25</v>
      </c>
      <c r="K8" s="14" t="s">
        <v>26</v>
      </c>
      <c r="L8" s="15" t="s">
        <v>171</v>
      </c>
      <c r="M8" s="14" t="s">
        <v>119</v>
      </c>
      <c r="N8" s="15" t="s">
        <v>160</v>
      </c>
      <c r="O8" s="15" t="s">
        <v>30</v>
      </c>
      <c r="P8" s="16">
        <v>3.5</v>
      </c>
      <c r="Q8" s="15" t="s">
        <v>44</v>
      </c>
      <c r="R8" s="15" t="s">
        <v>143</v>
      </c>
      <c r="S8" s="54"/>
      <c r="T8" s="17">
        <v>45292</v>
      </c>
      <c r="U8" s="17">
        <v>45657</v>
      </c>
      <c r="V8" s="18">
        <v>2200</v>
      </c>
      <c r="W8" s="18">
        <v>0</v>
      </c>
      <c r="X8" s="18">
        <v>0</v>
      </c>
      <c r="Y8" s="19">
        <f t="shared" si="0"/>
        <v>2200</v>
      </c>
    </row>
    <row r="9" spans="1:25" ht="55.2" x14ac:dyDescent="0.3">
      <c r="A9" s="62"/>
      <c r="B9" s="13">
        <v>6</v>
      </c>
      <c r="C9" s="14" t="s">
        <v>107</v>
      </c>
      <c r="D9" s="14" t="s">
        <v>108</v>
      </c>
      <c r="E9" s="14" t="s">
        <v>35</v>
      </c>
      <c r="F9" s="14" t="s">
        <v>25</v>
      </c>
      <c r="G9" s="14" t="s">
        <v>42</v>
      </c>
      <c r="H9" s="15" t="s">
        <v>45</v>
      </c>
      <c r="I9" s="14" t="s">
        <v>24</v>
      </c>
      <c r="J9" s="14" t="s">
        <v>25</v>
      </c>
      <c r="K9" s="14" t="s">
        <v>26</v>
      </c>
      <c r="L9" s="15" t="s">
        <v>171</v>
      </c>
      <c r="M9" s="14" t="s">
        <v>119</v>
      </c>
      <c r="N9" s="15" t="s">
        <v>160</v>
      </c>
      <c r="O9" s="15" t="s">
        <v>30</v>
      </c>
      <c r="P9" s="16">
        <v>3.5</v>
      </c>
      <c r="Q9" s="15" t="s">
        <v>46</v>
      </c>
      <c r="R9" s="15" t="s">
        <v>144</v>
      </c>
      <c r="S9" s="54"/>
      <c r="T9" s="17">
        <v>45292</v>
      </c>
      <c r="U9" s="17">
        <v>45657</v>
      </c>
      <c r="V9" s="18">
        <v>14501</v>
      </c>
      <c r="W9" s="18">
        <v>0</v>
      </c>
      <c r="X9" s="18">
        <v>0</v>
      </c>
      <c r="Y9" s="19">
        <f t="shared" si="0"/>
        <v>14501</v>
      </c>
    </row>
    <row r="10" spans="1:25" ht="55.2" x14ac:dyDescent="0.3">
      <c r="A10" s="62"/>
      <c r="B10" s="13">
        <v>7</v>
      </c>
      <c r="C10" s="14" t="s">
        <v>107</v>
      </c>
      <c r="D10" s="14" t="s">
        <v>108</v>
      </c>
      <c r="E10" s="14" t="s">
        <v>35</v>
      </c>
      <c r="F10" s="14" t="s">
        <v>25</v>
      </c>
      <c r="G10" s="14" t="s">
        <v>33</v>
      </c>
      <c r="H10" s="15" t="s">
        <v>47</v>
      </c>
      <c r="I10" s="14" t="s">
        <v>24</v>
      </c>
      <c r="J10" s="14" t="s">
        <v>25</v>
      </c>
      <c r="K10" s="14" t="s">
        <v>26</v>
      </c>
      <c r="L10" s="15" t="s">
        <v>171</v>
      </c>
      <c r="M10" s="14" t="s">
        <v>119</v>
      </c>
      <c r="N10" s="15" t="s">
        <v>160</v>
      </c>
      <c r="O10" s="15" t="s">
        <v>30</v>
      </c>
      <c r="P10" s="16">
        <v>6.5</v>
      </c>
      <c r="Q10" s="15" t="s">
        <v>48</v>
      </c>
      <c r="R10" s="15" t="s">
        <v>130</v>
      </c>
      <c r="S10" s="54"/>
      <c r="T10" s="17">
        <v>45292</v>
      </c>
      <c r="U10" s="17">
        <v>45657</v>
      </c>
      <c r="V10" s="18">
        <v>3903</v>
      </c>
      <c r="W10" s="18">
        <v>0</v>
      </c>
      <c r="X10" s="18">
        <v>0</v>
      </c>
      <c r="Y10" s="19">
        <f t="shared" si="0"/>
        <v>3903</v>
      </c>
    </row>
    <row r="11" spans="1:25" ht="55.2" x14ac:dyDescent="0.3">
      <c r="A11" s="62"/>
      <c r="B11" s="13">
        <v>8</v>
      </c>
      <c r="C11" s="14" t="s">
        <v>107</v>
      </c>
      <c r="D11" s="14" t="s">
        <v>108</v>
      </c>
      <c r="E11" s="14" t="s">
        <v>35</v>
      </c>
      <c r="F11" s="14" t="s">
        <v>25</v>
      </c>
      <c r="G11" s="14" t="s">
        <v>49</v>
      </c>
      <c r="H11" s="15" t="s">
        <v>50</v>
      </c>
      <c r="I11" s="14" t="s">
        <v>24</v>
      </c>
      <c r="J11" s="14" t="s">
        <v>25</v>
      </c>
      <c r="K11" s="14" t="s">
        <v>26</v>
      </c>
      <c r="L11" s="15" t="s">
        <v>171</v>
      </c>
      <c r="M11" s="14" t="s">
        <v>119</v>
      </c>
      <c r="N11" s="15" t="s">
        <v>160</v>
      </c>
      <c r="O11" s="15" t="s">
        <v>30</v>
      </c>
      <c r="P11" s="16">
        <v>3.5</v>
      </c>
      <c r="Q11" s="15" t="s">
        <v>51</v>
      </c>
      <c r="R11" s="15" t="s">
        <v>131</v>
      </c>
      <c r="S11" s="54"/>
      <c r="T11" s="17">
        <v>45292</v>
      </c>
      <c r="U11" s="17">
        <v>45657</v>
      </c>
      <c r="V11" s="18">
        <v>1616</v>
      </c>
      <c r="W11" s="18">
        <v>0</v>
      </c>
      <c r="X11" s="18">
        <v>0</v>
      </c>
      <c r="Y11" s="19">
        <f t="shared" si="0"/>
        <v>1616</v>
      </c>
    </row>
    <row r="12" spans="1:25" ht="55.2" x14ac:dyDescent="0.3">
      <c r="A12" s="62"/>
      <c r="B12" s="13">
        <v>9</v>
      </c>
      <c r="C12" s="14" t="s">
        <v>107</v>
      </c>
      <c r="D12" s="14" t="s">
        <v>108</v>
      </c>
      <c r="E12" s="14" t="s">
        <v>35</v>
      </c>
      <c r="F12" s="14" t="s">
        <v>25</v>
      </c>
      <c r="G12" s="14" t="s">
        <v>52</v>
      </c>
      <c r="H12" s="15" t="s">
        <v>53</v>
      </c>
      <c r="I12" s="14" t="s">
        <v>24</v>
      </c>
      <c r="J12" s="14" t="s">
        <v>25</v>
      </c>
      <c r="K12" s="14" t="s">
        <v>26</v>
      </c>
      <c r="L12" s="15" t="s">
        <v>171</v>
      </c>
      <c r="M12" s="14" t="s">
        <v>119</v>
      </c>
      <c r="N12" s="15" t="s">
        <v>160</v>
      </c>
      <c r="O12" s="15" t="s">
        <v>30</v>
      </c>
      <c r="P12" s="16">
        <v>6.5</v>
      </c>
      <c r="Q12" s="15" t="s">
        <v>54</v>
      </c>
      <c r="R12" s="15" t="s">
        <v>151</v>
      </c>
      <c r="S12" s="54"/>
      <c r="T12" s="17">
        <v>45292</v>
      </c>
      <c r="U12" s="17">
        <v>45657</v>
      </c>
      <c r="V12" s="18">
        <v>7973</v>
      </c>
      <c r="W12" s="18">
        <v>0</v>
      </c>
      <c r="X12" s="18">
        <v>0</v>
      </c>
      <c r="Y12" s="19">
        <f t="shared" si="0"/>
        <v>7973</v>
      </c>
    </row>
    <row r="13" spans="1:25" ht="55.2" x14ac:dyDescent="0.3">
      <c r="A13" s="62"/>
      <c r="B13" s="13">
        <v>10</v>
      </c>
      <c r="C13" s="14" t="s">
        <v>107</v>
      </c>
      <c r="D13" s="14" t="s">
        <v>108</v>
      </c>
      <c r="E13" s="14" t="s">
        <v>35</v>
      </c>
      <c r="F13" s="14" t="s">
        <v>25</v>
      </c>
      <c r="G13" s="14" t="s">
        <v>55</v>
      </c>
      <c r="H13" s="15" t="s">
        <v>56</v>
      </c>
      <c r="I13" s="14" t="s">
        <v>24</v>
      </c>
      <c r="J13" s="14" t="s">
        <v>25</v>
      </c>
      <c r="K13" s="14" t="s">
        <v>26</v>
      </c>
      <c r="L13" s="15" t="s">
        <v>171</v>
      </c>
      <c r="M13" s="14" t="s">
        <v>119</v>
      </c>
      <c r="N13" s="15" t="s">
        <v>160</v>
      </c>
      <c r="O13" s="15" t="s">
        <v>30</v>
      </c>
      <c r="P13" s="16">
        <v>6.5</v>
      </c>
      <c r="Q13" s="15" t="s">
        <v>57</v>
      </c>
      <c r="R13" s="15" t="s">
        <v>136</v>
      </c>
      <c r="S13" s="54"/>
      <c r="T13" s="17">
        <v>45292</v>
      </c>
      <c r="U13" s="17">
        <v>45657</v>
      </c>
      <c r="V13" s="18">
        <v>8563</v>
      </c>
      <c r="W13" s="18">
        <v>0</v>
      </c>
      <c r="X13" s="18">
        <v>0</v>
      </c>
      <c r="Y13" s="19">
        <f t="shared" si="0"/>
        <v>8563</v>
      </c>
    </row>
    <row r="14" spans="1:25" ht="55.2" x14ac:dyDescent="0.3">
      <c r="A14" s="62"/>
      <c r="B14" s="13">
        <v>11</v>
      </c>
      <c r="C14" s="14" t="s">
        <v>107</v>
      </c>
      <c r="D14" s="14" t="s">
        <v>108</v>
      </c>
      <c r="E14" s="14" t="s">
        <v>35</v>
      </c>
      <c r="F14" s="14" t="s">
        <v>25</v>
      </c>
      <c r="G14" s="14" t="s">
        <v>42</v>
      </c>
      <c r="H14" s="15" t="s">
        <v>58</v>
      </c>
      <c r="I14" s="14" t="s">
        <v>24</v>
      </c>
      <c r="J14" s="14" t="s">
        <v>25</v>
      </c>
      <c r="K14" s="14" t="s">
        <v>26</v>
      </c>
      <c r="L14" s="15" t="s">
        <v>171</v>
      </c>
      <c r="M14" s="14" t="s">
        <v>119</v>
      </c>
      <c r="N14" s="15" t="s">
        <v>160</v>
      </c>
      <c r="O14" s="15" t="s">
        <v>30</v>
      </c>
      <c r="P14" s="16">
        <v>26</v>
      </c>
      <c r="Q14" s="15" t="s">
        <v>59</v>
      </c>
      <c r="R14" s="15" t="s">
        <v>120</v>
      </c>
      <c r="S14" s="54"/>
      <c r="T14" s="17">
        <v>45292</v>
      </c>
      <c r="U14" s="17">
        <v>45657</v>
      </c>
      <c r="V14" s="18">
        <v>45271</v>
      </c>
      <c r="W14" s="18">
        <v>0</v>
      </c>
      <c r="X14" s="18">
        <v>0</v>
      </c>
      <c r="Y14" s="19">
        <f t="shared" si="0"/>
        <v>45271</v>
      </c>
    </row>
    <row r="15" spans="1:25" ht="55.2" x14ac:dyDescent="0.3">
      <c r="A15" s="62"/>
      <c r="B15" s="13">
        <v>12</v>
      </c>
      <c r="C15" s="14" t="s">
        <v>107</v>
      </c>
      <c r="D15" s="14" t="s">
        <v>108</v>
      </c>
      <c r="E15" s="14" t="s">
        <v>35</v>
      </c>
      <c r="F15" s="14" t="s">
        <v>25</v>
      </c>
      <c r="G15" s="14" t="s">
        <v>60</v>
      </c>
      <c r="H15" s="15" t="s">
        <v>29</v>
      </c>
      <c r="I15" s="14" t="s">
        <v>24</v>
      </c>
      <c r="J15" s="14" t="s">
        <v>25</v>
      </c>
      <c r="K15" s="14" t="s">
        <v>26</v>
      </c>
      <c r="L15" s="15" t="s">
        <v>171</v>
      </c>
      <c r="M15" s="14" t="s">
        <v>119</v>
      </c>
      <c r="N15" s="15" t="s">
        <v>160</v>
      </c>
      <c r="O15" s="15" t="s">
        <v>30</v>
      </c>
      <c r="P15" s="16">
        <v>3.5</v>
      </c>
      <c r="Q15" s="15" t="s">
        <v>61</v>
      </c>
      <c r="R15" s="15" t="s">
        <v>140</v>
      </c>
      <c r="S15" s="54"/>
      <c r="T15" s="17">
        <v>45292</v>
      </c>
      <c r="U15" s="17">
        <v>45657</v>
      </c>
      <c r="V15" s="18">
        <v>5482</v>
      </c>
      <c r="W15" s="18">
        <v>0</v>
      </c>
      <c r="X15" s="18">
        <v>0</v>
      </c>
      <c r="Y15" s="19">
        <f t="shared" si="0"/>
        <v>5482</v>
      </c>
    </row>
    <row r="16" spans="1:25" ht="55.2" x14ac:dyDescent="0.3">
      <c r="A16" s="62"/>
      <c r="B16" s="13">
        <v>13</v>
      </c>
      <c r="C16" s="14" t="s">
        <v>107</v>
      </c>
      <c r="D16" s="14" t="s">
        <v>108</v>
      </c>
      <c r="E16" s="14" t="s">
        <v>35</v>
      </c>
      <c r="F16" s="14" t="s">
        <v>25</v>
      </c>
      <c r="G16" s="14" t="s">
        <v>42</v>
      </c>
      <c r="H16" s="15" t="s">
        <v>39</v>
      </c>
      <c r="I16" s="14" t="s">
        <v>24</v>
      </c>
      <c r="J16" s="14" t="s">
        <v>25</v>
      </c>
      <c r="K16" s="14" t="s">
        <v>26</v>
      </c>
      <c r="L16" s="15" t="s">
        <v>171</v>
      </c>
      <c r="M16" s="14" t="s">
        <v>119</v>
      </c>
      <c r="N16" s="15" t="s">
        <v>160</v>
      </c>
      <c r="O16" s="15" t="s">
        <v>30</v>
      </c>
      <c r="P16" s="16">
        <v>3.5</v>
      </c>
      <c r="Q16" s="15" t="s">
        <v>62</v>
      </c>
      <c r="R16" s="15" t="s">
        <v>152</v>
      </c>
      <c r="S16" s="54"/>
      <c r="T16" s="17">
        <v>45292</v>
      </c>
      <c r="U16" s="17">
        <v>45657</v>
      </c>
      <c r="V16" s="18">
        <v>5125</v>
      </c>
      <c r="W16" s="18">
        <v>0</v>
      </c>
      <c r="X16" s="18">
        <v>0</v>
      </c>
      <c r="Y16" s="19">
        <f t="shared" si="0"/>
        <v>5125</v>
      </c>
    </row>
    <row r="17" spans="1:25" ht="55.2" x14ac:dyDescent="0.3">
      <c r="A17" s="62"/>
      <c r="B17" s="13">
        <v>14</v>
      </c>
      <c r="C17" s="14" t="s">
        <v>107</v>
      </c>
      <c r="D17" s="14" t="s">
        <v>108</v>
      </c>
      <c r="E17" s="14" t="s">
        <v>35</v>
      </c>
      <c r="F17" s="14" t="s">
        <v>25</v>
      </c>
      <c r="G17" s="14" t="s">
        <v>63</v>
      </c>
      <c r="H17" s="15" t="s">
        <v>64</v>
      </c>
      <c r="I17" s="14" t="s">
        <v>24</v>
      </c>
      <c r="J17" s="14" t="s">
        <v>25</v>
      </c>
      <c r="K17" s="14" t="s">
        <v>26</v>
      </c>
      <c r="L17" s="15" t="s">
        <v>171</v>
      </c>
      <c r="M17" s="14" t="s">
        <v>119</v>
      </c>
      <c r="N17" s="15" t="s">
        <v>160</v>
      </c>
      <c r="O17" s="15" t="s">
        <v>30</v>
      </c>
      <c r="P17" s="16">
        <v>7.5</v>
      </c>
      <c r="Q17" s="15" t="s">
        <v>65</v>
      </c>
      <c r="R17" s="15" t="s">
        <v>141</v>
      </c>
      <c r="S17" s="54"/>
      <c r="T17" s="17">
        <v>45292</v>
      </c>
      <c r="U17" s="17">
        <v>45657</v>
      </c>
      <c r="V17" s="18">
        <v>9240</v>
      </c>
      <c r="W17" s="18">
        <v>0</v>
      </c>
      <c r="X17" s="18">
        <v>0</v>
      </c>
      <c r="Y17" s="19">
        <f t="shared" si="0"/>
        <v>9240</v>
      </c>
    </row>
    <row r="18" spans="1:25" ht="55.2" x14ac:dyDescent="0.3">
      <c r="A18" s="62"/>
      <c r="B18" s="13">
        <v>15</v>
      </c>
      <c r="C18" s="14" t="s">
        <v>107</v>
      </c>
      <c r="D18" s="14" t="s">
        <v>108</v>
      </c>
      <c r="E18" s="14" t="s">
        <v>35</v>
      </c>
      <c r="F18" s="14" t="s">
        <v>25</v>
      </c>
      <c r="G18" s="14" t="s">
        <v>66</v>
      </c>
      <c r="H18" s="15" t="s">
        <v>67</v>
      </c>
      <c r="I18" s="14" t="s">
        <v>24</v>
      </c>
      <c r="J18" s="14" t="s">
        <v>25</v>
      </c>
      <c r="K18" s="14" t="s">
        <v>26</v>
      </c>
      <c r="L18" s="15" t="s">
        <v>171</v>
      </c>
      <c r="M18" s="14" t="s">
        <v>119</v>
      </c>
      <c r="N18" s="15" t="s">
        <v>160</v>
      </c>
      <c r="O18" s="15" t="s">
        <v>30</v>
      </c>
      <c r="P18" s="16">
        <v>2.5</v>
      </c>
      <c r="Q18" s="15" t="s">
        <v>68</v>
      </c>
      <c r="R18" s="15" t="s">
        <v>133</v>
      </c>
      <c r="S18" s="54"/>
      <c r="T18" s="17">
        <v>45292</v>
      </c>
      <c r="U18" s="17">
        <v>45657</v>
      </c>
      <c r="V18" s="18">
        <v>471</v>
      </c>
      <c r="W18" s="18">
        <v>0</v>
      </c>
      <c r="X18" s="18">
        <v>0</v>
      </c>
      <c r="Y18" s="19">
        <f t="shared" si="0"/>
        <v>471</v>
      </c>
    </row>
    <row r="19" spans="1:25" ht="55.2" x14ac:dyDescent="0.3">
      <c r="A19" s="62"/>
      <c r="B19" s="13">
        <v>16</v>
      </c>
      <c r="C19" s="14" t="s">
        <v>107</v>
      </c>
      <c r="D19" s="14" t="s">
        <v>108</v>
      </c>
      <c r="E19" s="14" t="s">
        <v>35</v>
      </c>
      <c r="F19" s="14" t="s">
        <v>25</v>
      </c>
      <c r="G19" s="14" t="s">
        <v>28</v>
      </c>
      <c r="H19" s="15" t="s">
        <v>69</v>
      </c>
      <c r="I19" s="14" t="s">
        <v>24</v>
      </c>
      <c r="J19" s="14" t="s">
        <v>25</v>
      </c>
      <c r="K19" s="14" t="s">
        <v>26</v>
      </c>
      <c r="L19" s="15" t="s">
        <v>171</v>
      </c>
      <c r="M19" s="14" t="s">
        <v>119</v>
      </c>
      <c r="N19" s="15" t="s">
        <v>160</v>
      </c>
      <c r="O19" s="15" t="s">
        <v>30</v>
      </c>
      <c r="P19" s="16">
        <v>10.5</v>
      </c>
      <c r="Q19" s="15" t="s">
        <v>70</v>
      </c>
      <c r="R19" s="15" t="s">
        <v>150</v>
      </c>
      <c r="S19" s="54"/>
      <c r="T19" s="17">
        <v>45292</v>
      </c>
      <c r="U19" s="17">
        <v>45657</v>
      </c>
      <c r="V19" s="18">
        <v>2204</v>
      </c>
      <c r="W19" s="18">
        <v>0</v>
      </c>
      <c r="X19" s="18">
        <v>0</v>
      </c>
      <c r="Y19" s="19">
        <f t="shared" si="0"/>
        <v>2204</v>
      </c>
    </row>
    <row r="20" spans="1:25" ht="55.2" x14ac:dyDescent="0.3">
      <c r="A20" s="62"/>
      <c r="B20" s="13">
        <v>17</v>
      </c>
      <c r="C20" s="14" t="s">
        <v>107</v>
      </c>
      <c r="D20" s="14" t="s">
        <v>108</v>
      </c>
      <c r="E20" s="14" t="s">
        <v>35</v>
      </c>
      <c r="F20" s="14" t="s">
        <v>25</v>
      </c>
      <c r="G20" s="14" t="s">
        <v>55</v>
      </c>
      <c r="H20" s="15" t="s">
        <v>43</v>
      </c>
      <c r="I20" s="14" t="s">
        <v>24</v>
      </c>
      <c r="J20" s="14" t="s">
        <v>25</v>
      </c>
      <c r="K20" s="14" t="s">
        <v>26</v>
      </c>
      <c r="L20" s="15" t="s">
        <v>171</v>
      </c>
      <c r="M20" s="14" t="s">
        <v>119</v>
      </c>
      <c r="N20" s="15" t="s">
        <v>160</v>
      </c>
      <c r="O20" s="15" t="s">
        <v>30</v>
      </c>
      <c r="P20" s="16">
        <v>7</v>
      </c>
      <c r="Q20" s="15" t="s">
        <v>71</v>
      </c>
      <c r="R20" s="15" t="s">
        <v>134</v>
      </c>
      <c r="S20" s="54"/>
      <c r="T20" s="17">
        <v>45292</v>
      </c>
      <c r="U20" s="17">
        <v>45657</v>
      </c>
      <c r="V20" s="18">
        <v>7709</v>
      </c>
      <c r="W20" s="18">
        <v>0</v>
      </c>
      <c r="X20" s="18">
        <v>0</v>
      </c>
      <c r="Y20" s="19">
        <f t="shared" si="0"/>
        <v>7709</v>
      </c>
    </row>
    <row r="21" spans="1:25" ht="55.2" x14ac:dyDescent="0.3">
      <c r="A21" s="62"/>
      <c r="B21" s="13">
        <v>18</v>
      </c>
      <c r="C21" s="14" t="s">
        <v>107</v>
      </c>
      <c r="D21" s="14" t="s">
        <v>108</v>
      </c>
      <c r="E21" s="14" t="s">
        <v>35</v>
      </c>
      <c r="F21" s="14" t="s">
        <v>25</v>
      </c>
      <c r="G21" s="14" t="s">
        <v>36</v>
      </c>
      <c r="H21" s="15" t="s">
        <v>72</v>
      </c>
      <c r="I21" s="14" t="s">
        <v>24</v>
      </c>
      <c r="J21" s="14" t="s">
        <v>25</v>
      </c>
      <c r="K21" s="14" t="s">
        <v>26</v>
      </c>
      <c r="L21" s="15" t="s">
        <v>171</v>
      </c>
      <c r="M21" s="14" t="s">
        <v>119</v>
      </c>
      <c r="N21" s="15" t="s">
        <v>160</v>
      </c>
      <c r="O21" s="15" t="s">
        <v>30</v>
      </c>
      <c r="P21" s="16">
        <v>1</v>
      </c>
      <c r="Q21" s="15" t="s">
        <v>111</v>
      </c>
      <c r="R21" s="15" t="s">
        <v>123</v>
      </c>
      <c r="S21" s="54"/>
      <c r="T21" s="17">
        <v>45292</v>
      </c>
      <c r="U21" s="17">
        <v>45657</v>
      </c>
      <c r="V21" s="18">
        <v>392</v>
      </c>
      <c r="W21" s="18">
        <v>0</v>
      </c>
      <c r="X21" s="18">
        <v>0</v>
      </c>
      <c r="Y21" s="19">
        <f t="shared" si="0"/>
        <v>392</v>
      </c>
    </row>
    <row r="22" spans="1:25" ht="55.2" x14ac:dyDescent="0.3">
      <c r="A22" s="62"/>
      <c r="B22" s="13">
        <v>19</v>
      </c>
      <c r="C22" s="14" t="s">
        <v>107</v>
      </c>
      <c r="D22" s="14" t="s">
        <v>108</v>
      </c>
      <c r="E22" s="14" t="s">
        <v>35</v>
      </c>
      <c r="F22" s="14" t="s">
        <v>25</v>
      </c>
      <c r="G22" s="14" t="s">
        <v>33</v>
      </c>
      <c r="H22" s="15" t="s">
        <v>73</v>
      </c>
      <c r="I22" s="14" t="s">
        <v>24</v>
      </c>
      <c r="J22" s="14" t="s">
        <v>25</v>
      </c>
      <c r="K22" s="14" t="s">
        <v>26</v>
      </c>
      <c r="L22" s="15" t="s">
        <v>171</v>
      </c>
      <c r="M22" s="14" t="s">
        <v>119</v>
      </c>
      <c r="N22" s="15" t="s">
        <v>160</v>
      </c>
      <c r="O22" s="15" t="s">
        <v>30</v>
      </c>
      <c r="P22" s="16">
        <v>2</v>
      </c>
      <c r="Q22" s="15" t="s">
        <v>74</v>
      </c>
      <c r="R22" s="15" t="s">
        <v>127</v>
      </c>
      <c r="S22" s="54"/>
      <c r="T22" s="17">
        <v>45292</v>
      </c>
      <c r="U22" s="17">
        <v>45657</v>
      </c>
      <c r="V22" s="18">
        <v>2612</v>
      </c>
      <c r="W22" s="18">
        <v>0</v>
      </c>
      <c r="X22" s="18">
        <v>0</v>
      </c>
      <c r="Y22" s="19">
        <f t="shared" si="0"/>
        <v>2612</v>
      </c>
    </row>
    <row r="23" spans="1:25" ht="55.2" x14ac:dyDescent="0.3">
      <c r="A23" s="62"/>
      <c r="B23" s="13">
        <v>20</v>
      </c>
      <c r="C23" s="14" t="s">
        <v>107</v>
      </c>
      <c r="D23" s="14" t="s">
        <v>108</v>
      </c>
      <c r="E23" s="14" t="s">
        <v>35</v>
      </c>
      <c r="F23" s="14" t="s">
        <v>25</v>
      </c>
      <c r="G23" s="14" t="s">
        <v>33</v>
      </c>
      <c r="H23" s="15" t="s">
        <v>75</v>
      </c>
      <c r="I23" s="14" t="s">
        <v>24</v>
      </c>
      <c r="J23" s="14" t="s">
        <v>25</v>
      </c>
      <c r="K23" s="14" t="s">
        <v>26</v>
      </c>
      <c r="L23" s="15" t="s">
        <v>171</v>
      </c>
      <c r="M23" s="14" t="s">
        <v>119</v>
      </c>
      <c r="N23" s="15" t="s">
        <v>160</v>
      </c>
      <c r="O23" s="15" t="s">
        <v>30</v>
      </c>
      <c r="P23" s="16">
        <v>13</v>
      </c>
      <c r="Q23" s="15" t="s">
        <v>76</v>
      </c>
      <c r="R23" s="15" t="s">
        <v>148</v>
      </c>
      <c r="S23" s="54"/>
      <c r="T23" s="17">
        <v>45292</v>
      </c>
      <c r="U23" s="17">
        <v>45657</v>
      </c>
      <c r="V23" s="18">
        <v>12346</v>
      </c>
      <c r="W23" s="18">
        <v>0</v>
      </c>
      <c r="X23" s="18">
        <v>0</v>
      </c>
      <c r="Y23" s="19">
        <f t="shared" si="0"/>
        <v>12346</v>
      </c>
    </row>
    <row r="24" spans="1:25" ht="55.2" x14ac:dyDescent="0.3">
      <c r="A24" s="62"/>
      <c r="B24" s="13">
        <v>21</v>
      </c>
      <c r="C24" s="14" t="s">
        <v>107</v>
      </c>
      <c r="D24" s="14" t="s">
        <v>108</v>
      </c>
      <c r="E24" s="14" t="s">
        <v>35</v>
      </c>
      <c r="F24" s="14" t="s">
        <v>25</v>
      </c>
      <c r="G24" s="14" t="s">
        <v>33</v>
      </c>
      <c r="H24" s="15" t="s">
        <v>77</v>
      </c>
      <c r="I24" s="14" t="s">
        <v>24</v>
      </c>
      <c r="J24" s="14" t="s">
        <v>25</v>
      </c>
      <c r="K24" s="14" t="s">
        <v>26</v>
      </c>
      <c r="L24" s="15" t="s">
        <v>171</v>
      </c>
      <c r="M24" s="14" t="s">
        <v>119</v>
      </c>
      <c r="N24" s="15" t="s">
        <v>160</v>
      </c>
      <c r="O24" s="15" t="s">
        <v>30</v>
      </c>
      <c r="P24" s="16">
        <v>6.5</v>
      </c>
      <c r="Q24" s="15" t="s">
        <v>112</v>
      </c>
      <c r="R24" s="15" t="s">
        <v>125</v>
      </c>
      <c r="S24" s="54"/>
      <c r="T24" s="17">
        <v>45292</v>
      </c>
      <c r="U24" s="17">
        <v>45657</v>
      </c>
      <c r="V24" s="18">
        <v>6172</v>
      </c>
      <c r="W24" s="18">
        <v>0</v>
      </c>
      <c r="X24" s="18">
        <v>0</v>
      </c>
      <c r="Y24" s="19">
        <f t="shared" si="0"/>
        <v>6172</v>
      </c>
    </row>
    <row r="25" spans="1:25" ht="55.2" x14ac:dyDescent="0.3">
      <c r="A25" s="62"/>
      <c r="B25" s="13">
        <v>22</v>
      </c>
      <c r="C25" s="14" t="s">
        <v>107</v>
      </c>
      <c r="D25" s="14" t="s">
        <v>108</v>
      </c>
      <c r="E25" s="14" t="s">
        <v>35</v>
      </c>
      <c r="F25" s="14" t="s">
        <v>25</v>
      </c>
      <c r="G25" s="14" t="s">
        <v>78</v>
      </c>
      <c r="H25" s="15" t="s">
        <v>79</v>
      </c>
      <c r="I25" s="14" t="s">
        <v>24</v>
      </c>
      <c r="J25" s="14" t="s">
        <v>25</v>
      </c>
      <c r="K25" s="14" t="s">
        <v>26</v>
      </c>
      <c r="L25" s="15" t="s">
        <v>171</v>
      </c>
      <c r="M25" s="14" t="s">
        <v>119</v>
      </c>
      <c r="N25" s="15" t="s">
        <v>160</v>
      </c>
      <c r="O25" s="15" t="s">
        <v>30</v>
      </c>
      <c r="P25" s="16">
        <v>6.5</v>
      </c>
      <c r="Q25" s="15" t="s">
        <v>80</v>
      </c>
      <c r="R25" s="15" t="s">
        <v>145</v>
      </c>
      <c r="S25" s="54"/>
      <c r="T25" s="17">
        <v>45292</v>
      </c>
      <c r="U25" s="17">
        <v>45657</v>
      </c>
      <c r="V25" s="18">
        <v>14614</v>
      </c>
      <c r="W25" s="18">
        <v>0</v>
      </c>
      <c r="X25" s="18">
        <v>0</v>
      </c>
      <c r="Y25" s="19">
        <f t="shared" si="0"/>
        <v>14614</v>
      </c>
    </row>
    <row r="26" spans="1:25" ht="55.2" x14ac:dyDescent="0.3">
      <c r="A26" s="62"/>
      <c r="B26" s="13">
        <v>23</v>
      </c>
      <c r="C26" s="14" t="s">
        <v>107</v>
      </c>
      <c r="D26" s="14" t="s">
        <v>108</v>
      </c>
      <c r="E26" s="14" t="s">
        <v>35</v>
      </c>
      <c r="F26" s="14" t="s">
        <v>25</v>
      </c>
      <c r="G26" s="14" t="s">
        <v>33</v>
      </c>
      <c r="H26" s="15" t="s">
        <v>81</v>
      </c>
      <c r="I26" s="14" t="s">
        <v>24</v>
      </c>
      <c r="J26" s="14" t="s">
        <v>25</v>
      </c>
      <c r="K26" s="14" t="s">
        <v>26</v>
      </c>
      <c r="L26" s="15" t="s">
        <v>171</v>
      </c>
      <c r="M26" s="14" t="s">
        <v>119</v>
      </c>
      <c r="N26" s="15" t="s">
        <v>160</v>
      </c>
      <c r="O26" s="15" t="s">
        <v>30</v>
      </c>
      <c r="P26" s="16">
        <v>3.5</v>
      </c>
      <c r="Q26" s="15" t="s">
        <v>82</v>
      </c>
      <c r="R26" s="15" t="s">
        <v>138</v>
      </c>
      <c r="S26" s="54"/>
      <c r="T26" s="17">
        <v>45292</v>
      </c>
      <c r="U26" s="17">
        <v>45657</v>
      </c>
      <c r="V26" s="18">
        <v>1506</v>
      </c>
      <c r="W26" s="18">
        <v>0</v>
      </c>
      <c r="X26" s="18">
        <v>0</v>
      </c>
      <c r="Y26" s="19">
        <f t="shared" si="0"/>
        <v>1506</v>
      </c>
    </row>
    <row r="27" spans="1:25" ht="55.2" x14ac:dyDescent="0.3">
      <c r="A27" s="62"/>
      <c r="B27" s="13">
        <v>24</v>
      </c>
      <c r="C27" s="14" t="s">
        <v>107</v>
      </c>
      <c r="D27" s="14" t="s">
        <v>108</v>
      </c>
      <c r="E27" s="14" t="s">
        <v>35</v>
      </c>
      <c r="F27" s="14" t="s">
        <v>25</v>
      </c>
      <c r="G27" s="14" t="s">
        <v>83</v>
      </c>
      <c r="H27" s="15" t="s">
        <v>84</v>
      </c>
      <c r="I27" s="14" t="s">
        <v>24</v>
      </c>
      <c r="J27" s="14" t="s">
        <v>25</v>
      </c>
      <c r="K27" s="14" t="s">
        <v>26</v>
      </c>
      <c r="L27" s="15" t="s">
        <v>171</v>
      </c>
      <c r="M27" s="14" t="s">
        <v>119</v>
      </c>
      <c r="N27" s="15" t="s">
        <v>160</v>
      </c>
      <c r="O27" s="15" t="s">
        <v>30</v>
      </c>
      <c r="P27" s="16">
        <v>3</v>
      </c>
      <c r="Q27" s="15" t="s">
        <v>85</v>
      </c>
      <c r="R27" s="15" t="s">
        <v>124</v>
      </c>
      <c r="S27" s="54"/>
      <c r="T27" s="17">
        <v>45292</v>
      </c>
      <c r="U27" s="17">
        <v>45657</v>
      </c>
      <c r="V27" s="18">
        <v>1620</v>
      </c>
      <c r="W27" s="18">
        <v>0</v>
      </c>
      <c r="X27" s="18">
        <v>0</v>
      </c>
      <c r="Y27" s="19">
        <f t="shared" si="0"/>
        <v>1620</v>
      </c>
    </row>
    <row r="28" spans="1:25" ht="55.2" x14ac:dyDescent="0.3">
      <c r="A28" s="62"/>
      <c r="B28" s="13">
        <v>25</v>
      </c>
      <c r="C28" s="14" t="s">
        <v>107</v>
      </c>
      <c r="D28" s="14" t="s">
        <v>108</v>
      </c>
      <c r="E28" s="14" t="s">
        <v>35</v>
      </c>
      <c r="F28" s="14" t="s">
        <v>25</v>
      </c>
      <c r="G28" s="14" t="s">
        <v>33</v>
      </c>
      <c r="H28" s="15" t="s">
        <v>86</v>
      </c>
      <c r="I28" s="14" t="s">
        <v>24</v>
      </c>
      <c r="J28" s="14" t="s">
        <v>25</v>
      </c>
      <c r="K28" s="14" t="s">
        <v>26</v>
      </c>
      <c r="L28" s="15" t="s">
        <v>171</v>
      </c>
      <c r="M28" s="14" t="s">
        <v>119</v>
      </c>
      <c r="N28" s="15" t="s">
        <v>160</v>
      </c>
      <c r="O28" s="15" t="s">
        <v>30</v>
      </c>
      <c r="P28" s="16">
        <v>3.5</v>
      </c>
      <c r="Q28" s="15" t="s">
        <v>87</v>
      </c>
      <c r="R28" s="15" t="s">
        <v>126</v>
      </c>
      <c r="S28" s="54"/>
      <c r="T28" s="17">
        <v>45292</v>
      </c>
      <c r="U28" s="17">
        <v>45657</v>
      </c>
      <c r="V28" s="18">
        <v>1319</v>
      </c>
      <c r="W28" s="18">
        <v>0</v>
      </c>
      <c r="X28" s="18">
        <v>0</v>
      </c>
      <c r="Y28" s="19">
        <f t="shared" si="0"/>
        <v>1319</v>
      </c>
    </row>
    <row r="29" spans="1:25" ht="55.2" x14ac:dyDescent="0.3">
      <c r="A29" s="62"/>
      <c r="B29" s="13">
        <v>26</v>
      </c>
      <c r="C29" s="14" t="s">
        <v>107</v>
      </c>
      <c r="D29" s="14" t="s">
        <v>108</v>
      </c>
      <c r="E29" s="14" t="s">
        <v>35</v>
      </c>
      <c r="F29" s="14" t="s">
        <v>25</v>
      </c>
      <c r="G29" s="14" t="s">
        <v>33</v>
      </c>
      <c r="H29" s="15" t="s">
        <v>88</v>
      </c>
      <c r="I29" s="14" t="s">
        <v>24</v>
      </c>
      <c r="J29" s="14" t="s">
        <v>25</v>
      </c>
      <c r="K29" s="14" t="s">
        <v>26</v>
      </c>
      <c r="L29" s="15" t="s">
        <v>171</v>
      </c>
      <c r="M29" s="14" t="s">
        <v>119</v>
      </c>
      <c r="N29" s="15" t="s">
        <v>160</v>
      </c>
      <c r="O29" s="15" t="s">
        <v>30</v>
      </c>
      <c r="P29" s="16">
        <v>16</v>
      </c>
      <c r="Q29" s="15" t="s">
        <v>89</v>
      </c>
      <c r="R29" s="15" t="s">
        <v>132</v>
      </c>
      <c r="S29" s="54"/>
      <c r="T29" s="17">
        <v>45292</v>
      </c>
      <c r="U29" s="17">
        <v>45657</v>
      </c>
      <c r="V29" s="18">
        <v>3730</v>
      </c>
      <c r="W29" s="18">
        <v>0</v>
      </c>
      <c r="X29" s="18">
        <v>0</v>
      </c>
      <c r="Y29" s="19">
        <f t="shared" si="0"/>
        <v>3730</v>
      </c>
    </row>
    <row r="30" spans="1:25" ht="55.2" x14ac:dyDescent="0.3">
      <c r="A30" s="62"/>
      <c r="B30" s="13">
        <v>27</v>
      </c>
      <c r="C30" s="14" t="s">
        <v>107</v>
      </c>
      <c r="D30" s="14" t="s">
        <v>108</v>
      </c>
      <c r="E30" s="14" t="s">
        <v>35</v>
      </c>
      <c r="F30" s="14" t="s">
        <v>25</v>
      </c>
      <c r="G30" s="14" t="s">
        <v>90</v>
      </c>
      <c r="H30" s="15" t="s">
        <v>75</v>
      </c>
      <c r="I30" s="14" t="s">
        <v>24</v>
      </c>
      <c r="J30" s="14" t="s">
        <v>25</v>
      </c>
      <c r="K30" s="14" t="s">
        <v>26</v>
      </c>
      <c r="L30" s="15" t="s">
        <v>171</v>
      </c>
      <c r="M30" s="14" t="s">
        <v>119</v>
      </c>
      <c r="N30" s="15" t="s">
        <v>160</v>
      </c>
      <c r="O30" s="15" t="s">
        <v>30</v>
      </c>
      <c r="P30" s="16">
        <v>7</v>
      </c>
      <c r="Q30" s="15" t="s">
        <v>91</v>
      </c>
      <c r="R30" s="15" t="s">
        <v>129</v>
      </c>
      <c r="S30" s="54"/>
      <c r="T30" s="17">
        <v>45292</v>
      </c>
      <c r="U30" s="17">
        <v>45657</v>
      </c>
      <c r="V30" s="18">
        <v>1749</v>
      </c>
      <c r="W30" s="18">
        <v>0</v>
      </c>
      <c r="X30" s="18">
        <v>0</v>
      </c>
      <c r="Y30" s="19">
        <f t="shared" si="0"/>
        <v>1749</v>
      </c>
    </row>
    <row r="31" spans="1:25" ht="55.2" x14ac:dyDescent="0.3">
      <c r="A31" s="62"/>
      <c r="B31" s="13">
        <v>28</v>
      </c>
      <c r="C31" s="14" t="s">
        <v>107</v>
      </c>
      <c r="D31" s="14" t="s">
        <v>108</v>
      </c>
      <c r="E31" s="14" t="s">
        <v>35</v>
      </c>
      <c r="F31" s="14" t="s">
        <v>25</v>
      </c>
      <c r="G31" s="14" t="s">
        <v>83</v>
      </c>
      <c r="H31" s="15" t="s">
        <v>29</v>
      </c>
      <c r="I31" s="14" t="s">
        <v>24</v>
      </c>
      <c r="J31" s="14" t="s">
        <v>25</v>
      </c>
      <c r="K31" s="14" t="s">
        <v>26</v>
      </c>
      <c r="L31" s="15" t="s">
        <v>171</v>
      </c>
      <c r="M31" s="14" t="s">
        <v>119</v>
      </c>
      <c r="N31" s="15" t="s">
        <v>160</v>
      </c>
      <c r="O31" s="15" t="s">
        <v>30</v>
      </c>
      <c r="P31" s="16">
        <v>4</v>
      </c>
      <c r="Q31" s="15" t="s">
        <v>92</v>
      </c>
      <c r="R31" s="15" t="s">
        <v>153</v>
      </c>
      <c r="S31" s="54"/>
      <c r="T31" s="17">
        <v>45292</v>
      </c>
      <c r="U31" s="17">
        <v>45657</v>
      </c>
      <c r="V31" s="18">
        <v>1002</v>
      </c>
      <c r="W31" s="18">
        <v>0</v>
      </c>
      <c r="X31" s="18">
        <v>0</v>
      </c>
      <c r="Y31" s="19">
        <f t="shared" si="0"/>
        <v>1002</v>
      </c>
    </row>
    <row r="32" spans="1:25" ht="55.2" x14ac:dyDescent="0.3">
      <c r="A32" s="62"/>
      <c r="B32" s="13">
        <v>29</v>
      </c>
      <c r="C32" s="14" t="s">
        <v>107</v>
      </c>
      <c r="D32" s="14" t="s">
        <v>108</v>
      </c>
      <c r="E32" s="14" t="s">
        <v>35</v>
      </c>
      <c r="F32" s="14" t="s">
        <v>25</v>
      </c>
      <c r="G32" s="14" t="s">
        <v>83</v>
      </c>
      <c r="H32" s="15" t="s">
        <v>45</v>
      </c>
      <c r="I32" s="14" t="s">
        <v>24</v>
      </c>
      <c r="J32" s="14" t="s">
        <v>25</v>
      </c>
      <c r="K32" s="14" t="s">
        <v>26</v>
      </c>
      <c r="L32" s="15" t="s">
        <v>171</v>
      </c>
      <c r="M32" s="14" t="s">
        <v>119</v>
      </c>
      <c r="N32" s="15" t="s">
        <v>160</v>
      </c>
      <c r="O32" s="15" t="s">
        <v>30</v>
      </c>
      <c r="P32" s="16">
        <v>4</v>
      </c>
      <c r="Q32" s="15" t="s">
        <v>93</v>
      </c>
      <c r="R32" s="15" t="s">
        <v>142</v>
      </c>
      <c r="S32" s="54"/>
      <c r="T32" s="17">
        <v>45292</v>
      </c>
      <c r="U32" s="17">
        <v>45657</v>
      </c>
      <c r="V32" s="18">
        <v>844</v>
      </c>
      <c r="W32" s="18">
        <v>0</v>
      </c>
      <c r="X32" s="18">
        <v>0</v>
      </c>
      <c r="Y32" s="19">
        <f t="shared" si="0"/>
        <v>844</v>
      </c>
    </row>
    <row r="33" spans="1:25" ht="55.2" x14ac:dyDescent="0.3">
      <c r="A33" s="62"/>
      <c r="B33" s="13">
        <v>30</v>
      </c>
      <c r="C33" s="14" t="s">
        <v>107</v>
      </c>
      <c r="D33" s="14" t="s">
        <v>108</v>
      </c>
      <c r="E33" s="14" t="s">
        <v>35</v>
      </c>
      <c r="F33" s="14" t="s">
        <v>25</v>
      </c>
      <c r="G33" s="14" t="s">
        <v>90</v>
      </c>
      <c r="H33" s="15" t="s">
        <v>114</v>
      </c>
      <c r="I33" s="14" t="s">
        <v>24</v>
      </c>
      <c r="J33" s="14" t="s">
        <v>25</v>
      </c>
      <c r="K33" s="14" t="s">
        <v>26</v>
      </c>
      <c r="L33" s="15" t="s">
        <v>171</v>
      </c>
      <c r="M33" s="14" t="s">
        <v>119</v>
      </c>
      <c r="N33" s="15" t="s">
        <v>160</v>
      </c>
      <c r="O33" s="15" t="s">
        <v>30</v>
      </c>
      <c r="P33" s="16">
        <v>5</v>
      </c>
      <c r="Q33" s="15" t="s">
        <v>113</v>
      </c>
      <c r="R33" s="15" t="s">
        <v>135</v>
      </c>
      <c r="S33" s="54"/>
      <c r="T33" s="17">
        <v>45292</v>
      </c>
      <c r="U33" s="17">
        <v>45657</v>
      </c>
      <c r="V33" s="18">
        <v>1846</v>
      </c>
      <c r="W33" s="18">
        <v>0</v>
      </c>
      <c r="X33" s="18">
        <v>0</v>
      </c>
      <c r="Y33" s="19">
        <f t="shared" si="0"/>
        <v>1846</v>
      </c>
    </row>
    <row r="34" spans="1:25" ht="55.2" x14ac:dyDescent="0.3">
      <c r="A34" s="62"/>
      <c r="B34" s="13">
        <v>31</v>
      </c>
      <c r="C34" s="14" t="s">
        <v>107</v>
      </c>
      <c r="D34" s="14" t="s">
        <v>108</v>
      </c>
      <c r="E34" s="14" t="s">
        <v>35</v>
      </c>
      <c r="F34" s="14" t="s">
        <v>25</v>
      </c>
      <c r="G34" s="14" t="s">
        <v>94</v>
      </c>
      <c r="H34" s="15" t="s">
        <v>45</v>
      </c>
      <c r="I34" s="14" t="s">
        <v>24</v>
      </c>
      <c r="J34" s="14" t="s">
        <v>25</v>
      </c>
      <c r="K34" s="14" t="s">
        <v>26</v>
      </c>
      <c r="L34" s="15" t="s">
        <v>171</v>
      </c>
      <c r="M34" s="14" t="s">
        <v>119</v>
      </c>
      <c r="N34" s="15" t="s">
        <v>160</v>
      </c>
      <c r="O34" s="15" t="s">
        <v>30</v>
      </c>
      <c r="P34" s="16">
        <v>10.5</v>
      </c>
      <c r="Q34" s="15" t="s">
        <v>95</v>
      </c>
      <c r="R34" s="15" t="s">
        <v>128</v>
      </c>
      <c r="S34" s="54"/>
      <c r="T34" s="17">
        <v>45292</v>
      </c>
      <c r="U34" s="17">
        <v>45657</v>
      </c>
      <c r="V34" s="18">
        <v>2977</v>
      </c>
      <c r="W34" s="18">
        <v>0</v>
      </c>
      <c r="X34" s="18">
        <v>0</v>
      </c>
      <c r="Y34" s="19">
        <f t="shared" si="0"/>
        <v>2977</v>
      </c>
    </row>
    <row r="35" spans="1:25" ht="55.2" x14ac:dyDescent="0.3">
      <c r="A35" s="62"/>
      <c r="B35" s="13">
        <v>32</v>
      </c>
      <c r="C35" s="14" t="s">
        <v>107</v>
      </c>
      <c r="D35" s="14" t="s">
        <v>108</v>
      </c>
      <c r="E35" s="14" t="s">
        <v>35</v>
      </c>
      <c r="F35" s="14" t="s">
        <v>25</v>
      </c>
      <c r="G35" s="14" t="s">
        <v>33</v>
      </c>
      <c r="H35" s="15" t="s">
        <v>96</v>
      </c>
      <c r="I35" s="14" t="s">
        <v>24</v>
      </c>
      <c r="J35" s="14" t="s">
        <v>25</v>
      </c>
      <c r="K35" s="14" t="s">
        <v>26</v>
      </c>
      <c r="L35" s="15" t="s">
        <v>171</v>
      </c>
      <c r="M35" s="14" t="s">
        <v>119</v>
      </c>
      <c r="N35" s="15" t="s">
        <v>160</v>
      </c>
      <c r="O35" s="15" t="s">
        <v>30</v>
      </c>
      <c r="P35" s="16">
        <v>6.5</v>
      </c>
      <c r="Q35" s="15" t="s">
        <v>97</v>
      </c>
      <c r="R35" s="15" t="s">
        <v>139</v>
      </c>
      <c r="S35" s="54"/>
      <c r="T35" s="17">
        <v>45292</v>
      </c>
      <c r="U35" s="17">
        <v>45657</v>
      </c>
      <c r="V35" s="18">
        <v>18069</v>
      </c>
      <c r="W35" s="18">
        <v>0</v>
      </c>
      <c r="X35" s="18">
        <v>0</v>
      </c>
      <c r="Y35" s="19">
        <f t="shared" si="0"/>
        <v>18069</v>
      </c>
    </row>
    <row r="36" spans="1:25" ht="55.2" x14ac:dyDescent="0.3">
      <c r="A36" s="62"/>
      <c r="B36" s="13">
        <v>33</v>
      </c>
      <c r="C36" s="14" t="s">
        <v>107</v>
      </c>
      <c r="D36" s="14" t="s">
        <v>108</v>
      </c>
      <c r="E36" s="14" t="s">
        <v>35</v>
      </c>
      <c r="F36" s="14" t="s">
        <v>25</v>
      </c>
      <c r="G36" s="14" t="s">
        <v>33</v>
      </c>
      <c r="H36" s="15" t="s">
        <v>98</v>
      </c>
      <c r="I36" s="14" t="s">
        <v>24</v>
      </c>
      <c r="J36" s="14" t="s">
        <v>25</v>
      </c>
      <c r="K36" s="14" t="s">
        <v>26</v>
      </c>
      <c r="L36" s="15" t="s">
        <v>171</v>
      </c>
      <c r="M36" s="14" t="s">
        <v>119</v>
      </c>
      <c r="N36" s="15" t="s">
        <v>160</v>
      </c>
      <c r="O36" s="15" t="s">
        <v>30</v>
      </c>
      <c r="P36" s="16">
        <v>3.5</v>
      </c>
      <c r="Q36" s="15" t="s">
        <v>99</v>
      </c>
      <c r="R36" s="15" t="s">
        <v>121</v>
      </c>
      <c r="S36" s="54"/>
      <c r="T36" s="17">
        <v>45292</v>
      </c>
      <c r="U36" s="17">
        <v>45657</v>
      </c>
      <c r="V36" s="18">
        <v>2822</v>
      </c>
      <c r="W36" s="18">
        <v>0</v>
      </c>
      <c r="X36" s="18">
        <v>0</v>
      </c>
      <c r="Y36" s="19">
        <f t="shared" si="0"/>
        <v>2822</v>
      </c>
    </row>
    <row r="37" spans="1:25" ht="55.2" x14ac:dyDescent="0.3">
      <c r="A37" s="62"/>
      <c r="B37" s="13">
        <v>34</v>
      </c>
      <c r="C37" s="14" t="s">
        <v>107</v>
      </c>
      <c r="D37" s="14" t="s">
        <v>108</v>
      </c>
      <c r="E37" s="14" t="s">
        <v>35</v>
      </c>
      <c r="F37" s="14" t="s">
        <v>25</v>
      </c>
      <c r="G37" s="14" t="s">
        <v>28</v>
      </c>
      <c r="H37" s="15" t="s">
        <v>100</v>
      </c>
      <c r="I37" s="14" t="s">
        <v>24</v>
      </c>
      <c r="J37" s="14" t="s">
        <v>25</v>
      </c>
      <c r="K37" s="14" t="s">
        <v>26</v>
      </c>
      <c r="L37" s="15" t="s">
        <v>171</v>
      </c>
      <c r="M37" s="14" t="s">
        <v>119</v>
      </c>
      <c r="N37" s="15" t="s">
        <v>160</v>
      </c>
      <c r="O37" s="15" t="s">
        <v>30</v>
      </c>
      <c r="P37" s="16">
        <v>6.5</v>
      </c>
      <c r="Q37" s="15" t="s">
        <v>101</v>
      </c>
      <c r="R37" s="15" t="s">
        <v>154</v>
      </c>
      <c r="S37" s="54"/>
      <c r="T37" s="17">
        <v>45292</v>
      </c>
      <c r="U37" s="17">
        <v>45657</v>
      </c>
      <c r="V37" s="18">
        <v>3146</v>
      </c>
      <c r="W37" s="18">
        <v>0</v>
      </c>
      <c r="X37" s="18">
        <v>0</v>
      </c>
      <c r="Y37" s="19">
        <f t="shared" si="0"/>
        <v>3146</v>
      </c>
    </row>
    <row r="38" spans="1:25" ht="55.2" x14ac:dyDescent="0.3">
      <c r="A38" s="62"/>
      <c r="B38" s="13">
        <v>35</v>
      </c>
      <c r="C38" s="14" t="s">
        <v>107</v>
      </c>
      <c r="D38" s="14" t="s">
        <v>108</v>
      </c>
      <c r="E38" s="14" t="s">
        <v>35</v>
      </c>
      <c r="F38" s="14" t="s">
        <v>25</v>
      </c>
      <c r="G38" s="14" t="s">
        <v>28</v>
      </c>
      <c r="H38" s="15" t="s">
        <v>102</v>
      </c>
      <c r="I38" s="14" t="s">
        <v>24</v>
      </c>
      <c r="J38" s="14" t="s">
        <v>25</v>
      </c>
      <c r="K38" s="14" t="s">
        <v>26</v>
      </c>
      <c r="L38" s="15" t="s">
        <v>171</v>
      </c>
      <c r="M38" s="14" t="s">
        <v>119</v>
      </c>
      <c r="N38" s="15" t="s">
        <v>160</v>
      </c>
      <c r="O38" s="15" t="s">
        <v>30</v>
      </c>
      <c r="P38" s="16">
        <v>6.5</v>
      </c>
      <c r="Q38" s="15" t="s">
        <v>115</v>
      </c>
      <c r="R38" s="15" t="s">
        <v>137</v>
      </c>
      <c r="S38" s="55"/>
      <c r="T38" s="17">
        <v>45292</v>
      </c>
      <c r="U38" s="17">
        <v>45657</v>
      </c>
      <c r="V38" s="18">
        <v>3125</v>
      </c>
      <c r="W38" s="18">
        <v>0</v>
      </c>
      <c r="X38" s="18">
        <v>0</v>
      </c>
      <c r="Y38" s="19">
        <f t="shared" si="0"/>
        <v>3125</v>
      </c>
    </row>
    <row r="39" spans="1:25" ht="55.2" x14ac:dyDescent="0.3">
      <c r="A39" s="62"/>
      <c r="B39" s="13">
        <v>36</v>
      </c>
      <c r="C39" s="14" t="s">
        <v>107</v>
      </c>
      <c r="D39" s="14" t="s">
        <v>108</v>
      </c>
      <c r="E39" s="14" t="s">
        <v>103</v>
      </c>
      <c r="F39" s="14" t="s">
        <v>25</v>
      </c>
      <c r="G39" s="14" t="s">
        <v>104</v>
      </c>
      <c r="H39" s="15" t="s">
        <v>29</v>
      </c>
      <c r="I39" s="14" t="s">
        <v>24</v>
      </c>
      <c r="J39" s="14" t="s">
        <v>25</v>
      </c>
      <c r="K39" s="14" t="s">
        <v>26</v>
      </c>
      <c r="L39" s="15" t="s">
        <v>171</v>
      </c>
      <c r="M39" s="14" t="s">
        <v>119</v>
      </c>
      <c r="N39" s="15" t="s">
        <v>160</v>
      </c>
      <c r="O39" s="15" t="s">
        <v>27</v>
      </c>
      <c r="P39" s="16" t="s">
        <v>162</v>
      </c>
      <c r="Q39" s="15" t="s">
        <v>116</v>
      </c>
      <c r="R39" s="15" t="s">
        <v>157</v>
      </c>
      <c r="S39" s="20" t="s">
        <v>159</v>
      </c>
      <c r="T39" s="17">
        <v>45292</v>
      </c>
      <c r="U39" s="17">
        <v>45657</v>
      </c>
      <c r="V39" s="18">
        <v>200000</v>
      </c>
      <c r="W39" s="18">
        <v>136000</v>
      </c>
      <c r="X39" s="18">
        <v>463999.99999999994</v>
      </c>
      <c r="Y39" s="19">
        <f t="shared" si="0"/>
        <v>800000</v>
      </c>
    </row>
    <row r="40" spans="1:25" ht="55.2" x14ac:dyDescent="0.3">
      <c r="A40" s="62"/>
      <c r="B40" s="13">
        <v>37</v>
      </c>
      <c r="C40" s="14" t="s">
        <v>107</v>
      </c>
      <c r="D40" s="14" t="s">
        <v>108</v>
      </c>
      <c r="E40" s="14" t="s">
        <v>103</v>
      </c>
      <c r="F40" s="14" t="s">
        <v>25</v>
      </c>
      <c r="G40" s="14" t="s">
        <v>105</v>
      </c>
      <c r="H40" s="15" t="s">
        <v>29</v>
      </c>
      <c r="I40" s="14" t="s">
        <v>24</v>
      </c>
      <c r="J40" s="14" t="s">
        <v>25</v>
      </c>
      <c r="K40" s="14" t="s">
        <v>26</v>
      </c>
      <c r="L40" s="15" t="s">
        <v>171</v>
      </c>
      <c r="M40" s="14" t="s">
        <v>119</v>
      </c>
      <c r="N40" s="15" t="s">
        <v>160</v>
      </c>
      <c r="O40" s="15" t="s">
        <v>27</v>
      </c>
      <c r="P40" s="16" t="s">
        <v>161</v>
      </c>
      <c r="Q40" s="15" t="s">
        <v>117</v>
      </c>
      <c r="R40" s="15" t="s">
        <v>158</v>
      </c>
      <c r="S40" s="20" t="s">
        <v>159</v>
      </c>
      <c r="T40" s="17">
        <v>45292</v>
      </c>
      <c r="U40" s="17">
        <v>45657</v>
      </c>
      <c r="V40" s="18">
        <v>218677</v>
      </c>
      <c r="W40" s="18">
        <v>148700</v>
      </c>
      <c r="X40" s="18">
        <v>507330</v>
      </c>
      <c r="Y40" s="19">
        <f t="shared" si="0"/>
        <v>874707</v>
      </c>
    </row>
    <row r="41" spans="1:25" ht="69" x14ac:dyDescent="0.3">
      <c r="A41" s="62"/>
      <c r="B41" s="8">
        <v>38</v>
      </c>
      <c r="C41" s="14" t="s">
        <v>107</v>
      </c>
      <c r="D41" s="14" t="s">
        <v>108</v>
      </c>
      <c r="E41" s="14" t="s">
        <v>103</v>
      </c>
      <c r="F41" s="14" t="s">
        <v>25</v>
      </c>
      <c r="G41" s="14" t="s">
        <v>105</v>
      </c>
      <c r="H41" s="15" t="s">
        <v>29</v>
      </c>
      <c r="I41" s="14" t="s">
        <v>24</v>
      </c>
      <c r="J41" s="14" t="s">
        <v>25</v>
      </c>
      <c r="K41" s="14" t="s">
        <v>26</v>
      </c>
      <c r="L41" s="15" t="s">
        <v>171</v>
      </c>
      <c r="M41" s="14" t="s">
        <v>119</v>
      </c>
      <c r="N41" s="15" t="s">
        <v>160</v>
      </c>
      <c r="O41" s="10" t="s">
        <v>27</v>
      </c>
      <c r="P41" s="10">
        <v>180</v>
      </c>
      <c r="Q41" s="10" t="s">
        <v>163</v>
      </c>
      <c r="R41" s="21" t="s">
        <v>164</v>
      </c>
      <c r="S41" s="20" t="s">
        <v>165</v>
      </c>
      <c r="T41" s="17">
        <v>45292</v>
      </c>
      <c r="U41" s="17">
        <v>45657</v>
      </c>
      <c r="V41" s="18">
        <v>0</v>
      </c>
      <c r="W41" s="18">
        <v>0</v>
      </c>
      <c r="X41" s="18">
        <v>0</v>
      </c>
      <c r="Y41" s="19">
        <f t="shared" si="0"/>
        <v>0</v>
      </c>
    </row>
    <row r="42" spans="1:25" s="30" customFormat="1" ht="38.25" customHeight="1" x14ac:dyDescent="0.3">
      <c r="A42" s="56" t="s">
        <v>166</v>
      </c>
      <c r="B42" s="22">
        <v>1</v>
      </c>
      <c r="C42" s="23" t="s">
        <v>167</v>
      </c>
      <c r="D42" s="23" t="s">
        <v>168</v>
      </c>
      <c r="E42" s="23" t="s">
        <v>169</v>
      </c>
      <c r="F42" s="23" t="s">
        <v>25</v>
      </c>
      <c r="G42" s="23" t="s">
        <v>170</v>
      </c>
      <c r="H42" s="24">
        <v>11</v>
      </c>
      <c r="I42" s="23" t="s">
        <v>24</v>
      </c>
      <c r="J42" s="23" t="s">
        <v>25</v>
      </c>
      <c r="K42" s="25" t="s">
        <v>26</v>
      </c>
      <c r="L42" s="26" t="s">
        <v>171</v>
      </c>
      <c r="M42" s="25" t="s">
        <v>119</v>
      </c>
      <c r="N42" s="25" t="s">
        <v>160</v>
      </c>
      <c r="O42" s="24" t="s">
        <v>27</v>
      </c>
      <c r="P42" s="24">
        <v>300</v>
      </c>
      <c r="Q42" s="24">
        <v>96250771</v>
      </c>
      <c r="R42" s="27" t="s">
        <v>172</v>
      </c>
      <c r="S42" s="23" t="s">
        <v>173</v>
      </c>
      <c r="T42" s="28">
        <v>45292</v>
      </c>
      <c r="U42" s="28">
        <v>45657</v>
      </c>
      <c r="V42" s="29">
        <v>271792</v>
      </c>
      <c r="W42" s="29">
        <v>158033</v>
      </c>
      <c r="X42" s="29">
        <v>1084692</v>
      </c>
      <c r="Y42" s="29">
        <f t="shared" si="0"/>
        <v>1514517</v>
      </c>
    </row>
    <row r="43" spans="1:25" s="30" customFormat="1" ht="41.4" x14ac:dyDescent="0.3">
      <c r="A43" s="57"/>
      <c r="B43" s="31">
        <v>2</v>
      </c>
      <c r="C43" s="23" t="s">
        <v>167</v>
      </c>
      <c r="D43" s="23" t="s">
        <v>168</v>
      </c>
      <c r="E43" s="23" t="s">
        <v>174</v>
      </c>
      <c r="F43" s="23" t="s">
        <v>25</v>
      </c>
      <c r="G43" s="23" t="s">
        <v>28</v>
      </c>
      <c r="H43" s="24">
        <v>7</v>
      </c>
      <c r="I43" s="23" t="s">
        <v>24</v>
      </c>
      <c r="J43" s="23" t="s">
        <v>25</v>
      </c>
      <c r="K43" s="25" t="s">
        <v>26</v>
      </c>
      <c r="L43" s="26" t="s">
        <v>171</v>
      </c>
      <c r="M43" s="25" t="s">
        <v>119</v>
      </c>
      <c r="N43" s="25" t="s">
        <v>160</v>
      </c>
      <c r="O43" s="24" t="s">
        <v>175</v>
      </c>
      <c r="P43" s="24">
        <v>145</v>
      </c>
      <c r="Q43" s="24">
        <v>96318886</v>
      </c>
      <c r="R43" s="27" t="s">
        <v>176</v>
      </c>
      <c r="S43" s="32"/>
      <c r="T43" s="28">
        <v>45292</v>
      </c>
      <c r="U43" s="28">
        <v>45657</v>
      </c>
      <c r="V43" s="29">
        <v>129938</v>
      </c>
      <c r="W43" s="29">
        <v>82508</v>
      </c>
      <c r="X43" s="29">
        <v>443850</v>
      </c>
      <c r="Y43" s="29">
        <f t="shared" si="0"/>
        <v>656296</v>
      </c>
    </row>
    <row r="44" spans="1:25" s="30" customFormat="1" ht="41.4" x14ac:dyDescent="0.3">
      <c r="A44" s="57"/>
      <c r="B44" s="31">
        <v>3</v>
      </c>
      <c r="C44" s="23" t="s">
        <v>167</v>
      </c>
      <c r="D44" s="23" t="s">
        <v>168</v>
      </c>
      <c r="E44" s="23" t="s">
        <v>177</v>
      </c>
      <c r="F44" s="33" t="s">
        <v>25</v>
      </c>
      <c r="G44" s="33" t="s">
        <v>178</v>
      </c>
      <c r="H44" s="34" t="s">
        <v>29</v>
      </c>
      <c r="I44" s="33" t="s">
        <v>24</v>
      </c>
      <c r="J44" s="33" t="s">
        <v>25</v>
      </c>
      <c r="K44" s="25" t="s">
        <v>26</v>
      </c>
      <c r="L44" s="26" t="s">
        <v>171</v>
      </c>
      <c r="M44" s="25" t="s">
        <v>119</v>
      </c>
      <c r="N44" s="25" t="s">
        <v>160</v>
      </c>
      <c r="O44" s="34" t="s">
        <v>179</v>
      </c>
      <c r="P44" s="24">
        <v>3.5</v>
      </c>
      <c r="Q44" s="24">
        <v>11546454</v>
      </c>
      <c r="R44" s="27" t="s">
        <v>180</v>
      </c>
      <c r="S44" s="32"/>
      <c r="T44" s="28">
        <v>45292</v>
      </c>
      <c r="U44" s="28">
        <v>45657</v>
      </c>
      <c r="V44" s="29">
        <v>100</v>
      </c>
      <c r="W44" s="29">
        <v>380</v>
      </c>
      <c r="X44" s="29">
        <v>0</v>
      </c>
      <c r="Y44" s="29">
        <f t="shared" si="0"/>
        <v>480</v>
      </c>
    </row>
    <row r="45" spans="1:25" s="30" customFormat="1" ht="41.4" x14ac:dyDescent="0.3">
      <c r="A45" s="57"/>
      <c r="B45" s="31">
        <v>4</v>
      </c>
      <c r="C45" s="23" t="s">
        <v>167</v>
      </c>
      <c r="D45" s="23" t="s">
        <v>168</v>
      </c>
      <c r="E45" s="23" t="s">
        <v>177</v>
      </c>
      <c r="F45" s="33" t="s">
        <v>25</v>
      </c>
      <c r="G45" s="33" t="s">
        <v>181</v>
      </c>
      <c r="H45" s="34" t="s">
        <v>182</v>
      </c>
      <c r="I45" s="33" t="s">
        <v>24</v>
      </c>
      <c r="J45" s="33" t="s">
        <v>25</v>
      </c>
      <c r="K45" s="25" t="s">
        <v>26</v>
      </c>
      <c r="L45" s="26" t="s">
        <v>171</v>
      </c>
      <c r="M45" s="25" t="s">
        <v>119</v>
      </c>
      <c r="N45" s="25" t="s">
        <v>160</v>
      </c>
      <c r="O45" s="34" t="s">
        <v>30</v>
      </c>
      <c r="P45" s="34">
        <v>16</v>
      </c>
      <c r="Q45" s="34">
        <v>30401492</v>
      </c>
      <c r="R45" s="35" t="s">
        <v>183</v>
      </c>
      <c r="S45" s="36"/>
      <c r="T45" s="28">
        <v>45292</v>
      </c>
      <c r="U45" s="28">
        <v>45657</v>
      </c>
      <c r="V45" s="37">
        <v>1879</v>
      </c>
      <c r="W45" s="37">
        <v>0</v>
      </c>
      <c r="X45" s="37">
        <v>0</v>
      </c>
      <c r="Y45" s="29">
        <f t="shared" si="0"/>
        <v>1879</v>
      </c>
    </row>
    <row r="46" spans="1:25" s="30" customFormat="1" ht="41.4" x14ac:dyDescent="0.3">
      <c r="A46" s="57"/>
      <c r="B46" s="31">
        <v>5</v>
      </c>
      <c r="C46" s="23" t="s">
        <v>167</v>
      </c>
      <c r="D46" s="23" t="s">
        <v>168</v>
      </c>
      <c r="E46" s="23" t="s">
        <v>177</v>
      </c>
      <c r="F46" s="33" t="s">
        <v>25</v>
      </c>
      <c r="G46" s="33" t="s">
        <v>184</v>
      </c>
      <c r="H46" s="34" t="s">
        <v>182</v>
      </c>
      <c r="I46" s="33" t="s">
        <v>24</v>
      </c>
      <c r="J46" s="33" t="s">
        <v>25</v>
      </c>
      <c r="K46" s="25" t="s">
        <v>26</v>
      </c>
      <c r="L46" s="26" t="s">
        <v>171</v>
      </c>
      <c r="M46" s="25" t="s">
        <v>119</v>
      </c>
      <c r="N46" s="25" t="s">
        <v>160</v>
      </c>
      <c r="O46" s="34" t="s">
        <v>30</v>
      </c>
      <c r="P46" s="34">
        <v>30</v>
      </c>
      <c r="Q46" s="34">
        <v>30089671</v>
      </c>
      <c r="R46" s="35" t="s">
        <v>185</v>
      </c>
      <c r="S46" s="36"/>
      <c r="T46" s="28">
        <v>45292</v>
      </c>
      <c r="U46" s="28">
        <v>45657</v>
      </c>
      <c r="V46" s="37">
        <v>18850</v>
      </c>
      <c r="W46" s="37">
        <v>0</v>
      </c>
      <c r="X46" s="37">
        <v>0</v>
      </c>
      <c r="Y46" s="29">
        <f t="shared" si="0"/>
        <v>18850</v>
      </c>
    </row>
    <row r="47" spans="1:25" s="30" customFormat="1" ht="41.4" x14ac:dyDescent="0.3">
      <c r="A47" s="57"/>
      <c r="B47" s="31">
        <v>6</v>
      </c>
      <c r="C47" s="23" t="s">
        <v>167</v>
      </c>
      <c r="D47" s="23" t="s">
        <v>168</v>
      </c>
      <c r="E47" s="23" t="s">
        <v>177</v>
      </c>
      <c r="F47" s="33" t="s">
        <v>25</v>
      </c>
      <c r="G47" s="33" t="s">
        <v>186</v>
      </c>
      <c r="H47" s="34" t="s">
        <v>29</v>
      </c>
      <c r="I47" s="33" t="s">
        <v>24</v>
      </c>
      <c r="J47" s="33" t="s">
        <v>25</v>
      </c>
      <c r="K47" s="25" t="s">
        <v>26</v>
      </c>
      <c r="L47" s="26" t="s">
        <v>171</v>
      </c>
      <c r="M47" s="25" t="s">
        <v>119</v>
      </c>
      <c r="N47" s="25" t="s">
        <v>160</v>
      </c>
      <c r="O47" s="34" t="s">
        <v>30</v>
      </c>
      <c r="P47" s="34">
        <v>33</v>
      </c>
      <c r="Q47" s="34">
        <v>30008024</v>
      </c>
      <c r="R47" s="35" t="s">
        <v>187</v>
      </c>
      <c r="S47" s="36"/>
      <c r="T47" s="28">
        <v>45292</v>
      </c>
      <c r="U47" s="28">
        <v>45657</v>
      </c>
      <c r="V47" s="37">
        <v>18850</v>
      </c>
      <c r="W47" s="37">
        <v>0</v>
      </c>
      <c r="X47" s="37">
        <v>0</v>
      </c>
      <c r="Y47" s="29">
        <f t="shared" si="0"/>
        <v>18850</v>
      </c>
    </row>
    <row r="48" spans="1:25" s="30" customFormat="1" ht="41.4" x14ac:dyDescent="0.3">
      <c r="A48" s="57"/>
      <c r="B48" s="31">
        <v>7</v>
      </c>
      <c r="C48" s="23" t="s">
        <v>167</v>
      </c>
      <c r="D48" s="23" t="s">
        <v>168</v>
      </c>
      <c r="E48" s="23" t="s">
        <v>177</v>
      </c>
      <c r="F48" s="33" t="s">
        <v>25</v>
      </c>
      <c r="G48" s="33" t="s">
        <v>188</v>
      </c>
      <c r="H48" s="34"/>
      <c r="I48" s="33" t="s">
        <v>24</v>
      </c>
      <c r="J48" s="33" t="s">
        <v>25</v>
      </c>
      <c r="K48" s="25" t="s">
        <v>26</v>
      </c>
      <c r="L48" s="26" t="s">
        <v>171</v>
      </c>
      <c r="M48" s="25" t="s">
        <v>119</v>
      </c>
      <c r="N48" s="25" t="s">
        <v>160</v>
      </c>
      <c r="O48" s="34" t="s">
        <v>30</v>
      </c>
      <c r="P48" s="34">
        <v>8</v>
      </c>
      <c r="Q48" s="34">
        <v>56496481</v>
      </c>
      <c r="R48" s="35" t="s">
        <v>189</v>
      </c>
      <c r="S48" s="36"/>
      <c r="T48" s="28">
        <v>45292</v>
      </c>
      <c r="U48" s="28">
        <v>45657</v>
      </c>
      <c r="V48" s="37">
        <v>3000</v>
      </c>
      <c r="W48" s="37">
        <v>0</v>
      </c>
      <c r="X48" s="37">
        <v>0</v>
      </c>
      <c r="Y48" s="29">
        <f t="shared" si="0"/>
        <v>3000</v>
      </c>
    </row>
    <row r="49" spans="1:25" s="30" customFormat="1" ht="41.4" x14ac:dyDescent="0.3">
      <c r="A49" s="57"/>
      <c r="B49" s="31">
        <v>8</v>
      </c>
      <c r="C49" s="23" t="s">
        <v>167</v>
      </c>
      <c r="D49" s="23" t="s">
        <v>168</v>
      </c>
      <c r="E49" s="23" t="s">
        <v>177</v>
      </c>
      <c r="F49" s="33" t="s">
        <v>25</v>
      </c>
      <c r="G49" s="33" t="s">
        <v>170</v>
      </c>
      <c r="H49" s="34"/>
      <c r="I49" s="33" t="s">
        <v>24</v>
      </c>
      <c r="J49" s="33" t="s">
        <v>25</v>
      </c>
      <c r="K49" s="25" t="s">
        <v>26</v>
      </c>
      <c r="L49" s="26" t="s">
        <v>171</v>
      </c>
      <c r="M49" s="25" t="s">
        <v>119</v>
      </c>
      <c r="N49" s="25" t="s">
        <v>160</v>
      </c>
      <c r="O49" s="34" t="s">
        <v>30</v>
      </c>
      <c r="P49" s="34">
        <v>4</v>
      </c>
      <c r="Q49" s="34">
        <v>30166098</v>
      </c>
      <c r="R49" s="35" t="s">
        <v>190</v>
      </c>
      <c r="S49" s="36"/>
      <c r="T49" s="28">
        <v>45292</v>
      </c>
      <c r="U49" s="28">
        <v>45657</v>
      </c>
      <c r="V49" s="37">
        <v>1000</v>
      </c>
      <c r="W49" s="37">
        <v>0</v>
      </c>
      <c r="X49" s="37">
        <v>0</v>
      </c>
      <c r="Y49" s="29">
        <f t="shared" si="0"/>
        <v>1000</v>
      </c>
    </row>
    <row r="50" spans="1:25" s="30" customFormat="1" ht="41.4" x14ac:dyDescent="0.3">
      <c r="A50" s="57"/>
      <c r="B50" s="31">
        <v>9</v>
      </c>
      <c r="C50" s="23" t="s">
        <v>167</v>
      </c>
      <c r="D50" s="23" t="s">
        <v>168</v>
      </c>
      <c r="E50" s="23" t="s">
        <v>191</v>
      </c>
      <c r="F50" s="33" t="s">
        <v>25</v>
      </c>
      <c r="G50" s="33" t="s">
        <v>192</v>
      </c>
      <c r="H50" s="34"/>
      <c r="I50" s="33" t="s">
        <v>24</v>
      </c>
      <c r="J50" s="33" t="s">
        <v>25</v>
      </c>
      <c r="K50" s="25" t="s">
        <v>26</v>
      </c>
      <c r="L50" s="26" t="s">
        <v>171</v>
      </c>
      <c r="M50" s="25" t="s">
        <v>119</v>
      </c>
      <c r="N50" s="25" t="s">
        <v>160</v>
      </c>
      <c r="O50" s="34" t="s">
        <v>179</v>
      </c>
      <c r="P50" s="34">
        <v>25</v>
      </c>
      <c r="Q50" s="34">
        <v>30088376</v>
      </c>
      <c r="R50" s="35" t="s">
        <v>193</v>
      </c>
      <c r="S50" s="36"/>
      <c r="T50" s="28">
        <v>45292</v>
      </c>
      <c r="U50" s="28">
        <v>45657</v>
      </c>
      <c r="V50" s="37">
        <v>176</v>
      </c>
      <c r="W50" s="37">
        <v>335</v>
      </c>
      <c r="X50" s="37">
        <v>0</v>
      </c>
      <c r="Y50" s="29">
        <f t="shared" si="0"/>
        <v>511</v>
      </c>
    </row>
    <row r="51" spans="1:25" s="30" customFormat="1" ht="41.4" x14ac:dyDescent="0.3">
      <c r="A51" s="58"/>
      <c r="B51" s="31">
        <v>10</v>
      </c>
      <c r="C51" s="23" t="s">
        <v>167</v>
      </c>
      <c r="D51" s="23" t="s">
        <v>168</v>
      </c>
      <c r="E51" s="23" t="s">
        <v>177</v>
      </c>
      <c r="F51" s="33" t="s">
        <v>25</v>
      </c>
      <c r="G51" s="33" t="s">
        <v>194</v>
      </c>
      <c r="H51" s="34"/>
      <c r="I51" s="33" t="s">
        <v>24</v>
      </c>
      <c r="J51" s="33" t="s">
        <v>25</v>
      </c>
      <c r="K51" s="25" t="s">
        <v>26</v>
      </c>
      <c r="L51" s="26" t="s">
        <v>171</v>
      </c>
      <c r="M51" s="25" t="s">
        <v>119</v>
      </c>
      <c r="N51" s="25" t="s">
        <v>160</v>
      </c>
      <c r="O51" s="34" t="s">
        <v>30</v>
      </c>
      <c r="P51" s="34">
        <v>8</v>
      </c>
      <c r="Q51" s="34">
        <v>56497841</v>
      </c>
      <c r="R51" s="35" t="s">
        <v>195</v>
      </c>
      <c r="S51" s="36"/>
      <c r="T51" s="28">
        <v>45292</v>
      </c>
      <c r="U51" s="28">
        <v>45657</v>
      </c>
      <c r="V51" s="37">
        <v>1200</v>
      </c>
      <c r="W51" s="37">
        <v>0</v>
      </c>
      <c r="X51" s="37">
        <v>0</v>
      </c>
      <c r="Y51" s="29">
        <f t="shared" si="0"/>
        <v>1200</v>
      </c>
    </row>
    <row r="52" spans="1:25" ht="55.2" x14ac:dyDescent="0.3">
      <c r="A52" s="59" t="s">
        <v>196</v>
      </c>
      <c r="B52" s="8">
        <v>1</v>
      </c>
      <c r="C52" s="14" t="s">
        <v>197</v>
      </c>
      <c r="D52" s="14" t="s">
        <v>198</v>
      </c>
      <c r="E52" s="14" t="s">
        <v>199</v>
      </c>
      <c r="F52" s="14" t="s">
        <v>200</v>
      </c>
      <c r="G52" s="14"/>
      <c r="H52" s="15"/>
      <c r="I52" s="14" t="s">
        <v>201</v>
      </c>
      <c r="J52" s="14" t="s">
        <v>202</v>
      </c>
      <c r="K52" s="14" t="s">
        <v>26</v>
      </c>
      <c r="L52" s="15" t="s">
        <v>258</v>
      </c>
      <c r="M52" s="14" t="s">
        <v>119</v>
      </c>
      <c r="N52" s="14" t="s">
        <v>160</v>
      </c>
      <c r="O52" s="15" t="s">
        <v>30</v>
      </c>
      <c r="P52" s="16">
        <v>6.5</v>
      </c>
      <c r="Q52" s="38" t="s">
        <v>203</v>
      </c>
      <c r="R52" s="38" t="s">
        <v>204</v>
      </c>
      <c r="S52" s="20"/>
      <c r="T52" s="17">
        <v>45292</v>
      </c>
      <c r="U52" s="17">
        <v>45657</v>
      </c>
      <c r="V52" s="18">
        <v>2143</v>
      </c>
      <c r="W52" s="18">
        <v>0</v>
      </c>
      <c r="X52" s="18">
        <v>0</v>
      </c>
      <c r="Y52" s="19">
        <f t="shared" si="0"/>
        <v>2143</v>
      </c>
    </row>
    <row r="53" spans="1:25" ht="55.2" x14ac:dyDescent="0.3">
      <c r="A53" s="60"/>
      <c r="B53" s="8">
        <v>2</v>
      </c>
      <c r="C53" s="14" t="s">
        <v>197</v>
      </c>
      <c r="D53" s="14" t="s">
        <v>198</v>
      </c>
      <c r="E53" s="14" t="s">
        <v>205</v>
      </c>
      <c r="F53" s="14" t="s">
        <v>206</v>
      </c>
      <c r="G53" s="14"/>
      <c r="H53" s="15"/>
      <c r="I53" s="14" t="s">
        <v>201</v>
      </c>
      <c r="J53" s="14" t="s">
        <v>202</v>
      </c>
      <c r="K53" s="14" t="s">
        <v>26</v>
      </c>
      <c r="L53" s="15" t="s">
        <v>258</v>
      </c>
      <c r="M53" s="14" t="s">
        <v>119</v>
      </c>
      <c r="N53" s="14" t="s">
        <v>160</v>
      </c>
      <c r="O53" s="15" t="s">
        <v>30</v>
      </c>
      <c r="P53" s="16">
        <v>12</v>
      </c>
      <c r="Q53" s="38" t="s">
        <v>207</v>
      </c>
      <c r="R53" s="39" t="s">
        <v>208</v>
      </c>
      <c r="S53" s="20"/>
      <c r="T53" s="17">
        <v>45292</v>
      </c>
      <c r="U53" s="17">
        <v>45657</v>
      </c>
      <c r="V53" s="18">
        <v>2385</v>
      </c>
      <c r="W53" s="18">
        <v>0</v>
      </c>
      <c r="X53" s="18">
        <v>0</v>
      </c>
      <c r="Y53" s="19">
        <f t="shared" si="0"/>
        <v>2385</v>
      </c>
    </row>
    <row r="54" spans="1:25" ht="55.2" x14ac:dyDescent="0.3">
      <c r="A54" s="60"/>
      <c r="B54" s="8">
        <v>3</v>
      </c>
      <c r="C54" s="14" t="s">
        <v>197</v>
      </c>
      <c r="D54" s="14" t="s">
        <v>198</v>
      </c>
      <c r="E54" s="14" t="s">
        <v>209</v>
      </c>
      <c r="F54" s="14" t="s">
        <v>210</v>
      </c>
      <c r="G54" s="14"/>
      <c r="H54" s="15"/>
      <c r="I54" s="14" t="s">
        <v>201</v>
      </c>
      <c r="J54" s="14" t="s">
        <v>202</v>
      </c>
      <c r="K54" s="14" t="s">
        <v>26</v>
      </c>
      <c r="L54" s="15" t="s">
        <v>258</v>
      </c>
      <c r="M54" s="14" t="s">
        <v>119</v>
      </c>
      <c r="N54" s="14" t="s">
        <v>160</v>
      </c>
      <c r="O54" s="15" t="s">
        <v>30</v>
      </c>
      <c r="P54" s="16">
        <v>10</v>
      </c>
      <c r="Q54" s="15" t="s">
        <v>211</v>
      </c>
      <c r="R54" s="38" t="s">
        <v>212</v>
      </c>
      <c r="S54" s="20"/>
      <c r="T54" s="17">
        <v>45292</v>
      </c>
      <c r="U54" s="17">
        <v>45657</v>
      </c>
      <c r="V54" s="18">
        <v>1191</v>
      </c>
      <c r="W54" s="18">
        <v>0</v>
      </c>
      <c r="X54" s="18">
        <v>0</v>
      </c>
      <c r="Y54" s="19">
        <f t="shared" si="0"/>
        <v>1191</v>
      </c>
    </row>
    <row r="55" spans="1:25" ht="55.2" x14ac:dyDescent="0.3">
      <c r="A55" s="60"/>
      <c r="B55" s="8">
        <v>4</v>
      </c>
      <c r="C55" s="14" t="s">
        <v>197</v>
      </c>
      <c r="D55" s="14" t="s">
        <v>198</v>
      </c>
      <c r="E55" s="14" t="s">
        <v>213</v>
      </c>
      <c r="F55" s="14" t="s">
        <v>214</v>
      </c>
      <c r="G55" s="14"/>
      <c r="H55" s="15" t="s">
        <v>29</v>
      </c>
      <c r="I55" s="14" t="s">
        <v>201</v>
      </c>
      <c r="J55" s="14" t="s">
        <v>202</v>
      </c>
      <c r="K55" s="14" t="s">
        <v>26</v>
      </c>
      <c r="L55" s="15" t="s">
        <v>258</v>
      </c>
      <c r="M55" s="14" t="s">
        <v>119</v>
      </c>
      <c r="N55" s="14" t="s">
        <v>160</v>
      </c>
      <c r="O55" s="15" t="s">
        <v>30</v>
      </c>
      <c r="P55" s="16">
        <v>7.5</v>
      </c>
      <c r="Q55" s="15" t="s">
        <v>215</v>
      </c>
      <c r="R55" s="38" t="s">
        <v>216</v>
      </c>
      <c r="S55" s="20"/>
      <c r="T55" s="17">
        <v>45292</v>
      </c>
      <c r="U55" s="17">
        <v>45657</v>
      </c>
      <c r="V55" s="18">
        <v>2252</v>
      </c>
      <c r="W55" s="18">
        <v>0</v>
      </c>
      <c r="X55" s="18">
        <v>0</v>
      </c>
      <c r="Y55" s="19">
        <f t="shared" si="0"/>
        <v>2252</v>
      </c>
    </row>
    <row r="56" spans="1:25" ht="55.2" x14ac:dyDescent="0.3">
      <c r="A56" s="60"/>
      <c r="B56" s="8">
        <v>5</v>
      </c>
      <c r="C56" s="14" t="s">
        <v>197</v>
      </c>
      <c r="D56" s="14" t="s">
        <v>198</v>
      </c>
      <c r="E56" s="14" t="s">
        <v>217</v>
      </c>
      <c r="F56" s="14" t="s">
        <v>214</v>
      </c>
      <c r="G56" s="14"/>
      <c r="H56" s="15" t="s">
        <v>29</v>
      </c>
      <c r="I56" s="14" t="s">
        <v>201</v>
      </c>
      <c r="J56" s="14" t="s">
        <v>202</v>
      </c>
      <c r="K56" s="14" t="s">
        <v>26</v>
      </c>
      <c r="L56" s="15" t="s">
        <v>258</v>
      </c>
      <c r="M56" s="14" t="s">
        <v>119</v>
      </c>
      <c r="N56" s="14" t="s">
        <v>160</v>
      </c>
      <c r="O56" s="15" t="s">
        <v>30</v>
      </c>
      <c r="P56" s="16">
        <v>4</v>
      </c>
      <c r="Q56" s="38" t="s">
        <v>218</v>
      </c>
      <c r="R56" s="38" t="s">
        <v>219</v>
      </c>
      <c r="S56" s="20"/>
      <c r="T56" s="17">
        <v>45292</v>
      </c>
      <c r="U56" s="17">
        <v>45657</v>
      </c>
      <c r="V56" s="18">
        <v>222</v>
      </c>
      <c r="W56" s="18">
        <v>0</v>
      </c>
      <c r="X56" s="18">
        <v>0</v>
      </c>
      <c r="Y56" s="19">
        <f t="shared" si="0"/>
        <v>222</v>
      </c>
    </row>
    <row r="57" spans="1:25" ht="55.2" x14ac:dyDescent="0.3">
      <c r="A57" s="60"/>
      <c r="B57" s="8">
        <v>6</v>
      </c>
      <c r="C57" s="14" t="s">
        <v>197</v>
      </c>
      <c r="D57" s="14" t="s">
        <v>198</v>
      </c>
      <c r="E57" s="14" t="s">
        <v>220</v>
      </c>
      <c r="F57" s="14" t="s">
        <v>200</v>
      </c>
      <c r="G57" s="14"/>
      <c r="H57" s="15"/>
      <c r="I57" s="14" t="s">
        <v>201</v>
      </c>
      <c r="J57" s="14" t="s">
        <v>202</v>
      </c>
      <c r="K57" s="14" t="s">
        <v>26</v>
      </c>
      <c r="L57" s="15" t="s">
        <v>258</v>
      </c>
      <c r="M57" s="14" t="s">
        <v>119</v>
      </c>
      <c r="N57" s="14" t="s">
        <v>160</v>
      </c>
      <c r="O57" s="15" t="s">
        <v>30</v>
      </c>
      <c r="P57" s="16">
        <v>10.5</v>
      </c>
      <c r="Q57" s="15" t="s">
        <v>221</v>
      </c>
      <c r="R57" s="38" t="s">
        <v>222</v>
      </c>
      <c r="S57" s="20"/>
      <c r="T57" s="17">
        <v>45292</v>
      </c>
      <c r="U57" s="17">
        <v>45657</v>
      </c>
      <c r="V57" s="18">
        <v>2797</v>
      </c>
      <c r="W57" s="18">
        <v>0</v>
      </c>
      <c r="X57" s="18">
        <v>0</v>
      </c>
      <c r="Y57" s="19">
        <f t="shared" si="0"/>
        <v>2797</v>
      </c>
    </row>
    <row r="58" spans="1:25" ht="55.2" x14ac:dyDescent="0.3">
      <c r="A58" s="60"/>
      <c r="B58" s="8">
        <v>7</v>
      </c>
      <c r="C58" s="14" t="s">
        <v>197</v>
      </c>
      <c r="D58" s="14" t="s">
        <v>198</v>
      </c>
      <c r="E58" s="14" t="s">
        <v>223</v>
      </c>
      <c r="F58" s="14" t="s">
        <v>224</v>
      </c>
      <c r="G58" s="14"/>
      <c r="H58" s="15"/>
      <c r="I58" s="14" t="s">
        <v>201</v>
      </c>
      <c r="J58" s="14" t="s">
        <v>202</v>
      </c>
      <c r="K58" s="14" t="s">
        <v>26</v>
      </c>
      <c r="L58" s="15" t="s">
        <v>258</v>
      </c>
      <c r="M58" s="14" t="s">
        <v>119</v>
      </c>
      <c r="N58" s="14" t="s">
        <v>160</v>
      </c>
      <c r="O58" s="15" t="s">
        <v>30</v>
      </c>
      <c r="P58" s="16">
        <v>10.5</v>
      </c>
      <c r="Q58" s="15" t="s">
        <v>225</v>
      </c>
      <c r="R58" s="38" t="s">
        <v>226</v>
      </c>
      <c r="S58" s="20"/>
      <c r="T58" s="17">
        <v>45292</v>
      </c>
      <c r="U58" s="17">
        <v>45657</v>
      </c>
      <c r="V58" s="18">
        <v>3336</v>
      </c>
      <c r="W58" s="18">
        <v>0</v>
      </c>
      <c r="X58" s="18">
        <v>0</v>
      </c>
      <c r="Y58" s="19">
        <f t="shared" si="0"/>
        <v>3336</v>
      </c>
    </row>
    <row r="59" spans="1:25" ht="55.2" x14ac:dyDescent="0.3">
      <c r="A59" s="60"/>
      <c r="B59" s="8">
        <v>8</v>
      </c>
      <c r="C59" s="14" t="s">
        <v>197</v>
      </c>
      <c r="D59" s="14" t="s">
        <v>198</v>
      </c>
      <c r="E59" s="14" t="s">
        <v>227</v>
      </c>
      <c r="F59" s="14" t="s">
        <v>214</v>
      </c>
      <c r="G59" s="14"/>
      <c r="H59" s="15" t="s">
        <v>29</v>
      </c>
      <c r="I59" s="14" t="s">
        <v>201</v>
      </c>
      <c r="J59" s="14" t="s">
        <v>202</v>
      </c>
      <c r="K59" s="14" t="s">
        <v>26</v>
      </c>
      <c r="L59" s="15" t="s">
        <v>258</v>
      </c>
      <c r="M59" s="14" t="s">
        <v>119</v>
      </c>
      <c r="N59" s="14" t="s">
        <v>160</v>
      </c>
      <c r="O59" s="15" t="s">
        <v>30</v>
      </c>
      <c r="P59" s="16">
        <v>6</v>
      </c>
      <c r="Q59" s="15" t="s">
        <v>228</v>
      </c>
      <c r="R59" s="38" t="s">
        <v>229</v>
      </c>
      <c r="S59" s="20"/>
      <c r="T59" s="17">
        <v>45292</v>
      </c>
      <c r="U59" s="17">
        <v>45657</v>
      </c>
      <c r="V59" s="18">
        <v>3169</v>
      </c>
      <c r="W59" s="18">
        <v>0</v>
      </c>
      <c r="X59" s="18">
        <v>0</v>
      </c>
      <c r="Y59" s="19">
        <f t="shared" si="0"/>
        <v>3169</v>
      </c>
    </row>
    <row r="60" spans="1:25" ht="55.2" x14ac:dyDescent="0.3">
      <c r="A60" s="60"/>
      <c r="B60" s="8">
        <v>9</v>
      </c>
      <c r="C60" s="14" t="s">
        <v>197</v>
      </c>
      <c r="D60" s="14" t="s">
        <v>198</v>
      </c>
      <c r="E60" s="14" t="s">
        <v>230</v>
      </c>
      <c r="F60" s="14" t="s">
        <v>200</v>
      </c>
      <c r="G60" s="14"/>
      <c r="H60" s="15"/>
      <c r="I60" s="14" t="s">
        <v>201</v>
      </c>
      <c r="J60" s="14" t="s">
        <v>202</v>
      </c>
      <c r="K60" s="14" t="s">
        <v>26</v>
      </c>
      <c r="L60" s="15" t="s">
        <v>258</v>
      </c>
      <c r="M60" s="14" t="s">
        <v>119</v>
      </c>
      <c r="N60" s="14" t="s">
        <v>160</v>
      </c>
      <c r="O60" s="15" t="s">
        <v>30</v>
      </c>
      <c r="P60" s="16">
        <v>10.5</v>
      </c>
      <c r="Q60" s="15" t="s">
        <v>231</v>
      </c>
      <c r="R60" s="38" t="s">
        <v>232</v>
      </c>
      <c r="S60" s="20"/>
      <c r="T60" s="17">
        <v>45292</v>
      </c>
      <c r="U60" s="17">
        <v>45657</v>
      </c>
      <c r="V60" s="18">
        <v>2374</v>
      </c>
      <c r="W60" s="18">
        <v>0</v>
      </c>
      <c r="X60" s="18">
        <v>0</v>
      </c>
      <c r="Y60" s="19">
        <f t="shared" si="0"/>
        <v>2374</v>
      </c>
    </row>
    <row r="61" spans="1:25" ht="55.2" x14ac:dyDescent="0.3">
      <c r="A61" s="60"/>
      <c r="B61" s="8">
        <v>10</v>
      </c>
      <c r="C61" s="14" t="s">
        <v>197</v>
      </c>
      <c r="D61" s="14" t="s">
        <v>198</v>
      </c>
      <c r="E61" s="14" t="s">
        <v>233</v>
      </c>
      <c r="F61" s="14" t="s">
        <v>234</v>
      </c>
      <c r="G61" s="14"/>
      <c r="H61" s="15"/>
      <c r="I61" s="14" t="s">
        <v>201</v>
      </c>
      <c r="J61" s="14" t="s">
        <v>202</v>
      </c>
      <c r="K61" s="14" t="s">
        <v>26</v>
      </c>
      <c r="L61" s="15" t="s">
        <v>258</v>
      </c>
      <c r="M61" s="14" t="s">
        <v>119</v>
      </c>
      <c r="N61" s="14" t="s">
        <v>160</v>
      </c>
      <c r="O61" s="15" t="s">
        <v>30</v>
      </c>
      <c r="P61" s="16">
        <v>40</v>
      </c>
      <c r="Q61" s="38" t="s">
        <v>235</v>
      </c>
      <c r="R61" s="38" t="s">
        <v>236</v>
      </c>
      <c r="S61" s="20"/>
      <c r="T61" s="17">
        <v>45292</v>
      </c>
      <c r="U61" s="17">
        <v>45657</v>
      </c>
      <c r="V61" s="18">
        <v>23195</v>
      </c>
      <c r="W61" s="18">
        <v>0</v>
      </c>
      <c r="X61" s="18">
        <v>0</v>
      </c>
      <c r="Y61" s="19">
        <f t="shared" si="0"/>
        <v>23195</v>
      </c>
    </row>
    <row r="62" spans="1:25" ht="55.2" x14ac:dyDescent="0.3">
      <c r="A62" s="60"/>
      <c r="B62" s="8">
        <v>11</v>
      </c>
      <c r="C62" s="14" t="s">
        <v>197</v>
      </c>
      <c r="D62" s="14" t="s">
        <v>198</v>
      </c>
      <c r="E62" s="14" t="s">
        <v>237</v>
      </c>
      <c r="F62" s="40" t="s">
        <v>214</v>
      </c>
      <c r="G62" s="14"/>
      <c r="H62" s="15" t="s">
        <v>29</v>
      </c>
      <c r="I62" s="14" t="s">
        <v>201</v>
      </c>
      <c r="J62" s="14" t="s">
        <v>202</v>
      </c>
      <c r="K62" s="14" t="s">
        <v>26</v>
      </c>
      <c r="L62" s="15" t="s">
        <v>258</v>
      </c>
      <c r="M62" s="14" t="s">
        <v>119</v>
      </c>
      <c r="N62" s="14" t="s">
        <v>160</v>
      </c>
      <c r="O62" s="15" t="s">
        <v>30</v>
      </c>
      <c r="P62" s="16">
        <v>7</v>
      </c>
      <c r="Q62" s="15" t="s">
        <v>238</v>
      </c>
      <c r="R62" s="38" t="s">
        <v>239</v>
      </c>
      <c r="S62" s="20"/>
      <c r="T62" s="17">
        <v>45292</v>
      </c>
      <c r="U62" s="17">
        <v>45657</v>
      </c>
      <c r="V62" s="18">
        <v>2068</v>
      </c>
      <c r="W62" s="18">
        <v>0</v>
      </c>
      <c r="X62" s="18">
        <v>0</v>
      </c>
      <c r="Y62" s="19">
        <f t="shared" si="0"/>
        <v>2068</v>
      </c>
    </row>
    <row r="63" spans="1:25" ht="55.2" x14ac:dyDescent="0.3">
      <c r="A63" s="61"/>
      <c r="B63" s="8">
        <v>12</v>
      </c>
      <c r="C63" s="14" t="s">
        <v>197</v>
      </c>
      <c r="D63" s="14" t="s">
        <v>198</v>
      </c>
      <c r="E63" s="14" t="s">
        <v>240</v>
      </c>
      <c r="F63" s="14" t="s">
        <v>202</v>
      </c>
      <c r="G63" s="14" t="s">
        <v>241</v>
      </c>
      <c r="H63" s="41" t="s">
        <v>242</v>
      </c>
      <c r="I63" s="14" t="s">
        <v>201</v>
      </c>
      <c r="J63" s="14" t="s">
        <v>202</v>
      </c>
      <c r="K63" s="14" t="s">
        <v>26</v>
      </c>
      <c r="L63" s="15" t="s">
        <v>258</v>
      </c>
      <c r="M63" s="14" t="s">
        <v>119</v>
      </c>
      <c r="N63" s="14" t="s">
        <v>160</v>
      </c>
      <c r="O63" s="15" t="s">
        <v>243</v>
      </c>
      <c r="P63" s="16" t="s">
        <v>244</v>
      </c>
      <c r="Q63" s="15" t="s">
        <v>245</v>
      </c>
      <c r="R63" s="38" t="s">
        <v>246</v>
      </c>
      <c r="S63" s="20"/>
      <c r="T63" s="17">
        <v>45292</v>
      </c>
      <c r="U63" s="17">
        <v>45657</v>
      </c>
      <c r="V63" s="18">
        <v>115920</v>
      </c>
      <c r="W63" s="18">
        <v>0</v>
      </c>
      <c r="X63" s="18">
        <v>0</v>
      </c>
      <c r="Y63" s="19">
        <f t="shared" si="0"/>
        <v>115920</v>
      </c>
    </row>
    <row r="64" spans="1:25" x14ac:dyDescent="0.3">
      <c r="U64" s="40" t="s">
        <v>247</v>
      </c>
      <c r="V64" s="19">
        <f>SUM(V4:V63)</f>
        <v>1236884</v>
      </c>
      <c r="W64" s="19">
        <f>SUM(W4:W63)</f>
        <v>525956</v>
      </c>
      <c r="X64" s="19">
        <f>SUM(X4:X63)</f>
        <v>2499872</v>
      </c>
      <c r="Y64" s="11">
        <f>SUM(Y4:Y63)</f>
        <v>4262712</v>
      </c>
    </row>
    <row r="70" spans="1:25" ht="14.4" x14ac:dyDescent="0.3">
      <c r="A70" s="43"/>
      <c r="B70" s="44"/>
      <c r="C70" s="45" t="s">
        <v>248</v>
      </c>
      <c r="D70" s="46"/>
      <c r="E70" s="46"/>
      <c r="F70" s="46"/>
      <c r="G70" s="46"/>
      <c r="H70" s="46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1:25" ht="14.4" x14ac:dyDescent="0.3">
      <c r="C71" s="53" t="s">
        <v>249</v>
      </c>
      <c r="D71" s="53" t="s">
        <v>250</v>
      </c>
      <c r="E71" s="53" t="s">
        <v>251</v>
      </c>
      <c r="F71" s="53" t="s">
        <v>252</v>
      </c>
      <c r="G71" s="72" t="s">
        <v>253</v>
      </c>
      <c r="H71" s="72" t="s">
        <v>254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25" ht="41.4" customHeight="1" x14ac:dyDescent="0.3">
      <c r="C72" s="55"/>
      <c r="D72" s="55"/>
      <c r="E72" s="55"/>
      <c r="F72" s="55"/>
      <c r="G72" s="72"/>
      <c r="H72" s="72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25" ht="14.4" x14ac:dyDescent="0.3">
      <c r="C73" s="48" t="s">
        <v>27</v>
      </c>
      <c r="D73" s="49">
        <v>690469</v>
      </c>
      <c r="E73" s="49">
        <v>442733</v>
      </c>
      <c r="F73" s="49">
        <v>2056022</v>
      </c>
      <c r="G73" s="50">
        <f>D73+E73+F73</f>
        <v>3189224</v>
      </c>
      <c r="H73" s="50">
        <v>4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25" ht="14.4" x14ac:dyDescent="0.3">
      <c r="C74" s="48" t="s">
        <v>30</v>
      </c>
      <c r="D74" s="49">
        <v>300281</v>
      </c>
      <c r="E74" s="50">
        <v>0</v>
      </c>
      <c r="F74" s="49">
        <v>0</v>
      </c>
      <c r="G74" s="50">
        <f t="shared" ref="G74:G77" si="1">D74+E74+F74</f>
        <v>300281</v>
      </c>
      <c r="H74" s="50">
        <v>52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25" ht="14.4" x14ac:dyDescent="0.3">
      <c r="C75" s="40" t="s">
        <v>255</v>
      </c>
      <c r="D75" s="49">
        <v>276</v>
      </c>
      <c r="E75" s="49">
        <v>715</v>
      </c>
      <c r="F75" s="49">
        <v>0</v>
      </c>
      <c r="G75" s="50">
        <f t="shared" si="1"/>
        <v>991</v>
      </c>
      <c r="H75" s="50">
        <v>2</v>
      </c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25" ht="14.4" x14ac:dyDescent="0.3">
      <c r="C76" s="40" t="s">
        <v>243</v>
      </c>
      <c r="D76" s="50">
        <v>115920</v>
      </c>
      <c r="E76" s="50">
        <v>0</v>
      </c>
      <c r="F76" s="49">
        <v>0</v>
      </c>
      <c r="G76" s="50">
        <f t="shared" si="1"/>
        <v>115920</v>
      </c>
      <c r="H76" s="50">
        <v>1</v>
      </c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1:25" ht="14.4" x14ac:dyDescent="0.3">
      <c r="C77" s="40" t="s">
        <v>175</v>
      </c>
      <c r="D77" s="50">
        <v>129938</v>
      </c>
      <c r="E77" s="50">
        <v>82508</v>
      </c>
      <c r="F77" s="49">
        <v>443850</v>
      </c>
      <c r="G77" s="50">
        <f t="shared" si="1"/>
        <v>656296</v>
      </c>
      <c r="H77" s="50">
        <v>1</v>
      </c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1:25" ht="27.6" x14ac:dyDescent="0.3">
      <c r="C78" s="51" t="s">
        <v>256</v>
      </c>
      <c r="D78" s="52">
        <f>SUBTOTAL(9,D73:D77)</f>
        <v>1236884</v>
      </c>
      <c r="E78" s="52">
        <f>SUBTOTAL(9,E73:E77)</f>
        <v>525956</v>
      </c>
      <c r="F78" s="52">
        <f>SUBTOTAL(9,F73:F77)</f>
        <v>2499872</v>
      </c>
      <c r="G78" s="52">
        <f>SUBTOTAL(9,G73:G77)</f>
        <v>4262712</v>
      </c>
      <c r="H78" s="52">
        <f>SUBTOTAL(9,H73:H77)</f>
        <v>60</v>
      </c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</sheetData>
  <autoFilter ref="A3:Y64" xr:uid="{00000000-0009-0000-0000-000000000000}"/>
  <mergeCells count="28">
    <mergeCell ref="H71:H72"/>
    <mergeCell ref="G71:G72"/>
    <mergeCell ref="C71:C72"/>
    <mergeCell ref="D71:D72"/>
    <mergeCell ref="E71:E72"/>
    <mergeCell ref="F71:F72"/>
    <mergeCell ref="V1:X1"/>
    <mergeCell ref="V2:Y2"/>
    <mergeCell ref="T2:U2"/>
    <mergeCell ref="O2:O3"/>
    <mergeCell ref="P2:P3"/>
    <mergeCell ref="Q2:Q3"/>
    <mergeCell ref="R2:R3"/>
    <mergeCell ref="S2:S3"/>
    <mergeCell ref="S4:S38"/>
    <mergeCell ref="A42:A51"/>
    <mergeCell ref="A52:A63"/>
    <mergeCell ref="A4:A41"/>
    <mergeCell ref="C1:Q1"/>
    <mergeCell ref="A2:A3"/>
    <mergeCell ref="N2:N3"/>
    <mergeCell ref="B2:B3"/>
    <mergeCell ref="E2:E3"/>
    <mergeCell ref="F2:J2"/>
    <mergeCell ref="L2:L3"/>
    <mergeCell ref="M2:M3"/>
    <mergeCell ref="C2:C3"/>
    <mergeCell ref="D2:D3"/>
  </mergeCells>
  <conditionalFormatting sqref="C4:U4 O39:S39 S40:S41 O5:R38 C5:J41 L5:M41 K5:K63 O40:Q40 L42:L63">
    <cfRule type="expression" dxfId="9" priority="18" stopIfTrue="1">
      <formula>#REF!="nie"</formula>
    </cfRule>
  </conditionalFormatting>
  <conditionalFormatting sqref="M51">
    <cfRule type="expression" dxfId="8" priority="3" stopIfTrue="1">
      <formula>#REF!="nie"</formula>
    </cfRule>
  </conditionalFormatting>
  <conditionalFormatting sqref="M42:N42 U42:U51 M43:M50 N43:N51">
    <cfRule type="expression" dxfId="7" priority="4" stopIfTrue="1">
      <formula>#REF!="nie"</formula>
    </cfRule>
  </conditionalFormatting>
  <conditionalFormatting sqref="M52:S52 S53:S63 C52:J52 T52:U63 O53:Q53 E53:J61 C53:D63 M53:N63 O54:R63 E62 G62:J62 E63:G63 I63:J63">
    <cfRule type="expression" dxfId="6" priority="2" stopIfTrue="1">
      <formula>#REF!="nie"</formula>
    </cfRule>
  </conditionalFormatting>
  <conditionalFormatting sqref="N5:N41">
    <cfRule type="expression" dxfId="5" priority="8" stopIfTrue="1">
      <formula>#REF!="nie"</formula>
    </cfRule>
  </conditionalFormatting>
  <conditionalFormatting sqref="R40">
    <cfRule type="expression" dxfId="4" priority="11" stopIfTrue="1">
      <formula>#REF!="nie"</formula>
    </cfRule>
  </conditionalFormatting>
  <conditionalFormatting sqref="S4 S39:S41">
    <cfRule type="cellIs" dxfId="3" priority="17" stopIfTrue="1" operator="equal">
      <formula>"czy dostosowany układ?"</formula>
    </cfRule>
  </conditionalFormatting>
  <conditionalFormatting sqref="S52:S63">
    <cfRule type="cellIs" dxfId="2" priority="1" stopIfTrue="1" operator="equal">
      <formula>"czy dostosowany układ?"</formula>
    </cfRule>
  </conditionalFormatting>
  <conditionalFormatting sqref="T5:U41">
    <cfRule type="expression" dxfId="1" priority="6" stopIfTrue="1">
      <formula>#REF!="nie"</formula>
    </cfRule>
  </conditionalFormatting>
  <conditionalFormatting sqref="T42:U51">
    <cfRule type="expression" dxfId="0" priority="5" stopIfTrue="1">
      <formula>#REF!="nie"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2023-09-18T07:00:19Z</dcterms:modified>
</cp:coreProperties>
</file>