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9600" tabRatio="847" firstSheet="3" activeTab="6"/>
  </bookViews>
  <sheets>
    <sheet name="CZ.1 stabilizacja kręgosłupa" sheetId="1" r:id="rId1"/>
    <sheet name="CZ.2 cementy kostne" sheetId="2" r:id="rId2"/>
    <sheet name="CZ.3 testy do alfa-defensyn" sheetId="3" r:id="rId3"/>
    <sheet name="CZ.4 pręty wydłużające " sheetId="4" r:id="rId4"/>
    <sheet name="CZ.5 wertebroplastyka" sheetId="5" r:id="rId5"/>
    <sheet name="CZ.6 substytut kości" sheetId="6" r:id="rId6"/>
    <sheet name="CZ.7 gwóźdź rosnący" sheetId="7" r:id="rId7"/>
    <sheet name="CZ.8 staw kolanowy" sheetId="8" r:id="rId8"/>
    <sheet name="CZ.9 wkręty kostne do zes" sheetId="9" r:id="rId9"/>
    <sheet name="CZ.10 płytki do zespoleń stopy" sheetId="10" r:id="rId10"/>
    <sheet name="CZ.11 stabilizatory" sheetId="11" r:id="rId11"/>
    <sheet name="CZ.12 stabiliz. wielopłaszczyz" sheetId="12" r:id="rId12"/>
    <sheet name="CZ.13 stabilizator kulowy nadg" sheetId="13" r:id="rId13"/>
  </sheets>
  <definedNames>
    <definedName name="_xlnm.Print_Area" localSheetId="0">'CZ.1 stabilizacja kręgosłupa'!$A$1:$M$20</definedName>
    <definedName name="_xlnm.Print_Area" localSheetId="9">'CZ.10 płytki do zespoleń stopy'!$A$1:$M$43</definedName>
    <definedName name="_xlnm.Print_Area" localSheetId="10">'CZ.11 stabilizatory'!$A$1:$M$33</definedName>
    <definedName name="_xlnm.Print_Area" localSheetId="11">'CZ.12 stabiliz. wielopłaszczyz'!$A$1:$M$30</definedName>
    <definedName name="_xlnm.Print_Area" localSheetId="12">'CZ.13 stabilizator kulowy nadg'!$A$1:$M$21</definedName>
    <definedName name="_xlnm.Print_Area" localSheetId="1">'CZ.2 cementy kostne'!$A$1:$M$22</definedName>
    <definedName name="_xlnm.Print_Area" localSheetId="3">'CZ.4 pręty wydłużające '!$A$1:$M$19</definedName>
    <definedName name="_xlnm.Print_Area" localSheetId="4">'CZ.5 wertebroplastyka'!$A$1:$M$18</definedName>
    <definedName name="_xlnm.Print_Area" localSheetId="5">'CZ.6 substytut kości'!$A$1:$M$20</definedName>
    <definedName name="_xlnm.Print_Area" localSheetId="7">'CZ.8 staw kolanowy'!$A$1:$N$42</definedName>
  </definedNames>
  <calcPr fullCalcOnLoad="1"/>
</workbook>
</file>

<file path=xl/sharedStrings.xml><?xml version="1.0" encoding="utf-8"?>
<sst xmlns="http://schemas.openxmlformats.org/spreadsheetml/2006/main" count="680" uniqueCount="247">
  <si>
    <t>L.p.</t>
  </si>
  <si>
    <t>Producent</t>
  </si>
  <si>
    <t>Cena jednostkowa netto [zł]</t>
  </si>
  <si>
    <t>VAT [%]</t>
  </si>
  <si>
    <t>Wartość netto pozycji [zł]</t>
  </si>
  <si>
    <t>Wartość brutto pozycji [zł]</t>
  </si>
  <si>
    <t>Numer kodu katalogowego</t>
  </si>
  <si>
    <t>Nazwa handlowa</t>
  </si>
  <si>
    <t>Cena jednostkowa brutto [zł]</t>
  </si>
  <si>
    <t>Ilość w szt.</t>
  </si>
  <si>
    <t xml:space="preserve">Implanty kręgosłupowe - zestaw do stabilizacji z dostępu przedniego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</si>
  <si>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Klasa wyrobu medycznego</t>
  </si>
  <si>
    <t>Pręt CoCr</t>
  </si>
  <si>
    <t>Dodatkowy bloker</t>
  </si>
  <si>
    <t>Pręt</t>
  </si>
  <si>
    <t>Poprzeczka</t>
  </si>
  <si>
    <t>Łącznik pręta</t>
  </si>
  <si>
    <t>Śruby i haki wraz z blokerem</t>
  </si>
  <si>
    <t>Śruby</t>
  </si>
  <si>
    <t>Bloker</t>
  </si>
  <si>
    <t>Staplery</t>
  </si>
  <si>
    <t>Nr grupy</t>
  </si>
  <si>
    <t>B01</t>
  </si>
  <si>
    <t>Wartość zamówienia podstawowego</t>
  </si>
  <si>
    <t>Całkowita wartość zamówienia</t>
  </si>
  <si>
    <t>FORMULARZ ASORTYMENTOWO-CENOWY</t>
  </si>
  <si>
    <t>SZP/APT-MI/12/2023</t>
  </si>
  <si>
    <t xml:space="preserve">L.p. </t>
  </si>
  <si>
    <t>Ręczny (niewymagający użycia pompy próżniowej), hermetyczny system do próżniowego mieszania i podawania cementu, z cementem 1x60g z gentamycyną umieszczonym fabrycznie wewnatrz mieszalnika. System posiada różnego typu dysze do podawania cementu, w tym dyszę spłaszczoną.</t>
  </si>
  <si>
    <t>Ręczny (niewymagający użycia pompy próżniowej), hermetyczny system do próżniowego mieszania i podawania cementu, z cementem 1x40g z gentamycyną  umieszczonym fabrycznie wewnatrz mieszalnika. System posiada różnego typu dysze do podawania cementu, w tym dyszę spłaszczoną.</t>
  </si>
  <si>
    <t>Cement kostny o niskiej lepkości, z gentamycyną, w opakowaniu 1x40g.</t>
  </si>
  <si>
    <t>Cement kostny z kombinacją dwdóch antybiotyków: gentamycyny i wankomycyny, w proporcji 1:1. Opakowanie 1x40g.</t>
  </si>
  <si>
    <t>Jałowa, jednorazowa miseczka do mieszania cementu.</t>
  </si>
  <si>
    <t>Kaniula do podawania cementu do kanalu kości ramiennej i kaniula do kości łokciowej.</t>
  </si>
  <si>
    <t>Warunki realizacji zamówienia:</t>
  </si>
  <si>
    <t>Instrumentaria</t>
  </si>
  <si>
    <t>Dostawy</t>
  </si>
  <si>
    <t>magazyn komisowy utworzony w siedzibie Zamawiajacego przez cały okres obowiązywania umowy</t>
  </si>
  <si>
    <t>Ilość sztuk w opakowaniu zbiorczym</t>
  </si>
  <si>
    <t>Szybki test do wykrywania obecności alfa-defensyn w płynie stawowym. Test umożliwia pobranie płynu i uzyskanie wyniku śródoperacyjnie (data ważności wyrobu medycznego nie krótsza niż 12 miesięcy).</t>
  </si>
  <si>
    <t>nie dotyczy</t>
  </si>
  <si>
    <t>Napędy:</t>
  </si>
  <si>
    <t>Jałowość</t>
  </si>
  <si>
    <t>Ilość zestawów</t>
  </si>
  <si>
    <t>B04</t>
  </si>
  <si>
    <t>nie są wymagane</t>
  </si>
  <si>
    <t>wymagane dostawy wyrobów jałowych</t>
  </si>
  <si>
    <t>B02</t>
  </si>
  <si>
    <t>Igły  do podawania cementu kostnego. Igły pakowane są osobno niezależnie od reszty zestawu. Igły dostępne w 3 średnicach w przedziale 9-15G (różnica pomiędzy średnicami co najmniej 2G). Igły dostępne w przynajmniej dwóch długościach w przedziale 120-150 mm. Igły dostępne z dwoma kształtami ostrzy – stożkowe i jednostronnie ścięte,</t>
  </si>
  <si>
    <t xml:space="preserve">Zestaw zawierający pakowane razem lub osobno następujące elementy: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podajnik lub podajniki do wprowadzania cementu, 
• mieszalnik do cementu,
• cement o podwyższonej lepkości o konsystencji pasty do zębów, zawierający środek cieniujący. Cement charakteryzuje się opóźnionym czasem wiązania nie krótszym niż 10 minut po wymieszaniu składników. W przypadku osobnego pakowania poszczególnych elementów zestawu i jednocześnie fakturowania każdego z nich jako osobnej pozycji należy w cenniku wycenić każdy z elementów osobno.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</si>
  <si>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nie jest wymagane </t>
  </si>
  <si>
    <t>wymagane dostawy wyrobów jalowych</t>
  </si>
  <si>
    <t>Zamawiający dopuszcza zaoferowanie produktu gdzie elementy zestawu opisanego w poz. 2 (lub ich komplety) będą pakowane i fakturowane osobno. W takim przypadku należy w cenniku wycenić każdy z elementów osobno.</t>
  </si>
  <si>
    <t>B03</t>
  </si>
  <si>
    <t>*po odpowiednim przeliczeniu ilości opakowań dopuszcza się zaoferowanie granulatu o innej objetości, jednak nie mniejszej niż 20cm3</t>
  </si>
  <si>
    <t>depozyt komisowy utworzony w siedzibie Zamawiajacego przez cały okres obowiązywania umowy</t>
  </si>
  <si>
    <t>Opis elementu</t>
  </si>
  <si>
    <t>Wartość netto [zł]</t>
  </si>
  <si>
    <t>Wartość brutto[zł]</t>
  </si>
  <si>
    <t>ELEMENTY PIERWOTNE</t>
  </si>
  <si>
    <t>Element udowy pierwotny</t>
  </si>
  <si>
    <t>Element piszczelowy pierwotny</t>
  </si>
  <si>
    <t>Komponent piszczelowy wykonany ze stopu CoCrMo lub stopu tytanu dostępny w min. 7 rozmiarach</t>
  </si>
  <si>
    <t>Element piszczelowy typu "all poly"</t>
  </si>
  <si>
    <t>Element piszczelowy typu "all poly" o zakresie rozmiarów odpowiadającemu elementom z poz. 2.</t>
  </si>
  <si>
    <t>Wkładka</t>
  </si>
  <si>
    <t>Rzepka</t>
  </si>
  <si>
    <t xml:space="preserve">Komponent rzepkowy wykonany z polietylenu, dostępny w min. 3 rozmiarach, dostępny wraz z dedykowanym instrumentarium </t>
  </si>
  <si>
    <t>Ostrza do pił</t>
  </si>
  <si>
    <t>Ostrza kompatybilne z użyczonymi napędami, w rozmiarach niezbędnych do wykonania zabiegu wg oferowanej techniki, minimalna długość to 80 mm</t>
  </si>
  <si>
    <t>ELEMENTY REWIZYJNE</t>
  </si>
  <si>
    <t>Element udowy rewizyjny</t>
  </si>
  <si>
    <t>Komponent udowy ze stopu CoCrMr typu półzwiązanego dostępny w min 6 rozmiarach, o geometrii jednoosiowej (single radius) lub kuliste (medial pivot) konstrukcja którego pozwala na przykręcenie metalowych augmentów do wypełniania ubytków kostnych kłykcia przyśrodkowego i bocznego w części tylnej i dystalnej. Konstrukcja komponentu udowego pozwala na zamocowanie do niego trzpieni śródszpikowych</t>
  </si>
  <si>
    <t>Element piszczelowy rewizyjny</t>
  </si>
  <si>
    <t>Komponent piszczelowy wykonany ze stopu CoCrMo lub stopu tytanu, w min. 6 rozmiarach, którego konstrukcja pozwala na zamocowanie trzpieni śródszpikowych oraz przykręcenie augmentów uzupełniających ubytki kostne kłykcia przyśrodkowego i bocznego</t>
  </si>
  <si>
    <t>Wkładka rewizyjna</t>
  </si>
  <si>
    <t>Podkładka udowa</t>
  </si>
  <si>
    <t>Augmenty metalowe, przykręcane do komponentu udowego – tylne i dystalne o min. dwóch grubościach</t>
  </si>
  <si>
    <t>Podkładka piszczelowa</t>
  </si>
  <si>
    <t>Augmenty piszczelowe wykonane z metalu w formie bloków o przekroju prostokątnym, przykręcane do tacy piszczelowej, wymagane jest dostarczenie augmentów w min. dwóch grubościach</t>
  </si>
  <si>
    <t>Trzpień przedłużający cementowy i/lub bezcementowy</t>
  </si>
  <si>
    <t>Trzpienie śródszpikowe kompatybilne z komponentem udowym oraz piszczelowym w dwóch różnych długościach; asortyment musi obejmować trzpienie o średnicach w zakresie min. od 9-10 do 20 mm</t>
  </si>
  <si>
    <t>Trzpień przedłużający cementowany krótki (do 60mm włącznie)</t>
  </si>
  <si>
    <t>Krótki trzpień cementowany (mocowany do komponentu piszczelowego) o długości nie większej niż 80 mm</t>
  </si>
  <si>
    <t>Offset</t>
  </si>
  <si>
    <t>Przedłuzacz trzpienia / offset neutralny</t>
  </si>
  <si>
    <t>Przedłużacz trzpienia / offset neutralny (wycenić jeżeli występuje jako element endoprotezy)</t>
  </si>
  <si>
    <t>Augment stożokowy</t>
  </si>
  <si>
    <t>Augmenty typu stożkowego (tzw. cone) lub podobne do wypełniania ubytków kostnych w przynasadzie kości udowej i piszczelowej, kompatybilne z rewizyjnymi komponentami piszczelowymi i udowymi</t>
  </si>
  <si>
    <t>ELEMENTY ZAWIASOWE</t>
  </si>
  <si>
    <t>Element udowy rewizyjny zawiasowy</t>
  </si>
  <si>
    <t>Element udowy w  co najmniej 4 rozmiarach</t>
  </si>
  <si>
    <t>Element piszczelowy rewizyjny zawiasowy</t>
  </si>
  <si>
    <t>Element piszczelowy w co najmniej 4 rozmiarach</t>
  </si>
  <si>
    <t>Wkładka polietylenowa rewizyjna kompatybilna z systemem zawiasowym</t>
  </si>
  <si>
    <t>Co najmniej 4 grubości, wykonana z PE</t>
  </si>
  <si>
    <t>Mechanizm zawiasu</t>
  </si>
  <si>
    <t>Kompletny mechanizm mocujący zawias, alternatywnie wycena poszczególnych elementów jeśli są pakowane osobno</t>
  </si>
  <si>
    <t>Podkładka udowa (augment) dystalna</t>
  </si>
  <si>
    <t>Podkładka przykręcana do elementu udowego</t>
  </si>
  <si>
    <t>Podkładka (augment) piszczelowa podpierająca przyśrodkową lub boczną część tacy</t>
  </si>
  <si>
    <t xml:space="preserve"> Co najmniej 2 grubości, przykręcana do elementu piszczelowego</t>
  </si>
  <si>
    <t xml:space="preserve"> Co najmniej w dwóch długościach, średnice w zakresie od 9-10 do 20mm</t>
  </si>
  <si>
    <t>Adapter offsetowy do komponentu udowego lub trzpienie offsetowe lub przedłużacz trzpienia / offset neutralny</t>
  </si>
  <si>
    <t>Trzpień offsetowy, bądź adapter mimośrodowy pozwalający zastosować trzpienie z pozycji 23 (powyżej), lub przedłużacz trzpienia / offset neutralny</t>
  </si>
  <si>
    <t>Wymagane wyroby jałowe;</t>
  </si>
  <si>
    <t>L.p. pozycji</t>
  </si>
  <si>
    <t>Wkręt korowy samogwintujący o średnicy 4,5mm o dł. 16 – 100 mm</t>
  </si>
  <si>
    <t>Wkręt korowy samogwintujący o średnicy 3,5mm o dł. 8 – 70 mm</t>
  </si>
  <si>
    <t>Wkręt do kości łódkowatej lub gąbczastej o średnicy 3,5 mm, dł. 10 – 60 mm</t>
  </si>
  <si>
    <t>Wkręt do kości łódkowatej o średnicy 4,0 mm, dł. 8 – 70 mm</t>
  </si>
  <si>
    <t>Wkręt kostkowy o średnicy 4,5 mm, dł. 20 – 120 mm</t>
  </si>
  <si>
    <t>Wkręt do kości drobnych o średnicy 2,0 mm, dł. 6 – 40 mm</t>
  </si>
  <si>
    <t>Wkręty do kości drobnych o średnicy 2,7 mm, dł. 6 – 44 mm</t>
  </si>
  <si>
    <t>Wkręty do kości drobnych o średnicy 3,5 mm, dł. 8 – 70 mm</t>
  </si>
  <si>
    <t>Wkręt kaniulowany samogwintujący o średnicy 4,5 mm dł. 10 – 90 mm</t>
  </si>
  <si>
    <t>Wkręt kaniulowany samogwintujący o średnicy 5,0 mm dł. 25 – 70 mm</t>
  </si>
  <si>
    <t>Wkręt kaniulowany samogwintujący o średnicy 7,0 mm dł. 40 - 130 mm</t>
  </si>
  <si>
    <t>Wkręt kaniulowany samowiercący o średnicy 3,5mm z gwintem na całej długości wkręta lub częściowym, długość wkrętu L=10-60mm</t>
  </si>
  <si>
    <t>Wkręt kaniulowany samowiercący o średnicy 4,0mm, gwint częściowy, długość wkrętu L=16-72mm</t>
  </si>
  <si>
    <t>Wkręt kaniulowany samowiercący Ø6,5mm z gwintem na całej długości wkręta lub częściowym, długość wkrętu L=20-140mm</t>
  </si>
  <si>
    <t>Wkręt kaniulowany samowiercący Ø7,0mm z gwintem na całej długości wkręta lub częściowym, długość wkrętu L=20-130mm</t>
  </si>
  <si>
    <t>Podkładki</t>
  </si>
  <si>
    <t>Wkręt kaniulowany kompresyjny tytanowy Ø 3,0/3,9 mm, dł. 12 – 30 mm</t>
  </si>
  <si>
    <t>Nie są wymagane</t>
  </si>
  <si>
    <t>Wymagane dostawy wyrobów jałowych</t>
  </si>
  <si>
    <t>Magazyn komisowy utworzony w siedzibie Zamawiajacego przez cały okres obowiązywania umowy</t>
  </si>
  <si>
    <t>Implanty wykonane ze stali implantacyjnej, stopu tytanu i/lub pokryte  antyalergiczną powłoką węglowo-krzemową. Zamawiający dopuszcza składanie ofert równoważnych, spełniających warunki dotyczące przedmiotu zamówienia</t>
  </si>
  <si>
    <t>Płytka anatomiczna, do kości piętowej z zastosowaniem śrub do stabilizacji kątowej, prawa i lewa. Płytka z ramionami dopasowanymi do anatomii kości piętowej. Otwory stożkowe gwintowane w formie oczek z przewężeniami ułatwiającymi docięcie i dopasowanie płytki do właściwej anatomii. Dwie wypustki ułatwiające pozycjonowanie płytki. Śruby blokowane w płytce 3,5 mm samogwintujące z gniazdem sześciokątnym lub gwiazdkowym. Śruby blokowane wkręcane za pomocą śrubokręta dynamometrycznego 1,5Nm. Długość od 64 do 81 mm.</t>
  </si>
  <si>
    <t>Płytka kształtowa blokowana do zespoleń kości stopy - tzw. I promień stopy, lewa i prawa. Płytka posiada otwory stożkowe gwintowane. Śruby blokowane w płytce 2,4 mm samogwintujące z gniazdem sześciokątnym lub gwiazdkowym. Śruby blokowane wkręcane za pomocą śrubokręta dynamometrycznego 0,8Nm. Ustalone kątowo ustawienie wkrętów blokowanych. Przynajmniej 2 otwory do tymczasowej stabilizacji drutami Kirschnera 1,0. Długość od 40 do 50 mm, 6 otworów blokowanych.</t>
  </si>
  <si>
    <t>Płytka kształtowa blokowana wygięta, łukowa do zespoleń kości stopy, lewa i prawa. Płytka posiada otwory stożkowe gwintowane. Śruby blokowane w płytce 2,4 mm samogwintujące z gniazdem sześciokątnym lub gwiazdkowym. Śruby blokowane wkręcane za pomocą śrubokręta dynamometrycznego 0,8 Nm. Ustalone kątowo ustawienie wkrętów blokowanych. Przynajmniej 2 otwory do tymczasowej stabilizacji drutami Kirschnera 1,0. Długość od 39 do 54mm, od 4 do 6 otworów blokowanych.</t>
  </si>
  <si>
    <t>Płytka w kształcie litery T, prosta. Mocowana z zastosowaniem śrub do stabilizacji kątowej 2,4mm. Płytka z poprzecznymi podcięciami umożliwiającymi łatwiejsze dopasowanie do kości. W części poprzecznej 3 otwory stożkowe gwintowane oraz co najmniej 1 otwór do wstępnej stabilizacji drutem Kirschnera. Na trzonie płytki  otwory dwufunkcyjne nie wymagające zaślepek/przejściówek, blokująco – kompresyjne oraz  podłużny otwór do wstępnej stabilizacji drutem Kirschnera. Śruby blokowane w płytce 2,4 mm, korowe 2,7 mm samogwintujące z gniazdem sześciokątnym lub gwiazdkowym. Śruby blokowane wkręcane za pomocą śrubokręta dynamometrycznego 0,8 Nm. Długość od 35 do 92mm, od 2 do 7 otworów w trzonie i 3 otwory w głowie płytki.</t>
  </si>
  <si>
    <t>Płytka w kształcie litery T wąska. Mocowana z zastosowaniem śrub do stabilizacji kątowej 2,4mm. Płytka z poprzecznymi podcięciami umożliwiającymi łatwiejsze dopasowanie do kości. W części poprzecznej 2 otwory stożkowe gwintowane oraz co najmniej 1 otwór do wstępnej stabilizacji drutem Kirschnera. Na trzonie płytki  otwory dwufunkcyjne nie wymagające zaślepek/przejściówek, blokująco – kompresyjne oraz  podłużny otwór do wstępnej stabilizacji drutem Kirschnera. Śruby blokowane w płytce 2,4 mm, korowe 2,7 mm samogwintujące z gniazdem sześciokątnym lub gwiazdkowym. Śruby blokowane wkręcane za pomocą śrubokręta dynamometrycznego 0,8 Nm. Długość od 35 do 61mm, od 2 do 4 otworów w trzonie i 2 otwory w głowie płytki.</t>
  </si>
  <si>
    <t>Płytki  w kształcie litery L, prawa i lewa. Mocowana z zastosowaniem śrub do stabilizacji kątowej 2,4mm. Płytka z poprzecznymi podcięciami umożliwiającymi łatwiejsze dopasowanie do kości. W części poprzecznej 2 otwory stożkowe gwintowane oraz co najmniej 1 otwór do wstępnej stabilizacji drutem Kirschnera. Na trzonie płytki  otwory dwufunkcyjne nie wymagające zaślepek/przejściówek, blokująco – kompresyjne oraz  podłużny otwór do wstępnej stabilizacji drutem Kirschnera. Śruby blokowane w płytce 2,4 mm, korowe 2,7mm samogwintujące z gniazdem sześciokątnym lub gwiazdkowym. Śruby blokowane wkręcane za pomocą śrubokręta dynamometrycznego 0,8Nm. Długość od 37 do 62mm, od 2 do 4 otworów w trzonie i 2 otwory w głowie płytki.</t>
  </si>
  <si>
    <t>Płytki do kości stopy, zakończenie trójkątne, uniwersalna. Mocowana z zastosowaniem śrub do stabilizacji kątowej 2,4mm. W części poprzecznej 3 otwory stożkowe gwintowane oraz co najmniej 1 otwór do wstępnej stabilizacji drutem Kirschnera. Na trzonie płytki otwory dwufunkcyjne nie wymagające zaślepek/przejściówek, blokująco – kompresyjne oraz  podłużny otwór do wstępnej stabilizacji drutem Kirschnera. Śruby blokowane w płytce 2,4 mm, korowe 2,7 mm samogwintujące z gniazdem sześciokątnym lub gwiazdkowym. Śruby blokowane wkręcane za pomocą śrubokręta dynamometrycznego 0,8 Nm. Długość od 38 do 64mm, od 2 do 4 otworów w trzonie i 3 otwory w głowie płytki.</t>
  </si>
  <si>
    <t>Płytka w kształcie trapezu, wygięta do kości sześciennej z zastosowaniem śrub do stabilizacji kątowej, lewa i prawa. 11 otworów stożkowych gwintowanych. Płytka posiada wybranie  pozwalające na łatwiejsze dopasowanie oraz ograniczenie kontaktu z kością Śruby blokowane w płytce 2,4 mm samogwintujące z gniazdem sześciokątnym lub gwiazdkowym. Śruby blokowane wkręcane za pomocą śrubokręta dynamometrycznego 0,8Nm.</t>
  </si>
  <si>
    <t>Płytki w kształcie litery X, stabilizująca, w 4 rozmiarach, mocowana z zastosowaniem śrub do stabilizacji kątowej 2,4mm. Otwory stożkowe gwintowane. Śruby blokowane w płytce samogwintujące z gniazdem sześciokątnym lub gwiazdkowym 2,4 mm Płyty blokowane w obrębie stopy, stabilizacja odłamów po złamaniach i osteotomiach kości śródstopia.</t>
  </si>
  <si>
    <t>Płytki prosta w kształcie litery I, mocowana z zastosowaniem śrub do stabilizacji kątowej 2,4mm. 2 otwory stożkowe gwintowane. Śruby blokowane w płytce 2,4 mm samogwintujące z gniazdem sześciokątnym lub gwiazdkowym. Śruby blokowane wkręcane za pomocą śrubokręta dynamometrycznego 0,8Nm. Płyty blokowane w obrębie stopy, stabilizacja odłamów po złamaniach i osteotomiach kości śródstopia.</t>
  </si>
  <si>
    <t>Płytka do kości stępu i śródstopia, w kształcie litery H. Mocowana z zastosowaniem śrub do stabilizacji kątowej 2,4mm. Płytka posiada 5 otworów blokowanych stożkowych.. Śruby blokowane w płytce 2,4 mm samogwintujące z gniazdem sześciokątnym lub gwiazdkowym. Śruby blokowane wkręcane za pomocą śrubokręta dynamometrycznego 0,8 Nm.</t>
  </si>
  <si>
    <t>Płytka do kości stępu i śródstopia. Mocowana z zastosowaniem śrub do stabilizacji kątowej 2,4mm. Płytka posiada 8 otworów blokowanych stożkowych. Śruby blokowane w płytce 2,4 mm samogwintujące z gniazdem sześciokątnym lub gwiazdkowym. Śruby blokowane wkręcane za pomocą śrubokręta dynamometrycznego 0,8Nm.</t>
  </si>
  <si>
    <t>Płytka wygięta, łukowa do kości łódkowatej z zastosowaniem śrub do stabilizacji kątowej, uniwersalna do lewej i prawej kończyny. Otwory stożkowe gwintowane w formie oczek ułatwiających docięcie i dopasowanie płytki do właściwej anatomii. Płytka posiada dodatkowe wypusty z otworami stożkowymi gwintowanymi pozwalające na dopasowanie do kości. Śruby blokowane w płytce 2,4 mm samogwintujące z gniazdem sześciokątnym lub gwiazdkowym. Śruby blokowane wkręcane za pomocą śrubokręta dynamometrycznego 0,8Nm. Długość 58 mm, 11 otworów.</t>
  </si>
  <si>
    <t>Płytka wygięta, łukowa do kości skokowej z zastosowaniem śrub do stabilizacji kątowej, uniwersalna do lewej i prawej kończyny. Otwory stożkowe gwintowane w formie oczek z przewężeniami ułatwiającymi docięcie i dopasowanie płytki do właściwej anatomii. Śruby blokowane w płytce 2,4 mm samogwintujące z gniazdem sześciokątnym lub gwiazdkowym. Śruby blokowane wkręcane za pomocą śrubokręta dynamometrycznego 0,8Nm. Długość 41 mm, 6 otworów.</t>
  </si>
  <si>
    <t>Płytka do Halluxa z zastosowaniem śrub do stabilizacji kątowej, prawa i lewa. Płytka w kształcie litery T, skośna. W części nasadowej płytki 2 otwory stożkowe gwintowane do śrub blokowanych 2,4 oraz otwór do wstępnej stabilizacji drutem Kirschnera. W części trzonowej płytki 2 otwory stożkowe gwintowane do śrub blokowanych 2,4 oraz otwór do wstępnej stabilizacji drutem Kirschnera. Część trzonowa wyposażona w trapezowy klin o zmiennej wysokości. Śruby blokowane w płytce 2,4 mm samogwintujące z gniazdem sześciokątnym lub gwiazdkowym. Śruby blokowane wkręcane za pomocą śrubokręta dynamometrycznego 0,8Nm. Wysokość klina od 0 do 7 mm.</t>
  </si>
  <si>
    <t>Płytka anatomiczna podgięta. Mocowana z zastosowaniem śrub do stabilizacji kątowej 2,4mm. Płytka posiada 5 - 6 otworów blokowanych stożkowych gwintowanych oraz 1 otwór dwufunkcyjny nie wymagający zaślepek/przejściówek, blokująco – kompresyjny. W celu wstępnej stabilizacji płytka posiada 1 otwór owalny i 1 otwór podłużny współpracujący z drutami Kirschnera. Śruby blokowane w płytce 2,4 mm, korowe 2,7 mm samogwintujące z gniazdem sześciokątnym lub gwiazdkowym. Śruby blokowane wkręcane za pomocą śrubokręta dynamometrycznego 0,8Nm. Długość od 39 do 48mm, od 6 do 7 otworów.</t>
  </si>
  <si>
    <t>Płytka w kształcie litery T, podgięta w części bliższej. Mocowana z zastosowaniem śrub do stabilizacji kątowej 2,4mm. Płytka z poprzecznymi podcięciami umożliwiającymi łatwiejsze dopasowanie do kości. W części poprzecznej 2 otwory stożkowe gwintowane oraz co najmniej 1 otwór do wstępnej stabilizacji drutem Kirschnera. Na trzonie płytki  otwory dwufunkcyjne nie wymagające zaślepek/przejściówek, blokująco – kompresyjne oraz  podłużny otwór do wstępnej stabilizacji drutem Kirschnera. Śruby blokowane w płytce 2,4 mm, korowe 2,7 mm samogwintujące z gniazdem sześciokątnym lub gwiazdkowym. Śruby blokowane wkręcane za pomocą śrubokręta dynamometrycznego 0,8Nm. Długość od 35 do 61mm, od 2 do 4 otworów w trzonie i 2 otwory w głowie płytki.</t>
  </si>
  <si>
    <t xml:space="preserve">Płytka o kształcie anatomicznym do I artrodezy sródstopnopaliczkowej, lewa i prawa, o kacie zgięcia grzbietowego 0°, 5° i 10°. Mocowana z zastosowaniem śrub do stabilizacji kątowej 2,4mm. Wyposażona w otwory stożkowe gwintowane prowadzące śruby blokowane w różnych kierunkach oraz co najmniej 1 otwór okrągły oraz  1 podłużny do wstępnej stabilizacji drutem Kirschnera. Na trzonie płytki  otwór dwufunkcyjny nie wymagający zaślepek/przejściówek, blokująco – kompresyjny. Śruby blokowane w płytce 2,4 mm, korowe 2,7 mm samogwintujące z gniazdem sześciokątnym lub gwiazdkowym. Śruby blokowane wkręcane za pomocą śrubokręta dynamometrycznego 0,8Nm. Długość od 42 do 57mm, od 6 do 7 otworów. </t>
  </si>
  <si>
    <t xml:space="preserve">Płytka rewizyjna o kształcie anatomicznym do I artrodezy sródstopnopaliczkowej, lewa i prawa, o kacie zgięcia grzbietowego 0°. Mocowana z zastosowaniem śrub do stabilizacji kątowej 2,4mm. Wyposażona w otwory stożkowe gwintowane prowadzące śruby blokowane w różnych kierunkach oraz co najmniej 1 otwór okrągły oraz  1 podłużny do wstępnej stabilizacji drutem Kirschnera. Na trzonie płytki  otwór dwufunkcyjny nie wymagający zaślepek/przejściówek, blokująco – kompresyjny. Śruby blokowane w płytce 2,4 mm, korowe 2,7 mm samogwintujące z gniazdem sześciokątnym lub gwiazdkowym. Śruby blokowane wkręcane za pomocą śrubokręta dynamometrycznego 0,8Nm. Długość 53mm, 7 otworów. </t>
  </si>
  <si>
    <t xml:space="preserve">Wkręty kątowo-stabilne, samogwintujące z gwintem stożkowym na łbie, z gniazdem sześciokątnym lub gwiazdkowym – średnice: 2,4mm, 2,7mm, 3,5mm. </t>
  </si>
  <si>
    <t xml:space="preserve">Wkręty blokowane zmienno-kątowe, samogwintujące, z gniazdem gwiazdkowym – średnice: 2,4mm, 2,7mm, 3,5mm. </t>
  </si>
  <si>
    <t>Wkręty korowe średnica 2,7mm z gniazdem sześciokątnym lub gwiazdkowym.</t>
  </si>
  <si>
    <t xml:space="preserve">Pręt </t>
  </si>
  <si>
    <t>Klamra</t>
  </si>
  <si>
    <t>Łącznik</t>
  </si>
  <si>
    <t>Klucz dynamometryczny (wielokrotnego użytku), kompatybilny z ww. tubą</t>
  </si>
  <si>
    <t>Groty typu Schanz samowiercące/samotnące w średnicach od 3mm do 4mm</t>
  </si>
  <si>
    <t>Klucz dynamometryczny (wielokrotnego użytku),kompatybilny z ww. tubą</t>
  </si>
  <si>
    <t>Groty typu Schanz samowiercące/samotnące o średnicy 5mm - 6mm</t>
  </si>
  <si>
    <t>Klucz dynamometryczny (wielokrotnego użytku) - kompatybilny z ww. tubą</t>
  </si>
  <si>
    <t>Groty typu Schanz samowiercące/samotnące fi 5-6mm</t>
  </si>
  <si>
    <t>Napędy</t>
  </si>
  <si>
    <t>Klamra pręt-pręt (wielokrotnego uzytku ) dla prętów  Ø 5 oraz 8 mm. Wyposażony w system wstępnego mocowania, umożliwiający dowolne blokowanie elementów wobec siebie w zakresie 360°, wykonany z lekkiego stopu tytanu, system samozatrzaskowy</t>
  </si>
  <si>
    <t>Klamra pręt-grot (wielokrotnego uzytku ) dla prętów  Ø 5 mm oraz 8 mm., a także grotów  Ø  3 mm, 4mm, 5mm.  Wyposażony w system wstępnego mocowania, umożliwiający dowolne blokowanie elementów wobec siebie w zakresie 360°, wykonany z lekkiego stopu tytanu, system samozatrzaskowy.</t>
  </si>
  <si>
    <t>Klamra multifunkcyjna 4 otworowa. Wykonana z lekkiego stopu tytanu</t>
  </si>
  <si>
    <t>Łącznik prosty oraz wygięty 30°. Łączniki wykonane z materiału bezpicznego dla rezonansu magnetycznego</t>
  </si>
  <si>
    <t xml:space="preserve">Pręty wykonane z włókna węglowego (wielokrotnego uzytku ), bezpieczne dla rezonansu magnetycznego, przezierne dla promieni RTG o średnicy Ø 5mm., oraz o długościach w zakresie 65-300 mm </t>
  </si>
  <si>
    <t>Klucz typu Hex do zaciskania zacisków</t>
  </si>
  <si>
    <t>Groty typu Schanz samotnące o średnicy 3 mm oraz 4 mm</t>
  </si>
  <si>
    <t>Klamra pręt-pręt (wielokrotnego uzytku ) dla prętów  Ø 3mm. Wyposażony w system wstępnego mocowania, umożliwiający dowolne blokowanie elementów wobec siebie w zakresie 360°</t>
  </si>
  <si>
    <t>Klamra pręt-grot (wielokrotnego uzytku ) dla prętów  Ø 3 mm, a także grotów  Ø  1,65 mm, 2 mm.  Wyposażony w system wstępnego mocowania, umożliwiający dowolne blokowanie elementów wobec siebie w zakresie 360°</t>
  </si>
  <si>
    <t>Klamra multifunkcyjna 2 otworowa</t>
  </si>
  <si>
    <t xml:space="preserve">Pręty wykonane z włókna węglowego (wielokrotnego uzytku ),  przezierne dla promieni RTG o średnicy Ø 3mm., oraz o długościach w zakresie 50 - 150 mm </t>
  </si>
  <si>
    <t>Klucz</t>
  </si>
  <si>
    <r>
      <t>granulat 5cm</t>
    </r>
    <r>
      <rPr>
        <vertAlign val="superscript"/>
        <sz val="10"/>
        <rFont val="Times New Roman"/>
        <family val="1"/>
      </rPr>
      <t>3</t>
    </r>
  </si>
  <si>
    <r>
      <t>granulat 10cm</t>
    </r>
    <r>
      <rPr>
        <vertAlign val="superscript"/>
        <sz val="10"/>
        <rFont val="Times New Roman"/>
        <family val="1"/>
      </rPr>
      <t>3</t>
    </r>
  </si>
  <si>
    <r>
      <t xml:space="preserve">Elementy potrzebne do przygotowania cementu, które do zabiegu nie muszą być jałowe (np. pedał) - </t>
    </r>
    <r>
      <rPr>
        <b/>
        <sz val="10"/>
        <rFont val="Times New Roman"/>
        <family val="1"/>
      </rPr>
      <t xml:space="preserve">5 szt </t>
    </r>
    <r>
      <rPr>
        <sz val="10"/>
        <rFont val="Times New Roman"/>
        <family val="1"/>
      </rPr>
      <t>na cały okres obowiązywania umowy.</t>
    </r>
  </si>
  <si>
    <t>Ilość szt.</t>
  </si>
  <si>
    <t xml:space="preserve">Część nr 1 Zestaw do stabilizacji kręgosłupa z dostępu tylnego z opcją stabilizacji z dostępu przedniego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</si>
  <si>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Część nr 2 Cementy kostne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</si>
  <si>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Wartość zamówienia w ramach prawa opcji w wysokości </t>
    </r>
    <r>
      <rPr>
        <b/>
        <u val="single"/>
        <sz val="10"/>
        <rFont val="Times New Roman"/>
        <family val="1"/>
      </rPr>
      <t xml:space="preserve">30% </t>
    </r>
    <r>
      <rPr>
        <b/>
        <sz val="10"/>
        <rFont val="Times New Roman"/>
        <family val="1"/>
      </rPr>
      <t>zamówienia podstawowego</t>
    </r>
  </si>
  <si>
    <r>
      <t xml:space="preserve">Wartość zamówienia w ramach prawa opcji w wysokości </t>
    </r>
    <r>
      <rPr>
        <b/>
        <u val="single"/>
        <sz val="10"/>
        <rFont val="Times New Roman"/>
        <family val="1"/>
      </rPr>
      <t>30%</t>
    </r>
    <r>
      <rPr>
        <b/>
        <sz val="10"/>
        <rFont val="Times New Roman"/>
        <family val="1"/>
      </rPr>
      <t xml:space="preserve"> zamówienia podstawowego</t>
    </r>
  </si>
  <si>
    <t>Część nr 6 Substytuty kości</t>
  </si>
  <si>
    <t>Część nr 5 Zestaw do wertebroplastyki</t>
  </si>
  <si>
    <t>Substytut kości, wchłanialny, ulegający przebudowie kostnej, składający się z β- trójfosforanu wapnia (może także zawierać hydroksyapatyt jako drugi skladnik), granulki lub peletki o średnicy w zakresie 1-4mm.</t>
  </si>
  <si>
    <r>
      <t>granulat 30cm3</t>
    </r>
    <r>
      <rPr>
        <b/>
        <sz val="11"/>
        <rFont val="Times New Roman"/>
        <family val="1"/>
      </rPr>
      <t>*</t>
    </r>
  </si>
  <si>
    <t>Zestaw do wydłużania/kompresji kończyn składający się ze:  śródszpikowego gwoździa rosnącego z wewnętrznym magnetycznym mechanizmem wzrostowym oraz z zewnętrznego kontrolera sterującego procesem wydłużania/kompresji przezskórnie. Magnetyczne gwoździe dedykowane do rodzaju wydłużanej kości: udowy, piszczelowy, ramienny oraz sposobu wprowadzenia gwoździa: standardowe (antegrade) lub wsteczne (retrograde). Zakres wydłużenia od 50mm do 80 mm, gwoździe dostępne w długościach od 155mm do 365mm oraz w wersji prostej i z proksymalnym odgięciem 10 stopni.</t>
  </si>
  <si>
    <r>
      <t>dostawa do</t>
    </r>
    <r>
      <rPr>
        <b/>
        <sz val="10"/>
        <rFont val="Times New Roman"/>
        <family val="1"/>
      </rPr>
      <t xml:space="preserve"> 7 dni roboczych</t>
    </r>
    <r>
      <rPr>
        <sz val="10"/>
        <rFont val="Times New Roman"/>
        <family val="1"/>
      </rPr>
      <t xml:space="preserve"> od zgłoszenia zamówienia przez Zamawiającego</t>
    </r>
  </si>
  <si>
    <r>
      <t xml:space="preserve">dostawa implantów do </t>
    </r>
    <r>
      <rPr>
        <b/>
        <sz val="10"/>
        <rFont val="Times New Roman"/>
        <family val="1"/>
      </rPr>
      <t>7 dni roboczych</t>
    </r>
    <r>
      <rPr>
        <sz val="10"/>
        <rFont val="Times New Roman"/>
        <family val="1"/>
      </rPr>
      <t xml:space="preserve"> od zgłoszenia zamówienia przez Zamawiającego</t>
    </r>
  </si>
  <si>
    <r>
      <t xml:space="preserve">dostawa implantów w ciągu </t>
    </r>
    <r>
      <rPr>
        <b/>
        <sz val="10"/>
        <rFont val="Times New Roman"/>
        <family val="1"/>
      </rPr>
      <t>2dni roboczych</t>
    </r>
    <r>
      <rPr>
        <sz val="10"/>
        <rFont val="Times New Roman"/>
        <family val="1"/>
      </rPr>
      <t xml:space="preserve"> od zgłoszenia zamówienia przez Zamawiającego</t>
    </r>
  </si>
  <si>
    <r>
      <t>do Magazynu Implantów, w ciągu</t>
    </r>
    <r>
      <rPr>
        <b/>
        <sz val="10"/>
        <rFont val="Times New Roman"/>
        <family val="1"/>
      </rPr>
      <t xml:space="preserve"> 2 dni roboczych</t>
    </r>
    <r>
      <rPr>
        <sz val="10"/>
        <rFont val="Times New Roman"/>
        <family val="1"/>
      </rPr>
      <t xml:space="preserve"> od zlożenia zamówienia przez zamawiającego</t>
    </r>
  </si>
  <si>
    <t xml:space="preserve"> Część nr 8 Endoproteza stawu kolanowego z elementami rewizyjnymi oraz wersją zawiasową</t>
  </si>
  <si>
    <r>
      <t xml:space="preserve">Komponent udowy wykonany ze stopu CoCrMo, komponent udowy </t>
    </r>
    <r>
      <rPr>
        <b/>
        <sz val="10"/>
        <rFont val="Times New Roman"/>
        <family val="1"/>
      </rPr>
      <t>typu CR i PS</t>
    </r>
    <r>
      <rPr>
        <sz val="10"/>
        <rFont val="Times New Roman"/>
        <family val="1"/>
      </rPr>
      <t xml:space="preserve"> (lewo i prawostronne dostępne w min 7 rozmiarach). Komponenty o geometrii jednoosiowej (single radius), kulistej (medial pivot) lub równoważne. </t>
    </r>
    <r>
      <rPr>
        <b/>
        <u val="single"/>
        <sz val="10"/>
        <rFont val="Times New Roman"/>
        <family val="1"/>
      </rPr>
      <t>Wymagana jednoosiowość endoprotezy od min 20° do min 65°.</t>
    </r>
  </si>
  <si>
    <r>
      <t xml:space="preserve">Wkładki polietylenowe </t>
    </r>
    <r>
      <rPr>
        <b/>
        <u val="single"/>
        <sz val="10"/>
        <rFont val="Times New Roman"/>
        <family val="1"/>
      </rPr>
      <t>wykonane z  polietylenu wysokousieciowanego (higly cross-linked) zgodnie z normą ASTM F2565 bądź równoważną normą lub cross-linkowanego z zastosowaniem promieni beta</t>
    </r>
    <r>
      <rPr>
        <sz val="10"/>
        <rFont val="Times New Roman"/>
        <family val="1"/>
      </rPr>
      <t>; asortyment obejmujący min. 3 typy wkładek: CR, PS oraz wkład z podniesioną przednią lub obniżoną tylną krawędzią lub równowaznym rozwiazaniem zapewniającym stabilizację AP bez wycinania klatki Insalla. Asortyment wkładek o rozpiętości grubości min. 5 rozmiarów</t>
    </r>
  </si>
  <si>
    <r>
      <t xml:space="preserve">Wkładki </t>
    </r>
    <r>
      <rPr>
        <u val="single"/>
        <sz val="10"/>
        <rFont val="Times New Roman"/>
        <family val="1"/>
      </rPr>
      <t>polietylenowe</t>
    </r>
    <r>
      <rPr>
        <sz val="10"/>
        <rFont val="Times New Roman"/>
        <family val="1"/>
      </rPr>
      <t xml:space="preserve"> typu </t>
    </r>
    <r>
      <rPr>
        <u val="single"/>
        <sz val="10"/>
        <rFont val="Times New Roman"/>
        <family val="1"/>
      </rPr>
      <t xml:space="preserve">półzwiązanego </t>
    </r>
  </si>
  <si>
    <r>
      <t xml:space="preserve">Adaptery offsetowe lub podobne rozwiązane umożliwiające przesunięcie osi trzpienia śródszpikowego względem osi dedykowanych połączeń w komponencie udowym i piszczelowym. Wymagany offset to przynajmniej </t>
    </r>
    <r>
      <rPr>
        <u val="single"/>
        <sz val="10"/>
        <rFont val="Times New Roman"/>
        <family val="1"/>
      </rPr>
      <t>6 mm dla</t>
    </r>
    <r>
      <rPr>
        <sz val="10"/>
        <rFont val="Times New Roman"/>
        <family val="1"/>
      </rPr>
      <t xml:space="preserve"> komponentu piszczelowego i </t>
    </r>
    <r>
      <rPr>
        <u val="single"/>
        <sz val="10"/>
        <rFont val="Times New Roman"/>
        <family val="1"/>
      </rPr>
      <t>4 mm</t>
    </r>
    <r>
      <rPr>
        <sz val="10"/>
        <rFont val="Times New Roman"/>
        <family val="1"/>
      </rPr>
      <t xml:space="preserve"> dla komponentu udowego.</t>
    </r>
  </si>
  <si>
    <r>
      <rPr>
        <b/>
        <sz val="10"/>
        <rFont val="Times New Roman"/>
        <family val="1"/>
      </rPr>
      <t>8 kompletów instrumentarium</t>
    </r>
    <r>
      <rPr>
        <sz val="10"/>
        <rFont val="Times New Roman"/>
        <family val="1"/>
      </rPr>
      <t xml:space="preserve"> na stanie Zamawiającego przez cały okres obowiązywania umowy w tym jeden zestaw narzędzi niezbędnych do założenia endoprotezy rewizyjnej oraz zawiasowej. Drugi zestaw do endoprotezy rewizyjnej oraz zestaw do endoprotezy zawiasowej dostępny na żądanie w ciągu 24 godzin. Wymagane instrumentarium pozwalające na dokonanie resekcji kości piszczelowej zarówno śród- jak i zewnątrzszpikowo;</t>
    </r>
  </si>
  <si>
    <r>
      <rPr>
        <b/>
        <sz val="10"/>
        <rFont val="Times New Roman"/>
        <family val="1"/>
      </rPr>
      <t>8 napędów</t>
    </r>
    <r>
      <rPr>
        <sz val="10"/>
        <rFont val="Times New Roman"/>
        <family val="1"/>
      </rPr>
      <t xml:space="preserve"> na stanie Zamawiającego przez cały okres obowiązywania umowy;</t>
    </r>
  </si>
  <si>
    <r>
      <t xml:space="preserve">Magazyn Implantów utworzony w siedzibie Zamawiajacego przez cały czas okres obowiązywania umowy. Dostępność minimum </t>
    </r>
    <r>
      <rPr>
        <b/>
        <sz val="10"/>
        <rFont val="Times New Roman"/>
        <family val="1"/>
      </rPr>
      <t xml:space="preserve">6 egzemplarzy każdego implantu metalowego </t>
    </r>
    <r>
      <rPr>
        <sz val="10"/>
        <rFont val="Times New Roman"/>
        <family val="1"/>
      </rPr>
      <t xml:space="preserve">za wyjątkiem skrajnych (najmniejszego i największego), gdzie możliwe jest dostarczenie dwóch egzemplarzy. Dla wkładek dostępność </t>
    </r>
    <r>
      <rPr>
        <b/>
        <sz val="10"/>
        <rFont val="Times New Roman"/>
        <family val="1"/>
      </rPr>
      <t>min 6 egzemplarzy CR/PS/UC do grubości 16 mm, powyżej 16 mm – po 1 szt</t>
    </r>
    <r>
      <rPr>
        <sz val="10"/>
        <rFont val="Times New Roman"/>
        <family val="1"/>
      </rPr>
      <t>. Implanty rewizyjne dostępne w liczbie</t>
    </r>
    <r>
      <rPr>
        <b/>
        <sz val="10"/>
        <rFont val="Times New Roman"/>
        <family val="1"/>
      </rPr>
      <t xml:space="preserve"> 2 sztuk</t>
    </r>
    <r>
      <rPr>
        <sz val="10"/>
        <rFont val="Times New Roman"/>
        <family val="1"/>
      </rPr>
      <t xml:space="preserve"> każdego typu, za wyjątkiem skrajnych rozmiarów (najmniejszy i największy), gdzie wymagane jest dostarczenie </t>
    </r>
    <r>
      <rPr>
        <b/>
        <sz val="10"/>
        <rFont val="Times New Roman"/>
        <family val="1"/>
      </rPr>
      <t>1 kompletu</t>
    </r>
    <r>
      <rPr>
        <sz val="10"/>
        <rFont val="Times New Roman"/>
        <family val="1"/>
      </rPr>
      <t>; dodatkowo w przypadku tac piszczelowych wymagane dostarczenie min.</t>
    </r>
    <r>
      <rPr>
        <b/>
        <sz val="10"/>
        <rFont val="Times New Roman"/>
        <family val="1"/>
      </rPr>
      <t xml:space="preserve"> 3 kompletów.</t>
    </r>
  </si>
  <si>
    <t>Część nr 9 Wkręty kostne</t>
  </si>
  <si>
    <r>
      <t>Wartość zamówienia w ramach prawa opcji</t>
    </r>
    <r>
      <rPr>
        <b/>
        <u val="single"/>
        <sz val="10"/>
        <rFont val="Times New Roman"/>
        <family val="1"/>
      </rPr>
      <t xml:space="preserve"> 30%</t>
    </r>
    <r>
      <rPr>
        <b/>
        <sz val="10"/>
        <rFont val="Times New Roman"/>
        <family val="1"/>
      </rPr>
      <t xml:space="preserve"> zamówienia podstawowego</t>
    </r>
  </si>
  <si>
    <t xml:space="preserve">Wkręt do kości gąbczastej o średnicy 6,5mm z gwintem na całej długości wkręta lub częściowym, dł. 25 - 140 mm </t>
  </si>
  <si>
    <t>Wkręt kaniulowany samowiercący o średnicy 4,5mm z gwintem na całej długości wkręta lub częściowym, długość wkrętu L=20 - 80mm</t>
  </si>
  <si>
    <t>Wkręt kaniulowany kompresyjny tytanowy Ø 2,4/3,3 mm, dł. 9 - 40mm</t>
  </si>
  <si>
    <t>Wkręt kaniulowany kompresyjny tytanowy Ø 3,0/3,5 mm, dł. 10 - 40mm</t>
  </si>
  <si>
    <t>Wkręt kaniulowany kompresyjny tytanowy Ø 4,5/5,0 mm, dł. 20 - 110mm</t>
  </si>
  <si>
    <t>Wkręt kaniulowany kompresyjny tytanowy Ø 6,5/7,5 mm, dł. 30 - 150mm</t>
  </si>
  <si>
    <t>Część nr 10 Płytki do zespoleń stopy</t>
  </si>
  <si>
    <t>Część nr 11 Stabilizatory oparte na tubach kompresyjnych</t>
  </si>
  <si>
    <t>Tuba  fi 15 (wielokrotnego użytku) z klamrami wielopłaszczyznowymi. Możliwość wykonania kompresji/dystrakcji za pomoca śruby lub kołnierza umieszczonego na tubie. Zakres dynamizacji 70mm. L=15mmx180mm w pełni skompresowany oraz 15mmx250mm w pełni dynamizacji. 5 ZESTAWÓW</t>
  </si>
  <si>
    <t>Tuba  fi 20 (wielokrotnego uzytku) z klamrami wielopłaszczyznowymi. Możliwość wykonania kompresji/dystrakcji za pomoca kołnierza umieszczonego na tubie. Zakres dynamizacji 100mm. L=20mmx250mm w pełni skompresowany oraz 20mmx350mm w pełni dynamizacji.  8 ZESTAWÓW</t>
  </si>
  <si>
    <t>Tuba  fi 25 (wielokrotnego uzytku) z klamrami wielopłaszczyznowymi dla grotów fi 5mm oraz 6mm - stabilizator wykonany z lekkiego stopu tytanu. Możliwość wykonania kompresji/dystrakcji za pomoca kołnierza umieszczonego na tubie. Zakres dynamizacji 150mm. L=25mmx320mm w pełni skompresowany oraz 25mmx470mm w pełni dynamizacji. 4 ZESTAWY</t>
  </si>
  <si>
    <r>
      <t>Wartość zamówienia w ramach prawa opcji</t>
    </r>
    <r>
      <rPr>
        <b/>
        <u val="single"/>
        <sz val="10"/>
        <rFont val="Times New Roman"/>
        <family val="1"/>
      </rPr>
      <t xml:space="preserve"> 30% </t>
    </r>
    <r>
      <rPr>
        <b/>
        <sz val="10"/>
        <rFont val="Times New Roman"/>
        <family val="1"/>
      </rPr>
      <t>zamówienia podstawowego</t>
    </r>
  </si>
  <si>
    <t>nie jest wymagana</t>
  </si>
  <si>
    <r>
      <t xml:space="preserve">magazyn komisowy utworzony w siedzibie Zamawiajacego przez cały okres obowiązywania umowy. </t>
    </r>
    <r>
      <rPr>
        <b/>
        <sz val="10"/>
        <rFont val="Times New Roman"/>
        <family val="1"/>
      </rPr>
      <t>Skład 1 zestawu: 1 pręt, 2 klamry, 1 klucz, 2 groty.</t>
    </r>
  </si>
  <si>
    <t>Część nr 12 Stabilizatory wielopłaszczyznowe</t>
  </si>
  <si>
    <t>Stabilizator do nadgarstka 2 ZESTAWY</t>
  </si>
  <si>
    <t>Stabilizator do paliczków 2 ZESTAWY</t>
  </si>
  <si>
    <t>Część nr 13 Stabilizator kulowy nadgarstka</t>
  </si>
  <si>
    <t>Stabilizator zewnętrzny stawu nadgarstkowego (wielokrotnego uzytku ) oparaty na przegubach kulowych. Przeguby kulowe blokowane są niezależenie. Możliwość wykonania kompresji  oraz dystrakcji ( zakres 22 mm ). Możliwość wymiany klamer zaciskających groty; 4 ZESTAWY</t>
  </si>
  <si>
    <t>Cement kostny o niskiej lepkości, w opakowaniu 1x20g .</t>
  </si>
  <si>
    <t xml:space="preserve">Część nr 3 Test do oznaczania alfa-defensyn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</si>
  <si>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Przedmiot zamówienia</t>
  </si>
  <si>
    <t>Część nr 4 Zestaw operacyjny prętów rosnących</t>
  </si>
  <si>
    <r>
      <t>Pręt wydłużany magnetycznie o średnicach 4,5mm, 5,0mm, 5.5mm oraz 6,0mm i długościach 70mm Standardowy, 90mm Standardowy</t>
    </r>
  </si>
  <si>
    <t>Pręt wydłużany magnetycznie o średnicach 4,5mm, 5,0mm, 5.5mm oraz 6,0mm i długościach 70mm Offsetowy, 90mm Offsetowy</t>
  </si>
  <si>
    <r>
      <t xml:space="preserve">Sródoperacyjny ręczny kontroler wydłużania pręta </t>
    </r>
  </si>
  <si>
    <t>Sródoperacyjny przymiar pręta magnetycznego o długościach 70mm, 90mm</t>
  </si>
  <si>
    <t>B06</t>
  </si>
  <si>
    <t>Część nr 7 Zestaw operacyjny do wydłużania/kompresji kończyn</t>
  </si>
  <si>
    <t>B07</t>
  </si>
  <si>
    <t>B08</t>
  </si>
  <si>
    <t>B09</t>
  </si>
  <si>
    <t>B10</t>
  </si>
  <si>
    <t>Płytka kształtowa blokowana prostokątna do zespoleń kości stopy - skokowej, łódkowatej, sześciennej. Płytka posiada otwory stożkowe gwintowane. Śruby blokowane w płytce 2,4 mm samogwintujące z gniazdem sześciokątnym lub gwiazdkowym. Śruby blokowane wkręcane za pomocą śrubokręta dynamometrycznego 0,8Nm. Otwory kompresyjne zapewniające wprowadzenie wkręta korowego 2,7 mm w pozycji neutralnej, kompresyjnej oraz kątowej. Ustalone kątowo ustawienie wkrętów blokowanych. Przynajmniej 2 otwory do tymczasowej stabilizacji drutami Kirschnera 1,0. Długość od 22 do 27mm, 4 otwory blokowane i 2 otwory kompresyjne.</t>
  </si>
  <si>
    <t>Płytki w kształcie litery T, ukośna, prawa i lewa. Mocowana z zastosowaniem śrub do stabilizacji kątowej 2,4mm. W części poprzecznej 2 otwory stożkowe gwintowane oraz co najmniej 1 otwór do wstępnej stabilizacji drutem Kirschnera. Na trzonie płytki 2 otwory blokowane nie wymagające zaślepek/przejściówek oraz co najmniej 1 otwór do wstępnej stabilizacji drutem Kirschnera. Śruby blokowane w płytce 2,4 mm samogwintujące z gniazdem sześciokątnym lub gwiazdkowym. Śruby blokowane wkręcane za pomocą śrubokręta dynamometrycznego 0,8Nm. Długość od 26 do 32mm.</t>
  </si>
  <si>
    <t>Płytki w kształcie litery T, skośna, prawa i lewa. Mocowana z zastosowaniem śrub do stabilizacji kątowej 2,4mm. Płytka z poprzecznymi podcięciami umożliwiającymi łatwiejsze dopasowanie do kości. W części poprzecznej 2 otwory stożkowe gwintowane oraz co najmniej 1 otwór do wstępnej stabilizacji drutem Kirschnera. Na trzonie płytki 2 otwory blokowane nie wymagające zaślepek/przejściówek oraz co najmniej 1 otwór do wstępnej stabilizacji drutem Kirschnera. Śruby blokowane w płytce 2,4 mm samogwintujące z gniazdem sześciokątnym lub gwiazdkowym. Śruby blokowane wkręcane za pomocą śrubokręta dynamometrycznego 0,8Nm. Długość 33mm.</t>
  </si>
  <si>
    <t>Płytka blokująco – kompresyjna prosta szeroka. Otwory blokowane w płytce z gwintem stożkowym, nie wymagające zaślepek/przejściówek z możliwością zastosowania śrub blokowanych 2,4 mm, oraz otwory kompresyjne do śrub korowych 2,7 mm. Śruby blokowane w płytce samogwintujące z gniazdem sześciokątnym lub gwiazdkowym. Śruby blokowane wkręcane za pomocą śrubokręta dynamometrycznego 0,8Nm. Płytka posiada 2 otwory do wstępnej stabilizacji drutami Kirschnera. Długość od 51 do 66 mm, od 5 do 6 otworów. Grubość płytki 1,8 mm.</t>
  </si>
  <si>
    <t>Płytka blokująco – kompresyjna, rekonstrukcyjna prosta do stopy. Płytka posiada podcięcia na bokach ułatwiające kształtowanie. Otwory blokowane w płytce z gwintem stożkowym, nie wymagające zaślepek/przejściówek z możliwością zastosowania śrub blokowanych 2,4 mm, oraz otwory kompresyjne do śrub korowych 2,7 mm. Końce płytki odpowiednio wyprofilowane do wprowadzania płytki metodą minimalnego cięcia. Śruby blokowane w płytce samogwintujące z gniazdem sześciokątnym lub gwiazdkowym. Śruby blokowane wkręcane za pomocą śrubokręta dynamometrycznego 0,8Nm. Płytka posiada 2 otwory do wstępnej stabilizacji drutami Kirschnera. Długość od 54 do 124mm, od 3 do 10 otworów. Grubość płytki 1,8 mm.</t>
  </si>
  <si>
    <t>B11</t>
  </si>
  <si>
    <t>B12</t>
  </si>
  <si>
    <t>Groty typu Schanz samotnące o średnicy 1,65 mm oraz 2 mm</t>
  </si>
  <si>
    <t>B13</t>
  </si>
  <si>
    <t>Groty typu Schanz samotnące o średnicy 3 mm</t>
  </si>
  <si>
    <t>Załączniknr 1 do SWZ</t>
  </si>
  <si>
    <r>
      <t xml:space="preserve">Aplikator cementu (pistolet/ uchwyt wielorazowego użytku, który do zabiegu musi być sterylny) - </t>
    </r>
    <r>
      <rPr>
        <b/>
        <sz val="10"/>
        <rFont val="Times New Roman"/>
        <family val="1"/>
      </rPr>
      <t>15 szt</t>
    </r>
    <r>
      <rPr>
        <sz val="10"/>
        <rFont val="Times New Roman"/>
        <family val="1"/>
      </rPr>
      <t xml:space="preserve"> na cały okres obowiazywania umowy</t>
    </r>
  </si>
  <si>
    <r>
      <t xml:space="preserve">Jeżeli do przygotowania i podania cementu potrzebne są inne elementy (na przewody) wielokrotnego użycia które do zabiegu musza być sterylne - </t>
    </r>
    <r>
      <rPr>
        <b/>
        <sz val="10"/>
        <rFont val="Times New Roman"/>
        <family val="1"/>
      </rPr>
      <t>15 kompletów</t>
    </r>
    <r>
      <rPr>
        <sz val="10"/>
        <rFont val="Times New Roman"/>
        <family val="1"/>
      </rPr>
      <t xml:space="preserve"> na cały okres obowiązywania umowy.</t>
    </r>
  </si>
  <si>
    <t xml:space="preserve"> Osprzęt do aplikacji </t>
  </si>
  <si>
    <t xml:space="preserve">Ilość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</si>
</sst>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,##0\ &quot;zł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-415]dddd\,\ d\ mmmm\ yyyy"/>
    <numFmt numFmtId="178" formatCode="_-* #,##0.00\ [$€-1]_-;\-* #,##0.00\ [$€-1]_-;_-* &quot;-&quot;??\ [$€-1]_-;_-@_-"/>
  </numFmts>
  <fonts count="6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 Light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trike/>
      <sz val="10"/>
      <name val="Times New Roman"/>
      <family val="1"/>
    </font>
    <font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mbria"/>
      <family val="2"/>
    </font>
    <font>
      <sz val="10"/>
      <name val="Cambria"/>
      <family val="2"/>
    </font>
    <font>
      <sz val="10"/>
      <color indexed="8"/>
      <name val="Cambria"/>
      <family val="2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name val="Cambria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mbria"/>
      <family val="2"/>
    </font>
    <font>
      <sz val="10"/>
      <color theme="1"/>
      <name val="Times New Roman"/>
      <family val="1"/>
    </font>
    <font>
      <sz val="10"/>
      <color theme="1"/>
      <name val="Cambria"/>
      <family val="2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/>
    </xf>
    <xf numFmtId="0" fontId="5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Fill="1" applyAlignment="1">
      <alignment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63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/>
    </xf>
    <xf numFmtId="4" fontId="7" fillId="33" borderId="13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9" fontId="6" fillId="0" borderId="10" xfId="59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9" fontId="6" fillId="0" borderId="10" xfId="59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 wrapText="1"/>
    </xf>
    <xf numFmtId="0" fontId="8" fillId="35" borderId="10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6" fillId="33" borderId="10" xfId="4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 vertical="center"/>
    </xf>
    <xf numFmtId="4" fontId="6" fillId="33" borderId="10" xfId="40" applyNumberFormat="1" applyFont="1" applyFill="1" applyBorder="1" applyAlignment="1">
      <alignment horizontal="right" vertical="center"/>
    </xf>
    <xf numFmtId="9" fontId="6" fillId="33" borderId="10" xfId="59" applyFont="1" applyFill="1" applyBorder="1" applyAlignment="1">
      <alignment horizontal="center" vertical="center"/>
    </xf>
    <xf numFmtId="0" fontId="63" fillId="0" borderId="10" xfId="0" applyFont="1" applyBorder="1" applyAlignment="1">
      <alignment horizontal="left" vertical="center" indent="1"/>
    </xf>
    <xf numFmtId="4" fontId="63" fillId="0" borderId="10" xfId="0" applyNumberFormat="1" applyFont="1" applyBorder="1" applyAlignment="1">
      <alignment vertical="center"/>
    </xf>
    <xf numFmtId="4" fontId="63" fillId="0" borderId="1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0" fontId="37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21" xfId="40" applyFont="1" applyFill="1" applyBorder="1" applyAlignment="1">
      <alignment horizontal="center" vertical="center" wrapText="1"/>
    </xf>
    <xf numFmtId="0" fontId="6" fillId="0" borderId="22" xfId="40" applyFont="1" applyFill="1" applyBorder="1" applyAlignment="1">
      <alignment horizontal="center" vertical="center" wrapText="1"/>
    </xf>
    <xf numFmtId="0" fontId="6" fillId="0" borderId="23" xfId="40" applyFont="1" applyFill="1" applyBorder="1" applyAlignment="1">
      <alignment horizontal="center" vertical="center" wrapText="1"/>
    </xf>
    <xf numFmtId="0" fontId="6" fillId="0" borderId="24" xfId="40" applyFont="1" applyFill="1" applyBorder="1" applyAlignment="1">
      <alignment horizontal="center" vertical="center" wrapText="1"/>
    </xf>
    <xf numFmtId="0" fontId="6" fillId="0" borderId="20" xfId="40" applyFont="1" applyFill="1" applyBorder="1" applyAlignment="1">
      <alignment horizontal="center" vertical="center" wrapText="1"/>
    </xf>
    <xf numFmtId="0" fontId="6" fillId="0" borderId="25" xfId="40" applyFont="1" applyFill="1" applyBorder="1" applyAlignment="1">
      <alignment horizontal="center" vertical="center" wrapText="1"/>
    </xf>
    <xf numFmtId="0" fontId="6" fillId="0" borderId="11" xfId="40" applyFont="1" applyFill="1" applyBorder="1" applyAlignment="1">
      <alignment horizontal="center" vertical="center" wrapText="1"/>
    </xf>
    <xf numFmtId="0" fontId="6" fillId="0" borderId="12" xfId="4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4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4" fillId="0" borderId="10" xfId="4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7" fillId="33" borderId="11" xfId="0" applyFont="1" applyFill="1" applyBorder="1" applyAlignment="1">
      <alignment horizontal="left" vertical="center" wrapText="1"/>
    </xf>
    <xf numFmtId="0" fontId="67" fillId="33" borderId="19" xfId="0" applyFont="1" applyFill="1" applyBorder="1" applyAlignment="1">
      <alignment horizontal="left" vertical="center" wrapText="1"/>
    </xf>
    <xf numFmtId="0" fontId="67" fillId="33" borderId="12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right" vertical="center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ane wyjściowe 2" xfId="41"/>
    <cellStyle name="Dobry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Normalny 4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="70" zoomScaleNormal="70" workbookViewId="0" topLeftCell="A1">
      <selection activeCell="A4" sqref="A4:M4"/>
    </sheetView>
  </sheetViews>
  <sheetFormatPr defaultColWidth="17.125" defaultRowHeight="12.75"/>
  <cols>
    <col min="1" max="1" width="10.00390625" style="7" customWidth="1"/>
    <col min="2" max="2" width="5.25390625" style="7" customWidth="1"/>
    <col min="3" max="3" width="51.25390625" style="7" customWidth="1"/>
    <col min="4" max="4" width="9.875" style="7" customWidth="1"/>
    <col min="5" max="5" width="14.25390625" style="7" customWidth="1"/>
    <col min="6" max="6" width="9.25390625" style="7" customWidth="1"/>
    <col min="7" max="7" width="15.125" style="7" customWidth="1"/>
    <col min="8" max="9" width="17.875" style="7" customWidth="1"/>
    <col min="10" max="11" width="25.75390625" style="7" customWidth="1"/>
    <col min="12" max="12" width="24.875" style="7" customWidth="1"/>
    <col min="13" max="13" width="20.75390625" style="7" customWidth="1"/>
    <col min="14" max="16384" width="17.125" style="7" customWidth="1"/>
  </cols>
  <sheetData>
    <row r="1" spans="3:13" s="1" customFormat="1" ht="27" customHeight="1">
      <c r="C1" s="2" t="s">
        <v>26</v>
      </c>
      <c r="L1" s="107" t="s">
        <v>242</v>
      </c>
      <c r="M1" s="107"/>
    </row>
    <row r="2" spans="2:13" s="42" customFormat="1" ht="26.25" customHeight="1">
      <c r="B2" s="115" t="s">
        <v>25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="1" customFormat="1" ht="15.75"/>
    <row r="4" spans="1:13" s="3" customFormat="1" ht="42" customHeight="1">
      <c r="A4" s="118" t="s">
        <v>176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s="11" customFormat="1" ht="64.5" customHeight="1">
      <c r="A5" s="9" t="s">
        <v>21</v>
      </c>
      <c r="B5" s="9" t="s">
        <v>0</v>
      </c>
      <c r="C5" s="10" t="s">
        <v>220</v>
      </c>
      <c r="D5" s="9" t="s">
        <v>9</v>
      </c>
      <c r="E5" s="9" t="s">
        <v>2</v>
      </c>
      <c r="F5" s="9" t="s">
        <v>3</v>
      </c>
      <c r="G5" s="9" t="s">
        <v>8</v>
      </c>
      <c r="H5" s="9" t="s">
        <v>4</v>
      </c>
      <c r="I5" s="9" t="s">
        <v>5</v>
      </c>
      <c r="J5" s="9" t="s">
        <v>1</v>
      </c>
      <c r="K5" s="9" t="s">
        <v>7</v>
      </c>
      <c r="L5" s="9" t="s">
        <v>6</v>
      </c>
      <c r="M5" s="9" t="s">
        <v>11</v>
      </c>
    </row>
    <row r="6" spans="1:13" s="16" customFormat="1" ht="30" customHeight="1">
      <c r="A6" s="12" t="s">
        <v>22</v>
      </c>
      <c r="B6" s="9">
        <v>1</v>
      </c>
      <c r="C6" s="9" t="s">
        <v>17</v>
      </c>
      <c r="D6" s="12">
        <v>1000</v>
      </c>
      <c r="E6" s="32"/>
      <c r="F6" s="13">
        <v>0.08</v>
      </c>
      <c r="G6" s="15">
        <f aca="true" t="shared" si="0" ref="G6:G11">ROUND(E6+(E6*F6),2)</f>
        <v>0</v>
      </c>
      <c r="H6" s="15">
        <f aca="true" t="shared" si="1" ref="H6:H11">ROUND(D6*E6,2)</f>
        <v>0</v>
      </c>
      <c r="I6" s="15">
        <f aca="true" t="shared" si="2" ref="I6:I11">ROUND(D6*G6,2)</f>
        <v>0</v>
      </c>
      <c r="J6" s="29"/>
      <c r="K6" s="29"/>
      <c r="L6" s="29"/>
      <c r="M6" s="29"/>
    </row>
    <row r="7" spans="1:13" s="8" customFormat="1" ht="30" customHeight="1">
      <c r="A7" s="12" t="s">
        <v>22</v>
      </c>
      <c r="B7" s="9">
        <v>2</v>
      </c>
      <c r="C7" s="9" t="s">
        <v>13</v>
      </c>
      <c r="D7" s="12">
        <v>200</v>
      </c>
      <c r="E7" s="32"/>
      <c r="F7" s="17">
        <v>0.08</v>
      </c>
      <c r="G7" s="15">
        <f t="shared" si="0"/>
        <v>0</v>
      </c>
      <c r="H7" s="15">
        <f t="shared" si="1"/>
        <v>0</v>
      </c>
      <c r="I7" s="15">
        <f t="shared" si="2"/>
        <v>0</v>
      </c>
      <c r="J7" s="9"/>
      <c r="K7" s="9"/>
      <c r="L7" s="9"/>
      <c r="M7" s="9"/>
    </row>
    <row r="8" spans="1:13" s="8" customFormat="1" ht="30" customHeight="1">
      <c r="A8" s="12" t="s">
        <v>22</v>
      </c>
      <c r="B8" s="9">
        <v>3</v>
      </c>
      <c r="C8" s="9" t="s">
        <v>14</v>
      </c>
      <c r="D8" s="12">
        <v>200</v>
      </c>
      <c r="E8" s="32"/>
      <c r="F8" s="17">
        <v>0.08</v>
      </c>
      <c r="G8" s="15">
        <f t="shared" si="0"/>
        <v>0</v>
      </c>
      <c r="H8" s="15">
        <f t="shared" si="1"/>
        <v>0</v>
      </c>
      <c r="I8" s="15">
        <f t="shared" si="2"/>
        <v>0</v>
      </c>
      <c r="J8" s="9"/>
      <c r="K8" s="9"/>
      <c r="L8" s="9"/>
      <c r="M8" s="9"/>
    </row>
    <row r="9" spans="1:13" s="8" customFormat="1" ht="30" customHeight="1">
      <c r="A9" s="12" t="s">
        <v>22</v>
      </c>
      <c r="B9" s="9">
        <v>4</v>
      </c>
      <c r="C9" s="12" t="s">
        <v>12</v>
      </c>
      <c r="D9" s="12">
        <v>30</v>
      </c>
      <c r="E9" s="32"/>
      <c r="F9" s="17">
        <v>0.08</v>
      </c>
      <c r="G9" s="15">
        <f t="shared" si="0"/>
        <v>0</v>
      </c>
      <c r="H9" s="15">
        <f t="shared" si="1"/>
        <v>0</v>
      </c>
      <c r="I9" s="15">
        <f t="shared" si="2"/>
        <v>0</v>
      </c>
      <c r="J9" s="9"/>
      <c r="K9" s="9"/>
      <c r="L9" s="9"/>
      <c r="M9" s="9"/>
    </row>
    <row r="10" spans="1:13" s="16" customFormat="1" ht="30" customHeight="1">
      <c r="A10" s="12" t="s">
        <v>22</v>
      </c>
      <c r="B10" s="9">
        <v>5</v>
      </c>
      <c r="C10" s="9" t="s">
        <v>15</v>
      </c>
      <c r="D10" s="12">
        <v>12</v>
      </c>
      <c r="E10" s="32"/>
      <c r="F10" s="19">
        <v>0.08</v>
      </c>
      <c r="G10" s="15">
        <f t="shared" si="0"/>
        <v>0</v>
      </c>
      <c r="H10" s="15">
        <f t="shared" si="1"/>
        <v>0</v>
      </c>
      <c r="I10" s="15">
        <f t="shared" si="2"/>
        <v>0</v>
      </c>
      <c r="J10" s="29"/>
      <c r="K10" s="29"/>
      <c r="L10" s="29"/>
      <c r="M10" s="29"/>
    </row>
    <row r="11" spans="1:13" s="8" customFormat="1" ht="30" customHeight="1">
      <c r="A11" s="12" t="s">
        <v>22</v>
      </c>
      <c r="B11" s="9">
        <v>6</v>
      </c>
      <c r="C11" s="9" t="s">
        <v>16</v>
      </c>
      <c r="D11" s="12">
        <v>12</v>
      </c>
      <c r="E11" s="32"/>
      <c r="F11" s="17">
        <v>0.08</v>
      </c>
      <c r="G11" s="15">
        <f t="shared" si="0"/>
        <v>0</v>
      </c>
      <c r="H11" s="15">
        <f t="shared" si="1"/>
        <v>0</v>
      </c>
      <c r="I11" s="15">
        <f t="shared" si="2"/>
        <v>0</v>
      </c>
      <c r="J11" s="9"/>
      <c r="K11" s="9"/>
      <c r="L11" s="9"/>
      <c r="M11" s="9"/>
    </row>
    <row r="12" spans="1:13" s="8" customFormat="1" ht="42" customHeight="1">
      <c r="A12" s="120" t="s">
        <v>10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s="8" customFormat="1" ht="30" customHeight="1">
      <c r="A13" s="12" t="s">
        <v>22</v>
      </c>
      <c r="B13" s="9">
        <v>7</v>
      </c>
      <c r="C13" s="9" t="s">
        <v>18</v>
      </c>
      <c r="D13" s="12">
        <v>200</v>
      </c>
      <c r="E13" s="32"/>
      <c r="F13" s="21">
        <v>0.08</v>
      </c>
      <c r="G13" s="22">
        <f>ROUND(E13+(E13*F13),2)</f>
        <v>0</v>
      </c>
      <c r="H13" s="15">
        <f>ROUND(D13*E13,2)</f>
        <v>0</v>
      </c>
      <c r="I13" s="18">
        <f>ROUND(D13*G13,2)</f>
        <v>0</v>
      </c>
      <c r="J13" s="23"/>
      <c r="K13" s="9"/>
      <c r="L13" s="9"/>
      <c r="M13" s="9"/>
    </row>
    <row r="14" spans="1:13" s="8" customFormat="1" ht="30" customHeight="1">
      <c r="A14" s="12" t="s">
        <v>22</v>
      </c>
      <c r="B14" s="12">
        <v>8</v>
      </c>
      <c r="C14" s="9" t="s">
        <v>19</v>
      </c>
      <c r="D14" s="12">
        <v>200</v>
      </c>
      <c r="E14" s="32"/>
      <c r="F14" s="21">
        <v>0.08</v>
      </c>
      <c r="G14" s="22">
        <f>ROUND(E14+(E14*F14),2)</f>
        <v>0</v>
      </c>
      <c r="H14" s="15">
        <f>ROUND(D14*E14,2)</f>
        <v>0</v>
      </c>
      <c r="I14" s="18">
        <f>ROUND(D14*G14,2)</f>
        <v>0</v>
      </c>
      <c r="J14" s="23"/>
      <c r="K14" s="9"/>
      <c r="L14" s="9"/>
      <c r="M14" s="9"/>
    </row>
    <row r="15" spans="1:13" s="8" customFormat="1" ht="30" customHeight="1">
      <c r="A15" s="12" t="s">
        <v>22</v>
      </c>
      <c r="B15" s="9">
        <v>9</v>
      </c>
      <c r="C15" s="9" t="s">
        <v>14</v>
      </c>
      <c r="D15" s="12">
        <v>100</v>
      </c>
      <c r="E15" s="32"/>
      <c r="F15" s="21">
        <v>0.08</v>
      </c>
      <c r="G15" s="22">
        <f>ROUND(E15+(E15*F15),2)</f>
        <v>0</v>
      </c>
      <c r="H15" s="15">
        <f>ROUND(D15*E15,2)</f>
        <v>0</v>
      </c>
      <c r="I15" s="18">
        <f>ROUND(D15*G15,2)</f>
        <v>0</v>
      </c>
      <c r="J15" s="23"/>
      <c r="K15" s="9"/>
      <c r="L15" s="9"/>
      <c r="M15" s="9"/>
    </row>
    <row r="16" spans="1:13" s="8" customFormat="1" ht="30" customHeight="1">
      <c r="A16" s="12" t="s">
        <v>22</v>
      </c>
      <c r="B16" s="12">
        <v>10</v>
      </c>
      <c r="C16" s="9" t="s">
        <v>15</v>
      </c>
      <c r="D16" s="12">
        <v>30</v>
      </c>
      <c r="E16" s="32"/>
      <c r="F16" s="21">
        <v>0.08</v>
      </c>
      <c r="G16" s="22">
        <f>ROUND(E16+(E16*F16),2)</f>
        <v>0</v>
      </c>
      <c r="H16" s="15">
        <f>ROUND(D16*E16,2)</f>
        <v>0</v>
      </c>
      <c r="I16" s="18">
        <f>ROUND(D16*G16,2)</f>
        <v>0</v>
      </c>
      <c r="J16" s="23"/>
      <c r="K16" s="9"/>
      <c r="L16" s="9"/>
      <c r="M16" s="9"/>
    </row>
    <row r="17" spans="1:13" s="8" customFormat="1" ht="30" customHeight="1">
      <c r="A17" s="12" t="s">
        <v>22</v>
      </c>
      <c r="B17" s="9">
        <v>11</v>
      </c>
      <c r="C17" s="9" t="s">
        <v>20</v>
      </c>
      <c r="D17" s="12">
        <v>70</v>
      </c>
      <c r="E17" s="32"/>
      <c r="F17" s="21">
        <v>0.08</v>
      </c>
      <c r="G17" s="22">
        <f>ROUND(E17+(E17*F17),2)</f>
        <v>0</v>
      </c>
      <c r="H17" s="15">
        <f>ROUND(D17*E17,2)</f>
        <v>0</v>
      </c>
      <c r="I17" s="18">
        <f>ROUND(D17*G17,2)</f>
        <v>0</v>
      </c>
      <c r="J17" s="9"/>
      <c r="K17" s="9"/>
      <c r="L17" s="9"/>
      <c r="M17" s="9"/>
    </row>
    <row r="18" spans="1:12" s="25" customFormat="1" ht="34.5" customHeight="1">
      <c r="A18" s="113" t="s">
        <v>23</v>
      </c>
      <c r="B18" s="113"/>
      <c r="C18" s="113"/>
      <c r="D18" s="113"/>
      <c r="E18" s="113"/>
      <c r="F18" s="113"/>
      <c r="G18" s="114"/>
      <c r="H18" s="57">
        <f>SUM(H6:H11)+SUM(H13:H17)</f>
        <v>0</v>
      </c>
      <c r="I18" s="57">
        <f>SUM(I6:I11)+SUM(I13:I17)</f>
        <v>0</v>
      </c>
      <c r="J18" s="24"/>
      <c r="K18" s="24"/>
      <c r="L18" s="24"/>
    </row>
    <row r="19" spans="1:12" s="26" customFormat="1" ht="34.5" customHeight="1">
      <c r="A19" s="109" t="s">
        <v>179</v>
      </c>
      <c r="B19" s="112"/>
      <c r="C19" s="112"/>
      <c r="D19" s="112"/>
      <c r="E19" s="112"/>
      <c r="F19" s="112"/>
      <c r="G19" s="112"/>
      <c r="H19" s="58">
        <f>(H18*0.3)</f>
        <v>0</v>
      </c>
      <c r="I19" s="58">
        <f>(I18*0.3)</f>
        <v>0</v>
      </c>
      <c r="J19" s="24"/>
      <c r="K19" s="24"/>
      <c r="L19" s="24"/>
    </row>
    <row r="20" spans="1:12" s="26" customFormat="1" ht="34.5" customHeight="1">
      <c r="A20" s="108" t="s">
        <v>24</v>
      </c>
      <c r="B20" s="108"/>
      <c r="C20" s="108"/>
      <c r="D20" s="108"/>
      <c r="E20" s="108"/>
      <c r="F20" s="108"/>
      <c r="G20" s="109"/>
      <c r="H20" s="58">
        <f>SUM(H18:H19)</f>
        <v>0</v>
      </c>
      <c r="I20" s="58">
        <f>SUM(I18:I19)</f>
        <v>0</v>
      </c>
      <c r="J20" s="24"/>
      <c r="K20" s="24"/>
      <c r="L20" s="24"/>
    </row>
    <row r="21" spans="4:12" s="26" customFormat="1" ht="24.75" customHeight="1">
      <c r="D21" s="24"/>
      <c r="E21" s="24"/>
      <c r="F21" s="24"/>
      <c r="G21" s="24"/>
      <c r="H21" s="24"/>
      <c r="I21" s="24"/>
      <c r="J21" s="24"/>
      <c r="K21" s="24"/>
      <c r="L21" s="24"/>
    </row>
    <row r="22" spans="4:12" s="26" customFormat="1" ht="24.75" customHeight="1">
      <c r="D22" s="24"/>
      <c r="E22" s="24"/>
      <c r="F22" s="24"/>
      <c r="G22" s="24"/>
      <c r="H22" s="24"/>
      <c r="I22" s="24"/>
      <c r="J22" s="24"/>
      <c r="K22" s="24"/>
      <c r="L22" s="24"/>
    </row>
    <row r="23" spans="4:12" s="26" customFormat="1" ht="51" customHeight="1">
      <c r="D23" s="24"/>
      <c r="E23" s="24"/>
      <c r="F23" s="24"/>
      <c r="G23" s="24"/>
      <c r="H23" s="24"/>
      <c r="I23" s="24"/>
      <c r="J23" s="24"/>
      <c r="K23" s="24"/>
      <c r="L23" s="24"/>
    </row>
    <row r="24" spans="4:12" s="26" customFormat="1" ht="27" customHeight="1">
      <c r="D24" s="24"/>
      <c r="E24" s="24"/>
      <c r="F24" s="24"/>
      <c r="G24" s="24"/>
      <c r="H24" s="24"/>
      <c r="I24" s="24"/>
      <c r="J24" s="24"/>
      <c r="K24" s="24"/>
      <c r="L24" s="24"/>
    </row>
    <row r="25" spans="2:12" s="26" customFormat="1" ht="26.25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2:12" s="25" customFormat="1" ht="60.75" customHeight="1">
      <c r="B26" s="26"/>
      <c r="C26" s="26"/>
      <c r="D26" s="24"/>
      <c r="E26" s="24"/>
      <c r="F26" s="24"/>
      <c r="G26" s="24"/>
      <c r="H26" s="24"/>
      <c r="I26" s="24"/>
      <c r="J26" s="24"/>
      <c r="K26" s="24"/>
      <c r="L26" s="24"/>
    </row>
    <row r="27" spans="4:12" s="26" customFormat="1" ht="55.5" customHeight="1">
      <c r="D27" s="24"/>
      <c r="E27" s="24"/>
      <c r="F27" s="24"/>
      <c r="G27" s="24"/>
      <c r="H27" s="24"/>
      <c r="I27" s="24"/>
      <c r="J27" s="24"/>
      <c r="K27" s="24"/>
      <c r="L27" s="24"/>
    </row>
    <row r="28" s="26" customFormat="1" ht="24.75" customHeight="1"/>
    <row r="29" s="26" customFormat="1" ht="9.75" customHeight="1"/>
    <row r="30" s="26" customFormat="1" ht="12.75"/>
    <row r="31" s="26" customFormat="1" ht="12.75"/>
    <row r="32" spans="2:3" s="26" customFormat="1" ht="12.75">
      <c r="B32" s="24"/>
      <c r="C32" s="24"/>
    </row>
    <row r="33" spans="2:3" s="26" customFormat="1" ht="12.75">
      <c r="B33" s="24"/>
      <c r="C33" s="24"/>
    </row>
    <row r="34" s="26" customFormat="1" ht="12.75"/>
    <row r="35" spans="2:12" s="26" customFormat="1" ht="165" customHeight="1">
      <c r="B35" s="27"/>
      <c r="C35" s="27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2:12" s="26" customFormat="1" ht="35.25" customHeight="1">
      <c r="B36" s="27"/>
      <c r="C36" s="27"/>
      <c r="D36" s="110"/>
      <c r="E36" s="110"/>
      <c r="F36" s="110"/>
      <c r="G36" s="110"/>
      <c r="H36" s="110"/>
      <c r="I36" s="110"/>
      <c r="J36" s="110"/>
      <c r="K36" s="110"/>
      <c r="L36" s="110"/>
    </row>
    <row r="37" spans="2:12" s="26" customFormat="1" ht="33" customHeight="1">
      <c r="B37" s="27"/>
      <c r="C37" s="27"/>
      <c r="D37" s="111"/>
      <c r="E37" s="111"/>
      <c r="F37" s="111"/>
      <c r="G37" s="111"/>
      <c r="H37" s="111"/>
      <c r="I37" s="111"/>
      <c r="J37" s="111"/>
      <c r="K37" s="111"/>
      <c r="L37" s="111"/>
    </row>
    <row r="38" spans="2:12" s="26" customFormat="1" ht="61.5" customHeight="1">
      <c r="B38" s="27"/>
      <c r="C38" s="27"/>
      <c r="D38" s="111"/>
      <c r="E38" s="111"/>
      <c r="F38" s="111"/>
      <c r="G38" s="111"/>
      <c r="H38" s="111"/>
      <c r="I38" s="111"/>
      <c r="J38" s="111"/>
      <c r="K38" s="111"/>
      <c r="L38" s="111"/>
    </row>
    <row r="39" spans="2:12" s="26" customFormat="1" ht="24.75" customHeight="1">
      <c r="B39" s="27"/>
      <c r="C39" s="27"/>
      <c r="D39" s="110"/>
      <c r="E39" s="110"/>
      <c r="F39" s="110"/>
      <c r="G39" s="110"/>
      <c r="H39" s="110"/>
      <c r="I39" s="110"/>
      <c r="J39" s="110"/>
      <c r="K39" s="110"/>
      <c r="L39" s="110"/>
    </row>
    <row r="40" spans="2:12" s="26" customFormat="1" ht="41.25" customHeight="1">
      <c r="B40" s="27"/>
      <c r="C40" s="27"/>
      <c r="D40" s="111"/>
      <c r="E40" s="111"/>
      <c r="F40" s="111"/>
      <c r="G40" s="111"/>
      <c r="H40" s="111"/>
      <c r="I40" s="111"/>
      <c r="J40" s="111"/>
      <c r="K40" s="111"/>
      <c r="L40" s="111"/>
    </row>
    <row r="41" spans="2:12" s="26" customFormat="1" ht="27" customHeight="1">
      <c r="B41" s="27"/>
      <c r="C41" s="27"/>
      <c r="D41" s="110"/>
      <c r="E41" s="110"/>
      <c r="F41" s="110"/>
      <c r="G41" s="110"/>
      <c r="H41" s="110"/>
      <c r="I41" s="110"/>
      <c r="J41" s="110"/>
      <c r="K41" s="110"/>
      <c r="L41" s="110"/>
    </row>
    <row r="42" spans="2:12" s="26" customFormat="1" ht="24.75" customHeight="1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</row>
    <row r="43" spans="2:12" s="26" customFormat="1" ht="126.75" customHeight="1">
      <c r="B43" s="27"/>
      <c r="C43" s="27"/>
      <c r="D43" s="110"/>
      <c r="E43" s="110"/>
      <c r="F43" s="110"/>
      <c r="G43" s="110"/>
      <c r="H43" s="110"/>
      <c r="I43" s="110"/>
      <c r="J43" s="110"/>
      <c r="K43" s="110"/>
      <c r="L43" s="110"/>
    </row>
    <row r="44" spans="2:12" s="26" customFormat="1" ht="51.75" customHeight="1">
      <c r="B44" s="27"/>
      <c r="C44" s="27"/>
      <c r="D44" s="110"/>
      <c r="E44" s="110"/>
      <c r="F44" s="110"/>
      <c r="G44" s="110"/>
      <c r="H44" s="110"/>
      <c r="I44" s="110"/>
      <c r="J44" s="110"/>
      <c r="K44" s="110"/>
      <c r="L44" s="110"/>
    </row>
    <row r="45" s="26" customFormat="1" ht="12.75"/>
    <row r="46" s="26" customFormat="1" ht="12.75"/>
    <row r="47" s="26" customFormat="1" ht="12.75">
      <c r="C47" s="28"/>
    </row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</sheetData>
  <sheetProtection/>
  <mergeCells count="17">
    <mergeCell ref="D40:L40"/>
    <mergeCell ref="B2:M2"/>
    <mergeCell ref="D44:L44"/>
    <mergeCell ref="B42:L42"/>
    <mergeCell ref="D43:L43"/>
    <mergeCell ref="D41:L41"/>
    <mergeCell ref="D35:L35"/>
    <mergeCell ref="A4:M4"/>
    <mergeCell ref="A12:M12"/>
    <mergeCell ref="L1:M1"/>
    <mergeCell ref="A20:G20"/>
    <mergeCell ref="D36:L36"/>
    <mergeCell ref="D37:L37"/>
    <mergeCell ref="D38:L38"/>
    <mergeCell ref="D39:L39"/>
    <mergeCell ref="A19:G19"/>
    <mergeCell ref="A18:G18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3"/>
  <sheetViews>
    <sheetView zoomScale="70" zoomScaleNormal="70" zoomScalePageLayoutView="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:M4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67.00390625" style="0" customWidth="1"/>
    <col min="4" max="4" width="10.25390625" style="0" customWidth="1"/>
    <col min="5" max="5" width="14.25390625" style="0" customWidth="1"/>
    <col min="7" max="7" width="15.25390625" style="0" customWidth="1"/>
    <col min="8" max="9" width="17.75390625" style="0" customWidth="1"/>
    <col min="10" max="11" width="23.25390625" style="0" customWidth="1"/>
    <col min="12" max="13" width="20.75390625" style="0" customWidth="1"/>
  </cols>
  <sheetData>
    <row r="1" spans="3:13" s="1" customFormat="1" ht="27" customHeight="1">
      <c r="C1" s="2" t="s">
        <v>26</v>
      </c>
      <c r="K1" s="65"/>
      <c r="L1" s="107" t="s">
        <v>242</v>
      </c>
      <c r="M1" s="107"/>
    </row>
    <row r="2" spans="2:12" s="42" customFormat="1" ht="26.25" customHeight="1">
      <c r="B2" s="115" t="s">
        <v>25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="1" customFormat="1" ht="15.75"/>
    <row r="4" spans="1:13" s="3" customFormat="1" ht="36" customHeight="1">
      <c r="A4" s="147" t="s">
        <v>205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63" customHeight="1">
      <c r="A5" s="80" t="s">
        <v>21</v>
      </c>
      <c r="B5" s="9" t="s">
        <v>27</v>
      </c>
      <c r="C5" s="9" t="s">
        <v>220</v>
      </c>
      <c r="D5" s="9" t="s">
        <v>9</v>
      </c>
      <c r="E5" s="80" t="s">
        <v>2</v>
      </c>
      <c r="F5" s="80" t="s">
        <v>3</v>
      </c>
      <c r="G5" s="80" t="s">
        <v>8</v>
      </c>
      <c r="H5" s="80" t="s">
        <v>4</v>
      </c>
      <c r="I5" s="80" t="s">
        <v>5</v>
      </c>
      <c r="J5" s="80" t="s">
        <v>1</v>
      </c>
      <c r="K5" s="80" t="s">
        <v>7</v>
      </c>
      <c r="L5" s="80" t="s">
        <v>6</v>
      </c>
      <c r="M5" s="31" t="s">
        <v>11</v>
      </c>
    </row>
    <row r="6" spans="1:13" ht="101.25" customHeight="1">
      <c r="A6" s="10" t="s">
        <v>231</v>
      </c>
      <c r="B6" s="10">
        <v>1</v>
      </c>
      <c r="C6" s="84" t="s">
        <v>128</v>
      </c>
      <c r="D6" s="85">
        <v>10</v>
      </c>
      <c r="E6" s="33"/>
      <c r="F6" s="74">
        <v>0.08</v>
      </c>
      <c r="G6" s="33">
        <f>ROUND(E6+(E6*F6),2)</f>
        <v>0</v>
      </c>
      <c r="H6" s="33">
        <f>ROUND(D6*E6,2)</f>
        <v>0</v>
      </c>
      <c r="I6" s="33">
        <f>ROUND(D6*G6,2)</f>
        <v>0</v>
      </c>
      <c r="J6" s="10"/>
      <c r="K6" s="10"/>
      <c r="L6" s="10"/>
      <c r="M6" s="10"/>
    </row>
    <row r="7" spans="1:13" ht="129" customHeight="1">
      <c r="A7" s="10" t="s">
        <v>231</v>
      </c>
      <c r="B7" s="10">
        <v>2</v>
      </c>
      <c r="C7" s="104" t="s">
        <v>232</v>
      </c>
      <c r="D7" s="85">
        <v>10</v>
      </c>
      <c r="E7" s="33"/>
      <c r="F7" s="74">
        <v>0.08</v>
      </c>
      <c r="G7" s="33">
        <f aca="true" t="shared" si="0" ref="G7:G32">ROUND(E7+(E7*F7),2)</f>
        <v>0</v>
      </c>
      <c r="H7" s="33">
        <f aca="true" t="shared" si="1" ref="H7:H32">ROUND(D7*E7,2)</f>
        <v>0</v>
      </c>
      <c r="I7" s="33">
        <f aca="true" t="shared" si="2" ref="I7:I32">ROUND(D7*G7,2)</f>
        <v>0</v>
      </c>
      <c r="J7" s="10"/>
      <c r="K7" s="10"/>
      <c r="L7" s="10"/>
      <c r="M7" s="10"/>
    </row>
    <row r="8" spans="1:13" ht="105.75" customHeight="1">
      <c r="A8" s="10" t="s">
        <v>231</v>
      </c>
      <c r="B8" s="10">
        <v>3</v>
      </c>
      <c r="C8" s="104" t="s">
        <v>129</v>
      </c>
      <c r="D8" s="85">
        <v>10</v>
      </c>
      <c r="E8" s="33"/>
      <c r="F8" s="74">
        <v>0.08</v>
      </c>
      <c r="G8" s="33">
        <f t="shared" si="0"/>
        <v>0</v>
      </c>
      <c r="H8" s="33">
        <f t="shared" si="1"/>
        <v>0</v>
      </c>
      <c r="I8" s="33">
        <f t="shared" si="2"/>
        <v>0</v>
      </c>
      <c r="J8" s="10"/>
      <c r="K8" s="10"/>
      <c r="L8" s="10"/>
      <c r="M8" s="10"/>
    </row>
    <row r="9" spans="1:13" ht="111" customHeight="1">
      <c r="A9" s="10" t="s">
        <v>231</v>
      </c>
      <c r="B9" s="10">
        <v>4</v>
      </c>
      <c r="C9" s="104" t="s">
        <v>233</v>
      </c>
      <c r="D9" s="85">
        <v>10</v>
      </c>
      <c r="E9" s="33"/>
      <c r="F9" s="74">
        <v>0.08</v>
      </c>
      <c r="G9" s="33">
        <f t="shared" si="0"/>
        <v>0</v>
      </c>
      <c r="H9" s="33">
        <f t="shared" si="1"/>
        <v>0</v>
      </c>
      <c r="I9" s="33">
        <f t="shared" si="2"/>
        <v>0</v>
      </c>
      <c r="J9" s="10"/>
      <c r="K9" s="10"/>
      <c r="L9" s="10"/>
      <c r="M9" s="10"/>
    </row>
    <row r="10" spans="1:13" ht="129" customHeight="1">
      <c r="A10" s="10" t="s">
        <v>231</v>
      </c>
      <c r="B10" s="10">
        <v>5</v>
      </c>
      <c r="C10" s="104" t="s">
        <v>234</v>
      </c>
      <c r="D10" s="85">
        <v>10</v>
      </c>
      <c r="E10" s="33"/>
      <c r="F10" s="74">
        <v>0.08</v>
      </c>
      <c r="G10" s="33">
        <f t="shared" si="0"/>
        <v>0</v>
      </c>
      <c r="H10" s="33">
        <f t="shared" si="1"/>
        <v>0</v>
      </c>
      <c r="I10" s="33">
        <f t="shared" si="2"/>
        <v>0</v>
      </c>
      <c r="J10" s="10"/>
      <c r="K10" s="10"/>
      <c r="L10" s="10"/>
      <c r="M10" s="10"/>
    </row>
    <row r="11" spans="1:13" ht="100.5" customHeight="1">
      <c r="A11" s="10" t="s">
        <v>231</v>
      </c>
      <c r="B11" s="10">
        <v>6</v>
      </c>
      <c r="C11" s="104" t="s">
        <v>130</v>
      </c>
      <c r="D11" s="85">
        <v>10</v>
      </c>
      <c r="E11" s="33"/>
      <c r="F11" s="74">
        <v>0.08</v>
      </c>
      <c r="G11" s="33">
        <f t="shared" si="0"/>
        <v>0</v>
      </c>
      <c r="H11" s="33">
        <f t="shared" si="1"/>
        <v>0</v>
      </c>
      <c r="I11" s="33">
        <f t="shared" si="2"/>
        <v>0</v>
      </c>
      <c r="J11" s="10"/>
      <c r="K11" s="10"/>
      <c r="L11" s="10"/>
      <c r="M11" s="10"/>
    </row>
    <row r="12" spans="1:13" ht="114" customHeight="1">
      <c r="A12" s="10" t="s">
        <v>231</v>
      </c>
      <c r="B12" s="10">
        <v>7</v>
      </c>
      <c r="C12" s="104" t="s">
        <v>235</v>
      </c>
      <c r="D12" s="85">
        <v>10</v>
      </c>
      <c r="E12" s="33"/>
      <c r="F12" s="74">
        <v>0.08</v>
      </c>
      <c r="G12" s="33">
        <f t="shared" si="0"/>
        <v>0</v>
      </c>
      <c r="H12" s="33">
        <f t="shared" si="1"/>
        <v>0</v>
      </c>
      <c r="I12" s="33">
        <f t="shared" si="2"/>
        <v>0</v>
      </c>
      <c r="J12" s="10"/>
      <c r="K12" s="10"/>
      <c r="L12" s="10"/>
      <c r="M12" s="10"/>
    </row>
    <row r="13" spans="1:13" ht="138" customHeight="1">
      <c r="A13" s="10" t="s">
        <v>231</v>
      </c>
      <c r="B13" s="10">
        <v>8</v>
      </c>
      <c r="C13" s="104" t="s">
        <v>236</v>
      </c>
      <c r="D13" s="85">
        <v>10</v>
      </c>
      <c r="E13" s="33"/>
      <c r="F13" s="74">
        <v>0.08</v>
      </c>
      <c r="G13" s="33">
        <f t="shared" si="0"/>
        <v>0</v>
      </c>
      <c r="H13" s="33">
        <f t="shared" si="1"/>
        <v>0</v>
      </c>
      <c r="I13" s="33">
        <f t="shared" si="2"/>
        <v>0</v>
      </c>
      <c r="J13" s="10"/>
      <c r="K13" s="10"/>
      <c r="L13" s="10"/>
      <c r="M13" s="10"/>
    </row>
    <row r="14" spans="1:13" ht="141" customHeight="1">
      <c r="A14" s="10" t="s">
        <v>231</v>
      </c>
      <c r="B14" s="10">
        <v>9</v>
      </c>
      <c r="C14" s="84" t="s">
        <v>131</v>
      </c>
      <c r="D14" s="85">
        <v>10</v>
      </c>
      <c r="E14" s="33"/>
      <c r="F14" s="74">
        <v>0.08</v>
      </c>
      <c r="G14" s="33">
        <f t="shared" si="0"/>
        <v>0</v>
      </c>
      <c r="H14" s="33">
        <f t="shared" si="1"/>
        <v>0</v>
      </c>
      <c r="I14" s="33">
        <f t="shared" si="2"/>
        <v>0</v>
      </c>
      <c r="J14" s="10"/>
      <c r="K14" s="10"/>
      <c r="L14" s="10"/>
      <c r="M14" s="10"/>
    </row>
    <row r="15" spans="1:13" ht="146.25" customHeight="1">
      <c r="A15" s="10" t="s">
        <v>231</v>
      </c>
      <c r="B15" s="10">
        <v>10</v>
      </c>
      <c r="C15" s="84" t="s">
        <v>132</v>
      </c>
      <c r="D15" s="85">
        <v>10</v>
      </c>
      <c r="E15" s="33"/>
      <c r="F15" s="74">
        <v>0.08</v>
      </c>
      <c r="G15" s="33">
        <f t="shared" si="0"/>
        <v>0</v>
      </c>
      <c r="H15" s="33">
        <f t="shared" si="1"/>
        <v>0</v>
      </c>
      <c r="I15" s="33">
        <f t="shared" si="2"/>
        <v>0</v>
      </c>
      <c r="J15" s="10"/>
      <c r="K15" s="10"/>
      <c r="L15" s="10"/>
      <c r="M15" s="10"/>
    </row>
    <row r="16" spans="1:13" ht="144" customHeight="1">
      <c r="A16" s="10" t="s">
        <v>231</v>
      </c>
      <c r="B16" s="10">
        <v>11</v>
      </c>
      <c r="C16" s="84" t="s">
        <v>133</v>
      </c>
      <c r="D16" s="85">
        <v>10</v>
      </c>
      <c r="E16" s="33"/>
      <c r="F16" s="74">
        <v>0.08</v>
      </c>
      <c r="G16" s="33">
        <f t="shared" si="0"/>
        <v>0</v>
      </c>
      <c r="H16" s="33">
        <f t="shared" si="1"/>
        <v>0</v>
      </c>
      <c r="I16" s="33">
        <f t="shared" si="2"/>
        <v>0</v>
      </c>
      <c r="J16" s="10"/>
      <c r="K16" s="10"/>
      <c r="L16" s="10"/>
      <c r="M16" s="10"/>
    </row>
    <row r="17" spans="1:13" ht="129" customHeight="1">
      <c r="A17" s="10" t="s">
        <v>231</v>
      </c>
      <c r="B17" s="10">
        <v>12</v>
      </c>
      <c r="C17" s="84" t="s">
        <v>134</v>
      </c>
      <c r="D17" s="85">
        <v>10</v>
      </c>
      <c r="E17" s="33"/>
      <c r="F17" s="74">
        <v>0.08</v>
      </c>
      <c r="G17" s="33">
        <f t="shared" si="0"/>
        <v>0</v>
      </c>
      <c r="H17" s="33">
        <f t="shared" si="1"/>
        <v>0</v>
      </c>
      <c r="I17" s="33">
        <f t="shared" si="2"/>
        <v>0</v>
      </c>
      <c r="J17" s="10"/>
      <c r="K17" s="10"/>
      <c r="L17" s="10"/>
      <c r="M17" s="10"/>
    </row>
    <row r="18" spans="1:13" ht="96" customHeight="1">
      <c r="A18" s="10" t="s">
        <v>231</v>
      </c>
      <c r="B18" s="10">
        <v>13</v>
      </c>
      <c r="C18" s="84" t="s">
        <v>135</v>
      </c>
      <c r="D18" s="85">
        <v>10</v>
      </c>
      <c r="E18" s="33"/>
      <c r="F18" s="74">
        <v>0.08</v>
      </c>
      <c r="G18" s="33">
        <f t="shared" si="0"/>
        <v>0</v>
      </c>
      <c r="H18" s="33">
        <f t="shared" si="1"/>
        <v>0</v>
      </c>
      <c r="I18" s="33">
        <f t="shared" si="2"/>
        <v>0</v>
      </c>
      <c r="J18" s="10"/>
      <c r="K18" s="10"/>
      <c r="L18" s="10"/>
      <c r="M18" s="10"/>
    </row>
    <row r="19" spans="1:13" ht="73.5" customHeight="1">
      <c r="A19" s="10" t="s">
        <v>231</v>
      </c>
      <c r="B19" s="10">
        <v>14</v>
      </c>
      <c r="C19" s="84" t="s">
        <v>136</v>
      </c>
      <c r="D19" s="85">
        <v>10</v>
      </c>
      <c r="E19" s="33"/>
      <c r="F19" s="74">
        <v>0.08</v>
      </c>
      <c r="G19" s="33">
        <f t="shared" si="0"/>
        <v>0</v>
      </c>
      <c r="H19" s="33">
        <f t="shared" si="1"/>
        <v>0</v>
      </c>
      <c r="I19" s="33">
        <f t="shared" si="2"/>
        <v>0</v>
      </c>
      <c r="J19" s="10"/>
      <c r="K19" s="10"/>
      <c r="L19" s="10"/>
      <c r="M19" s="10"/>
    </row>
    <row r="20" spans="1:13" ht="87" customHeight="1">
      <c r="A20" s="10" t="s">
        <v>231</v>
      </c>
      <c r="B20" s="10">
        <v>15</v>
      </c>
      <c r="C20" s="84" t="s">
        <v>137</v>
      </c>
      <c r="D20" s="85">
        <v>10</v>
      </c>
      <c r="E20" s="33"/>
      <c r="F20" s="74">
        <v>0.08</v>
      </c>
      <c r="G20" s="33">
        <f t="shared" si="0"/>
        <v>0</v>
      </c>
      <c r="H20" s="33">
        <f t="shared" si="1"/>
        <v>0</v>
      </c>
      <c r="I20" s="33">
        <f t="shared" si="2"/>
        <v>0</v>
      </c>
      <c r="J20" s="10"/>
      <c r="K20" s="10"/>
      <c r="L20" s="10"/>
      <c r="M20" s="10"/>
    </row>
    <row r="21" spans="1:13" ht="90" customHeight="1">
      <c r="A21" s="10" t="s">
        <v>231</v>
      </c>
      <c r="B21" s="10">
        <v>16</v>
      </c>
      <c r="C21" s="84" t="s">
        <v>138</v>
      </c>
      <c r="D21" s="85">
        <v>10</v>
      </c>
      <c r="E21" s="33"/>
      <c r="F21" s="74">
        <v>0.08</v>
      </c>
      <c r="G21" s="33">
        <f t="shared" si="0"/>
        <v>0</v>
      </c>
      <c r="H21" s="33">
        <f t="shared" si="1"/>
        <v>0</v>
      </c>
      <c r="I21" s="33">
        <f t="shared" si="2"/>
        <v>0</v>
      </c>
      <c r="J21" s="10"/>
      <c r="K21" s="10"/>
      <c r="L21" s="10"/>
      <c r="M21" s="10"/>
    </row>
    <row r="22" spans="1:13" ht="87" customHeight="1">
      <c r="A22" s="10" t="s">
        <v>231</v>
      </c>
      <c r="B22" s="10">
        <v>17</v>
      </c>
      <c r="C22" s="84" t="s">
        <v>139</v>
      </c>
      <c r="D22" s="85">
        <v>10</v>
      </c>
      <c r="E22" s="33"/>
      <c r="F22" s="74">
        <v>0.08</v>
      </c>
      <c r="G22" s="33">
        <f t="shared" si="0"/>
        <v>0</v>
      </c>
      <c r="H22" s="33">
        <f t="shared" si="1"/>
        <v>0</v>
      </c>
      <c r="I22" s="33">
        <f t="shared" si="2"/>
        <v>0</v>
      </c>
      <c r="J22" s="10"/>
      <c r="K22" s="10"/>
      <c r="L22" s="10"/>
      <c r="M22" s="10"/>
    </row>
    <row r="23" spans="1:13" ht="124.5" customHeight="1">
      <c r="A23" s="10" t="s">
        <v>231</v>
      </c>
      <c r="B23" s="10">
        <v>18</v>
      </c>
      <c r="C23" s="84" t="s">
        <v>140</v>
      </c>
      <c r="D23" s="85">
        <v>10</v>
      </c>
      <c r="E23" s="33"/>
      <c r="F23" s="74">
        <v>0.08</v>
      </c>
      <c r="G23" s="33">
        <f t="shared" si="0"/>
        <v>0</v>
      </c>
      <c r="H23" s="33">
        <f t="shared" si="1"/>
        <v>0</v>
      </c>
      <c r="I23" s="33">
        <f t="shared" si="2"/>
        <v>0</v>
      </c>
      <c r="J23" s="10"/>
      <c r="K23" s="10"/>
      <c r="L23" s="10"/>
      <c r="M23" s="10"/>
    </row>
    <row r="24" spans="1:13" ht="100.5" customHeight="1">
      <c r="A24" s="10" t="s">
        <v>231</v>
      </c>
      <c r="B24" s="10">
        <v>19</v>
      </c>
      <c r="C24" s="84" t="s">
        <v>141</v>
      </c>
      <c r="D24" s="85">
        <v>10</v>
      </c>
      <c r="E24" s="33"/>
      <c r="F24" s="74">
        <v>0.08</v>
      </c>
      <c r="G24" s="33">
        <f t="shared" si="0"/>
        <v>0</v>
      </c>
      <c r="H24" s="33">
        <f t="shared" si="1"/>
        <v>0</v>
      </c>
      <c r="I24" s="33">
        <f t="shared" si="2"/>
        <v>0</v>
      </c>
      <c r="J24" s="10"/>
      <c r="K24" s="10"/>
      <c r="L24" s="10"/>
      <c r="M24" s="10"/>
    </row>
    <row r="25" spans="1:13" ht="127.5" customHeight="1">
      <c r="A25" s="10" t="s">
        <v>231</v>
      </c>
      <c r="B25" s="10">
        <v>20</v>
      </c>
      <c r="C25" s="84" t="s">
        <v>142</v>
      </c>
      <c r="D25" s="85">
        <v>10</v>
      </c>
      <c r="E25" s="33"/>
      <c r="F25" s="74">
        <v>0.08</v>
      </c>
      <c r="G25" s="33">
        <f t="shared" si="0"/>
        <v>0</v>
      </c>
      <c r="H25" s="33">
        <f t="shared" si="1"/>
        <v>0</v>
      </c>
      <c r="I25" s="33">
        <f t="shared" si="2"/>
        <v>0</v>
      </c>
      <c r="J25" s="10"/>
      <c r="K25" s="10"/>
      <c r="L25" s="10"/>
      <c r="M25" s="10"/>
    </row>
    <row r="26" spans="1:13" ht="122.25" customHeight="1">
      <c r="A26" s="10" t="s">
        <v>231</v>
      </c>
      <c r="B26" s="10">
        <v>21</v>
      </c>
      <c r="C26" s="84" t="s">
        <v>143</v>
      </c>
      <c r="D26" s="85">
        <v>10</v>
      </c>
      <c r="E26" s="33"/>
      <c r="F26" s="74">
        <v>0.08</v>
      </c>
      <c r="G26" s="33">
        <f t="shared" si="0"/>
        <v>0</v>
      </c>
      <c r="H26" s="33">
        <f t="shared" si="1"/>
        <v>0</v>
      </c>
      <c r="I26" s="33">
        <f t="shared" si="2"/>
        <v>0</v>
      </c>
      <c r="J26" s="10"/>
      <c r="K26" s="10"/>
      <c r="L26" s="10"/>
      <c r="M26" s="10"/>
    </row>
    <row r="27" spans="1:13" ht="141" customHeight="1">
      <c r="A27" s="10" t="s">
        <v>231</v>
      </c>
      <c r="B27" s="10">
        <v>22</v>
      </c>
      <c r="C27" s="84" t="s">
        <v>144</v>
      </c>
      <c r="D27" s="85">
        <v>10</v>
      </c>
      <c r="E27" s="33"/>
      <c r="F27" s="74">
        <v>0.08</v>
      </c>
      <c r="G27" s="33">
        <f t="shared" si="0"/>
        <v>0</v>
      </c>
      <c r="H27" s="33">
        <f t="shared" si="1"/>
        <v>0</v>
      </c>
      <c r="I27" s="33">
        <f t="shared" si="2"/>
        <v>0</v>
      </c>
      <c r="J27" s="10"/>
      <c r="K27" s="10"/>
      <c r="L27" s="10"/>
      <c r="M27" s="10"/>
    </row>
    <row r="28" spans="1:13" ht="136.5" customHeight="1">
      <c r="A28" s="10" t="s">
        <v>231</v>
      </c>
      <c r="B28" s="10">
        <v>23</v>
      </c>
      <c r="C28" s="84" t="s">
        <v>145</v>
      </c>
      <c r="D28" s="85">
        <v>10</v>
      </c>
      <c r="E28" s="33"/>
      <c r="F28" s="74">
        <v>0.08</v>
      </c>
      <c r="G28" s="33">
        <f t="shared" si="0"/>
        <v>0</v>
      </c>
      <c r="H28" s="33">
        <f t="shared" si="1"/>
        <v>0</v>
      </c>
      <c r="I28" s="33">
        <f t="shared" si="2"/>
        <v>0</v>
      </c>
      <c r="J28" s="10"/>
      <c r="K28" s="10"/>
      <c r="L28" s="10"/>
      <c r="M28" s="10"/>
    </row>
    <row r="29" spans="1:13" ht="126" customHeight="1">
      <c r="A29" s="10" t="s">
        <v>231</v>
      </c>
      <c r="B29" s="10">
        <v>24</v>
      </c>
      <c r="C29" s="84" t="s">
        <v>146</v>
      </c>
      <c r="D29" s="85">
        <v>10</v>
      </c>
      <c r="E29" s="33"/>
      <c r="F29" s="74">
        <v>0.08</v>
      </c>
      <c r="G29" s="33">
        <f t="shared" si="0"/>
        <v>0</v>
      </c>
      <c r="H29" s="33">
        <f t="shared" si="1"/>
        <v>0</v>
      </c>
      <c r="I29" s="33">
        <f t="shared" si="2"/>
        <v>0</v>
      </c>
      <c r="J29" s="10"/>
      <c r="K29" s="10"/>
      <c r="L29" s="10"/>
      <c r="M29" s="10"/>
    </row>
    <row r="30" spans="1:13" ht="54" customHeight="1">
      <c r="A30" s="10" t="s">
        <v>231</v>
      </c>
      <c r="B30" s="10">
        <v>25</v>
      </c>
      <c r="C30" s="84" t="s">
        <v>147</v>
      </c>
      <c r="D30" s="85">
        <v>100</v>
      </c>
      <c r="E30" s="33"/>
      <c r="F30" s="74">
        <v>0.08</v>
      </c>
      <c r="G30" s="33">
        <f t="shared" si="0"/>
        <v>0</v>
      </c>
      <c r="H30" s="33">
        <f t="shared" si="1"/>
        <v>0</v>
      </c>
      <c r="I30" s="33">
        <f t="shared" si="2"/>
        <v>0</v>
      </c>
      <c r="J30" s="10"/>
      <c r="K30" s="10"/>
      <c r="L30" s="10"/>
      <c r="M30" s="10"/>
    </row>
    <row r="31" spans="1:13" ht="48" customHeight="1">
      <c r="A31" s="10" t="s">
        <v>231</v>
      </c>
      <c r="B31" s="10">
        <v>26</v>
      </c>
      <c r="C31" s="84" t="s">
        <v>148</v>
      </c>
      <c r="D31" s="85">
        <v>100</v>
      </c>
      <c r="E31" s="33"/>
      <c r="F31" s="74">
        <v>0.08</v>
      </c>
      <c r="G31" s="33">
        <f t="shared" si="0"/>
        <v>0</v>
      </c>
      <c r="H31" s="33">
        <f t="shared" si="1"/>
        <v>0</v>
      </c>
      <c r="I31" s="33">
        <f t="shared" si="2"/>
        <v>0</v>
      </c>
      <c r="J31" s="10"/>
      <c r="K31" s="10"/>
      <c r="L31" s="10"/>
      <c r="M31" s="10"/>
    </row>
    <row r="32" spans="1:13" ht="39" customHeight="1">
      <c r="A32" s="10" t="s">
        <v>231</v>
      </c>
      <c r="B32" s="10">
        <v>27</v>
      </c>
      <c r="C32" s="84" t="s">
        <v>149</v>
      </c>
      <c r="D32" s="85">
        <v>100</v>
      </c>
      <c r="E32" s="33"/>
      <c r="F32" s="74">
        <v>0.08</v>
      </c>
      <c r="G32" s="33">
        <f t="shared" si="0"/>
        <v>0</v>
      </c>
      <c r="H32" s="33">
        <f t="shared" si="1"/>
        <v>0</v>
      </c>
      <c r="I32" s="33">
        <f t="shared" si="2"/>
        <v>0</v>
      </c>
      <c r="J32" s="10"/>
      <c r="K32" s="10"/>
      <c r="L32" s="10"/>
      <c r="M32" s="10"/>
    </row>
    <row r="33" spans="1:13" ht="36" customHeight="1">
      <c r="A33" s="158" t="s">
        <v>23</v>
      </c>
      <c r="B33" s="159"/>
      <c r="C33" s="159"/>
      <c r="D33" s="159"/>
      <c r="E33" s="159"/>
      <c r="F33" s="159"/>
      <c r="G33" s="160"/>
      <c r="H33" s="86">
        <f>SUM(H6:H32)</f>
        <v>0</v>
      </c>
      <c r="I33" s="86">
        <f>SUM(I6:I32)</f>
        <v>0</v>
      </c>
      <c r="J33" s="37"/>
      <c r="K33" s="37"/>
      <c r="L33" s="37"/>
      <c r="M33" s="37"/>
    </row>
    <row r="34" spans="1:13" ht="36" customHeight="1">
      <c r="A34" s="109" t="s">
        <v>198</v>
      </c>
      <c r="B34" s="112"/>
      <c r="C34" s="112"/>
      <c r="D34" s="112"/>
      <c r="E34" s="112"/>
      <c r="F34" s="112"/>
      <c r="G34" s="112"/>
      <c r="H34" s="81">
        <f>H33*0.3</f>
        <v>0</v>
      </c>
      <c r="I34" s="81">
        <f>I33*0.3</f>
        <v>0</v>
      </c>
      <c r="J34" s="37"/>
      <c r="K34" s="37"/>
      <c r="L34" s="37"/>
      <c r="M34" s="37"/>
    </row>
    <row r="35" spans="1:13" ht="36" customHeight="1">
      <c r="A35" s="158" t="s">
        <v>24</v>
      </c>
      <c r="B35" s="159"/>
      <c r="C35" s="159"/>
      <c r="D35" s="159"/>
      <c r="E35" s="159"/>
      <c r="F35" s="159"/>
      <c r="G35" s="159"/>
      <c r="H35" s="81">
        <f>SUM(H33:H34)</f>
        <v>0</v>
      </c>
      <c r="I35" s="81">
        <f>SUM(I33:I34)</f>
        <v>0</v>
      </c>
      <c r="J35" s="37"/>
      <c r="K35" s="37"/>
      <c r="L35" s="37"/>
      <c r="M35" s="37"/>
    </row>
    <row r="36" spans="1:13" ht="12.75">
      <c r="A36" s="87"/>
      <c r="B36" s="35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2" ht="15.75">
      <c r="A37" s="6"/>
      <c r="B37" s="4"/>
    </row>
    <row r="38" spans="1:11" s="37" customFormat="1" ht="36" customHeight="1">
      <c r="A38" s="142" t="s">
        <v>34</v>
      </c>
      <c r="B38" s="142"/>
      <c r="C38" s="142"/>
      <c r="D38" s="142"/>
      <c r="E38" s="142"/>
      <c r="F38" s="142"/>
      <c r="G38" s="142"/>
      <c r="H38" s="36"/>
      <c r="I38" s="36"/>
      <c r="J38" s="36"/>
      <c r="K38" s="35"/>
    </row>
    <row r="39" spans="1:11" s="37" customFormat="1" ht="32.25" customHeight="1">
      <c r="A39" s="136" t="s">
        <v>35</v>
      </c>
      <c r="B39" s="136"/>
      <c r="C39" s="143" t="s">
        <v>124</v>
      </c>
      <c r="D39" s="143"/>
      <c r="E39" s="143"/>
      <c r="F39" s="143"/>
      <c r="G39" s="143"/>
      <c r="H39" s="36"/>
      <c r="I39" s="36"/>
      <c r="J39" s="36"/>
      <c r="K39" s="35"/>
    </row>
    <row r="40" spans="1:11" s="37" customFormat="1" ht="32.25" customHeight="1">
      <c r="A40" s="137" t="s">
        <v>41</v>
      </c>
      <c r="B40" s="137"/>
      <c r="C40" s="143" t="s">
        <v>124</v>
      </c>
      <c r="D40" s="143"/>
      <c r="E40" s="143"/>
      <c r="F40" s="143"/>
      <c r="G40" s="143"/>
      <c r="H40" s="36"/>
      <c r="I40" s="36"/>
      <c r="J40" s="36"/>
      <c r="K40" s="35"/>
    </row>
    <row r="41" spans="1:11" s="37" customFormat="1" ht="32.25" customHeight="1">
      <c r="A41" s="137" t="s">
        <v>42</v>
      </c>
      <c r="B41" s="137"/>
      <c r="C41" s="143" t="s">
        <v>125</v>
      </c>
      <c r="D41" s="143"/>
      <c r="E41" s="143"/>
      <c r="F41" s="143"/>
      <c r="G41" s="143"/>
      <c r="H41" s="36"/>
      <c r="I41" s="36"/>
      <c r="J41" s="36"/>
      <c r="K41" s="35"/>
    </row>
    <row r="42" spans="1:11" s="37" customFormat="1" ht="33.75" customHeight="1">
      <c r="A42" s="137" t="s">
        <v>36</v>
      </c>
      <c r="B42" s="137"/>
      <c r="C42" s="143" t="s">
        <v>126</v>
      </c>
      <c r="D42" s="143"/>
      <c r="E42" s="143"/>
      <c r="F42" s="143"/>
      <c r="G42" s="143"/>
      <c r="H42" s="36"/>
      <c r="I42" s="36"/>
      <c r="J42" s="36"/>
      <c r="K42" s="35"/>
    </row>
    <row r="43" spans="1:11" s="37" customFormat="1" ht="54" customHeight="1">
      <c r="A43" s="157" t="s">
        <v>127</v>
      </c>
      <c r="B43" s="157"/>
      <c r="C43" s="157"/>
      <c r="D43" s="157"/>
      <c r="E43" s="157"/>
      <c r="F43" s="157"/>
      <c r="G43" s="157"/>
      <c r="H43" s="36"/>
      <c r="I43" s="36"/>
      <c r="J43" s="36"/>
      <c r="K43" s="35"/>
    </row>
  </sheetData>
  <sheetProtection/>
  <mergeCells count="16">
    <mergeCell ref="A38:G38"/>
    <mergeCell ref="A42:B42"/>
    <mergeCell ref="C42:G42"/>
    <mergeCell ref="A43:G43"/>
    <mergeCell ref="A39:B39"/>
    <mergeCell ref="C39:G39"/>
    <mergeCell ref="A40:B40"/>
    <mergeCell ref="C40:G40"/>
    <mergeCell ref="A41:B41"/>
    <mergeCell ref="C41:G41"/>
    <mergeCell ref="L1:M1"/>
    <mergeCell ref="A4:M4"/>
    <mergeCell ref="B2:L2"/>
    <mergeCell ref="A33:G33"/>
    <mergeCell ref="A34:G34"/>
    <mergeCell ref="A35:G3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2" fitToWidth="0"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70" zoomScaleNormal="70" zoomScalePageLayoutView="0" workbookViewId="0" topLeftCell="A1">
      <pane xSplit="4" ySplit="6" topLeftCell="E1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4" sqref="A4:M4"/>
    </sheetView>
  </sheetViews>
  <sheetFormatPr defaultColWidth="8.875" defaultRowHeight="12.75"/>
  <cols>
    <col min="1" max="1" width="10.00390625" style="37" customWidth="1"/>
    <col min="2" max="2" width="5.375" style="37" customWidth="1"/>
    <col min="3" max="3" width="51.25390625" style="37" customWidth="1"/>
    <col min="4" max="4" width="10.00390625" style="37" customWidth="1"/>
    <col min="5" max="5" width="14.125" style="37" customWidth="1"/>
    <col min="6" max="6" width="9.00390625" style="37" customWidth="1"/>
    <col min="7" max="7" width="14.125" style="37" customWidth="1"/>
    <col min="8" max="9" width="17.75390625" style="37" customWidth="1"/>
    <col min="10" max="11" width="22.25390625" style="37" customWidth="1"/>
    <col min="12" max="13" width="20.875" style="37" customWidth="1"/>
    <col min="14" max="16384" width="8.875" style="37" customWidth="1"/>
  </cols>
  <sheetData>
    <row r="1" spans="3:13" s="1" customFormat="1" ht="27" customHeight="1">
      <c r="C1" s="2" t="s">
        <v>26</v>
      </c>
      <c r="K1" s="65"/>
      <c r="L1" s="107" t="s">
        <v>242</v>
      </c>
      <c r="M1" s="107"/>
    </row>
    <row r="2" spans="2:12" s="42" customFormat="1" ht="26.25" customHeight="1">
      <c r="B2" s="115" t="s">
        <v>25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="1" customFormat="1" ht="15.75"/>
    <row r="4" spans="1:13" s="3" customFormat="1" ht="36" customHeight="1">
      <c r="A4" s="147" t="s">
        <v>206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s="39" customFormat="1" ht="63.75" customHeight="1">
      <c r="A5" s="80" t="s">
        <v>21</v>
      </c>
      <c r="B5" s="80" t="s">
        <v>0</v>
      </c>
      <c r="C5" s="9" t="s">
        <v>220</v>
      </c>
      <c r="D5" s="9" t="s">
        <v>9</v>
      </c>
      <c r="E5" s="80" t="s">
        <v>2</v>
      </c>
      <c r="F5" s="80" t="s">
        <v>3</v>
      </c>
      <c r="G5" s="80" t="s">
        <v>8</v>
      </c>
      <c r="H5" s="80" t="s">
        <v>4</v>
      </c>
      <c r="I5" s="80" t="s">
        <v>5</v>
      </c>
      <c r="J5" s="80" t="s">
        <v>1</v>
      </c>
      <c r="K5" s="80" t="s">
        <v>7</v>
      </c>
      <c r="L5" s="80" t="s">
        <v>6</v>
      </c>
      <c r="M5" s="31" t="s">
        <v>11</v>
      </c>
    </row>
    <row r="6" spans="1:13" s="78" customFormat="1" ht="48" customHeight="1">
      <c r="A6" s="161" t="s">
        <v>207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1:13" s="39" customFormat="1" ht="25.5" customHeight="1">
      <c r="A7" s="94" t="s">
        <v>237</v>
      </c>
      <c r="B7" s="94">
        <v>1</v>
      </c>
      <c r="C7" s="95" t="s">
        <v>150</v>
      </c>
      <c r="D7" s="72">
        <v>5</v>
      </c>
      <c r="E7" s="98"/>
      <c r="F7" s="99">
        <v>0.08</v>
      </c>
      <c r="G7" s="98">
        <f>ROUND(E7+(E7*F7),2)</f>
        <v>0</v>
      </c>
      <c r="H7" s="98">
        <f>ROUND(D7*E7,2)</f>
        <v>0</v>
      </c>
      <c r="I7" s="98">
        <f>ROUND(D7*G7,2)</f>
        <v>0</v>
      </c>
      <c r="J7" s="94"/>
      <c r="K7" s="94"/>
      <c r="L7" s="80"/>
      <c r="M7" s="96"/>
    </row>
    <row r="8" spans="1:13" s="39" customFormat="1" ht="25.5" customHeight="1">
      <c r="A8" s="94" t="s">
        <v>237</v>
      </c>
      <c r="B8" s="94">
        <v>2</v>
      </c>
      <c r="C8" s="95" t="s">
        <v>151</v>
      </c>
      <c r="D8" s="72">
        <v>10</v>
      </c>
      <c r="E8" s="98"/>
      <c r="F8" s="99">
        <v>0.08</v>
      </c>
      <c r="G8" s="98">
        <f>ROUND(E8+(E8*F8),2)</f>
        <v>0</v>
      </c>
      <c r="H8" s="98">
        <f>ROUND(D8*E8,2)</f>
        <v>0</v>
      </c>
      <c r="I8" s="98">
        <f>ROUND(D8*G8,2)</f>
        <v>0</v>
      </c>
      <c r="J8" s="94"/>
      <c r="K8" s="94"/>
      <c r="L8" s="80"/>
      <c r="M8" s="96"/>
    </row>
    <row r="9" spans="1:13" s="39" customFormat="1" ht="25.5" customHeight="1">
      <c r="A9" s="94" t="s">
        <v>237</v>
      </c>
      <c r="B9" s="94">
        <v>3</v>
      </c>
      <c r="C9" s="95" t="s">
        <v>152</v>
      </c>
      <c r="D9" s="72">
        <v>5</v>
      </c>
      <c r="E9" s="98"/>
      <c r="F9" s="99">
        <v>0.08</v>
      </c>
      <c r="G9" s="98">
        <f>ROUND(E9+(E9*F9),2)</f>
        <v>0</v>
      </c>
      <c r="H9" s="98">
        <f>ROUND(D9*E9,2)</f>
        <v>0</v>
      </c>
      <c r="I9" s="98">
        <f>ROUND(D9*G9,2)</f>
        <v>0</v>
      </c>
      <c r="J9" s="94"/>
      <c r="K9" s="94"/>
      <c r="L9" s="80"/>
      <c r="M9" s="96"/>
    </row>
    <row r="10" spans="1:13" s="39" customFormat="1" ht="37.5" customHeight="1">
      <c r="A10" s="94" t="s">
        <v>237</v>
      </c>
      <c r="B10" s="94">
        <v>4</v>
      </c>
      <c r="C10" s="95" t="s">
        <v>153</v>
      </c>
      <c r="D10" s="72">
        <v>5</v>
      </c>
      <c r="E10" s="98"/>
      <c r="F10" s="99">
        <v>0.08</v>
      </c>
      <c r="G10" s="98">
        <f>ROUND(E10+(E10*F10),2)</f>
        <v>0</v>
      </c>
      <c r="H10" s="98">
        <f>ROUND(D10*E10,2)</f>
        <v>0</v>
      </c>
      <c r="I10" s="98">
        <f>ROUND(D10*G10,2)</f>
        <v>0</v>
      </c>
      <c r="J10" s="94"/>
      <c r="K10" s="94"/>
      <c r="L10" s="80"/>
      <c r="M10" s="96"/>
    </row>
    <row r="11" spans="1:13" s="39" customFormat="1" ht="36" customHeight="1">
      <c r="A11" s="94" t="s">
        <v>237</v>
      </c>
      <c r="B11" s="94">
        <v>5</v>
      </c>
      <c r="C11" s="95" t="s">
        <v>154</v>
      </c>
      <c r="D11" s="72">
        <v>20</v>
      </c>
      <c r="E11" s="98"/>
      <c r="F11" s="99">
        <v>0.08</v>
      </c>
      <c r="G11" s="98">
        <f>ROUND(E11+(E11*F11),2)</f>
        <v>0</v>
      </c>
      <c r="H11" s="98">
        <f>ROUND(D11*E11,2)</f>
        <v>0</v>
      </c>
      <c r="I11" s="98">
        <f>ROUND(D11*G11,2)</f>
        <v>0</v>
      </c>
      <c r="J11" s="94"/>
      <c r="K11" s="94"/>
      <c r="L11" s="80"/>
      <c r="M11" s="96"/>
    </row>
    <row r="12" spans="1:13" s="39" customFormat="1" ht="48.75" customHeight="1">
      <c r="A12" s="161" t="s">
        <v>208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3"/>
    </row>
    <row r="13" spans="1:13" s="39" customFormat="1" ht="26.25" customHeight="1">
      <c r="A13" s="94" t="s">
        <v>237</v>
      </c>
      <c r="B13" s="94">
        <v>1</v>
      </c>
      <c r="C13" s="95" t="s">
        <v>150</v>
      </c>
      <c r="D13" s="72">
        <v>8</v>
      </c>
      <c r="E13" s="98"/>
      <c r="F13" s="99">
        <v>0.08</v>
      </c>
      <c r="G13" s="98">
        <f>ROUND(E13+(E13*F13),2)</f>
        <v>0</v>
      </c>
      <c r="H13" s="98">
        <f>ROUND(D13*E13,2)</f>
        <v>0</v>
      </c>
      <c r="I13" s="98">
        <f>ROUND(D13*G13,2)</f>
        <v>0</v>
      </c>
      <c r="J13" s="94"/>
      <c r="K13" s="94"/>
      <c r="L13" s="80"/>
      <c r="M13" s="96"/>
    </row>
    <row r="14" spans="1:13" s="39" customFormat="1" ht="26.25" customHeight="1">
      <c r="A14" s="94" t="s">
        <v>237</v>
      </c>
      <c r="B14" s="94">
        <v>2</v>
      </c>
      <c r="C14" s="95" t="s">
        <v>151</v>
      </c>
      <c r="D14" s="72">
        <v>16</v>
      </c>
      <c r="E14" s="98"/>
      <c r="F14" s="99">
        <v>0.08</v>
      </c>
      <c r="G14" s="98">
        <f>ROUND(E14+(E14*F14),2)</f>
        <v>0</v>
      </c>
      <c r="H14" s="98">
        <f>ROUND(D14*E14,2)</f>
        <v>0</v>
      </c>
      <c r="I14" s="98">
        <f>ROUND(D14*G14,2)</f>
        <v>0</v>
      </c>
      <c r="J14" s="94"/>
      <c r="K14" s="94"/>
      <c r="L14" s="80"/>
      <c r="M14" s="96"/>
    </row>
    <row r="15" spans="1:13" s="39" customFormat="1" ht="26.25" customHeight="1">
      <c r="A15" s="94" t="s">
        <v>237</v>
      </c>
      <c r="B15" s="94">
        <v>3</v>
      </c>
      <c r="C15" s="95" t="s">
        <v>152</v>
      </c>
      <c r="D15" s="72">
        <v>8</v>
      </c>
      <c r="E15" s="98"/>
      <c r="F15" s="99">
        <v>0.08</v>
      </c>
      <c r="G15" s="98">
        <f>ROUND(E15+(E15*F15),2)</f>
        <v>0</v>
      </c>
      <c r="H15" s="98">
        <f>ROUND(D15*E15,2)</f>
        <v>0</v>
      </c>
      <c r="I15" s="98">
        <f>ROUND(D15*G15,2)</f>
        <v>0</v>
      </c>
      <c r="J15" s="94"/>
      <c r="K15" s="94"/>
      <c r="L15" s="80"/>
      <c r="M15" s="96"/>
    </row>
    <row r="16" spans="1:13" s="39" customFormat="1" ht="36" customHeight="1">
      <c r="A16" s="94" t="s">
        <v>237</v>
      </c>
      <c r="B16" s="94">
        <v>4</v>
      </c>
      <c r="C16" s="95" t="s">
        <v>155</v>
      </c>
      <c r="D16" s="72">
        <v>2</v>
      </c>
      <c r="E16" s="98"/>
      <c r="F16" s="99">
        <v>0.08</v>
      </c>
      <c r="G16" s="98">
        <f>ROUND(E16+(E16*F16),2)</f>
        <v>0</v>
      </c>
      <c r="H16" s="98">
        <f>ROUND(D16*E16,2)</f>
        <v>0</v>
      </c>
      <c r="I16" s="98">
        <f>ROUND(D16*G16,2)</f>
        <v>0</v>
      </c>
      <c r="J16" s="94"/>
      <c r="K16" s="94"/>
      <c r="L16" s="80"/>
      <c r="M16" s="96"/>
    </row>
    <row r="17" spans="1:13" s="39" customFormat="1" ht="36" customHeight="1">
      <c r="A17" s="94" t="s">
        <v>237</v>
      </c>
      <c r="B17" s="94">
        <v>5</v>
      </c>
      <c r="C17" s="95" t="s">
        <v>156</v>
      </c>
      <c r="D17" s="72">
        <v>32</v>
      </c>
      <c r="E17" s="98"/>
      <c r="F17" s="99">
        <v>0.08</v>
      </c>
      <c r="G17" s="98">
        <f>ROUND(E17+(E17*F17),2)</f>
        <v>0</v>
      </c>
      <c r="H17" s="98">
        <f>ROUND(D17*E17,2)</f>
        <v>0</v>
      </c>
      <c r="I17" s="98">
        <f>ROUND(D17*G17,2)</f>
        <v>0</v>
      </c>
      <c r="J17" s="94"/>
      <c r="K17" s="94"/>
      <c r="L17" s="80"/>
      <c r="M17" s="96"/>
    </row>
    <row r="18" spans="1:13" s="39" customFormat="1" ht="48.75" customHeight="1">
      <c r="A18" s="161" t="s">
        <v>209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3"/>
    </row>
    <row r="19" spans="1:13" s="39" customFormat="1" ht="26.25" customHeight="1">
      <c r="A19" s="94" t="s">
        <v>237</v>
      </c>
      <c r="B19" s="79">
        <v>1</v>
      </c>
      <c r="C19" s="95" t="s">
        <v>150</v>
      </c>
      <c r="D19" s="72">
        <v>5</v>
      </c>
      <c r="E19" s="98"/>
      <c r="F19" s="99">
        <v>0.08</v>
      </c>
      <c r="G19" s="98">
        <f>ROUND(E19+(E19*F19),2)</f>
        <v>0</v>
      </c>
      <c r="H19" s="98">
        <f>ROUND(D19*E19,2)</f>
        <v>0</v>
      </c>
      <c r="I19" s="98">
        <f>ROUND(D19*G19,2)</f>
        <v>0</v>
      </c>
      <c r="J19" s="94"/>
      <c r="K19" s="94"/>
      <c r="L19" s="80"/>
      <c r="M19" s="96"/>
    </row>
    <row r="20" spans="1:13" s="39" customFormat="1" ht="26.25" customHeight="1">
      <c r="A20" s="94" t="s">
        <v>237</v>
      </c>
      <c r="B20" s="79">
        <v>2</v>
      </c>
      <c r="C20" s="95" t="s">
        <v>151</v>
      </c>
      <c r="D20" s="72">
        <v>10</v>
      </c>
      <c r="E20" s="98"/>
      <c r="F20" s="99">
        <v>0.08</v>
      </c>
      <c r="G20" s="98">
        <f>ROUND(E20+(E20*F20),2)</f>
        <v>0</v>
      </c>
      <c r="H20" s="98">
        <f>ROUND(D20*E20,2)</f>
        <v>0</v>
      </c>
      <c r="I20" s="98">
        <f>ROUND(D20*G20,2)</f>
        <v>0</v>
      </c>
      <c r="J20" s="94"/>
      <c r="K20" s="94"/>
      <c r="L20" s="80"/>
      <c r="M20" s="96"/>
    </row>
    <row r="21" spans="1:13" s="39" customFormat="1" ht="26.25" customHeight="1">
      <c r="A21" s="94" t="s">
        <v>237</v>
      </c>
      <c r="B21" s="79">
        <v>3</v>
      </c>
      <c r="C21" s="95" t="s">
        <v>152</v>
      </c>
      <c r="D21" s="72">
        <v>5</v>
      </c>
      <c r="E21" s="98"/>
      <c r="F21" s="99">
        <v>0.08</v>
      </c>
      <c r="G21" s="98">
        <f>ROUND(E21+(E21*F21),2)</f>
        <v>0</v>
      </c>
      <c r="H21" s="98">
        <f>ROUND(D21*E21,2)</f>
        <v>0</v>
      </c>
      <c r="I21" s="98">
        <f>ROUND(D21*G21,2)</f>
        <v>0</v>
      </c>
      <c r="J21" s="94"/>
      <c r="K21" s="94"/>
      <c r="L21" s="80"/>
      <c r="M21" s="96"/>
    </row>
    <row r="22" spans="1:13" s="39" customFormat="1" ht="36.75" customHeight="1">
      <c r="A22" s="94" t="s">
        <v>237</v>
      </c>
      <c r="B22" s="79">
        <v>4</v>
      </c>
      <c r="C22" s="95" t="s">
        <v>157</v>
      </c>
      <c r="D22" s="72">
        <v>5</v>
      </c>
      <c r="E22" s="98"/>
      <c r="F22" s="99">
        <v>0.08</v>
      </c>
      <c r="G22" s="98">
        <f>ROUND(E22+(E22*F22),2)</f>
        <v>0</v>
      </c>
      <c r="H22" s="98">
        <f>ROUND(D22*E22,2)</f>
        <v>0</v>
      </c>
      <c r="I22" s="98">
        <f>ROUND(D22*G22,2)</f>
        <v>0</v>
      </c>
      <c r="J22" s="94"/>
      <c r="K22" s="94"/>
      <c r="L22" s="80"/>
      <c r="M22" s="96"/>
    </row>
    <row r="23" spans="1:13" s="39" customFormat="1" ht="30.75" customHeight="1">
      <c r="A23" s="94" t="s">
        <v>237</v>
      </c>
      <c r="B23" s="79">
        <v>5</v>
      </c>
      <c r="C23" s="95" t="s">
        <v>158</v>
      </c>
      <c r="D23" s="72">
        <v>20</v>
      </c>
      <c r="E23" s="98"/>
      <c r="F23" s="99">
        <v>0.08</v>
      </c>
      <c r="G23" s="98">
        <f>ROUND(E23+(E23*F23),2)</f>
        <v>0</v>
      </c>
      <c r="H23" s="98">
        <f>ROUND(D23*E23,2)</f>
        <v>0</v>
      </c>
      <c r="I23" s="98">
        <f>ROUND(D23*G23,2)</f>
        <v>0</v>
      </c>
      <c r="J23" s="94"/>
      <c r="K23" s="94"/>
      <c r="L23" s="80"/>
      <c r="M23" s="96"/>
    </row>
    <row r="24" spans="1:9" ht="36" customHeight="1">
      <c r="A24" s="158" t="s">
        <v>23</v>
      </c>
      <c r="B24" s="159"/>
      <c r="C24" s="159"/>
      <c r="D24" s="159"/>
      <c r="E24" s="159"/>
      <c r="F24" s="159"/>
      <c r="G24" s="160"/>
      <c r="H24" s="86">
        <f>SUM(H7:H11)+SUM(H13:H17)+SUM(H19:H23)</f>
        <v>0</v>
      </c>
      <c r="I24" s="86">
        <f>SUM(I7:I11)+SUM(I13:I17)+SUM(I19:I23)</f>
        <v>0</v>
      </c>
    </row>
    <row r="25" spans="1:9" ht="36" customHeight="1">
      <c r="A25" s="109" t="s">
        <v>210</v>
      </c>
      <c r="B25" s="112"/>
      <c r="C25" s="112"/>
      <c r="D25" s="112"/>
      <c r="E25" s="112"/>
      <c r="F25" s="112"/>
      <c r="G25" s="112"/>
      <c r="H25" s="81">
        <f>H24*0.3</f>
        <v>0</v>
      </c>
      <c r="I25" s="81">
        <f>I24*0.3</f>
        <v>0</v>
      </c>
    </row>
    <row r="26" spans="1:9" ht="36" customHeight="1">
      <c r="A26" s="158" t="s">
        <v>24</v>
      </c>
      <c r="B26" s="159"/>
      <c r="C26" s="159"/>
      <c r="D26" s="159"/>
      <c r="E26" s="159"/>
      <c r="F26" s="159"/>
      <c r="G26" s="159"/>
      <c r="H26" s="81">
        <f>SUM(H24:H25)</f>
        <v>0</v>
      </c>
      <c r="I26" s="81">
        <f>SUM(I24:I25)</f>
        <v>0</v>
      </c>
    </row>
    <row r="27" s="39" customFormat="1" ht="12" customHeight="1"/>
    <row r="28" s="39" customFormat="1" ht="12" customHeight="1"/>
    <row r="29" spans="1:11" ht="36" customHeight="1">
      <c r="A29" s="142" t="s">
        <v>34</v>
      </c>
      <c r="B29" s="142"/>
      <c r="C29" s="142"/>
      <c r="D29" s="142"/>
      <c r="E29" s="142"/>
      <c r="F29" s="142"/>
      <c r="G29" s="142"/>
      <c r="H29" s="36"/>
      <c r="I29" s="36"/>
      <c r="J29" s="36"/>
      <c r="K29" s="35"/>
    </row>
    <row r="30" spans="1:11" ht="32.25" customHeight="1">
      <c r="A30" s="136" t="s">
        <v>35</v>
      </c>
      <c r="B30" s="136"/>
      <c r="C30" s="143" t="s">
        <v>45</v>
      </c>
      <c r="D30" s="143"/>
      <c r="E30" s="143"/>
      <c r="F30" s="143"/>
      <c r="G30" s="143"/>
      <c r="H30" s="36"/>
      <c r="I30" s="36"/>
      <c r="J30" s="36"/>
      <c r="K30" s="35"/>
    </row>
    <row r="31" spans="1:11" ht="32.25" customHeight="1">
      <c r="A31" s="137" t="s">
        <v>159</v>
      </c>
      <c r="B31" s="137"/>
      <c r="C31" s="143" t="s">
        <v>45</v>
      </c>
      <c r="D31" s="143"/>
      <c r="E31" s="143"/>
      <c r="F31" s="143"/>
      <c r="G31" s="143"/>
      <c r="H31" s="36"/>
      <c r="I31" s="36"/>
      <c r="J31" s="36"/>
      <c r="K31" s="35"/>
    </row>
    <row r="32" spans="1:11" ht="32.25" customHeight="1">
      <c r="A32" s="137" t="s">
        <v>42</v>
      </c>
      <c r="B32" s="137"/>
      <c r="C32" s="143" t="s">
        <v>211</v>
      </c>
      <c r="D32" s="143"/>
      <c r="E32" s="143"/>
      <c r="F32" s="143"/>
      <c r="G32" s="143"/>
      <c r="H32" s="36"/>
      <c r="I32" s="36"/>
      <c r="J32" s="36"/>
      <c r="K32" s="35"/>
    </row>
    <row r="33" spans="1:11" ht="51" customHeight="1">
      <c r="A33" s="137" t="s">
        <v>36</v>
      </c>
      <c r="B33" s="137"/>
      <c r="C33" s="164" t="s">
        <v>212</v>
      </c>
      <c r="D33" s="164"/>
      <c r="E33" s="164"/>
      <c r="F33" s="164"/>
      <c r="G33" s="164"/>
      <c r="H33" s="36"/>
      <c r="I33" s="36"/>
      <c r="J33" s="36"/>
      <c r="K33" s="35"/>
    </row>
  </sheetData>
  <sheetProtection/>
  <mergeCells count="18">
    <mergeCell ref="A32:B32"/>
    <mergeCell ref="C32:G32"/>
    <mergeCell ref="C33:G33"/>
    <mergeCell ref="L1:M1"/>
    <mergeCell ref="B2:L2"/>
    <mergeCell ref="A4:M4"/>
    <mergeCell ref="A24:G24"/>
    <mergeCell ref="A25:G25"/>
    <mergeCell ref="A26:G26"/>
    <mergeCell ref="A33:B33"/>
    <mergeCell ref="C31:G31"/>
    <mergeCell ref="A31:B31"/>
    <mergeCell ref="A30:B30"/>
    <mergeCell ref="A6:M6"/>
    <mergeCell ref="A12:M12"/>
    <mergeCell ref="A18:M18"/>
    <mergeCell ref="A29:G29"/>
    <mergeCell ref="C30:G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zoomScale="70" zoomScaleNormal="70" zoomScalePageLayoutView="0" workbookViewId="0" topLeftCell="A10">
      <selection activeCell="A4" sqref="A4:M4"/>
    </sheetView>
  </sheetViews>
  <sheetFormatPr defaultColWidth="9.00390625" defaultRowHeight="12.75"/>
  <cols>
    <col min="1" max="1" width="10.00390625" style="0" customWidth="1"/>
    <col min="2" max="2" width="5.75390625" style="0" customWidth="1"/>
    <col min="3" max="3" width="51.00390625" style="0" customWidth="1"/>
    <col min="4" max="4" width="10.00390625" style="0" customWidth="1"/>
    <col min="5" max="5" width="14.25390625" style="0" customWidth="1"/>
    <col min="6" max="6" width="9.25390625" style="0" customWidth="1"/>
    <col min="7" max="7" width="15.25390625" style="0" customWidth="1"/>
    <col min="8" max="9" width="17.75390625" style="0" customWidth="1"/>
    <col min="10" max="11" width="22.75390625" style="0" customWidth="1"/>
    <col min="12" max="13" width="20.75390625" style="0" customWidth="1"/>
  </cols>
  <sheetData>
    <row r="1" spans="3:13" s="1" customFormat="1" ht="27" customHeight="1">
      <c r="C1" s="2" t="s">
        <v>26</v>
      </c>
      <c r="K1" s="65"/>
      <c r="L1" s="107" t="s">
        <v>242</v>
      </c>
      <c r="M1" s="107"/>
    </row>
    <row r="2" spans="2:12" s="42" customFormat="1" ht="26.25" customHeight="1">
      <c r="B2" s="115" t="s">
        <v>25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="1" customFormat="1" ht="15.75"/>
    <row r="4" spans="1:13" s="3" customFormat="1" ht="36" customHeight="1">
      <c r="A4" s="147" t="s">
        <v>213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s="5" customFormat="1" ht="63.75" customHeight="1">
      <c r="A5" s="54" t="s">
        <v>21</v>
      </c>
      <c r="B5" s="54" t="s">
        <v>0</v>
      </c>
      <c r="C5" s="9" t="s">
        <v>220</v>
      </c>
      <c r="D5" s="105" t="s">
        <v>175</v>
      </c>
      <c r="E5" s="54" t="s">
        <v>2</v>
      </c>
      <c r="F5" s="54" t="s">
        <v>3</v>
      </c>
      <c r="G5" s="54" t="s">
        <v>8</v>
      </c>
      <c r="H5" s="54" t="s">
        <v>4</v>
      </c>
      <c r="I5" s="54" t="s">
        <v>5</v>
      </c>
      <c r="J5" s="54" t="s">
        <v>1</v>
      </c>
      <c r="K5" s="54" t="s">
        <v>7</v>
      </c>
      <c r="L5" s="54" t="s">
        <v>6</v>
      </c>
      <c r="M5" s="55" t="s">
        <v>11</v>
      </c>
    </row>
    <row r="6" spans="1:13" s="5" customFormat="1" ht="35.25" customHeight="1">
      <c r="A6" s="165" t="s">
        <v>214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7"/>
    </row>
    <row r="7" spans="1:13" s="5" customFormat="1" ht="75" customHeight="1">
      <c r="A7" s="79" t="s">
        <v>238</v>
      </c>
      <c r="B7" s="79">
        <v>1</v>
      </c>
      <c r="C7" s="95" t="s">
        <v>160</v>
      </c>
      <c r="D7" s="72">
        <v>8</v>
      </c>
      <c r="E7" s="101"/>
      <c r="F7" s="99">
        <v>0.08</v>
      </c>
      <c r="G7" s="101">
        <f>ROUND(E7+(E7*F7),2)</f>
        <v>0</v>
      </c>
      <c r="H7" s="101">
        <f>ROUND(D7*E7,2)</f>
        <v>0</v>
      </c>
      <c r="I7" s="101">
        <f>ROUND(D7*G7,2)</f>
        <v>0</v>
      </c>
      <c r="J7" s="72"/>
      <c r="K7" s="72"/>
      <c r="L7" s="79"/>
      <c r="M7" s="72"/>
    </row>
    <row r="8" spans="1:13" s="5" customFormat="1" ht="70.5" customHeight="1">
      <c r="A8" s="79" t="s">
        <v>238</v>
      </c>
      <c r="B8" s="79">
        <v>2</v>
      </c>
      <c r="C8" s="95" t="s">
        <v>161</v>
      </c>
      <c r="D8" s="72">
        <v>2</v>
      </c>
      <c r="E8" s="101"/>
      <c r="F8" s="99">
        <v>0.08</v>
      </c>
      <c r="G8" s="101">
        <f aca="true" t="shared" si="0" ref="G8:G13">ROUND(E8+(E8*F8),2)</f>
        <v>0</v>
      </c>
      <c r="H8" s="101">
        <f aca="true" t="shared" si="1" ref="H8:H13">ROUND(D8*E8,2)</f>
        <v>0</v>
      </c>
      <c r="I8" s="101">
        <f aca="true" t="shared" si="2" ref="I8:I13">ROUND(D8*G8,2)</f>
        <v>0</v>
      </c>
      <c r="J8" s="72"/>
      <c r="K8" s="72"/>
      <c r="L8" s="79"/>
      <c r="M8" s="72"/>
    </row>
    <row r="9" spans="1:13" s="5" customFormat="1" ht="34.5" customHeight="1">
      <c r="A9" s="79" t="s">
        <v>238</v>
      </c>
      <c r="B9" s="79">
        <v>3</v>
      </c>
      <c r="C9" s="95" t="s">
        <v>162</v>
      </c>
      <c r="D9" s="72">
        <v>4</v>
      </c>
      <c r="E9" s="101"/>
      <c r="F9" s="99">
        <v>0.08</v>
      </c>
      <c r="G9" s="101">
        <f t="shared" si="0"/>
        <v>0</v>
      </c>
      <c r="H9" s="101">
        <f t="shared" si="1"/>
        <v>0</v>
      </c>
      <c r="I9" s="101">
        <f t="shared" si="2"/>
        <v>0</v>
      </c>
      <c r="J9" s="72"/>
      <c r="K9" s="72"/>
      <c r="L9" s="79"/>
      <c r="M9" s="72"/>
    </row>
    <row r="10" spans="1:13" s="5" customFormat="1" ht="39.75" customHeight="1">
      <c r="A10" s="79" t="s">
        <v>238</v>
      </c>
      <c r="B10" s="79">
        <v>4</v>
      </c>
      <c r="C10" s="95" t="s">
        <v>163</v>
      </c>
      <c r="D10" s="72">
        <v>8</v>
      </c>
      <c r="E10" s="101"/>
      <c r="F10" s="99">
        <v>0.08</v>
      </c>
      <c r="G10" s="101">
        <f t="shared" si="0"/>
        <v>0</v>
      </c>
      <c r="H10" s="101">
        <f t="shared" si="1"/>
        <v>0</v>
      </c>
      <c r="I10" s="101">
        <f t="shared" si="2"/>
        <v>0</v>
      </c>
      <c r="J10" s="72"/>
      <c r="K10" s="72"/>
      <c r="L10" s="79"/>
      <c r="M10" s="72"/>
    </row>
    <row r="11" spans="1:13" s="5" customFormat="1" ht="55.5" customHeight="1">
      <c r="A11" s="79" t="s">
        <v>238</v>
      </c>
      <c r="B11" s="79">
        <v>5</v>
      </c>
      <c r="C11" s="95" t="s">
        <v>164</v>
      </c>
      <c r="D11" s="72">
        <v>4</v>
      </c>
      <c r="E11" s="101"/>
      <c r="F11" s="99">
        <v>0.08</v>
      </c>
      <c r="G11" s="101">
        <f t="shared" si="0"/>
        <v>0</v>
      </c>
      <c r="H11" s="101">
        <f t="shared" si="1"/>
        <v>0</v>
      </c>
      <c r="I11" s="101">
        <f t="shared" si="2"/>
        <v>0</v>
      </c>
      <c r="J11" s="72"/>
      <c r="K11" s="72"/>
      <c r="L11" s="79"/>
      <c r="M11" s="72"/>
    </row>
    <row r="12" spans="1:13" s="5" customFormat="1" ht="33.75" customHeight="1">
      <c r="A12" s="79" t="s">
        <v>238</v>
      </c>
      <c r="B12" s="79">
        <v>6</v>
      </c>
      <c r="C12" s="95" t="s">
        <v>165</v>
      </c>
      <c r="D12" s="72">
        <v>2</v>
      </c>
      <c r="E12" s="101"/>
      <c r="F12" s="99">
        <v>0.08</v>
      </c>
      <c r="G12" s="101">
        <f t="shared" si="0"/>
        <v>0</v>
      </c>
      <c r="H12" s="101">
        <f t="shared" si="1"/>
        <v>0</v>
      </c>
      <c r="I12" s="101">
        <f t="shared" si="2"/>
        <v>0</v>
      </c>
      <c r="J12" s="72"/>
      <c r="K12" s="72"/>
      <c r="L12" s="79"/>
      <c r="M12" s="72"/>
    </row>
    <row r="13" spans="1:13" s="5" customFormat="1" ht="32.25" customHeight="1">
      <c r="A13" s="79" t="s">
        <v>238</v>
      </c>
      <c r="B13" s="79">
        <v>7</v>
      </c>
      <c r="C13" s="100" t="s">
        <v>166</v>
      </c>
      <c r="D13" s="72">
        <v>8</v>
      </c>
      <c r="E13" s="101"/>
      <c r="F13" s="99">
        <v>0.08</v>
      </c>
      <c r="G13" s="101">
        <f t="shared" si="0"/>
        <v>0</v>
      </c>
      <c r="H13" s="101">
        <f t="shared" si="1"/>
        <v>0</v>
      </c>
      <c r="I13" s="101">
        <f t="shared" si="2"/>
        <v>0</v>
      </c>
      <c r="J13" s="72"/>
      <c r="K13" s="72"/>
      <c r="L13" s="79"/>
      <c r="M13" s="72"/>
    </row>
    <row r="14" spans="1:13" s="5" customFormat="1" ht="35.25" customHeight="1">
      <c r="A14" s="165" t="s">
        <v>215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7"/>
    </row>
    <row r="15" spans="1:256" s="5" customFormat="1" ht="51.75" customHeight="1">
      <c r="A15" s="79" t="s">
        <v>238</v>
      </c>
      <c r="B15" s="79">
        <v>1</v>
      </c>
      <c r="C15" s="95" t="s">
        <v>167</v>
      </c>
      <c r="D15" s="72">
        <v>8</v>
      </c>
      <c r="E15" s="101"/>
      <c r="F15" s="99">
        <v>0.08</v>
      </c>
      <c r="G15" s="101">
        <f aca="true" t="shared" si="3" ref="G15:G20">ROUND(E15+(E15*F15),2)</f>
        <v>0</v>
      </c>
      <c r="H15" s="101">
        <f aca="true" t="shared" si="4" ref="H15:H20">ROUND(D15*E15,2)</f>
        <v>0</v>
      </c>
      <c r="I15" s="101">
        <f aca="true" t="shared" si="5" ref="I15:I20">ROUND(D15*G15,2)</f>
        <v>0</v>
      </c>
      <c r="J15" s="72"/>
      <c r="K15" s="72"/>
      <c r="L15" s="79"/>
      <c r="M15" s="72"/>
      <c r="EH15" s="96"/>
      <c r="EI15" s="96"/>
      <c r="EJ15" s="96"/>
      <c r="EK15" s="96"/>
      <c r="EL15" s="79"/>
      <c r="EM15" s="96"/>
      <c r="EN15" s="79"/>
      <c r="EO15" s="79"/>
      <c r="EP15" s="95"/>
      <c r="EQ15" s="72"/>
      <c r="ER15" s="96"/>
      <c r="ES15" s="99"/>
      <c r="ET15" s="96"/>
      <c r="EU15" s="96"/>
      <c r="EV15" s="96"/>
      <c r="EW15" s="96"/>
      <c r="EX15" s="96"/>
      <c r="EY15" s="79"/>
      <c r="EZ15" s="96"/>
      <c r="FA15" s="79"/>
      <c r="FB15" s="79"/>
      <c r="FC15" s="95"/>
      <c r="FD15" s="72"/>
      <c r="FE15" s="96"/>
      <c r="FF15" s="99"/>
      <c r="FG15" s="96"/>
      <c r="FH15" s="96"/>
      <c r="FI15" s="96"/>
      <c r="FJ15" s="96"/>
      <c r="FK15" s="96"/>
      <c r="FL15" s="79"/>
      <c r="FM15" s="96"/>
      <c r="FN15" s="79"/>
      <c r="FO15" s="79"/>
      <c r="FP15" s="95"/>
      <c r="FQ15" s="72"/>
      <c r="FR15" s="96"/>
      <c r="FS15" s="99"/>
      <c r="FT15" s="96"/>
      <c r="FU15" s="96"/>
      <c r="FV15" s="96"/>
      <c r="FW15" s="96"/>
      <c r="FX15" s="96"/>
      <c r="FY15" s="79"/>
      <c r="FZ15" s="96"/>
      <c r="GA15" s="79"/>
      <c r="GB15" s="79"/>
      <c r="GC15" s="95"/>
      <c r="GD15" s="72"/>
      <c r="GE15" s="96"/>
      <c r="GF15" s="99"/>
      <c r="GG15" s="96"/>
      <c r="GH15" s="96"/>
      <c r="GI15" s="96"/>
      <c r="GJ15" s="96"/>
      <c r="GK15" s="96"/>
      <c r="GL15" s="79"/>
      <c r="GM15" s="96"/>
      <c r="GN15" s="79"/>
      <c r="GO15" s="79"/>
      <c r="GP15" s="95"/>
      <c r="GQ15" s="72"/>
      <c r="GR15" s="96"/>
      <c r="GS15" s="99"/>
      <c r="GT15" s="96"/>
      <c r="GU15" s="96"/>
      <c r="GV15" s="96"/>
      <c r="GW15" s="96"/>
      <c r="GX15" s="96"/>
      <c r="GY15" s="79"/>
      <c r="GZ15" s="96"/>
      <c r="HA15" s="79"/>
      <c r="HB15" s="79"/>
      <c r="HC15" s="95"/>
      <c r="HD15" s="72"/>
      <c r="HE15" s="96"/>
      <c r="HF15" s="99"/>
      <c r="HG15" s="96"/>
      <c r="HH15" s="96"/>
      <c r="HI15" s="96"/>
      <c r="HJ15" s="96"/>
      <c r="HK15" s="96"/>
      <c r="HL15" s="79"/>
      <c r="HM15" s="96"/>
      <c r="HN15" s="79"/>
      <c r="HO15" s="79"/>
      <c r="HP15" s="95"/>
      <c r="HQ15" s="72"/>
      <c r="HR15" s="96"/>
      <c r="HS15" s="99"/>
      <c r="HT15" s="96"/>
      <c r="HU15" s="96"/>
      <c r="HV15" s="96"/>
      <c r="HW15" s="96"/>
      <c r="HX15" s="96"/>
      <c r="HY15" s="79"/>
      <c r="HZ15" s="96"/>
      <c r="IA15" s="79"/>
      <c r="IB15" s="79"/>
      <c r="IC15" s="95"/>
      <c r="ID15" s="72"/>
      <c r="IE15" s="96"/>
      <c r="IF15" s="99"/>
      <c r="IG15" s="96"/>
      <c r="IH15" s="96"/>
      <c r="II15" s="96"/>
      <c r="IJ15" s="96"/>
      <c r="IK15" s="96"/>
      <c r="IL15" s="79"/>
      <c r="IM15" s="96"/>
      <c r="IN15" s="79"/>
      <c r="IO15" s="79"/>
      <c r="IP15" s="95"/>
      <c r="IQ15" s="72"/>
      <c r="IR15" s="96"/>
      <c r="IS15" s="99"/>
      <c r="IT15" s="96"/>
      <c r="IU15" s="96"/>
      <c r="IV15" s="96"/>
    </row>
    <row r="16" spans="1:256" s="5" customFormat="1" ht="54" customHeight="1">
      <c r="A16" s="79" t="s">
        <v>238</v>
      </c>
      <c r="B16" s="79">
        <v>2</v>
      </c>
      <c r="C16" s="95" t="s">
        <v>168</v>
      </c>
      <c r="D16" s="72">
        <v>2</v>
      </c>
      <c r="E16" s="101"/>
      <c r="F16" s="99">
        <v>0.08</v>
      </c>
      <c r="G16" s="101">
        <f t="shared" si="3"/>
        <v>0</v>
      </c>
      <c r="H16" s="101">
        <f t="shared" si="4"/>
        <v>0</v>
      </c>
      <c r="I16" s="101">
        <f t="shared" si="5"/>
        <v>0</v>
      </c>
      <c r="J16" s="72"/>
      <c r="K16" s="72"/>
      <c r="L16" s="79"/>
      <c r="M16" s="72"/>
      <c r="EH16" s="96"/>
      <c r="EI16" s="96"/>
      <c r="EJ16" s="96"/>
      <c r="EK16" s="96"/>
      <c r="EL16" s="79"/>
      <c r="EM16" s="96"/>
      <c r="EN16" s="79"/>
      <c r="EO16" s="79"/>
      <c r="EP16" s="95"/>
      <c r="EQ16" s="72"/>
      <c r="ER16" s="96"/>
      <c r="ES16" s="99"/>
      <c r="ET16" s="96"/>
      <c r="EU16" s="96"/>
      <c r="EV16" s="96"/>
      <c r="EW16" s="96"/>
      <c r="EX16" s="96"/>
      <c r="EY16" s="79"/>
      <c r="EZ16" s="96"/>
      <c r="FA16" s="79"/>
      <c r="FB16" s="79"/>
      <c r="FC16" s="95"/>
      <c r="FD16" s="72"/>
      <c r="FE16" s="96"/>
      <c r="FF16" s="99"/>
      <c r="FG16" s="96"/>
      <c r="FH16" s="96"/>
      <c r="FI16" s="96"/>
      <c r="FJ16" s="96"/>
      <c r="FK16" s="96"/>
      <c r="FL16" s="79"/>
      <c r="FM16" s="96"/>
      <c r="FN16" s="79"/>
      <c r="FO16" s="79"/>
      <c r="FP16" s="95"/>
      <c r="FQ16" s="72"/>
      <c r="FR16" s="96"/>
      <c r="FS16" s="99"/>
      <c r="FT16" s="96"/>
      <c r="FU16" s="96"/>
      <c r="FV16" s="96"/>
      <c r="FW16" s="96"/>
      <c r="FX16" s="96"/>
      <c r="FY16" s="79"/>
      <c r="FZ16" s="96"/>
      <c r="GA16" s="79"/>
      <c r="GB16" s="79"/>
      <c r="GC16" s="95"/>
      <c r="GD16" s="72"/>
      <c r="GE16" s="96"/>
      <c r="GF16" s="99"/>
      <c r="GG16" s="96"/>
      <c r="GH16" s="96"/>
      <c r="GI16" s="96"/>
      <c r="GJ16" s="96"/>
      <c r="GK16" s="96"/>
      <c r="GL16" s="79"/>
      <c r="GM16" s="96"/>
      <c r="GN16" s="79"/>
      <c r="GO16" s="79"/>
      <c r="GP16" s="95"/>
      <c r="GQ16" s="72"/>
      <c r="GR16" s="96"/>
      <c r="GS16" s="99"/>
      <c r="GT16" s="96"/>
      <c r="GU16" s="96"/>
      <c r="GV16" s="96"/>
      <c r="GW16" s="96"/>
      <c r="GX16" s="96"/>
      <c r="GY16" s="79"/>
      <c r="GZ16" s="96"/>
      <c r="HA16" s="79"/>
      <c r="HB16" s="79"/>
      <c r="HC16" s="95"/>
      <c r="HD16" s="72"/>
      <c r="HE16" s="96"/>
      <c r="HF16" s="99"/>
      <c r="HG16" s="96"/>
      <c r="HH16" s="96"/>
      <c r="HI16" s="96"/>
      <c r="HJ16" s="96"/>
      <c r="HK16" s="96"/>
      <c r="HL16" s="79"/>
      <c r="HM16" s="96"/>
      <c r="HN16" s="79"/>
      <c r="HO16" s="79"/>
      <c r="HP16" s="95"/>
      <c r="HQ16" s="72"/>
      <c r="HR16" s="96"/>
      <c r="HS16" s="99"/>
      <c r="HT16" s="96"/>
      <c r="HU16" s="96"/>
      <c r="HV16" s="96"/>
      <c r="HW16" s="96"/>
      <c r="HX16" s="96"/>
      <c r="HY16" s="79"/>
      <c r="HZ16" s="96"/>
      <c r="IA16" s="79"/>
      <c r="IB16" s="79"/>
      <c r="IC16" s="95"/>
      <c r="ID16" s="72"/>
      <c r="IE16" s="96"/>
      <c r="IF16" s="99"/>
      <c r="IG16" s="96"/>
      <c r="IH16" s="96"/>
      <c r="II16" s="96"/>
      <c r="IJ16" s="96"/>
      <c r="IK16" s="96"/>
      <c r="IL16" s="79"/>
      <c r="IM16" s="96"/>
      <c r="IN16" s="79"/>
      <c r="IO16" s="79"/>
      <c r="IP16" s="95"/>
      <c r="IQ16" s="72"/>
      <c r="IR16" s="96"/>
      <c r="IS16" s="99"/>
      <c r="IT16" s="96"/>
      <c r="IU16" s="96"/>
      <c r="IV16" s="96"/>
    </row>
    <row r="17" spans="1:256" s="5" customFormat="1" ht="30" customHeight="1">
      <c r="A17" s="79" t="s">
        <v>238</v>
      </c>
      <c r="B17" s="79">
        <v>3</v>
      </c>
      <c r="C17" s="95" t="s">
        <v>169</v>
      </c>
      <c r="D17" s="72">
        <v>4</v>
      </c>
      <c r="E17" s="101"/>
      <c r="F17" s="99">
        <v>0.08</v>
      </c>
      <c r="G17" s="101">
        <f t="shared" si="3"/>
        <v>0</v>
      </c>
      <c r="H17" s="101">
        <f t="shared" si="4"/>
        <v>0</v>
      </c>
      <c r="I17" s="101">
        <f t="shared" si="5"/>
        <v>0</v>
      </c>
      <c r="J17" s="72"/>
      <c r="K17" s="72"/>
      <c r="L17" s="79"/>
      <c r="M17" s="72"/>
      <c r="EH17" s="96"/>
      <c r="EI17" s="96"/>
      <c r="EJ17" s="96"/>
      <c r="EK17" s="96"/>
      <c r="EL17" s="79"/>
      <c r="EM17" s="96"/>
      <c r="EN17" s="79"/>
      <c r="EO17" s="79"/>
      <c r="EP17" s="95"/>
      <c r="EQ17" s="72"/>
      <c r="ER17" s="96"/>
      <c r="ES17" s="99"/>
      <c r="ET17" s="96"/>
      <c r="EU17" s="96"/>
      <c r="EV17" s="96"/>
      <c r="EW17" s="96"/>
      <c r="EX17" s="96"/>
      <c r="EY17" s="79"/>
      <c r="EZ17" s="96"/>
      <c r="FA17" s="79"/>
      <c r="FB17" s="79"/>
      <c r="FC17" s="95"/>
      <c r="FD17" s="72"/>
      <c r="FE17" s="96"/>
      <c r="FF17" s="99"/>
      <c r="FG17" s="96"/>
      <c r="FH17" s="96"/>
      <c r="FI17" s="96"/>
      <c r="FJ17" s="96"/>
      <c r="FK17" s="96"/>
      <c r="FL17" s="79"/>
      <c r="FM17" s="96"/>
      <c r="FN17" s="79"/>
      <c r="FO17" s="79"/>
      <c r="FP17" s="95"/>
      <c r="FQ17" s="72"/>
      <c r="FR17" s="96"/>
      <c r="FS17" s="99"/>
      <c r="FT17" s="96"/>
      <c r="FU17" s="96"/>
      <c r="FV17" s="96"/>
      <c r="FW17" s="96"/>
      <c r="FX17" s="96"/>
      <c r="FY17" s="79"/>
      <c r="FZ17" s="96"/>
      <c r="GA17" s="79"/>
      <c r="GB17" s="79"/>
      <c r="GC17" s="95"/>
      <c r="GD17" s="72"/>
      <c r="GE17" s="96"/>
      <c r="GF17" s="99"/>
      <c r="GG17" s="96"/>
      <c r="GH17" s="96"/>
      <c r="GI17" s="96"/>
      <c r="GJ17" s="96"/>
      <c r="GK17" s="96"/>
      <c r="GL17" s="79"/>
      <c r="GM17" s="96"/>
      <c r="GN17" s="79"/>
      <c r="GO17" s="79"/>
      <c r="GP17" s="95"/>
      <c r="GQ17" s="72"/>
      <c r="GR17" s="96"/>
      <c r="GS17" s="99"/>
      <c r="GT17" s="96"/>
      <c r="GU17" s="96"/>
      <c r="GV17" s="96"/>
      <c r="GW17" s="96"/>
      <c r="GX17" s="96"/>
      <c r="GY17" s="79"/>
      <c r="GZ17" s="96"/>
      <c r="HA17" s="79"/>
      <c r="HB17" s="79"/>
      <c r="HC17" s="95"/>
      <c r="HD17" s="72"/>
      <c r="HE17" s="96"/>
      <c r="HF17" s="99"/>
      <c r="HG17" s="96"/>
      <c r="HH17" s="96"/>
      <c r="HI17" s="96"/>
      <c r="HJ17" s="96"/>
      <c r="HK17" s="96"/>
      <c r="HL17" s="79"/>
      <c r="HM17" s="96"/>
      <c r="HN17" s="79"/>
      <c r="HO17" s="79"/>
      <c r="HP17" s="95"/>
      <c r="HQ17" s="72"/>
      <c r="HR17" s="96"/>
      <c r="HS17" s="99"/>
      <c r="HT17" s="96"/>
      <c r="HU17" s="96"/>
      <c r="HV17" s="96"/>
      <c r="HW17" s="96"/>
      <c r="HX17" s="96"/>
      <c r="HY17" s="79"/>
      <c r="HZ17" s="96"/>
      <c r="IA17" s="79"/>
      <c r="IB17" s="79"/>
      <c r="IC17" s="95"/>
      <c r="ID17" s="72"/>
      <c r="IE17" s="96"/>
      <c r="IF17" s="99"/>
      <c r="IG17" s="96"/>
      <c r="IH17" s="96"/>
      <c r="II17" s="96"/>
      <c r="IJ17" s="96"/>
      <c r="IK17" s="96"/>
      <c r="IL17" s="79"/>
      <c r="IM17" s="96"/>
      <c r="IN17" s="79"/>
      <c r="IO17" s="79"/>
      <c r="IP17" s="95"/>
      <c r="IQ17" s="72"/>
      <c r="IR17" s="96"/>
      <c r="IS17" s="99"/>
      <c r="IT17" s="96"/>
      <c r="IU17" s="96"/>
      <c r="IV17" s="96"/>
    </row>
    <row r="18" spans="1:256" s="5" customFormat="1" ht="44.25" customHeight="1">
      <c r="A18" s="79" t="s">
        <v>238</v>
      </c>
      <c r="B18" s="79">
        <v>4</v>
      </c>
      <c r="C18" s="95" t="s">
        <v>170</v>
      </c>
      <c r="D18" s="72">
        <v>4</v>
      </c>
      <c r="E18" s="101"/>
      <c r="F18" s="99">
        <v>0.08</v>
      </c>
      <c r="G18" s="101">
        <f t="shared" si="3"/>
        <v>0</v>
      </c>
      <c r="H18" s="101">
        <f t="shared" si="4"/>
        <v>0</v>
      </c>
      <c r="I18" s="101">
        <f t="shared" si="5"/>
        <v>0</v>
      </c>
      <c r="J18" s="72"/>
      <c r="K18" s="72"/>
      <c r="L18" s="79"/>
      <c r="M18" s="72"/>
      <c r="EH18" s="96"/>
      <c r="EI18" s="96"/>
      <c r="EJ18" s="96"/>
      <c r="EK18" s="96"/>
      <c r="EL18" s="79"/>
      <c r="EM18" s="96"/>
      <c r="EN18" s="79"/>
      <c r="EO18" s="79"/>
      <c r="EP18" s="95"/>
      <c r="EQ18" s="72"/>
      <c r="ER18" s="96"/>
      <c r="ES18" s="99"/>
      <c r="ET18" s="96"/>
      <c r="EU18" s="96"/>
      <c r="EV18" s="96"/>
      <c r="EW18" s="96"/>
      <c r="EX18" s="96"/>
      <c r="EY18" s="79"/>
      <c r="EZ18" s="96"/>
      <c r="FA18" s="79"/>
      <c r="FB18" s="79"/>
      <c r="FC18" s="95"/>
      <c r="FD18" s="72"/>
      <c r="FE18" s="96"/>
      <c r="FF18" s="99"/>
      <c r="FG18" s="96"/>
      <c r="FH18" s="96"/>
      <c r="FI18" s="96"/>
      <c r="FJ18" s="96"/>
      <c r="FK18" s="96"/>
      <c r="FL18" s="79"/>
      <c r="FM18" s="96"/>
      <c r="FN18" s="79"/>
      <c r="FO18" s="79"/>
      <c r="FP18" s="95"/>
      <c r="FQ18" s="72"/>
      <c r="FR18" s="96"/>
      <c r="FS18" s="99"/>
      <c r="FT18" s="96"/>
      <c r="FU18" s="96"/>
      <c r="FV18" s="96"/>
      <c r="FW18" s="96"/>
      <c r="FX18" s="96"/>
      <c r="FY18" s="79"/>
      <c r="FZ18" s="96"/>
      <c r="GA18" s="79"/>
      <c r="GB18" s="79"/>
      <c r="GC18" s="95"/>
      <c r="GD18" s="72"/>
      <c r="GE18" s="96"/>
      <c r="GF18" s="99"/>
      <c r="GG18" s="96"/>
      <c r="GH18" s="96"/>
      <c r="GI18" s="96"/>
      <c r="GJ18" s="96"/>
      <c r="GK18" s="96"/>
      <c r="GL18" s="79"/>
      <c r="GM18" s="96"/>
      <c r="GN18" s="79"/>
      <c r="GO18" s="79"/>
      <c r="GP18" s="95"/>
      <c r="GQ18" s="72"/>
      <c r="GR18" s="96"/>
      <c r="GS18" s="99"/>
      <c r="GT18" s="96"/>
      <c r="GU18" s="96"/>
      <c r="GV18" s="96"/>
      <c r="GW18" s="96"/>
      <c r="GX18" s="96"/>
      <c r="GY18" s="79"/>
      <c r="GZ18" s="96"/>
      <c r="HA18" s="79"/>
      <c r="HB18" s="79"/>
      <c r="HC18" s="95"/>
      <c r="HD18" s="72"/>
      <c r="HE18" s="96"/>
      <c r="HF18" s="99"/>
      <c r="HG18" s="96"/>
      <c r="HH18" s="96"/>
      <c r="HI18" s="96"/>
      <c r="HJ18" s="96"/>
      <c r="HK18" s="96"/>
      <c r="HL18" s="79"/>
      <c r="HM18" s="96"/>
      <c r="HN18" s="79"/>
      <c r="HO18" s="79"/>
      <c r="HP18" s="95"/>
      <c r="HQ18" s="72"/>
      <c r="HR18" s="96"/>
      <c r="HS18" s="99"/>
      <c r="HT18" s="96"/>
      <c r="HU18" s="96"/>
      <c r="HV18" s="96"/>
      <c r="HW18" s="96"/>
      <c r="HX18" s="96"/>
      <c r="HY18" s="79"/>
      <c r="HZ18" s="96"/>
      <c r="IA18" s="79"/>
      <c r="IB18" s="79"/>
      <c r="IC18" s="95"/>
      <c r="ID18" s="72"/>
      <c r="IE18" s="96"/>
      <c r="IF18" s="99"/>
      <c r="IG18" s="96"/>
      <c r="IH18" s="96"/>
      <c r="II18" s="96"/>
      <c r="IJ18" s="96"/>
      <c r="IK18" s="96"/>
      <c r="IL18" s="79"/>
      <c r="IM18" s="96"/>
      <c r="IN18" s="79"/>
      <c r="IO18" s="79"/>
      <c r="IP18" s="95"/>
      <c r="IQ18" s="72"/>
      <c r="IR18" s="96"/>
      <c r="IS18" s="99"/>
      <c r="IT18" s="96"/>
      <c r="IU18" s="96"/>
      <c r="IV18" s="96"/>
    </row>
    <row r="19" spans="1:256" s="5" customFormat="1" ht="27" customHeight="1">
      <c r="A19" s="79" t="s">
        <v>238</v>
      </c>
      <c r="B19" s="79">
        <v>5</v>
      </c>
      <c r="C19" s="95" t="s">
        <v>165</v>
      </c>
      <c r="D19" s="72">
        <v>2</v>
      </c>
      <c r="E19" s="101"/>
      <c r="F19" s="99">
        <v>0.08</v>
      </c>
      <c r="G19" s="101">
        <f t="shared" si="3"/>
        <v>0</v>
      </c>
      <c r="H19" s="101">
        <f t="shared" si="4"/>
        <v>0</v>
      </c>
      <c r="I19" s="101">
        <f t="shared" si="5"/>
        <v>0</v>
      </c>
      <c r="J19" s="72"/>
      <c r="K19" s="72"/>
      <c r="L19" s="79"/>
      <c r="M19" s="72"/>
      <c r="EH19" s="96"/>
      <c r="EI19" s="96"/>
      <c r="EJ19" s="96"/>
      <c r="EK19" s="96"/>
      <c r="EL19" s="79"/>
      <c r="EM19" s="96"/>
      <c r="EN19" s="79"/>
      <c r="EO19" s="79"/>
      <c r="EP19" s="95"/>
      <c r="EQ19" s="72"/>
      <c r="ER19" s="96"/>
      <c r="ES19" s="99"/>
      <c r="ET19" s="96"/>
      <c r="EU19" s="96"/>
      <c r="EV19" s="96"/>
      <c r="EW19" s="96"/>
      <c r="EX19" s="96"/>
      <c r="EY19" s="79"/>
      <c r="EZ19" s="96"/>
      <c r="FA19" s="79"/>
      <c r="FB19" s="79"/>
      <c r="FC19" s="95"/>
      <c r="FD19" s="72"/>
      <c r="FE19" s="96"/>
      <c r="FF19" s="99"/>
      <c r="FG19" s="96"/>
      <c r="FH19" s="96"/>
      <c r="FI19" s="96"/>
      <c r="FJ19" s="96"/>
      <c r="FK19" s="96"/>
      <c r="FL19" s="79"/>
      <c r="FM19" s="96"/>
      <c r="FN19" s="79"/>
      <c r="FO19" s="79"/>
      <c r="FP19" s="95"/>
      <c r="FQ19" s="72"/>
      <c r="FR19" s="96"/>
      <c r="FS19" s="99"/>
      <c r="FT19" s="96"/>
      <c r="FU19" s="96"/>
      <c r="FV19" s="96"/>
      <c r="FW19" s="96"/>
      <c r="FX19" s="96"/>
      <c r="FY19" s="79"/>
      <c r="FZ19" s="96"/>
      <c r="GA19" s="79"/>
      <c r="GB19" s="79"/>
      <c r="GC19" s="95"/>
      <c r="GD19" s="72"/>
      <c r="GE19" s="96"/>
      <c r="GF19" s="99"/>
      <c r="GG19" s="96"/>
      <c r="GH19" s="96"/>
      <c r="GI19" s="96"/>
      <c r="GJ19" s="96"/>
      <c r="GK19" s="96"/>
      <c r="GL19" s="79"/>
      <c r="GM19" s="96"/>
      <c r="GN19" s="79"/>
      <c r="GO19" s="79"/>
      <c r="GP19" s="95"/>
      <c r="GQ19" s="72"/>
      <c r="GR19" s="96"/>
      <c r="GS19" s="99"/>
      <c r="GT19" s="96"/>
      <c r="GU19" s="96"/>
      <c r="GV19" s="96"/>
      <c r="GW19" s="96"/>
      <c r="GX19" s="96"/>
      <c r="GY19" s="79"/>
      <c r="GZ19" s="96"/>
      <c r="HA19" s="79"/>
      <c r="HB19" s="79"/>
      <c r="HC19" s="95"/>
      <c r="HD19" s="72"/>
      <c r="HE19" s="96"/>
      <c r="HF19" s="99"/>
      <c r="HG19" s="96"/>
      <c r="HH19" s="96"/>
      <c r="HI19" s="96"/>
      <c r="HJ19" s="96"/>
      <c r="HK19" s="96"/>
      <c r="HL19" s="79"/>
      <c r="HM19" s="96"/>
      <c r="HN19" s="79"/>
      <c r="HO19" s="79"/>
      <c r="HP19" s="95"/>
      <c r="HQ19" s="72"/>
      <c r="HR19" s="96"/>
      <c r="HS19" s="99"/>
      <c r="HT19" s="96"/>
      <c r="HU19" s="96"/>
      <c r="HV19" s="96"/>
      <c r="HW19" s="96"/>
      <c r="HX19" s="96"/>
      <c r="HY19" s="79"/>
      <c r="HZ19" s="96"/>
      <c r="IA19" s="79"/>
      <c r="IB19" s="79"/>
      <c r="IC19" s="95"/>
      <c r="ID19" s="72"/>
      <c r="IE19" s="96"/>
      <c r="IF19" s="99"/>
      <c r="IG19" s="96"/>
      <c r="IH19" s="96"/>
      <c r="II19" s="96"/>
      <c r="IJ19" s="96"/>
      <c r="IK19" s="96"/>
      <c r="IL19" s="79"/>
      <c r="IM19" s="96"/>
      <c r="IN19" s="79"/>
      <c r="IO19" s="79"/>
      <c r="IP19" s="95"/>
      <c r="IQ19" s="72"/>
      <c r="IR19" s="96"/>
      <c r="IS19" s="99"/>
      <c r="IT19" s="96"/>
      <c r="IU19" s="96"/>
      <c r="IV19" s="96"/>
    </row>
    <row r="20" spans="1:256" s="5" customFormat="1" ht="36" customHeight="1">
      <c r="A20" s="79" t="s">
        <v>238</v>
      </c>
      <c r="B20" s="79">
        <v>6</v>
      </c>
      <c r="C20" s="95" t="s">
        <v>239</v>
      </c>
      <c r="D20" s="72">
        <v>8</v>
      </c>
      <c r="E20" s="101"/>
      <c r="F20" s="99">
        <v>0.08</v>
      </c>
      <c r="G20" s="101">
        <f t="shared" si="3"/>
        <v>0</v>
      </c>
      <c r="H20" s="101">
        <f t="shared" si="4"/>
        <v>0</v>
      </c>
      <c r="I20" s="101">
        <f t="shared" si="5"/>
        <v>0</v>
      </c>
      <c r="J20" s="72"/>
      <c r="K20" s="72"/>
      <c r="L20" s="79"/>
      <c r="M20" s="72"/>
      <c r="EH20" s="96"/>
      <c r="EI20" s="96"/>
      <c r="EJ20" s="96"/>
      <c r="EK20" s="96"/>
      <c r="EL20" s="79"/>
      <c r="EM20" s="96"/>
      <c r="EN20" s="79"/>
      <c r="EO20" s="79"/>
      <c r="EP20" s="95"/>
      <c r="EQ20" s="72"/>
      <c r="ER20" s="96"/>
      <c r="ES20" s="99"/>
      <c r="ET20" s="96"/>
      <c r="EU20" s="96"/>
      <c r="EV20" s="96"/>
      <c r="EW20" s="96"/>
      <c r="EX20" s="96"/>
      <c r="EY20" s="79"/>
      <c r="EZ20" s="96"/>
      <c r="FA20" s="79"/>
      <c r="FB20" s="79"/>
      <c r="FC20" s="95"/>
      <c r="FD20" s="72"/>
      <c r="FE20" s="96"/>
      <c r="FF20" s="99"/>
      <c r="FG20" s="96"/>
      <c r="FH20" s="96"/>
      <c r="FI20" s="96"/>
      <c r="FJ20" s="96"/>
      <c r="FK20" s="96"/>
      <c r="FL20" s="79"/>
      <c r="FM20" s="96"/>
      <c r="FN20" s="79"/>
      <c r="FO20" s="79"/>
      <c r="FP20" s="95"/>
      <c r="FQ20" s="72"/>
      <c r="FR20" s="96"/>
      <c r="FS20" s="99"/>
      <c r="FT20" s="96"/>
      <c r="FU20" s="96"/>
      <c r="FV20" s="96"/>
      <c r="FW20" s="96"/>
      <c r="FX20" s="96"/>
      <c r="FY20" s="79"/>
      <c r="FZ20" s="96"/>
      <c r="GA20" s="79"/>
      <c r="GB20" s="79"/>
      <c r="GC20" s="95"/>
      <c r="GD20" s="72"/>
      <c r="GE20" s="96"/>
      <c r="GF20" s="99"/>
      <c r="GG20" s="96"/>
      <c r="GH20" s="96"/>
      <c r="GI20" s="96"/>
      <c r="GJ20" s="96"/>
      <c r="GK20" s="96"/>
      <c r="GL20" s="79"/>
      <c r="GM20" s="96"/>
      <c r="GN20" s="79"/>
      <c r="GO20" s="79"/>
      <c r="GP20" s="95"/>
      <c r="GQ20" s="72"/>
      <c r="GR20" s="96"/>
      <c r="GS20" s="99"/>
      <c r="GT20" s="96"/>
      <c r="GU20" s="96"/>
      <c r="GV20" s="96"/>
      <c r="GW20" s="96"/>
      <c r="GX20" s="96"/>
      <c r="GY20" s="79"/>
      <c r="GZ20" s="96"/>
      <c r="HA20" s="79"/>
      <c r="HB20" s="79"/>
      <c r="HC20" s="95"/>
      <c r="HD20" s="72"/>
      <c r="HE20" s="96"/>
      <c r="HF20" s="99"/>
      <c r="HG20" s="96"/>
      <c r="HH20" s="96"/>
      <c r="HI20" s="96"/>
      <c r="HJ20" s="96"/>
      <c r="HK20" s="96"/>
      <c r="HL20" s="79"/>
      <c r="HM20" s="96"/>
      <c r="HN20" s="79"/>
      <c r="HO20" s="79"/>
      <c r="HP20" s="95"/>
      <c r="HQ20" s="72"/>
      <c r="HR20" s="96"/>
      <c r="HS20" s="99"/>
      <c r="HT20" s="96"/>
      <c r="HU20" s="96"/>
      <c r="HV20" s="96"/>
      <c r="HW20" s="96"/>
      <c r="HX20" s="96"/>
      <c r="HY20" s="79"/>
      <c r="HZ20" s="96"/>
      <c r="IA20" s="79"/>
      <c r="IB20" s="79"/>
      <c r="IC20" s="95"/>
      <c r="ID20" s="72"/>
      <c r="IE20" s="96"/>
      <c r="IF20" s="99"/>
      <c r="IG20" s="96"/>
      <c r="IH20" s="96"/>
      <c r="II20" s="96"/>
      <c r="IJ20" s="96"/>
      <c r="IK20" s="96"/>
      <c r="IL20" s="79"/>
      <c r="IM20" s="96"/>
      <c r="IN20" s="79"/>
      <c r="IO20" s="79"/>
      <c r="IP20" s="95"/>
      <c r="IQ20" s="72"/>
      <c r="IR20" s="96"/>
      <c r="IS20" s="99"/>
      <c r="IT20" s="96"/>
      <c r="IU20" s="96"/>
      <c r="IV20" s="96"/>
    </row>
    <row r="21" spans="1:9" s="5" customFormat="1" ht="36" customHeight="1">
      <c r="A21" s="168" t="s">
        <v>23</v>
      </c>
      <c r="B21" s="168"/>
      <c r="C21" s="168"/>
      <c r="D21" s="168"/>
      <c r="E21" s="168"/>
      <c r="F21" s="168"/>
      <c r="G21" s="168"/>
      <c r="H21" s="97">
        <f>SUM(H7:H13)+SUM(H15:H20)</f>
        <v>0</v>
      </c>
      <c r="I21" s="97">
        <f>SUM(I7:I13)+SUM(I15:I20)</f>
        <v>0</v>
      </c>
    </row>
    <row r="22" spans="1:9" s="5" customFormat="1" ht="36" customHeight="1">
      <c r="A22" s="109" t="s">
        <v>210</v>
      </c>
      <c r="B22" s="112"/>
      <c r="C22" s="112"/>
      <c r="D22" s="112"/>
      <c r="E22" s="112"/>
      <c r="F22" s="112"/>
      <c r="G22" s="112"/>
      <c r="H22" s="97">
        <f>H21*0.3</f>
        <v>0</v>
      </c>
      <c r="I22" s="97">
        <f>I21*0.3</f>
        <v>0</v>
      </c>
    </row>
    <row r="23" spans="1:9" s="5" customFormat="1" ht="36" customHeight="1">
      <c r="A23" s="168" t="s">
        <v>24</v>
      </c>
      <c r="B23" s="168"/>
      <c r="C23" s="168"/>
      <c r="D23" s="168"/>
      <c r="E23" s="168"/>
      <c r="F23" s="168"/>
      <c r="G23" s="168"/>
      <c r="H23" s="97">
        <f>SUM(H21:H22)</f>
        <v>0</v>
      </c>
      <c r="I23" s="97">
        <f>SUM(I21:I22)</f>
        <v>0</v>
      </c>
    </row>
    <row r="24" s="5" customFormat="1" ht="15.75"/>
    <row r="25" s="5" customFormat="1" ht="9.75" customHeight="1"/>
    <row r="26" spans="1:11" s="37" customFormat="1" ht="36" customHeight="1">
      <c r="A26" s="142" t="s">
        <v>34</v>
      </c>
      <c r="B26" s="142"/>
      <c r="C26" s="142"/>
      <c r="D26" s="142"/>
      <c r="E26" s="142"/>
      <c r="F26" s="142"/>
      <c r="G26" s="142"/>
      <c r="H26" s="36"/>
      <c r="I26" s="36"/>
      <c r="J26" s="36"/>
      <c r="K26" s="35"/>
    </row>
    <row r="27" spans="1:11" s="37" customFormat="1" ht="32.25" customHeight="1">
      <c r="A27" s="136" t="s">
        <v>35</v>
      </c>
      <c r="B27" s="136"/>
      <c r="C27" s="143" t="s">
        <v>45</v>
      </c>
      <c r="D27" s="143"/>
      <c r="E27" s="143"/>
      <c r="F27" s="143"/>
      <c r="G27" s="143"/>
      <c r="H27" s="36"/>
      <c r="I27" s="36"/>
      <c r="J27" s="36"/>
      <c r="K27" s="35"/>
    </row>
    <row r="28" spans="1:11" s="37" customFormat="1" ht="32.25" customHeight="1">
      <c r="A28" s="137" t="s">
        <v>159</v>
      </c>
      <c r="B28" s="137"/>
      <c r="C28" s="143" t="s">
        <v>45</v>
      </c>
      <c r="D28" s="143"/>
      <c r="E28" s="143"/>
      <c r="F28" s="143"/>
      <c r="G28" s="143"/>
      <c r="H28" s="36"/>
      <c r="I28" s="36"/>
      <c r="J28" s="36"/>
      <c r="K28" s="35"/>
    </row>
    <row r="29" spans="1:11" s="37" customFormat="1" ht="32.25" customHeight="1">
      <c r="A29" s="137" t="s">
        <v>42</v>
      </c>
      <c r="B29" s="137"/>
      <c r="C29" s="143" t="s">
        <v>211</v>
      </c>
      <c r="D29" s="143"/>
      <c r="E29" s="143"/>
      <c r="F29" s="143"/>
      <c r="G29" s="143"/>
      <c r="H29" s="36"/>
      <c r="I29" s="36"/>
      <c r="J29" s="36"/>
      <c r="K29" s="35"/>
    </row>
    <row r="30" spans="1:11" s="37" customFormat="1" ht="51" customHeight="1">
      <c r="A30" s="137" t="s">
        <v>36</v>
      </c>
      <c r="B30" s="137"/>
      <c r="C30" s="143" t="s">
        <v>212</v>
      </c>
      <c r="D30" s="143"/>
      <c r="E30" s="143"/>
      <c r="F30" s="143"/>
      <c r="G30" s="143"/>
      <c r="H30" s="36"/>
      <c r="I30" s="36"/>
      <c r="J30" s="36"/>
      <c r="K30" s="35"/>
    </row>
  </sheetData>
  <sheetProtection/>
  <mergeCells count="17">
    <mergeCell ref="A29:B29"/>
    <mergeCell ref="A30:B30"/>
    <mergeCell ref="C28:G28"/>
    <mergeCell ref="C29:G29"/>
    <mergeCell ref="C30:G30"/>
    <mergeCell ref="A22:G22"/>
    <mergeCell ref="A23:G23"/>
    <mergeCell ref="A27:B27"/>
    <mergeCell ref="A26:G26"/>
    <mergeCell ref="C27:G27"/>
    <mergeCell ref="A28:B28"/>
    <mergeCell ref="L1:M1"/>
    <mergeCell ref="B2:L2"/>
    <mergeCell ref="A4:M4"/>
    <mergeCell ref="A6:M6"/>
    <mergeCell ref="A14:M14"/>
    <mergeCell ref="A21:G2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70" zoomScaleNormal="70" zoomScalePageLayoutView="0" workbookViewId="0" topLeftCell="A1">
      <selection activeCell="A4" sqref="A4:M4"/>
    </sheetView>
  </sheetViews>
  <sheetFormatPr defaultColWidth="8.875" defaultRowHeight="12.75"/>
  <cols>
    <col min="1" max="1" width="8.875" style="37" customWidth="1"/>
    <col min="2" max="2" width="5.75390625" style="37" customWidth="1"/>
    <col min="3" max="3" width="51.25390625" style="37" customWidth="1"/>
    <col min="4" max="4" width="10.125" style="37" customWidth="1"/>
    <col min="5" max="5" width="14.125" style="37" customWidth="1"/>
    <col min="6" max="6" width="9.25390625" style="37" customWidth="1"/>
    <col min="7" max="7" width="15.25390625" style="37" customWidth="1"/>
    <col min="8" max="9" width="17.75390625" style="37" customWidth="1"/>
    <col min="10" max="11" width="22.75390625" style="37" customWidth="1"/>
    <col min="12" max="13" width="20.375" style="37" customWidth="1"/>
    <col min="14" max="16384" width="8.875" style="37" customWidth="1"/>
  </cols>
  <sheetData>
    <row r="1" spans="3:13" s="1" customFormat="1" ht="27" customHeight="1">
      <c r="C1" s="2" t="s">
        <v>26</v>
      </c>
      <c r="K1" s="65"/>
      <c r="L1" s="107" t="s">
        <v>242</v>
      </c>
      <c r="M1" s="107"/>
    </row>
    <row r="2" spans="2:12" s="42" customFormat="1" ht="26.25" customHeight="1">
      <c r="B2" s="115" t="s">
        <v>25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="1" customFormat="1" ht="15.75"/>
    <row r="4" spans="1:13" s="3" customFormat="1" ht="36" customHeight="1">
      <c r="A4" s="147" t="s">
        <v>216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s="39" customFormat="1" ht="66" customHeight="1">
      <c r="A5" s="80" t="s">
        <v>21</v>
      </c>
      <c r="B5" s="80" t="s">
        <v>0</v>
      </c>
      <c r="C5" s="9" t="s">
        <v>220</v>
      </c>
      <c r="D5" s="9" t="s">
        <v>175</v>
      </c>
      <c r="E5" s="80" t="s">
        <v>2</v>
      </c>
      <c r="F5" s="80" t="s">
        <v>3</v>
      </c>
      <c r="G5" s="80" t="s">
        <v>8</v>
      </c>
      <c r="H5" s="80" t="s">
        <v>4</v>
      </c>
      <c r="I5" s="80" t="s">
        <v>5</v>
      </c>
      <c r="J5" s="80" t="s">
        <v>1</v>
      </c>
      <c r="K5" s="80" t="s">
        <v>7</v>
      </c>
      <c r="L5" s="80" t="s">
        <v>6</v>
      </c>
      <c r="M5" s="31" t="s">
        <v>11</v>
      </c>
    </row>
    <row r="6" spans="1:13" s="39" customFormat="1" ht="48" customHeight="1">
      <c r="A6" s="169" t="s">
        <v>217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1"/>
    </row>
    <row r="7" spans="1:13" s="39" customFormat="1" ht="33" customHeight="1">
      <c r="A7" s="79" t="s">
        <v>240</v>
      </c>
      <c r="B7" s="72">
        <v>1</v>
      </c>
      <c r="C7" s="95" t="s">
        <v>150</v>
      </c>
      <c r="D7" s="72">
        <v>4</v>
      </c>
      <c r="E7" s="102"/>
      <c r="F7" s="99">
        <v>0.08</v>
      </c>
      <c r="G7" s="102">
        <f>ROUND(E7+(E7*F7),2)</f>
        <v>0</v>
      </c>
      <c r="H7" s="102">
        <f>ROUND(D7*E7,2)</f>
        <v>0</v>
      </c>
      <c r="I7" s="102">
        <f>ROUND(D7*G7,2)</f>
        <v>0</v>
      </c>
      <c r="J7" s="72"/>
      <c r="K7" s="72"/>
      <c r="L7" s="79"/>
      <c r="M7" s="72"/>
    </row>
    <row r="8" spans="1:13" s="39" customFormat="1" ht="33" customHeight="1">
      <c r="A8" s="79" t="s">
        <v>240</v>
      </c>
      <c r="B8" s="72">
        <v>2</v>
      </c>
      <c r="C8" s="95" t="s">
        <v>151</v>
      </c>
      <c r="D8" s="72">
        <v>8</v>
      </c>
      <c r="E8" s="102"/>
      <c r="F8" s="99">
        <v>0.08</v>
      </c>
      <c r="G8" s="102">
        <f>ROUND(E8+(E8*F8),2)</f>
        <v>0</v>
      </c>
      <c r="H8" s="102">
        <f>ROUND(D8*E8,2)</f>
        <v>0</v>
      </c>
      <c r="I8" s="102">
        <f>ROUND(D8*G8,2)</f>
        <v>0</v>
      </c>
      <c r="J8" s="72"/>
      <c r="K8" s="72"/>
      <c r="L8" s="79"/>
      <c r="M8" s="72"/>
    </row>
    <row r="9" spans="1:13" s="39" customFormat="1" ht="33" customHeight="1">
      <c r="A9" s="79" t="s">
        <v>240</v>
      </c>
      <c r="B9" s="72">
        <v>3</v>
      </c>
      <c r="C9" s="95" t="s">
        <v>152</v>
      </c>
      <c r="D9" s="72">
        <v>4</v>
      </c>
      <c r="E9" s="102"/>
      <c r="F9" s="99">
        <v>0.08</v>
      </c>
      <c r="G9" s="102">
        <f>ROUND(E9+(E9*F9),2)</f>
        <v>0</v>
      </c>
      <c r="H9" s="102">
        <f>ROUND(D9*E9,2)</f>
        <v>0</v>
      </c>
      <c r="I9" s="102">
        <f>ROUND(D9*G9,2)</f>
        <v>0</v>
      </c>
      <c r="J9" s="72"/>
      <c r="K9" s="72"/>
      <c r="L9" s="79"/>
      <c r="M9" s="72"/>
    </row>
    <row r="10" spans="1:13" s="39" customFormat="1" ht="33" customHeight="1">
      <c r="A10" s="79" t="s">
        <v>240</v>
      </c>
      <c r="B10" s="72">
        <v>4</v>
      </c>
      <c r="C10" s="95" t="s">
        <v>171</v>
      </c>
      <c r="D10" s="72">
        <v>4</v>
      </c>
      <c r="E10" s="102"/>
      <c r="F10" s="99">
        <v>0.08</v>
      </c>
      <c r="G10" s="102">
        <f>ROUND(E10+(E10*F10),2)</f>
        <v>0</v>
      </c>
      <c r="H10" s="102">
        <f>ROUND(D10*E10,2)</f>
        <v>0</v>
      </c>
      <c r="I10" s="102">
        <f>ROUND(D10*G10,2)</f>
        <v>0</v>
      </c>
      <c r="J10" s="72"/>
      <c r="K10" s="72"/>
      <c r="L10" s="79"/>
      <c r="M10" s="72"/>
    </row>
    <row r="11" spans="1:13" s="39" customFormat="1" ht="33" customHeight="1">
      <c r="A11" s="79" t="s">
        <v>240</v>
      </c>
      <c r="B11" s="79">
        <v>5</v>
      </c>
      <c r="C11" s="20" t="s">
        <v>241</v>
      </c>
      <c r="D11" s="72">
        <v>16</v>
      </c>
      <c r="E11" s="102"/>
      <c r="F11" s="99">
        <v>0.08</v>
      </c>
      <c r="G11" s="102">
        <f>ROUND(E11+(E11*F11),2)</f>
        <v>0</v>
      </c>
      <c r="H11" s="102">
        <f>ROUND(D11*E11,2)</f>
        <v>0</v>
      </c>
      <c r="I11" s="102">
        <f>ROUND(D11*G11,2)</f>
        <v>0</v>
      </c>
      <c r="J11" s="72"/>
      <c r="K11" s="72"/>
      <c r="L11" s="79"/>
      <c r="M11" s="72"/>
    </row>
    <row r="12" spans="1:9" s="5" customFormat="1" ht="36" customHeight="1">
      <c r="A12" s="168" t="s">
        <v>23</v>
      </c>
      <c r="B12" s="168"/>
      <c r="C12" s="168"/>
      <c r="D12" s="168"/>
      <c r="E12" s="168"/>
      <c r="F12" s="168"/>
      <c r="G12" s="168"/>
      <c r="H12" s="97">
        <f>SUM(H7:H11)</f>
        <v>0</v>
      </c>
      <c r="I12" s="97">
        <f>SUM(I7:I11)</f>
        <v>0</v>
      </c>
    </row>
    <row r="13" spans="1:9" s="5" customFormat="1" ht="36" customHeight="1">
      <c r="A13" s="109" t="s">
        <v>210</v>
      </c>
      <c r="B13" s="112"/>
      <c r="C13" s="112"/>
      <c r="D13" s="112"/>
      <c r="E13" s="112"/>
      <c r="F13" s="112"/>
      <c r="G13" s="112"/>
      <c r="H13" s="97">
        <f>H12*0.3</f>
        <v>0</v>
      </c>
      <c r="I13" s="97">
        <f>I12*0.3</f>
        <v>0</v>
      </c>
    </row>
    <row r="14" spans="1:9" s="5" customFormat="1" ht="36" customHeight="1">
      <c r="A14" s="168" t="s">
        <v>24</v>
      </c>
      <c r="B14" s="168"/>
      <c r="C14" s="168"/>
      <c r="D14" s="168"/>
      <c r="E14" s="168"/>
      <c r="F14" s="168"/>
      <c r="G14" s="168"/>
      <c r="H14" s="97">
        <f>SUM(H12:H13)</f>
        <v>0</v>
      </c>
      <c r="I14" s="97">
        <f>SUM(I12:I13)</f>
        <v>0</v>
      </c>
    </row>
    <row r="15" s="5" customFormat="1" ht="15.75"/>
    <row r="16" s="5" customFormat="1" ht="9.75" customHeight="1"/>
    <row r="17" spans="1:11" ht="36" customHeight="1">
      <c r="A17" s="142" t="s">
        <v>34</v>
      </c>
      <c r="B17" s="142"/>
      <c r="C17" s="142"/>
      <c r="D17" s="142"/>
      <c r="E17" s="142"/>
      <c r="F17" s="142"/>
      <c r="G17" s="142"/>
      <c r="H17" s="36"/>
      <c r="I17" s="36"/>
      <c r="J17" s="36"/>
      <c r="K17" s="35"/>
    </row>
    <row r="18" spans="1:11" ht="32.25" customHeight="1">
      <c r="A18" s="136" t="s">
        <v>35</v>
      </c>
      <c r="B18" s="136"/>
      <c r="C18" s="143" t="s">
        <v>45</v>
      </c>
      <c r="D18" s="143"/>
      <c r="E18" s="143"/>
      <c r="F18" s="143"/>
      <c r="G18" s="143"/>
      <c r="H18" s="36"/>
      <c r="I18" s="36"/>
      <c r="J18" s="36"/>
      <c r="K18" s="35"/>
    </row>
    <row r="19" spans="1:11" ht="32.25" customHeight="1">
      <c r="A19" s="137" t="s">
        <v>159</v>
      </c>
      <c r="B19" s="137"/>
      <c r="C19" s="143" t="s">
        <v>45</v>
      </c>
      <c r="D19" s="143"/>
      <c r="E19" s="143"/>
      <c r="F19" s="143"/>
      <c r="G19" s="143"/>
      <c r="H19" s="36"/>
      <c r="I19" s="36"/>
      <c r="J19" s="36"/>
      <c r="K19" s="35"/>
    </row>
    <row r="20" spans="1:11" ht="32.25" customHeight="1">
      <c r="A20" s="137" t="s">
        <v>42</v>
      </c>
      <c r="B20" s="137"/>
      <c r="C20" s="143" t="s">
        <v>211</v>
      </c>
      <c r="D20" s="143"/>
      <c r="E20" s="143"/>
      <c r="F20" s="143"/>
      <c r="G20" s="143"/>
      <c r="H20" s="36"/>
      <c r="I20" s="36"/>
      <c r="J20" s="36"/>
      <c r="K20" s="35"/>
    </row>
    <row r="21" spans="1:11" ht="51" customHeight="1">
      <c r="A21" s="137" t="s">
        <v>36</v>
      </c>
      <c r="B21" s="137"/>
      <c r="C21" s="143" t="s">
        <v>212</v>
      </c>
      <c r="D21" s="143"/>
      <c r="E21" s="143"/>
      <c r="F21" s="143"/>
      <c r="G21" s="143"/>
      <c r="H21" s="36"/>
      <c r="I21" s="36"/>
      <c r="J21" s="36"/>
      <c r="K21" s="35"/>
    </row>
    <row r="22" ht="12.75"/>
  </sheetData>
  <sheetProtection/>
  <mergeCells count="16">
    <mergeCell ref="L1:M1"/>
    <mergeCell ref="B2:L2"/>
    <mergeCell ref="A4:M4"/>
    <mergeCell ref="A6:M6"/>
    <mergeCell ref="A20:B20"/>
    <mergeCell ref="A21:B21"/>
    <mergeCell ref="A14:G14"/>
    <mergeCell ref="A18:B18"/>
    <mergeCell ref="A19:B19"/>
    <mergeCell ref="A17:G17"/>
    <mergeCell ref="C18:G18"/>
    <mergeCell ref="C19:G19"/>
    <mergeCell ref="C20:G20"/>
    <mergeCell ref="C21:G21"/>
    <mergeCell ref="A12:G12"/>
    <mergeCell ref="A13:G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7">
      <selection activeCell="A4" sqref="A4:M4"/>
    </sheetView>
  </sheetViews>
  <sheetFormatPr defaultColWidth="8.875" defaultRowHeight="12.75"/>
  <cols>
    <col min="1" max="1" width="10.00390625" style="37" customWidth="1"/>
    <col min="2" max="2" width="5.25390625" style="37" customWidth="1"/>
    <col min="3" max="3" width="51.25390625" style="37" customWidth="1"/>
    <col min="4" max="4" width="10.00390625" style="37" customWidth="1"/>
    <col min="5" max="5" width="14.00390625" style="37" customWidth="1"/>
    <col min="6" max="6" width="9.25390625" style="37" customWidth="1"/>
    <col min="7" max="7" width="15.25390625" style="37" customWidth="1"/>
    <col min="8" max="9" width="17.75390625" style="37" customWidth="1"/>
    <col min="10" max="13" width="17.375" style="37" customWidth="1"/>
    <col min="14" max="16384" width="8.875" style="37" customWidth="1"/>
  </cols>
  <sheetData>
    <row r="1" spans="3:13" s="1" customFormat="1" ht="27" customHeight="1">
      <c r="C1" s="2" t="s">
        <v>26</v>
      </c>
      <c r="L1" s="107" t="s">
        <v>242</v>
      </c>
      <c r="M1" s="107"/>
    </row>
    <row r="2" spans="2:13" s="42" customFormat="1" ht="26.25" customHeight="1">
      <c r="B2" s="115" t="s">
        <v>25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="1" customFormat="1" ht="15.75"/>
    <row r="4" spans="1:13" s="3" customFormat="1" ht="42" customHeight="1">
      <c r="A4" s="118" t="s">
        <v>177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s="11" customFormat="1" ht="64.5" customHeight="1">
      <c r="A5" s="9" t="s">
        <v>21</v>
      </c>
      <c r="B5" s="9" t="s">
        <v>27</v>
      </c>
      <c r="C5" s="10" t="s">
        <v>220</v>
      </c>
      <c r="D5" s="9" t="s">
        <v>9</v>
      </c>
      <c r="E5" s="9" t="s">
        <v>2</v>
      </c>
      <c r="F5" s="9" t="s">
        <v>3</v>
      </c>
      <c r="G5" s="9" t="s">
        <v>8</v>
      </c>
      <c r="H5" s="9" t="s">
        <v>4</v>
      </c>
      <c r="I5" s="9" t="s">
        <v>5</v>
      </c>
      <c r="J5" s="9" t="s">
        <v>1</v>
      </c>
      <c r="K5" s="9" t="s">
        <v>7</v>
      </c>
      <c r="L5" s="9" t="s">
        <v>6</v>
      </c>
      <c r="M5" s="9" t="s">
        <v>11</v>
      </c>
    </row>
    <row r="6" spans="1:13" s="39" customFormat="1" ht="75" customHeight="1">
      <c r="A6" s="29" t="s">
        <v>47</v>
      </c>
      <c r="B6" s="29">
        <v>1</v>
      </c>
      <c r="C6" s="66" t="s">
        <v>28</v>
      </c>
      <c r="D6" s="31">
        <v>1200</v>
      </c>
      <c r="E6" s="33"/>
      <c r="F6" s="13">
        <v>0.08</v>
      </c>
      <c r="G6" s="106">
        <f>ROUND(E6+(E6*F6),2)</f>
        <v>0</v>
      </c>
      <c r="H6" s="32">
        <f>ROUND(D6*E6,2)</f>
        <v>0</v>
      </c>
      <c r="I6" s="33">
        <f>ROUND(D6*G6,2)</f>
        <v>0</v>
      </c>
      <c r="J6" s="29"/>
      <c r="K6" s="30"/>
      <c r="L6" s="29"/>
      <c r="M6" s="29"/>
    </row>
    <row r="7" spans="1:13" s="39" customFormat="1" ht="73.5" customHeight="1">
      <c r="A7" s="29" t="s">
        <v>47</v>
      </c>
      <c r="B7" s="29">
        <v>2</v>
      </c>
      <c r="C7" s="66" t="s">
        <v>29</v>
      </c>
      <c r="D7" s="31">
        <v>400</v>
      </c>
      <c r="E7" s="33"/>
      <c r="F7" s="13">
        <v>0.08</v>
      </c>
      <c r="G7" s="106">
        <f aca="true" t="shared" si="0" ref="G7:G12">ROUND(E7+(E7*F7),2)</f>
        <v>0</v>
      </c>
      <c r="H7" s="32">
        <f aca="true" t="shared" si="1" ref="H7:H12">ROUND(D7*E7,2)</f>
        <v>0</v>
      </c>
      <c r="I7" s="33">
        <f aca="true" t="shared" si="2" ref="I7:I12">ROUND(D7*G7,2)</f>
        <v>0</v>
      </c>
      <c r="J7" s="29"/>
      <c r="K7" s="30"/>
      <c r="L7" s="29"/>
      <c r="M7" s="29"/>
    </row>
    <row r="8" spans="1:13" s="39" customFormat="1" ht="37.5" customHeight="1">
      <c r="A8" s="29" t="s">
        <v>47</v>
      </c>
      <c r="B8" s="29">
        <v>3</v>
      </c>
      <c r="C8" s="66" t="s">
        <v>30</v>
      </c>
      <c r="D8" s="31">
        <v>70</v>
      </c>
      <c r="E8" s="33"/>
      <c r="F8" s="13">
        <v>0.08</v>
      </c>
      <c r="G8" s="106">
        <f t="shared" si="0"/>
        <v>0</v>
      </c>
      <c r="H8" s="32">
        <f t="shared" si="1"/>
        <v>0</v>
      </c>
      <c r="I8" s="33">
        <f t="shared" si="2"/>
        <v>0</v>
      </c>
      <c r="J8" s="29"/>
      <c r="K8" s="30"/>
      <c r="L8" s="29"/>
      <c r="M8" s="29"/>
    </row>
    <row r="9" spans="1:13" s="39" customFormat="1" ht="36" customHeight="1">
      <c r="A9" s="29" t="s">
        <v>47</v>
      </c>
      <c r="B9" s="29">
        <v>4</v>
      </c>
      <c r="C9" s="66" t="s">
        <v>218</v>
      </c>
      <c r="D9" s="31">
        <v>100</v>
      </c>
      <c r="E9" s="33"/>
      <c r="F9" s="13">
        <v>0.08</v>
      </c>
      <c r="G9" s="106">
        <f t="shared" si="0"/>
        <v>0</v>
      </c>
      <c r="H9" s="32">
        <f t="shared" si="1"/>
        <v>0</v>
      </c>
      <c r="I9" s="33">
        <f t="shared" si="2"/>
        <v>0</v>
      </c>
      <c r="J9" s="29"/>
      <c r="K9" s="30"/>
      <c r="L9" s="29"/>
      <c r="M9" s="29"/>
    </row>
    <row r="10" spans="1:13" s="39" customFormat="1" ht="49.5" customHeight="1">
      <c r="A10" s="29" t="s">
        <v>47</v>
      </c>
      <c r="B10" s="29">
        <v>5</v>
      </c>
      <c r="C10" s="66" t="s">
        <v>31</v>
      </c>
      <c r="D10" s="31">
        <v>70</v>
      </c>
      <c r="E10" s="33"/>
      <c r="F10" s="13">
        <v>0.08</v>
      </c>
      <c r="G10" s="106">
        <f t="shared" si="0"/>
        <v>0</v>
      </c>
      <c r="H10" s="32">
        <f t="shared" si="1"/>
        <v>0</v>
      </c>
      <c r="I10" s="33">
        <f t="shared" si="2"/>
        <v>0</v>
      </c>
      <c r="J10" s="29"/>
      <c r="K10" s="30"/>
      <c r="L10" s="29"/>
      <c r="M10" s="29"/>
    </row>
    <row r="11" spans="1:13" s="39" customFormat="1" ht="30" customHeight="1">
      <c r="A11" s="29" t="s">
        <v>47</v>
      </c>
      <c r="B11" s="29">
        <v>6</v>
      </c>
      <c r="C11" s="66" t="s">
        <v>32</v>
      </c>
      <c r="D11" s="31">
        <v>200</v>
      </c>
      <c r="E11" s="33"/>
      <c r="F11" s="13">
        <v>0.08</v>
      </c>
      <c r="G11" s="106">
        <f t="shared" si="0"/>
        <v>0</v>
      </c>
      <c r="H11" s="32">
        <f t="shared" si="1"/>
        <v>0</v>
      </c>
      <c r="I11" s="33">
        <f t="shared" si="2"/>
        <v>0</v>
      </c>
      <c r="J11" s="29"/>
      <c r="K11" s="30"/>
      <c r="L11" s="29"/>
      <c r="M11" s="29"/>
    </row>
    <row r="12" spans="1:13" s="39" customFormat="1" ht="38.25" customHeight="1">
      <c r="A12" s="29" t="s">
        <v>47</v>
      </c>
      <c r="B12" s="29">
        <v>7</v>
      </c>
      <c r="C12" s="66" t="s">
        <v>33</v>
      </c>
      <c r="D12" s="31">
        <v>35</v>
      </c>
      <c r="E12" s="33"/>
      <c r="F12" s="13">
        <v>0.08</v>
      </c>
      <c r="G12" s="106">
        <f t="shared" si="0"/>
        <v>0</v>
      </c>
      <c r="H12" s="32">
        <f t="shared" si="1"/>
        <v>0</v>
      </c>
      <c r="I12" s="33">
        <f t="shared" si="2"/>
        <v>0</v>
      </c>
      <c r="J12" s="29"/>
      <c r="K12" s="30"/>
      <c r="L12" s="29"/>
      <c r="M12" s="29"/>
    </row>
    <row r="13" spans="1:12" s="25" customFormat="1" ht="34.5" customHeight="1">
      <c r="A13" s="113" t="s">
        <v>23</v>
      </c>
      <c r="B13" s="113"/>
      <c r="C13" s="113"/>
      <c r="D13" s="113"/>
      <c r="E13" s="113"/>
      <c r="F13" s="113"/>
      <c r="G13" s="114"/>
      <c r="H13" s="57">
        <f>SUM(H6:H12)</f>
        <v>0</v>
      </c>
      <c r="I13" s="57">
        <f>SUM(I6:I12)</f>
        <v>0</v>
      </c>
      <c r="J13" s="24"/>
      <c r="K13" s="24"/>
      <c r="L13" s="24"/>
    </row>
    <row r="14" spans="1:12" s="26" customFormat="1" ht="34.5" customHeight="1">
      <c r="A14" s="109" t="s">
        <v>179</v>
      </c>
      <c r="B14" s="112"/>
      <c r="C14" s="112"/>
      <c r="D14" s="112"/>
      <c r="E14" s="112"/>
      <c r="F14" s="112"/>
      <c r="G14" s="112">
        <v>0.3</v>
      </c>
      <c r="H14" s="58">
        <f>H13*0.3</f>
        <v>0</v>
      </c>
      <c r="I14" s="58">
        <f>I13*0.3</f>
        <v>0</v>
      </c>
      <c r="J14" s="24"/>
      <c r="K14" s="24"/>
      <c r="L14" s="24"/>
    </row>
    <row r="15" spans="1:12" s="26" customFormat="1" ht="34.5" customHeight="1">
      <c r="A15" s="108" t="s">
        <v>24</v>
      </c>
      <c r="B15" s="108"/>
      <c r="C15" s="108"/>
      <c r="D15" s="108"/>
      <c r="E15" s="108"/>
      <c r="F15" s="108"/>
      <c r="G15" s="109"/>
      <c r="H15" s="58">
        <f>SUM(H13:H14)</f>
        <v>0</v>
      </c>
      <c r="I15" s="58">
        <f>SUM(I13:I14)</f>
        <v>0</v>
      </c>
      <c r="J15" s="24"/>
      <c r="K15" s="24"/>
      <c r="L15" s="24"/>
    </row>
    <row r="16" spans="1:13" s="39" customFormat="1" ht="12.75">
      <c r="A16" s="36"/>
      <c r="B16" s="36"/>
      <c r="C16" s="36"/>
      <c r="D16" s="36"/>
      <c r="E16" s="36"/>
      <c r="F16" s="36"/>
      <c r="G16" s="36"/>
      <c r="H16" s="38"/>
      <c r="I16" s="36"/>
      <c r="J16" s="37"/>
      <c r="K16" s="38"/>
      <c r="L16" s="38"/>
      <c r="M16" s="37"/>
    </row>
    <row r="17" spans="1:13" s="39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7"/>
    </row>
    <row r="18" spans="1:12" s="39" customFormat="1" ht="32.25" customHeight="1">
      <c r="A18" s="130" t="s">
        <v>34</v>
      </c>
      <c r="B18" s="131"/>
      <c r="C18" s="131"/>
      <c r="D18" s="131"/>
      <c r="E18" s="131"/>
      <c r="F18" s="131"/>
      <c r="G18" s="132"/>
      <c r="H18" s="38"/>
      <c r="I18" s="38"/>
      <c r="J18" s="35"/>
      <c r="K18" s="35"/>
      <c r="L18" s="35"/>
    </row>
    <row r="19" spans="1:12" s="39" customFormat="1" ht="35.25" customHeight="1">
      <c r="A19" s="122" t="s">
        <v>245</v>
      </c>
      <c r="B19" s="123"/>
      <c r="C19" s="133" t="s">
        <v>243</v>
      </c>
      <c r="D19" s="134"/>
      <c r="E19" s="134"/>
      <c r="F19" s="134"/>
      <c r="G19" s="135"/>
      <c r="H19" s="41"/>
      <c r="I19" s="41"/>
      <c r="J19" s="41"/>
      <c r="K19" s="41"/>
      <c r="L19" s="41"/>
    </row>
    <row r="20" spans="1:12" s="39" customFormat="1" ht="35.25" customHeight="1">
      <c r="A20" s="124"/>
      <c r="B20" s="125"/>
      <c r="C20" s="133" t="s">
        <v>244</v>
      </c>
      <c r="D20" s="134"/>
      <c r="E20" s="134"/>
      <c r="F20" s="134"/>
      <c r="G20" s="135"/>
      <c r="H20" s="41"/>
      <c r="I20" s="41"/>
      <c r="J20" s="41"/>
      <c r="K20" s="41"/>
      <c r="L20" s="41"/>
    </row>
    <row r="21" spans="1:12" s="39" customFormat="1" ht="31.5" customHeight="1">
      <c r="A21" s="126"/>
      <c r="B21" s="127"/>
      <c r="C21" s="133" t="s">
        <v>174</v>
      </c>
      <c r="D21" s="134"/>
      <c r="E21" s="134"/>
      <c r="F21" s="134"/>
      <c r="G21" s="135"/>
      <c r="H21" s="41"/>
      <c r="I21" s="41"/>
      <c r="J21" s="41"/>
      <c r="K21" s="41"/>
      <c r="L21" s="41"/>
    </row>
    <row r="22" spans="1:12" s="35" customFormat="1" ht="36" customHeight="1">
      <c r="A22" s="128" t="s">
        <v>36</v>
      </c>
      <c r="B22" s="129"/>
      <c r="C22" s="133" t="s">
        <v>126</v>
      </c>
      <c r="D22" s="134"/>
      <c r="E22" s="134"/>
      <c r="F22" s="134"/>
      <c r="G22" s="135"/>
      <c r="H22" s="41"/>
      <c r="I22" s="41"/>
      <c r="J22" s="41"/>
      <c r="K22" s="41"/>
      <c r="L22" s="41"/>
    </row>
  </sheetData>
  <sheetProtection/>
  <mergeCells count="13">
    <mergeCell ref="A19:B21"/>
    <mergeCell ref="A22:B22"/>
    <mergeCell ref="A18:G18"/>
    <mergeCell ref="C19:G19"/>
    <mergeCell ref="C20:G20"/>
    <mergeCell ref="C21:G21"/>
    <mergeCell ref="C22:G22"/>
    <mergeCell ref="L1:M1"/>
    <mergeCell ref="A14:G14"/>
    <mergeCell ref="B2:M2"/>
    <mergeCell ref="A4:M4"/>
    <mergeCell ref="A13:G13"/>
    <mergeCell ref="A15:G1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="70" zoomScaleNormal="70" zoomScalePageLayoutView="0" workbookViewId="0" topLeftCell="A1">
      <selection activeCell="A4" sqref="A4:M4"/>
    </sheetView>
  </sheetViews>
  <sheetFormatPr defaultColWidth="8.875" defaultRowHeight="12.75"/>
  <cols>
    <col min="1" max="1" width="10.00390625" style="37" customWidth="1"/>
    <col min="2" max="2" width="5.375" style="37" customWidth="1"/>
    <col min="3" max="3" width="50.75390625" style="37" customWidth="1"/>
    <col min="4" max="4" width="9.875" style="37" customWidth="1"/>
    <col min="5" max="5" width="13.75390625" style="37" customWidth="1"/>
    <col min="6" max="6" width="9.25390625" style="37" customWidth="1"/>
    <col min="7" max="7" width="15.25390625" style="37" customWidth="1"/>
    <col min="8" max="9" width="17.75390625" style="37" customWidth="1"/>
    <col min="10" max="11" width="20.75390625" style="37" customWidth="1"/>
    <col min="12" max="12" width="20.875" style="37" customWidth="1"/>
    <col min="13" max="13" width="13.00390625" style="37" customWidth="1"/>
    <col min="14" max="14" width="19.25390625" style="37" customWidth="1"/>
    <col min="15" max="16384" width="8.875" style="37" customWidth="1"/>
  </cols>
  <sheetData>
    <row r="1" spans="3:14" s="1" customFormat="1" ht="27" customHeight="1">
      <c r="C1" s="2" t="s">
        <v>26</v>
      </c>
      <c r="L1" s="107" t="s">
        <v>242</v>
      </c>
      <c r="M1" s="107"/>
      <c r="N1" s="107"/>
    </row>
    <row r="2" spans="2:13" s="42" customFormat="1" ht="26.25" customHeight="1">
      <c r="B2" s="115" t="s">
        <v>25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="1" customFormat="1" ht="15.75"/>
    <row r="4" spans="1:13" s="3" customFormat="1" ht="42" customHeight="1">
      <c r="A4" s="118" t="s">
        <v>219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4" s="11" customFormat="1" ht="64.5" customHeight="1">
      <c r="A5" s="9" t="s">
        <v>21</v>
      </c>
      <c r="B5" s="9" t="s">
        <v>0</v>
      </c>
      <c r="C5" s="10" t="s">
        <v>220</v>
      </c>
      <c r="D5" s="9" t="s">
        <v>9</v>
      </c>
      <c r="E5" s="9" t="s">
        <v>2</v>
      </c>
      <c r="F5" s="9" t="s">
        <v>3</v>
      </c>
      <c r="G5" s="9" t="s">
        <v>8</v>
      </c>
      <c r="H5" s="9" t="s">
        <v>4</v>
      </c>
      <c r="I5" s="9" t="s">
        <v>5</v>
      </c>
      <c r="J5" s="9" t="s">
        <v>1</v>
      </c>
      <c r="K5" s="9" t="s">
        <v>7</v>
      </c>
      <c r="L5" s="9" t="s">
        <v>6</v>
      </c>
      <c r="M5" s="9" t="s">
        <v>38</v>
      </c>
      <c r="N5" s="9" t="s">
        <v>11</v>
      </c>
    </row>
    <row r="6" spans="1:14" s="43" customFormat="1" ht="74.25" customHeight="1">
      <c r="A6" s="10" t="s">
        <v>53</v>
      </c>
      <c r="B6" s="10">
        <v>1</v>
      </c>
      <c r="C6" s="40" t="s">
        <v>39</v>
      </c>
      <c r="D6" s="29">
        <v>50</v>
      </c>
      <c r="E6" s="60"/>
      <c r="F6" s="59">
        <v>0.08</v>
      </c>
      <c r="G6" s="32">
        <f>ROUND(E6+(E6*F6),2)</f>
        <v>0</v>
      </c>
      <c r="H6" s="62">
        <f>ROUND(D6*E6,2)</f>
        <v>0</v>
      </c>
      <c r="I6" s="62">
        <f>ROUND(D6*G6,2)</f>
        <v>0</v>
      </c>
      <c r="J6" s="44"/>
      <c r="K6" s="10"/>
      <c r="L6" s="10"/>
      <c r="M6" s="10"/>
      <c r="N6" s="10"/>
    </row>
    <row r="7" spans="1:12" s="25" customFormat="1" ht="34.5" customHeight="1">
      <c r="A7" s="113" t="s">
        <v>23</v>
      </c>
      <c r="B7" s="113"/>
      <c r="C7" s="113"/>
      <c r="D7" s="113"/>
      <c r="E7" s="113"/>
      <c r="F7" s="113"/>
      <c r="G7" s="114"/>
      <c r="H7" s="61">
        <f>SUM(H6)</f>
        <v>0</v>
      </c>
      <c r="I7" s="61">
        <f>SUM(I6)</f>
        <v>0</v>
      </c>
      <c r="J7" s="24"/>
      <c r="K7" s="24"/>
      <c r="L7" s="24"/>
    </row>
    <row r="8" spans="1:12" s="26" customFormat="1" ht="34.5" customHeight="1">
      <c r="A8" s="109" t="s">
        <v>178</v>
      </c>
      <c r="B8" s="112"/>
      <c r="C8" s="112"/>
      <c r="D8" s="112"/>
      <c r="E8" s="112"/>
      <c r="F8" s="112"/>
      <c r="G8" s="112"/>
      <c r="H8" s="58">
        <f>H7*0.3</f>
        <v>0</v>
      </c>
      <c r="I8" s="58">
        <f>I7*0.3</f>
        <v>0</v>
      </c>
      <c r="J8" s="24"/>
      <c r="K8" s="24"/>
      <c r="L8" s="24"/>
    </row>
    <row r="9" spans="1:12" s="26" customFormat="1" ht="34.5" customHeight="1">
      <c r="A9" s="108" t="s">
        <v>24</v>
      </c>
      <c r="B9" s="108"/>
      <c r="C9" s="108"/>
      <c r="D9" s="108"/>
      <c r="E9" s="108"/>
      <c r="F9" s="108"/>
      <c r="G9" s="109"/>
      <c r="H9" s="58">
        <f>SUM(H7:H8)</f>
        <v>0</v>
      </c>
      <c r="I9" s="58">
        <f>SUM(I7:I8)</f>
        <v>0</v>
      </c>
      <c r="J9" s="24"/>
      <c r="K9" s="24"/>
      <c r="L9" s="24"/>
    </row>
    <row r="10" s="43" customFormat="1" ht="24.75" customHeight="1"/>
    <row r="11" s="43" customFormat="1" ht="12.75"/>
    <row r="12" spans="1:12" s="39" customFormat="1" ht="32.25" customHeight="1">
      <c r="A12" s="130" t="s">
        <v>34</v>
      </c>
      <c r="B12" s="131"/>
      <c r="C12" s="131"/>
      <c r="D12" s="131"/>
      <c r="E12" s="131"/>
      <c r="F12" s="131"/>
      <c r="G12" s="132"/>
      <c r="H12" s="38"/>
      <c r="I12" s="38"/>
      <c r="J12" s="35"/>
      <c r="K12" s="35"/>
      <c r="L12" s="35"/>
    </row>
    <row r="13" spans="1:12" s="39" customFormat="1" ht="30" customHeight="1">
      <c r="A13" s="122" t="s">
        <v>35</v>
      </c>
      <c r="B13" s="123"/>
      <c r="C13" s="133" t="s">
        <v>40</v>
      </c>
      <c r="D13" s="134"/>
      <c r="E13" s="134"/>
      <c r="F13" s="134"/>
      <c r="G13" s="135"/>
      <c r="H13" s="41"/>
      <c r="I13" s="41"/>
      <c r="J13" s="41"/>
      <c r="K13" s="41"/>
      <c r="L13" s="41"/>
    </row>
    <row r="14" spans="1:12" s="39" customFormat="1" ht="30" customHeight="1">
      <c r="A14" s="124" t="s">
        <v>41</v>
      </c>
      <c r="B14" s="125"/>
      <c r="C14" s="133" t="s">
        <v>40</v>
      </c>
      <c r="D14" s="134"/>
      <c r="E14" s="134"/>
      <c r="F14" s="134"/>
      <c r="G14" s="135"/>
      <c r="H14" s="41"/>
      <c r="I14" s="41"/>
      <c r="J14" s="41"/>
      <c r="K14" s="41"/>
      <c r="L14" s="41"/>
    </row>
    <row r="15" spans="1:12" s="39" customFormat="1" ht="30" customHeight="1">
      <c r="A15" s="126" t="s">
        <v>42</v>
      </c>
      <c r="B15" s="127"/>
      <c r="C15" s="133" t="s">
        <v>40</v>
      </c>
      <c r="D15" s="134"/>
      <c r="E15" s="134"/>
      <c r="F15" s="134"/>
      <c r="G15" s="135"/>
      <c r="H15" s="41"/>
      <c r="I15" s="41"/>
      <c r="J15" s="41"/>
      <c r="K15" s="41"/>
      <c r="L15" s="41"/>
    </row>
    <row r="16" spans="1:12" s="35" customFormat="1" ht="39.75" customHeight="1">
      <c r="A16" s="128" t="s">
        <v>36</v>
      </c>
      <c r="B16" s="129"/>
      <c r="C16" s="133" t="s">
        <v>188</v>
      </c>
      <c r="D16" s="134"/>
      <c r="E16" s="134"/>
      <c r="F16" s="134"/>
      <c r="G16" s="135"/>
      <c r="H16" s="41"/>
      <c r="I16" s="41"/>
      <c r="J16" s="41"/>
      <c r="K16" s="41"/>
      <c r="L16" s="41"/>
    </row>
  </sheetData>
  <sheetProtection/>
  <mergeCells count="13">
    <mergeCell ref="C16:G16"/>
    <mergeCell ref="A16:B16"/>
    <mergeCell ref="B2:M2"/>
    <mergeCell ref="A4:M4"/>
    <mergeCell ref="A7:G7"/>
    <mergeCell ref="A8:G8"/>
    <mergeCell ref="A9:G9"/>
    <mergeCell ref="A12:G12"/>
    <mergeCell ref="L1:N1"/>
    <mergeCell ref="A13:B15"/>
    <mergeCell ref="C13:G13"/>
    <mergeCell ref="C14:G14"/>
    <mergeCell ref="C15:G1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70" zoomScaleNormal="70" zoomScalePageLayoutView="0" workbookViewId="0" topLeftCell="A1">
      <selection activeCell="A4" sqref="A4:M4"/>
    </sheetView>
  </sheetViews>
  <sheetFormatPr defaultColWidth="8.875" defaultRowHeight="12.75"/>
  <cols>
    <col min="1" max="1" width="10.00390625" style="37" customWidth="1"/>
    <col min="2" max="2" width="5.625" style="37" customWidth="1"/>
    <col min="3" max="3" width="51.25390625" style="37" customWidth="1"/>
    <col min="4" max="4" width="10.00390625" style="37" customWidth="1"/>
    <col min="5" max="5" width="14.25390625" style="37" customWidth="1"/>
    <col min="6" max="6" width="9.25390625" style="37" customWidth="1"/>
    <col min="7" max="7" width="15.25390625" style="37" customWidth="1"/>
    <col min="8" max="9" width="17.75390625" style="37" customWidth="1"/>
    <col min="10" max="11" width="25.00390625" style="37" customWidth="1"/>
    <col min="12" max="13" width="20.75390625" style="37" customWidth="1"/>
    <col min="14" max="16384" width="8.875" style="37" customWidth="1"/>
  </cols>
  <sheetData>
    <row r="1" spans="3:13" s="1" customFormat="1" ht="27" customHeight="1">
      <c r="C1" s="2" t="s">
        <v>26</v>
      </c>
      <c r="L1" s="107" t="s">
        <v>242</v>
      </c>
      <c r="M1" s="107"/>
    </row>
    <row r="2" spans="2:13" s="42" customFormat="1" ht="26.25" customHeight="1">
      <c r="B2" s="115" t="s">
        <v>25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="1" customFormat="1" ht="15.75"/>
    <row r="4" spans="1:13" s="3" customFormat="1" ht="42" customHeight="1">
      <c r="A4" s="118" t="s">
        <v>221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63.75" customHeight="1">
      <c r="A5" s="29" t="s">
        <v>21</v>
      </c>
      <c r="B5" s="29" t="s">
        <v>0</v>
      </c>
      <c r="C5" s="10" t="s">
        <v>220</v>
      </c>
      <c r="D5" s="29" t="s">
        <v>9</v>
      </c>
      <c r="E5" s="29" t="s">
        <v>2</v>
      </c>
      <c r="F5" s="29" t="s">
        <v>3</v>
      </c>
      <c r="G5" s="29" t="s">
        <v>8</v>
      </c>
      <c r="H5" s="29" t="s">
        <v>4</v>
      </c>
      <c r="I5" s="29" t="s">
        <v>5</v>
      </c>
      <c r="J5" s="29" t="s">
        <v>1</v>
      </c>
      <c r="K5" s="29" t="s">
        <v>7</v>
      </c>
      <c r="L5" s="29" t="s">
        <v>6</v>
      </c>
      <c r="M5" s="29" t="s">
        <v>11</v>
      </c>
    </row>
    <row r="6" spans="1:13" ht="53.25" customHeight="1">
      <c r="A6" s="29" t="s">
        <v>44</v>
      </c>
      <c r="B6" s="29">
        <v>1</v>
      </c>
      <c r="C6" s="103" t="s">
        <v>222</v>
      </c>
      <c r="D6" s="10">
        <v>20</v>
      </c>
      <c r="E6" s="33"/>
      <c r="F6" s="13">
        <v>0.08</v>
      </c>
      <c r="G6" s="56">
        <f>ROUND(E6+(E6*F6),2)</f>
        <v>0</v>
      </c>
      <c r="H6" s="51">
        <f>ROUND(D6*E6,2)</f>
        <v>0</v>
      </c>
      <c r="I6" s="33">
        <f>ROUND(D6*G6,2)</f>
        <v>0</v>
      </c>
      <c r="J6" s="29"/>
      <c r="K6" s="29"/>
      <c r="L6" s="29"/>
      <c r="M6" s="10"/>
    </row>
    <row r="7" spans="1:13" ht="59.25" customHeight="1">
      <c r="A7" s="29" t="s">
        <v>44</v>
      </c>
      <c r="B7" s="29">
        <v>2</v>
      </c>
      <c r="C7" s="103" t="s">
        <v>223</v>
      </c>
      <c r="D7" s="10">
        <v>20</v>
      </c>
      <c r="E7" s="33"/>
      <c r="F7" s="13">
        <v>0.08</v>
      </c>
      <c r="G7" s="56">
        <f>ROUND(E7+(E7*F7),2)</f>
        <v>0</v>
      </c>
      <c r="H7" s="51">
        <f>ROUND(D7*E7,2)</f>
        <v>0</v>
      </c>
      <c r="I7" s="33">
        <f>ROUND(D7*G7,2)</f>
        <v>0</v>
      </c>
      <c r="J7" s="29"/>
      <c r="K7" s="29"/>
      <c r="L7" s="10"/>
      <c r="M7" s="10"/>
    </row>
    <row r="8" spans="1:13" ht="41.25" customHeight="1">
      <c r="A8" s="29" t="s">
        <v>44</v>
      </c>
      <c r="B8" s="29">
        <v>3</v>
      </c>
      <c r="C8" s="103" t="s">
        <v>224</v>
      </c>
      <c r="D8" s="10">
        <v>15</v>
      </c>
      <c r="E8" s="33"/>
      <c r="F8" s="13">
        <v>0.08</v>
      </c>
      <c r="G8" s="56">
        <f>ROUND(E8+(E8*F8),2)</f>
        <v>0</v>
      </c>
      <c r="H8" s="51">
        <f>ROUND(D8*E8,2)</f>
        <v>0</v>
      </c>
      <c r="I8" s="33">
        <f>ROUND(D8*G8,2)</f>
        <v>0</v>
      </c>
      <c r="J8" s="29"/>
      <c r="K8" s="29"/>
      <c r="L8" s="29"/>
      <c r="M8" s="10"/>
    </row>
    <row r="9" spans="1:13" ht="66" customHeight="1">
      <c r="A9" s="29" t="s">
        <v>44</v>
      </c>
      <c r="B9" s="29">
        <v>4</v>
      </c>
      <c r="C9" s="103" t="s">
        <v>225</v>
      </c>
      <c r="D9" s="10">
        <v>40</v>
      </c>
      <c r="E9" s="33"/>
      <c r="F9" s="13">
        <v>0.08</v>
      </c>
      <c r="G9" s="56">
        <f>ROUND(E9+(E9*F9),2)</f>
        <v>0</v>
      </c>
      <c r="H9" s="51">
        <f>ROUND(D9*E9,2)</f>
        <v>0</v>
      </c>
      <c r="I9" s="33">
        <f>ROUND(D9*G9,2)</f>
        <v>0</v>
      </c>
      <c r="J9" s="29"/>
      <c r="K9" s="29"/>
      <c r="L9" s="29"/>
      <c r="M9" s="10"/>
    </row>
    <row r="10" spans="1:12" s="25" customFormat="1" ht="36" customHeight="1">
      <c r="A10" s="108" t="s">
        <v>23</v>
      </c>
      <c r="B10" s="108"/>
      <c r="C10" s="108"/>
      <c r="D10" s="108"/>
      <c r="E10" s="108"/>
      <c r="F10" s="108"/>
      <c r="G10" s="108"/>
      <c r="H10" s="61">
        <f>SUM(H6:H9)</f>
        <v>0</v>
      </c>
      <c r="I10" s="61">
        <f>SUM(I6:I9)</f>
        <v>0</v>
      </c>
      <c r="J10" s="24"/>
      <c r="K10" s="24"/>
      <c r="L10" s="24"/>
    </row>
    <row r="11" spans="1:12" s="26" customFormat="1" ht="34.5" customHeight="1">
      <c r="A11" s="108" t="s">
        <v>179</v>
      </c>
      <c r="B11" s="108"/>
      <c r="C11" s="108"/>
      <c r="D11" s="108"/>
      <c r="E11" s="108"/>
      <c r="F11" s="108"/>
      <c r="G11" s="108">
        <v>0.3</v>
      </c>
      <c r="H11" s="58">
        <f>H10*0.3</f>
        <v>0</v>
      </c>
      <c r="I11" s="58">
        <f>I10*0.3</f>
        <v>0</v>
      </c>
      <c r="J11" s="24"/>
      <c r="K11" s="24"/>
      <c r="L11" s="24"/>
    </row>
    <row r="12" spans="1:12" s="26" customFormat="1" ht="34.5" customHeight="1">
      <c r="A12" s="108" t="s">
        <v>24</v>
      </c>
      <c r="B12" s="108"/>
      <c r="C12" s="108"/>
      <c r="D12" s="108"/>
      <c r="E12" s="108"/>
      <c r="F12" s="108"/>
      <c r="G12" s="108"/>
      <c r="H12" s="58">
        <f>SUM(H10:H11)</f>
        <v>0</v>
      </c>
      <c r="I12" s="58">
        <f>SUM(I10:I11)</f>
        <v>0</v>
      </c>
      <c r="J12" s="24"/>
      <c r="K12" s="24"/>
      <c r="L12" s="24"/>
    </row>
    <row r="15" spans="1:12" s="39" customFormat="1" ht="32.25" customHeight="1">
      <c r="A15" s="130" t="s">
        <v>34</v>
      </c>
      <c r="B15" s="131"/>
      <c r="C15" s="131"/>
      <c r="D15" s="131"/>
      <c r="E15" s="131"/>
      <c r="F15" s="131"/>
      <c r="G15" s="132"/>
      <c r="H15" s="38"/>
      <c r="I15" s="38"/>
      <c r="J15" s="35"/>
      <c r="K15" s="35"/>
      <c r="L15" s="35"/>
    </row>
    <row r="16" spans="1:12" s="39" customFormat="1" ht="30" customHeight="1">
      <c r="A16" s="136" t="s">
        <v>35</v>
      </c>
      <c r="B16" s="136"/>
      <c r="C16" s="133" t="s">
        <v>45</v>
      </c>
      <c r="D16" s="134"/>
      <c r="E16" s="134"/>
      <c r="F16" s="134"/>
      <c r="G16" s="135"/>
      <c r="H16" s="41"/>
      <c r="I16" s="41"/>
      <c r="J16" s="41"/>
      <c r="K16" s="41"/>
      <c r="L16" s="41"/>
    </row>
    <row r="17" spans="1:12" s="39" customFormat="1" ht="30" customHeight="1">
      <c r="A17" s="136" t="s">
        <v>41</v>
      </c>
      <c r="B17" s="136"/>
      <c r="C17" s="133" t="s">
        <v>45</v>
      </c>
      <c r="D17" s="134"/>
      <c r="E17" s="134"/>
      <c r="F17" s="134"/>
      <c r="G17" s="135"/>
      <c r="H17" s="41"/>
      <c r="I17" s="41"/>
      <c r="J17" s="41"/>
      <c r="K17" s="41"/>
      <c r="L17" s="41"/>
    </row>
    <row r="18" spans="1:12" s="39" customFormat="1" ht="30" customHeight="1">
      <c r="A18" s="136" t="s">
        <v>42</v>
      </c>
      <c r="B18" s="136"/>
      <c r="C18" s="133" t="s">
        <v>46</v>
      </c>
      <c r="D18" s="134"/>
      <c r="E18" s="134"/>
      <c r="F18" s="134"/>
      <c r="G18" s="135"/>
      <c r="H18" s="41"/>
      <c r="I18" s="41"/>
      <c r="J18" s="41"/>
      <c r="K18" s="41"/>
      <c r="L18" s="41"/>
    </row>
    <row r="19" spans="1:12" s="35" customFormat="1" ht="39.75" customHeight="1">
      <c r="A19" s="128" t="s">
        <v>36</v>
      </c>
      <c r="B19" s="129"/>
      <c r="C19" s="133" t="s">
        <v>187</v>
      </c>
      <c r="D19" s="134"/>
      <c r="E19" s="134"/>
      <c r="F19" s="134"/>
      <c r="G19" s="135"/>
      <c r="H19" s="41"/>
      <c r="I19" s="41"/>
      <c r="J19" s="41"/>
      <c r="K19" s="41"/>
      <c r="L19" s="41"/>
    </row>
  </sheetData>
  <sheetProtection/>
  <mergeCells count="15">
    <mergeCell ref="L1:M1"/>
    <mergeCell ref="B2:M2"/>
    <mergeCell ref="A4:M4"/>
    <mergeCell ref="A15:G15"/>
    <mergeCell ref="C16:G16"/>
    <mergeCell ref="C17:G17"/>
    <mergeCell ref="A16:B16"/>
    <mergeCell ref="A17:B17"/>
    <mergeCell ref="A18:B18"/>
    <mergeCell ref="C18:G18"/>
    <mergeCell ref="A11:G11"/>
    <mergeCell ref="A10:G10"/>
    <mergeCell ref="A12:G12"/>
    <mergeCell ref="A19:B19"/>
    <mergeCell ref="C19:G1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70" zoomScaleNormal="70" zoomScalePageLayoutView="0" workbookViewId="0" topLeftCell="A4">
      <selection activeCell="A18" sqref="A18:G18"/>
    </sheetView>
  </sheetViews>
  <sheetFormatPr defaultColWidth="8.875" defaultRowHeight="12.75"/>
  <cols>
    <col min="1" max="1" width="10.00390625" style="37" customWidth="1"/>
    <col min="2" max="2" width="5.625" style="37" customWidth="1"/>
    <col min="3" max="3" width="51.375" style="37" customWidth="1"/>
    <col min="4" max="4" width="10.00390625" style="37" customWidth="1"/>
    <col min="5" max="5" width="14.00390625" style="37" customWidth="1"/>
    <col min="6" max="6" width="9.25390625" style="37" customWidth="1"/>
    <col min="7" max="7" width="15.25390625" style="37" customWidth="1"/>
    <col min="8" max="9" width="17.75390625" style="37" customWidth="1"/>
    <col min="10" max="11" width="23.25390625" style="37" customWidth="1"/>
    <col min="12" max="13" width="20.75390625" style="37" customWidth="1"/>
    <col min="14" max="16384" width="8.875" style="37" customWidth="1"/>
  </cols>
  <sheetData>
    <row r="1" spans="3:14" s="1" customFormat="1" ht="27" customHeight="1">
      <c r="C1" s="2" t="s">
        <v>26</v>
      </c>
      <c r="L1" s="107" t="s">
        <v>242</v>
      </c>
      <c r="M1" s="107"/>
      <c r="N1" s="65"/>
    </row>
    <row r="2" spans="2:13" s="42" customFormat="1" ht="26.25" customHeight="1">
      <c r="B2" s="115" t="s">
        <v>25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="1" customFormat="1" ht="15.75"/>
    <row r="4" spans="1:13" s="3" customFormat="1" ht="42" customHeight="1">
      <c r="A4" s="118" t="s">
        <v>181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64.5" customHeight="1">
      <c r="A5" s="30" t="s">
        <v>21</v>
      </c>
      <c r="B5" s="29" t="s">
        <v>27</v>
      </c>
      <c r="C5" s="10" t="s">
        <v>220</v>
      </c>
      <c r="D5" s="9" t="s">
        <v>246</v>
      </c>
      <c r="E5" s="29" t="s">
        <v>2</v>
      </c>
      <c r="F5" s="29" t="s">
        <v>3</v>
      </c>
      <c r="G5" s="29" t="s">
        <v>8</v>
      </c>
      <c r="H5" s="29" t="s">
        <v>4</v>
      </c>
      <c r="I5" s="29" t="s">
        <v>5</v>
      </c>
      <c r="J5" s="29" t="s">
        <v>1</v>
      </c>
      <c r="K5" s="29" t="s">
        <v>7</v>
      </c>
      <c r="L5" s="29" t="s">
        <v>6</v>
      </c>
      <c r="M5" s="29" t="s">
        <v>11</v>
      </c>
    </row>
    <row r="6" spans="1:13" ht="97.5" customHeight="1">
      <c r="A6" s="29" t="s">
        <v>47</v>
      </c>
      <c r="B6" s="29">
        <v>1</v>
      </c>
      <c r="C6" s="14" t="s">
        <v>48</v>
      </c>
      <c r="D6" s="10">
        <v>625</v>
      </c>
      <c r="E6" s="33"/>
      <c r="F6" s="59">
        <v>0.08</v>
      </c>
      <c r="G6" s="32">
        <f>ROUND(E6+(E6*F6),2)</f>
        <v>0</v>
      </c>
      <c r="H6" s="62">
        <f>ROUND(D6*E6,2)</f>
        <v>0</v>
      </c>
      <c r="I6" s="62">
        <f>ROUND(D6*G6,2)</f>
        <v>0</v>
      </c>
      <c r="J6" s="10"/>
      <c r="K6" s="30"/>
      <c r="L6" s="29"/>
      <c r="M6" s="29"/>
    </row>
    <row r="7" spans="1:13" ht="171" customHeight="1">
      <c r="A7" s="29" t="s">
        <v>47</v>
      </c>
      <c r="B7" s="29">
        <v>2</v>
      </c>
      <c r="C7" s="14" t="s">
        <v>49</v>
      </c>
      <c r="D7" s="10">
        <v>315</v>
      </c>
      <c r="E7" s="33"/>
      <c r="F7" s="59">
        <v>0.08</v>
      </c>
      <c r="G7" s="32">
        <f>ROUND(E7+(E7*F7),2)</f>
        <v>0</v>
      </c>
      <c r="H7" s="62">
        <f>ROUND(D7*E7,2)</f>
        <v>0</v>
      </c>
      <c r="I7" s="62">
        <f>ROUND(D7*G7,2)</f>
        <v>0</v>
      </c>
      <c r="J7" s="10"/>
      <c r="K7" s="30"/>
      <c r="L7" s="29"/>
      <c r="M7" s="29"/>
    </row>
    <row r="8" spans="1:12" s="25" customFormat="1" ht="36" customHeight="1">
      <c r="A8" s="108" t="s">
        <v>23</v>
      </c>
      <c r="B8" s="108"/>
      <c r="C8" s="108"/>
      <c r="D8" s="108"/>
      <c r="E8" s="108"/>
      <c r="F8" s="108"/>
      <c r="G8" s="108"/>
      <c r="H8" s="61">
        <f>SUM(H6:H7)</f>
        <v>0</v>
      </c>
      <c r="I8" s="61">
        <f>SUM(I6:I7)</f>
        <v>0</v>
      </c>
      <c r="J8" s="24"/>
      <c r="K8" s="24"/>
      <c r="L8" s="24"/>
    </row>
    <row r="9" spans="1:12" s="26" customFormat="1" ht="34.5" customHeight="1">
      <c r="A9" s="108" t="s">
        <v>178</v>
      </c>
      <c r="B9" s="108"/>
      <c r="C9" s="108"/>
      <c r="D9" s="108"/>
      <c r="E9" s="108"/>
      <c r="F9" s="108"/>
      <c r="G9" s="108">
        <v>0.3</v>
      </c>
      <c r="H9" s="58">
        <f>H8*0.3</f>
        <v>0</v>
      </c>
      <c r="I9" s="58">
        <f>I8*0.3</f>
        <v>0</v>
      </c>
      <c r="J9" s="24"/>
      <c r="K9" s="24"/>
      <c r="L9" s="24"/>
    </row>
    <row r="10" spans="1:12" s="26" customFormat="1" ht="34.5" customHeight="1">
      <c r="A10" s="108" t="s">
        <v>24</v>
      </c>
      <c r="B10" s="108"/>
      <c r="C10" s="108"/>
      <c r="D10" s="108"/>
      <c r="E10" s="108"/>
      <c r="F10" s="108"/>
      <c r="G10" s="108"/>
      <c r="H10" s="58">
        <f>SUM(H8:H9)</f>
        <v>0</v>
      </c>
      <c r="I10" s="58">
        <f>SUM(I8:I9)</f>
        <v>0</v>
      </c>
      <c r="J10" s="24"/>
      <c r="K10" s="24"/>
      <c r="L10" s="24"/>
    </row>
    <row r="11" spans="8:13" ht="12.75">
      <c r="H11" s="38"/>
      <c r="I11" s="36"/>
      <c r="K11" s="38"/>
      <c r="L11" s="38"/>
      <c r="M11" s="38"/>
    </row>
    <row r="12" spans="1:13" ht="12.75">
      <c r="A12" s="35"/>
      <c r="B12" s="35"/>
      <c r="C12" s="35"/>
      <c r="D12" s="35"/>
      <c r="E12" s="35"/>
      <c r="F12" s="35"/>
      <c r="G12" s="35"/>
      <c r="M12" s="35"/>
    </row>
    <row r="13" spans="1:12" s="39" customFormat="1" ht="32.25" customHeight="1">
      <c r="A13" s="130" t="s">
        <v>34</v>
      </c>
      <c r="B13" s="131"/>
      <c r="C13" s="131"/>
      <c r="D13" s="131"/>
      <c r="E13" s="131"/>
      <c r="F13" s="131"/>
      <c r="G13" s="132"/>
      <c r="H13" s="38"/>
      <c r="I13" s="38"/>
      <c r="J13" s="35"/>
      <c r="K13" s="35"/>
      <c r="L13" s="35"/>
    </row>
    <row r="14" spans="1:13" ht="36" customHeight="1">
      <c r="A14" s="136" t="s">
        <v>35</v>
      </c>
      <c r="B14" s="136"/>
      <c r="C14" s="133" t="s">
        <v>50</v>
      </c>
      <c r="D14" s="134"/>
      <c r="E14" s="134"/>
      <c r="F14" s="134"/>
      <c r="G14" s="135"/>
      <c r="M14" s="41"/>
    </row>
    <row r="15" spans="1:13" ht="32.25" customHeight="1">
      <c r="A15" s="137" t="s">
        <v>41</v>
      </c>
      <c r="B15" s="137"/>
      <c r="C15" s="133" t="s">
        <v>45</v>
      </c>
      <c r="D15" s="134"/>
      <c r="E15" s="134"/>
      <c r="F15" s="134"/>
      <c r="G15" s="135"/>
      <c r="M15" s="41"/>
    </row>
    <row r="16" spans="1:13" ht="32.25" customHeight="1">
      <c r="A16" s="137" t="s">
        <v>42</v>
      </c>
      <c r="B16" s="137"/>
      <c r="C16" s="133" t="s">
        <v>51</v>
      </c>
      <c r="D16" s="134"/>
      <c r="E16" s="134"/>
      <c r="F16" s="134"/>
      <c r="G16" s="135"/>
      <c r="M16" s="41"/>
    </row>
    <row r="17" spans="1:13" ht="32.25" customHeight="1">
      <c r="A17" s="137" t="s">
        <v>36</v>
      </c>
      <c r="B17" s="137"/>
      <c r="C17" s="133" t="s">
        <v>37</v>
      </c>
      <c r="D17" s="134"/>
      <c r="E17" s="134"/>
      <c r="F17" s="134"/>
      <c r="G17" s="135"/>
      <c r="M17" s="41"/>
    </row>
    <row r="18" spans="1:13" ht="53.25" customHeight="1">
      <c r="A18" s="138" t="s">
        <v>52</v>
      </c>
      <c r="B18" s="139"/>
      <c r="C18" s="139"/>
      <c r="D18" s="139"/>
      <c r="E18" s="139"/>
      <c r="F18" s="139"/>
      <c r="G18" s="140"/>
      <c r="M18" s="50"/>
    </row>
  </sheetData>
  <sheetProtection/>
  <mergeCells count="16">
    <mergeCell ref="A14:B14"/>
    <mergeCell ref="A15:B15"/>
    <mergeCell ref="A16:B16"/>
    <mergeCell ref="A17:B17"/>
    <mergeCell ref="C17:G17"/>
    <mergeCell ref="A18:G18"/>
    <mergeCell ref="A9:G9"/>
    <mergeCell ref="L1:M1"/>
    <mergeCell ref="A13:G13"/>
    <mergeCell ref="C14:G14"/>
    <mergeCell ref="C15:G15"/>
    <mergeCell ref="C16:G16"/>
    <mergeCell ref="B2:M2"/>
    <mergeCell ref="A4:M4"/>
    <mergeCell ref="A8:G8"/>
    <mergeCell ref="A10:G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70" zoomScaleNormal="70" zoomScalePageLayoutView="0" workbookViewId="0" topLeftCell="A1">
      <selection activeCell="A4" sqref="A4:L4"/>
    </sheetView>
  </sheetViews>
  <sheetFormatPr defaultColWidth="8.875" defaultRowHeight="12.75"/>
  <cols>
    <col min="1" max="1" width="10.00390625" style="37" customWidth="1"/>
    <col min="2" max="2" width="5.625" style="37" customWidth="1"/>
    <col min="3" max="3" width="50.75390625" style="37" customWidth="1"/>
    <col min="4" max="4" width="10.00390625" style="37" customWidth="1"/>
    <col min="5" max="5" width="14.25390625" style="37" customWidth="1"/>
    <col min="6" max="6" width="9.25390625" style="37" customWidth="1"/>
    <col min="7" max="7" width="15.00390625" style="37" customWidth="1"/>
    <col min="8" max="9" width="17.75390625" style="37" customWidth="1"/>
    <col min="10" max="11" width="24.75390625" style="37" customWidth="1"/>
    <col min="12" max="12" width="20.75390625" style="37" customWidth="1"/>
    <col min="13" max="13" width="21.00390625" style="37" customWidth="1"/>
    <col min="14" max="16384" width="8.875" style="37" customWidth="1"/>
  </cols>
  <sheetData>
    <row r="1" spans="3:13" s="1" customFormat="1" ht="27" customHeight="1">
      <c r="C1" s="2" t="s">
        <v>26</v>
      </c>
      <c r="L1" s="107" t="s">
        <v>242</v>
      </c>
      <c r="M1" s="107"/>
    </row>
    <row r="2" spans="2:12" s="42" customFormat="1" ht="26.25" customHeight="1">
      <c r="B2" s="115" t="s">
        <v>25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="1" customFormat="1" ht="15.75"/>
    <row r="4" spans="1:12" s="3" customFormat="1" ht="42" customHeight="1">
      <c r="A4" s="118" t="s">
        <v>180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3" ht="63.75" customHeight="1">
      <c r="A5" s="29" t="s">
        <v>21</v>
      </c>
      <c r="B5" s="29" t="s">
        <v>0</v>
      </c>
      <c r="C5" s="10" t="s">
        <v>220</v>
      </c>
      <c r="D5" s="29" t="s">
        <v>9</v>
      </c>
      <c r="E5" s="29" t="s">
        <v>2</v>
      </c>
      <c r="F5" s="29" t="s">
        <v>3</v>
      </c>
      <c r="G5" s="29" t="s">
        <v>8</v>
      </c>
      <c r="H5" s="29" t="s">
        <v>4</v>
      </c>
      <c r="I5" s="29" t="s">
        <v>5</v>
      </c>
      <c r="J5" s="29" t="s">
        <v>1</v>
      </c>
      <c r="K5" s="29" t="s">
        <v>7</v>
      </c>
      <c r="L5" s="29" t="s">
        <v>6</v>
      </c>
      <c r="M5" s="29" t="s">
        <v>11</v>
      </c>
    </row>
    <row r="6" spans="1:16" s="68" customFormat="1" ht="53.25" customHeight="1">
      <c r="A6" s="144" t="s">
        <v>182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  <c r="N6" s="67"/>
      <c r="O6" s="67"/>
      <c r="P6" s="67"/>
    </row>
    <row r="7" spans="1:13" ht="31.5" customHeight="1">
      <c r="A7" s="29" t="s">
        <v>226</v>
      </c>
      <c r="B7" s="29">
        <v>1</v>
      </c>
      <c r="C7" s="40" t="s">
        <v>172</v>
      </c>
      <c r="D7" s="10">
        <v>5</v>
      </c>
      <c r="E7" s="33"/>
      <c r="F7" s="13">
        <v>0.08</v>
      </c>
      <c r="G7" s="32">
        <f>ROUND(E7+(E7*F7),2)</f>
        <v>0</v>
      </c>
      <c r="H7" s="32">
        <f>ROUND(D7*E7,2)</f>
        <v>0</v>
      </c>
      <c r="I7" s="33">
        <f>ROUND(D7*G7,2)</f>
        <v>0</v>
      </c>
      <c r="J7" s="29"/>
      <c r="K7" s="29"/>
      <c r="L7" s="20"/>
      <c r="M7" s="34"/>
    </row>
    <row r="8" spans="1:13" ht="31.5" customHeight="1">
      <c r="A8" s="29" t="s">
        <v>226</v>
      </c>
      <c r="B8" s="29">
        <v>2</v>
      </c>
      <c r="C8" s="40" t="s">
        <v>173</v>
      </c>
      <c r="D8" s="10">
        <v>30</v>
      </c>
      <c r="E8" s="33"/>
      <c r="F8" s="13">
        <v>0.08</v>
      </c>
      <c r="G8" s="32">
        <f>ROUND(E8+(E8*F8),2)</f>
        <v>0</v>
      </c>
      <c r="H8" s="32">
        <f>ROUND(D8*E8,2)</f>
        <v>0</v>
      </c>
      <c r="I8" s="33">
        <f>ROUND(D8*G8,2)</f>
        <v>0</v>
      </c>
      <c r="J8" s="29"/>
      <c r="K8" s="29"/>
      <c r="L8" s="20"/>
      <c r="M8" s="34"/>
    </row>
    <row r="9" spans="1:13" ht="31.5" customHeight="1">
      <c r="A9" s="29" t="s">
        <v>226</v>
      </c>
      <c r="B9" s="29">
        <v>3</v>
      </c>
      <c r="C9" s="40" t="s">
        <v>183</v>
      </c>
      <c r="D9" s="10">
        <v>30</v>
      </c>
      <c r="E9" s="33"/>
      <c r="F9" s="13">
        <v>0.08</v>
      </c>
      <c r="G9" s="32">
        <f>ROUND(E9+(E9*F9),2)</f>
        <v>0</v>
      </c>
      <c r="H9" s="32">
        <f>ROUND(D9*E9,2)</f>
        <v>0</v>
      </c>
      <c r="I9" s="33">
        <f>ROUND(D9*G9,2)</f>
        <v>0</v>
      </c>
      <c r="J9" s="29"/>
      <c r="K9" s="29"/>
      <c r="L9" s="20"/>
      <c r="M9" s="34"/>
    </row>
    <row r="10" spans="1:12" s="25" customFormat="1" ht="36" customHeight="1">
      <c r="A10" s="108" t="s">
        <v>23</v>
      </c>
      <c r="B10" s="108"/>
      <c r="C10" s="108"/>
      <c r="D10" s="108"/>
      <c r="E10" s="108"/>
      <c r="F10" s="108"/>
      <c r="G10" s="108"/>
      <c r="H10" s="61">
        <f>SUM(H7:H9)</f>
        <v>0</v>
      </c>
      <c r="I10" s="61">
        <f>SUM(I7:I9)</f>
        <v>0</v>
      </c>
      <c r="J10" s="24"/>
      <c r="K10" s="24"/>
      <c r="L10" s="24"/>
    </row>
    <row r="11" spans="1:12" s="26" customFormat="1" ht="34.5" customHeight="1">
      <c r="A11" s="108" t="s">
        <v>179</v>
      </c>
      <c r="B11" s="108"/>
      <c r="C11" s="108"/>
      <c r="D11" s="108"/>
      <c r="E11" s="108"/>
      <c r="F11" s="108"/>
      <c r="G11" s="108">
        <v>0.3</v>
      </c>
      <c r="H11" s="58">
        <f>H10*0.3</f>
        <v>0</v>
      </c>
      <c r="I11" s="58">
        <f>I10*0.3</f>
        <v>0</v>
      </c>
      <c r="J11" s="24"/>
      <c r="K11" s="24"/>
      <c r="L11" s="24"/>
    </row>
    <row r="12" spans="1:12" s="26" customFormat="1" ht="34.5" customHeight="1">
      <c r="A12" s="108" t="s">
        <v>24</v>
      </c>
      <c r="B12" s="108"/>
      <c r="C12" s="108"/>
      <c r="D12" s="108"/>
      <c r="E12" s="108"/>
      <c r="F12" s="108"/>
      <c r="G12" s="108"/>
      <c r="H12" s="58">
        <f>SUM(H10:H11)</f>
        <v>0</v>
      </c>
      <c r="I12" s="58">
        <f>SUM(I10:I11)</f>
        <v>0</v>
      </c>
      <c r="J12" s="24"/>
      <c r="K12" s="24"/>
      <c r="L12" s="24"/>
    </row>
    <row r="13" spans="1:12" ht="16.5" customHeight="1">
      <c r="A13" s="49"/>
      <c r="B13" s="49"/>
      <c r="C13" s="49"/>
      <c r="D13" s="49"/>
      <c r="E13" s="49"/>
      <c r="F13" s="49"/>
      <c r="G13" s="35"/>
      <c r="H13" s="35"/>
      <c r="I13" s="35"/>
      <c r="J13" s="35"/>
      <c r="K13" s="35"/>
      <c r="L13" s="36"/>
    </row>
    <row r="14" spans="1:12" ht="27.75" customHeight="1">
      <c r="A14" s="141" t="s">
        <v>54</v>
      </c>
      <c r="B14" s="141"/>
      <c r="C14" s="141"/>
      <c r="D14" s="141"/>
      <c r="E14" s="141"/>
      <c r="F14" s="141"/>
      <c r="G14" s="141"/>
      <c r="H14" s="36"/>
      <c r="I14" s="36"/>
      <c r="J14" s="36"/>
      <c r="K14" s="35"/>
      <c r="L14" s="35"/>
    </row>
    <row r="15" spans="8:11" ht="12.75">
      <c r="H15" s="36"/>
      <c r="I15" s="36"/>
      <c r="J15" s="36"/>
      <c r="K15" s="35"/>
    </row>
    <row r="16" spans="1:11" ht="36" customHeight="1">
      <c r="A16" s="142" t="s">
        <v>34</v>
      </c>
      <c r="B16" s="142"/>
      <c r="C16" s="142"/>
      <c r="D16" s="142"/>
      <c r="E16" s="142"/>
      <c r="F16" s="142"/>
      <c r="G16" s="142"/>
      <c r="H16" s="36"/>
      <c r="I16" s="36"/>
      <c r="J16" s="36"/>
      <c r="K16" s="35"/>
    </row>
    <row r="17" spans="1:11" ht="32.25" customHeight="1">
      <c r="A17" s="136" t="s">
        <v>35</v>
      </c>
      <c r="B17" s="136"/>
      <c r="C17" s="143" t="s">
        <v>50</v>
      </c>
      <c r="D17" s="143"/>
      <c r="E17" s="143"/>
      <c r="F17" s="143"/>
      <c r="G17" s="143"/>
      <c r="H17" s="36"/>
      <c r="I17" s="36"/>
      <c r="J17" s="36"/>
      <c r="K17" s="35"/>
    </row>
    <row r="18" spans="1:11" ht="32.25" customHeight="1">
      <c r="A18" s="137" t="s">
        <v>41</v>
      </c>
      <c r="B18" s="137"/>
      <c r="C18" s="143" t="s">
        <v>45</v>
      </c>
      <c r="D18" s="143"/>
      <c r="E18" s="143"/>
      <c r="F18" s="143"/>
      <c r="G18" s="143"/>
      <c r="H18" s="36"/>
      <c r="I18" s="36"/>
      <c r="J18" s="36"/>
      <c r="K18" s="35"/>
    </row>
    <row r="19" spans="1:11" ht="32.25" customHeight="1">
      <c r="A19" s="137" t="s">
        <v>42</v>
      </c>
      <c r="B19" s="137"/>
      <c r="C19" s="143" t="s">
        <v>51</v>
      </c>
      <c r="D19" s="143"/>
      <c r="E19" s="143"/>
      <c r="F19" s="143"/>
      <c r="G19" s="143"/>
      <c r="H19" s="36"/>
      <c r="I19" s="36"/>
      <c r="J19" s="36"/>
      <c r="K19" s="35"/>
    </row>
    <row r="20" spans="1:11" ht="33.75" customHeight="1">
      <c r="A20" s="137" t="s">
        <v>36</v>
      </c>
      <c r="B20" s="137"/>
      <c r="C20" s="143" t="s">
        <v>55</v>
      </c>
      <c r="D20" s="143"/>
      <c r="E20" s="143"/>
      <c r="F20" s="143"/>
      <c r="G20" s="143"/>
      <c r="H20" s="36"/>
      <c r="I20" s="36"/>
      <c r="J20" s="36"/>
      <c r="K20" s="35"/>
    </row>
    <row r="21" spans="8:11" ht="12.75">
      <c r="H21" s="36"/>
      <c r="I21" s="36"/>
      <c r="J21" s="36"/>
      <c r="K21" s="35"/>
    </row>
    <row r="22" spans="8:11" ht="12.75">
      <c r="H22" s="36"/>
      <c r="I22" s="36"/>
      <c r="J22" s="36"/>
      <c r="K22" s="35"/>
    </row>
    <row r="23" spans="8:11" ht="12.75">
      <c r="H23" s="36"/>
      <c r="I23" s="36"/>
      <c r="J23" s="36"/>
      <c r="K23" s="35"/>
    </row>
  </sheetData>
  <sheetProtection/>
  <mergeCells count="17">
    <mergeCell ref="A12:G12"/>
    <mergeCell ref="A19:B19"/>
    <mergeCell ref="A20:B20"/>
    <mergeCell ref="A17:B17"/>
    <mergeCell ref="A18:B18"/>
    <mergeCell ref="C19:G19"/>
    <mergeCell ref="C20:G20"/>
    <mergeCell ref="L1:M1"/>
    <mergeCell ref="A11:G11"/>
    <mergeCell ref="A14:G14"/>
    <mergeCell ref="A16:G16"/>
    <mergeCell ref="C17:G17"/>
    <mergeCell ref="C18:G18"/>
    <mergeCell ref="B2:L2"/>
    <mergeCell ref="A6:M6"/>
    <mergeCell ref="A4:L4"/>
    <mergeCell ref="A10:G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0" zoomScaleNormal="70" zoomScalePageLayoutView="0" workbookViewId="0" topLeftCell="A4">
      <selection activeCell="C17" sqref="C17:G17"/>
    </sheetView>
  </sheetViews>
  <sheetFormatPr defaultColWidth="8.875" defaultRowHeight="12.75"/>
  <cols>
    <col min="1" max="1" width="10.00390625" style="37" customWidth="1"/>
    <col min="2" max="2" width="5.25390625" style="37" customWidth="1"/>
    <col min="3" max="3" width="65.75390625" style="37" customWidth="1"/>
    <col min="4" max="4" width="10.00390625" style="37" customWidth="1"/>
    <col min="5" max="5" width="14.375" style="37" customWidth="1"/>
    <col min="6" max="6" width="9.00390625" style="37" customWidth="1"/>
    <col min="7" max="7" width="14.25390625" style="37" customWidth="1"/>
    <col min="8" max="9" width="17.75390625" style="37" customWidth="1"/>
    <col min="10" max="10" width="20.375" style="37" customWidth="1"/>
    <col min="11" max="11" width="20.75390625" style="37" customWidth="1"/>
    <col min="12" max="12" width="19.75390625" style="37" customWidth="1"/>
    <col min="13" max="13" width="16.875" style="37" customWidth="1"/>
    <col min="14" max="16384" width="8.875" style="37" customWidth="1"/>
  </cols>
  <sheetData>
    <row r="1" spans="3:13" s="1" customFormat="1" ht="27" customHeight="1">
      <c r="C1" s="2" t="s">
        <v>26</v>
      </c>
      <c r="L1" s="107" t="s">
        <v>242</v>
      </c>
      <c r="M1" s="107"/>
    </row>
    <row r="2" spans="2:12" s="42" customFormat="1" ht="26.25" customHeight="1">
      <c r="B2" s="115" t="s">
        <v>25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="1" customFormat="1" ht="15.75"/>
    <row r="4" spans="1:13" s="3" customFormat="1" ht="42" customHeight="1">
      <c r="A4" s="147" t="s">
        <v>227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s="45" customFormat="1" ht="64.5" customHeight="1">
      <c r="A5" s="29" t="s">
        <v>21</v>
      </c>
      <c r="B5" s="29" t="s">
        <v>0</v>
      </c>
      <c r="C5" s="10" t="s">
        <v>220</v>
      </c>
      <c r="D5" s="29" t="s">
        <v>43</v>
      </c>
      <c r="E5" s="29" t="s">
        <v>2</v>
      </c>
      <c r="F5" s="29" t="s">
        <v>3</v>
      </c>
      <c r="G5" s="29" t="s">
        <v>8</v>
      </c>
      <c r="H5" s="29" t="s">
        <v>4</v>
      </c>
      <c r="I5" s="29" t="s">
        <v>5</v>
      </c>
      <c r="J5" s="29" t="s">
        <v>1</v>
      </c>
      <c r="K5" s="29" t="s">
        <v>7</v>
      </c>
      <c r="L5" s="29" t="s">
        <v>6</v>
      </c>
      <c r="M5" s="29" t="s">
        <v>11</v>
      </c>
    </row>
    <row r="6" spans="1:13" s="69" customFormat="1" ht="51" customHeight="1">
      <c r="A6" s="148" t="s">
        <v>184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1:13" ht="121.5" customHeight="1">
      <c r="A7" s="29" t="s">
        <v>228</v>
      </c>
      <c r="B7" s="29">
        <v>1</v>
      </c>
      <c r="C7" s="103" t="s">
        <v>184</v>
      </c>
      <c r="D7" s="10">
        <v>30</v>
      </c>
      <c r="E7" s="32"/>
      <c r="F7" s="13">
        <v>0.08</v>
      </c>
      <c r="G7" s="32">
        <f>ROUND(E7+(E7*F7),2)</f>
        <v>0</v>
      </c>
      <c r="H7" s="32">
        <f>ROUND(D7*E7,2)</f>
        <v>0</v>
      </c>
      <c r="I7" s="33">
        <f>ROUND(D7*G7,2)</f>
        <v>0</v>
      </c>
      <c r="J7" s="29"/>
      <c r="K7" s="29"/>
      <c r="L7" s="29"/>
      <c r="M7" s="48"/>
    </row>
    <row r="8" spans="1:12" s="25" customFormat="1" ht="36" customHeight="1">
      <c r="A8" s="108" t="s">
        <v>23</v>
      </c>
      <c r="B8" s="108"/>
      <c r="C8" s="108"/>
      <c r="D8" s="108"/>
      <c r="E8" s="108"/>
      <c r="F8" s="108"/>
      <c r="G8" s="108"/>
      <c r="H8" s="61">
        <f>SUM(H7)</f>
        <v>0</v>
      </c>
      <c r="I8" s="61">
        <f>SUM(I7)</f>
        <v>0</v>
      </c>
      <c r="J8" s="24"/>
      <c r="K8" s="24"/>
      <c r="L8" s="24"/>
    </row>
    <row r="9" spans="1:12" s="26" customFormat="1" ht="34.5" customHeight="1">
      <c r="A9" s="108" t="s">
        <v>179</v>
      </c>
      <c r="B9" s="108"/>
      <c r="C9" s="108"/>
      <c r="D9" s="108"/>
      <c r="E9" s="108"/>
      <c r="F9" s="108"/>
      <c r="G9" s="108">
        <v>0.3</v>
      </c>
      <c r="H9" s="58">
        <f>H8*0.3</f>
        <v>0</v>
      </c>
      <c r="I9" s="58">
        <f>I8*0.3</f>
        <v>0</v>
      </c>
      <c r="J9" s="24"/>
      <c r="K9" s="24"/>
      <c r="L9" s="24"/>
    </row>
    <row r="10" spans="1:12" s="26" customFormat="1" ht="34.5" customHeight="1">
      <c r="A10" s="108" t="s">
        <v>24</v>
      </c>
      <c r="B10" s="108"/>
      <c r="C10" s="108"/>
      <c r="D10" s="108"/>
      <c r="E10" s="108"/>
      <c r="F10" s="108"/>
      <c r="G10" s="108"/>
      <c r="H10" s="58">
        <f>SUM(H8:H9)</f>
        <v>0</v>
      </c>
      <c r="I10" s="58">
        <f>SUM(I8:I9)</f>
        <v>0</v>
      </c>
      <c r="J10" s="24"/>
      <c r="K10" s="24"/>
      <c r="L10" s="24"/>
    </row>
    <row r="11" s="35" customFormat="1" ht="12.75"/>
    <row r="12" spans="1:12" ht="20.2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</row>
    <row r="13" spans="1:11" ht="36" customHeight="1">
      <c r="A13" s="142" t="s">
        <v>34</v>
      </c>
      <c r="B13" s="142"/>
      <c r="C13" s="142"/>
      <c r="D13" s="142"/>
      <c r="E13" s="142"/>
      <c r="F13" s="142"/>
      <c r="G13" s="142"/>
      <c r="H13" s="36"/>
      <c r="I13" s="36"/>
      <c r="J13" s="36"/>
      <c r="K13" s="35"/>
    </row>
    <row r="14" spans="1:11" ht="32.25" customHeight="1">
      <c r="A14" s="136" t="s">
        <v>35</v>
      </c>
      <c r="B14" s="136"/>
      <c r="C14" s="143" t="s">
        <v>185</v>
      </c>
      <c r="D14" s="143"/>
      <c r="E14" s="143"/>
      <c r="F14" s="143"/>
      <c r="G14" s="143"/>
      <c r="H14" s="36"/>
      <c r="I14" s="36"/>
      <c r="J14" s="36"/>
      <c r="K14" s="35"/>
    </row>
    <row r="15" spans="1:11" ht="32.25" customHeight="1">
      <c r="A15" s="137" t="s">
        <v>41</v>
      </c>
      <c r="B15" s="137"/>
      <c r="C15" s="143" t="s">
        <v>45</v>
      </c>
      <c r="D15" s="143"/>
      <c r="E15" s="143"/>
      <c r="F15" s="143"/>
      <c r="G15" s="143"/>
      <c r="H15" s="36"/>
      <c r="I15" s="36"/>
      <c r="J15" s="36"/>
      <c r="K15" s="35"/>
    </row>
    <row r="16" spans="1:11" ht="32.25" customHeight="1">
      <c r="A16" s="137" t="s">
        <v>42</v>
      </c>
      <c r="B16" s="137"/>
      <c r="C16" s="143" t="s">
        <v>46</v>
      </c>
      <c r="D16" s="143"/>
      <c r="E16" s="143"/>
      <c r="F16" s="143"/>
      <c r="G16" s="143"/>
      <c r="H16" s="36"/>
      <c r="I16" s="36"/>
      <c r="J16" s="36"/>
      <c r="K16" s="35"/>
    </row>
    <row r="17" spans="1:11" ht="33.75" customHeight="1">
      <c r="A17" s="137" t="s">
        <v>36</v>
      </c>
      <c r="B17" s="137"/>
      <c r="C17" s="143" t="s">
        <v>186</v>
      </c>
      <c r="D17" s="143"/>
      <c r="E17" s="143"/>
      <c r="F17" s="143"/>
      <c r="G17" s="143"/>
      <c r="H17" s="36"/>
      <c r="I17" s="36"/>
      <c r="J17" s="36"/>
      <c r="K17" s="35"/>
    </row>
  </sheetData>
  <sheetProtection/>
  <mergeCells count="16">
    <mergeCell ref="C15:G15"/>
    <mergeCell ref="C16:G16"/>
    <mergeCell ref="C17:G17"/>
    <mergeCell ref="A16:B16"/>
    <mergeCell ref="A17:B17"/>
    <mergeCell ref="A10:G10"/>
    <mergeCell ref="A14:B14"/>
    <mergeCell ref="A15:B15"/>
    <mergeCell ref="L1:M1"/>
    <mergeCell ref="B2:L2"/>
    <mergeCell ref="A9:G9"/>
    <mergeCell ref="A13:G13"/>
    <mergeCell ref="C14:G14"/>
    <mergeCell ref="A4:M4"/>
    <mergeCell ref="A6:M6"/>
    <mergeCell ref="A8:G8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2"/>
  <sheetViews>
    <sheetView zoomScale="90" zoomScaleNormal="90" zoomScalePageLayoutView="0" workbookViewId="0" topLeftCell="A1">
      <pane xSplit="3" ySplit="6" topLeftCell="D3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39" sqref="C39:J39"/>
    </sheetView>
  </sheetViews>
  <sheetFormatPr defaultColWidth="8.875" defaultRowHeight="12.75"/>
  <cols>
    <col min="1" max="1" width="9.75390625" style="37" customWidth="1"/>
    <col min="2" max="2" width="8.25390625" style="37" customWidth="1"/>
    <col min="3" max="3" width="26.25390625" style="37" customWidth="1"/>
    <col min="4" max="4" width="46.25390625" style="37" customWidth="1"/>
    <col min="5" max="5" width="9.75390625" style="37" customWidth="1"/>
    <col min="6" max="6" width="14.375" style="37" customWidth="1"/>
    <col min="7" max="7" width="9.25390625" style="37" customWidth="1"/>
    <col min="8" max="8" width="14.875" style="37" customWidth="1"/>
    <col min="9" max="10" width="16.75390625" style="37" customWidth="1"/>
    <col min="11" max="11" width="20.75390625" style="37" customWidth="1"/>
    <col min="12" max="12" width="19.375" style="37" customWidth="1"/>
    <col min="13" max="14" width="18.875" style="37" customWidth="1"/>
    <col min="15" max="16384" width="8.875" style="37" customWidth="1"/>
  </cols>
  <sheetData>
    <row r="1" spans="3:14" s="1" customFormat="1" ht="27" customHeight="1">
      <c r="C1" s="2" t="s">
        <v>26</v>
      </c>
      <c r="M1" s="107" t="s">
        <v>242</v>
      </c>
      <c r="N1" s="107"/>
    </row>
    <row r="2" spans="2:13" s="42" customFormat="1" ht="26.25" customHeight="1">
      <c r="B2" s="115" t="s">
        <v>25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="1" customFormat="1" ht="15.75"/>
    <row r="4" spans="1:14" s="3" customFormat="1" ht="36" customHeight="1">
      <c r="A4" s="147" t="s">
        <v>189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255" ht="64.5" customHeight="1">
      <c r="A5" s="29" t="s">
        <v>21</v>
      </c>
      <c r="B5" s="29" t="s">
        <v>0</v>
      </c>
      <c r="C5" s="29" t="s">
        <v>220</v>
      </c>
      <c r="D5" s="29" t="s">
        <v>56</v>
      </c>
      <c r="E5" s="29" t="s">
        <v>9</v>
      </c>
      <c r="F5" s="29" t="s">
        <v>2</v>
      </c>
      <c r="G5" s="29" t="s">
        <v>3</v>
      </c>
      <c r="H5" s="29" t="s">
        <v>8</v>
      </c>
      <c r="I5" s="29" t="s">
        <v>57</v>
      </c>
      <c r="J5" s="29" t="s">
        <v>58</v>
      </c>
      <c r="K5" s="29" t="s">
        <v>1</v>
      </c>
      <c r="L5" s="29" t="s">
        <v>7</v>
      </c>
      <c r="M5" s="29" t="s">
        <v>6</v>
      </c>
      <c r="N5" s="29" t="s">
        <v>11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spans="1:255" ht="30" customHeight="1">
      <c r="A6" s="151" t="s">
        <v>59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</row>
    <row r="7" spans="1:14" ht="90" customHeight="1">
      <c r="A7" s="10" t="s">
        <v>229</v>
      </c>
      <c r="B7" s="29">
        <v>1</v>
      </c>
      <c r="C7" s="63" t="s">
        <v>60</v>
      </c>
      <c r="D7" s="40" t="s">
        <v>190</v>
      </c>
      <c r="E7" s="29">
        <v>600</v>
      </c>
      <c r="F7" s="32"/>
      <c r="G7" s="74">
        <v>0.08</v>
      </c>
      <c r="H7" s="32">
        <f aca="true" t="shared" si="0" ref="H7:H12">ROUND(F7+(F7*G7),2)</f>
        <v>0</v>
      </c>
      <c r="I7" s="32">
        <f aca="true" t="shared" si="1" ref="I7:I12">ROUND(E7*F7,2)</f>
        <v>0</v>
      </c>
      <c r="J7" s="32">
        <f aca="true" t="shared" si="2" ref="J7:J12">ROUND(E7*H7,2)</f>
        <v>0</v>
      </c>
      <c r="K7" s="64"/>
      <c r="L7" s="64"/>
      <c r="M7" s="48"/>
      <c r="N7" s="48"/>
    </row>
    <row r="8" spans="1:14" ht="48" customHeight="1">
      <c r="A8" s="10" t="s">
        <v>229</v>
      </c>
      <c r="B8" s="29">
        <v>2</v>
      </c>
      <c r="C8" s="63" t="s">
        <v>61</v>
      </c>
      <c r="D8" s="40" t="s">
        <v>62</v>
      </c>
      <c r="E8" s="29">
        <v>600</v>
      </c>
      <c r="F8" s="32"/>
      <c r="G8" s="74">
        <v>0.08</v>
      </c>
      <c r="H8" s="32">
        <f t="shared" si="0"/>
        <v>0</v>
      </c>
      <c r="I8" s="32">
        <f t="shared" si="1"/>
        <v>0</v>
      </c>
      <c r="J8" s="32">
        <f t="shared" si="2"/>
        <v>0</v>
      </c>
      <c r="K8" s="64"/>
      <c r="L8" s="64"/>
      <c r="M8" s="48"/>
      <c r="N8" s="48"/>
    </row>
    <row r="9" spans="1:14" ht="54.75" customHeight="1">
      <c r="A9" s="10" t="s">
        <v>229</v>
      </c>
      <c r="B9" s="29">
        <v>3</v>
      </c>
      <c r="C9" s="40" t="s">
        <v>63</v>
      </c>
      <c r="D9" s="40" t="s">
        <v>64</v>
      </c>
      <c r="E9" s="29">
        <v>2</v>
      </c>
      <c r="F9" s="32"/>
      <c r="G9" s="74">
        <v>0.08</v>
      </c>
      <c r="H9" s="32">
        <f t="shared" si="0"/>
        <v>0</v>
      </c>
      <c r="I9" s="32">
        <f t="shared" si="1"/>
        <v>0</v>
      </c>
      <c r="J9" s="32">
        <f t="shared" si="2"/>
        <v>0</v>
      </c>
      <c r="K9" s="64"/>
      <c r="L9" s="64"/>
      <c r="M9" s="48"/>
      <c r="N9" s="48"/>
    </row>
    <row r="10" spans="1:14" ht="139.5" customHeight="1">
      <c r="A10" s="10" t="s">
        <v>229</v>
      </c>
      <c r="B10" s="29">
        <v>4</v>
      </c>
      <c r="C10" s="63" t="s">
        <v>65</v>
      </c>
      <c r="D10" s="40" t="s">
        <v>191</v>
      </c>
      <c r="E10" s="29">
        <v>600</v>
      </c>
      <c r="F10" s="32"/>
      <c r="G10" s="74">
        <v>0.08</v>
      </c>
      <c r="H10" s="32">
        <f t="shared" si="0"/>
        <v>0</v>
      </c>
      <c r="I10" s="32">
        <f t="shared" si="1"/>
        <v>0</v>
      </c>
      <c r="J10" s="32">
        <f t="shared" si="2"/>
        <v>0</v>
      </c>
      <c r="K10" s="64"/>
      <c r="L10" s="64"/>
      <c r="M10" s="48"/>
      <c r="N10" s="48"/>
    </row>
    <row r="11" spans="1:14" ht="53.25" customHeight="1">
      <c r="A11" s="10" t="s">
        <v>229</v>
      </c>
      <c r="B11" s="29">
        <v>5</v>
      </c>
      <c r="C11" s="63" t="s">
        <v>66</v>
      </c>
      <c r="D11" s="40" t="s">
        <v>67</v>
      </c>
      <c r="E11" s="29">
        <v>2</v>
      </c>
      <c r="F11" s="32"/>
      <c r="G11" s="74">
        <v>0.08</v>
      </c>
      <c r="H11" s="32">
        <f t="shared" si="0"/>
        <v>0</v>
      </c>
      <c r="I11" s="32">
        <f t="shared" si="1"/>
        <v>0</v>
      </c>
      <c r="J11" s="32">
        <f t="shared" si="2"/>
        <v>0</v>
      </c>
      <c r="K11" s="64"/>
      <c r="L11" s="64"/>
      <c r="M11" s="48"/>
      <c r="N11" s="48"/>
    </row>
    <row r="12" spans="1:14" ht="50.25" customHeight="1">
      <c r="A12" s="10" t="s">
        <v>229</v>
      </c>
      <c r="B12" s="29">
        <v>6</v>
      </c>
      <c r="C12" s="63" t="s">
        <v>68</v>
      </c>
      <c r="D12" s="40" t="s">
        <v>69</v>
      </c>
      <c r="E12" s="29">
        <v>600</v>
      </c>
      <c r="F12" s="32"/>
      <c r="G12" s="74">
        <v>0.08</v>
      </c>
      <c r="H12" s="32">
        <f t="shared" si="0"/>
        <v>0</v>
      </c>
      <c r="I12" s="32">
        <f t="shared" si="1"/>
        <v>0</v>
      </c>
      <c r="J12" s="32">
        <f t="shared" si="2"/>
        <v>0</v>
      </c>
      <c r="K12" s="64"/>
      <c r="L12" s="64"/>
      <c r="M12" s="48"/>
      <c r="N12" s="48"/>
    </row>
    <row r="13" spans="1:14" ht="30" customHeight="1">
      <c r="A13" s="153" t="s">
        <v>70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ht="127.5" customHeight="1">
      <c r="A14" s="10" t="s">
        <v>229</v>
      </c>
      <c r="B14" s="29">
        <v>7</v>
      </c>
      <c r="C14" s="40" t="s">
        <v>71</v>
      </c>
      <c r="D14" s="40" t="s">
        <v>72</v>
      </c>
      <c r="E14" s="52">
        <v>50</v>
      </c>
      <c r="F14" s="33"/>
      <c r="G14" s="74">
        <v>0.08</v>
      </c>
      <c r="H14" s="33">
        <f>ROUND(F14+(F14*G14),2)</f>
        <v>0</v>
      </c>
      <c r="I14" s="33">
        <f>ROUND(E14*F14,2)</f>
        <v>0</v>
      </c>
      <c r="J14" s="33">
        <f>ROUND(E14*H14,2)</f>
        <v>0</v>
      </c>
      <c r="K14" s="10"/>
      <c r="L14" s="10"/>
      <c r="M14" s="10"/>
      <c r="N14" s="10"/>
    </row>
    <row r="15" spans="1:14" ht="87" customHeight="1">
      <c r="A15" s="10" t="s">
        <v>229</v>
      </c>
      <c r="B15" s="29">
        <v>8</v>
      </c>
      <c r="C15" s="40" t="s">
        <v>73</v>
      </c>
      <c r="D15" s="40" t="s">
        <v>74</v>
      </c>
      <c r="E15" s="52">
        <v>100</v>
      </c>
      <c r="F15" s="33"/>
      <c r="G15" s="74">
        <v>0.08</v>
      </c>
      <c r="H15" s="33">
        <f aca="true" t="shared" si="3" ref="H15:H23">ROUND(F15+(F15*G15),2)</f>
        <v>0</v>
      </c>
      <c r="I15" s="33">
        <f aca="true" t="shared" si="4" ref="I15:I23">ROUND(E15*F15,2)</f>
        <v>0</v>
      </c>
      <c r="J15" s="33">
        <f aca="true" t="shared" si="5" ref="J15:J23">ROUND(E15*H15,2)</f>
        <v>0</v>
      </c>
      <c r="K15" s="75"/>
      <c r="L15" s="10"/>
      <c r="M15" s="10"/>
      <c r="N15" s="10"/>
    </row>
    <row r="16" spans="1:14" ht="35.25" customHeight="1">
      <c r="A16" s="10" t="s">
        <v>229</v>
      </c>
      <c r="B16" s="29">
        <v>9</v>
      </c>
      <c r="C16" s="40" t="s">
        <v>75</v>
      </c>
      <c r="D16" s="40" t="s">
        <v>192</v>
      </c>
      <c r="E16" s="52">
        <v>50</v>
      </c>
      <c r="F16" s="33"/>
      <c r="G16" s="74">
        <v>0.08</v>
      </c>
      <c r="H16" s="33">
        <f t="shared" si="3"/>
        <v>0</v>
      </c>
      <c r="I16" s="33">
        <f t="shared" si="4"/>
        <v>0</v>
      </c>
      <c r="J16" s="33">
        <f t="shared" si="5"/>
        <v>0</v>
      </c>
      <c r="K16" s="75"/>
      <c r="L16" s="10"/>
      <c r="M16" s="10"/>
      <c r="N16" s="10"/>
    </row>
    <row r="17" spans="1:14" ht="42.75" customHeight="1">
      <c r="A17" s="10" t="s">
        <v>229</v>
      </c>
      <c r="B17" s="29">
        <v>10</v>
      </c>
      <c r="C17" s="40" t="s">
        <v>76</v>
      </c>
      <c r="D17" s="40" t="s">
        <v>77</v>
      </c>
      <c r="E17" s="52">
        <v>100</v>
      </c>
      <c r="F17" s="33"/>
      <c r="G17" s="74">
        <v>0.08</v>
      </c>
      <c r="H17" s="33">
        <f t="shared" si="3"/>
        <v>0</v>
      </c>
      <c r="I17" s="33">
        <f t="shared" si="4"/>
        <v>0</v>
      </c>
      <c r="J17" s="33">
        <f t="shared" si="5"/>
        <v>0</v>
      </c>
      <c r="K17" s="75"/>
      <c r="L17" s="10"/>
      <c r="M17" s="10"/>
      <c r="N17" s="10"/>
    </row>
    <row r="18" spans="1:14" ht="65.25" customHeight="1">
      <c r="A18" s="10" t="s">
        <v>229</v>
      </c>
      <c r="B18" s="29">
        <v>11</v>
      </c>
      <c r="C18" s="40" t="s">
        <v>78</v>
      </c>
      <c r="D18" s="40" t="s">
        <v>79</v>
      </c>
      <c r="E18" s="52">
        <v>85</v>
      </c>
      <c r="F18" s="33"/>
      <c r="G18" s="74">
        <v>0.08</v>
      </c>
      <c r="H18" s="33">
        <f t="shared" si="3"/>
        <v>0</v>
      </c>
      <c r="I18" s="33">
        <f t="shared" si="4"/>
        <v>0</v>
      </c>
      <c r="J18" s="33">
        <f t="shared" si="5"/>
        <v>0</v>
      </c>
      <c r="K18" s="75"/>
      <c r="L18" s="10"/>
      <c r="M18" s="10"/>
      <c r="N18" s="10"/>
    </row>
    <row r="19" spans="1:14" ht="63" customHeight="1">
      <c r="A19" s="10" t="s">
        <v>229</v>
      </c>
      <c r="B19" s="29">
        <v>12</v>
      </c>
      <c r="C19" s="40" t="s">
        <v>80</v>
      </c>
      <c r="D19" s="40" t="s">
        <v>81</v>
      </c>
      <c r="E19" s="52">
        <v>65</v>
      </c>
      <c r="F19" s="33"/>
      <c r="G19" s="74">
        <v>0.08</v>
      </c>
      <c r="H19" s="33">
        <f t="shared" si="3"/>
        <v>0</v>
      </c>
      <c r="I19" s="33">
        <f t="shared" si="4"/>
        <v>0</v>
      </c>
      <c r="J19" s="33">
        <f t="shared" si="5"/>
        <v>0</v>
      </c>
      <c r="K19" s="75"/>
      <c r="L19" s="10"/>
      <c r="M19" s="10"/>
      <c r="N19" s="10"/>
    </row>
    <row r="20" spans="1:14" ht="53.25" customHeight="1">
      <c r="A20" s="10" t="s">
        <v>229</v>
      </c>
      <c r="B20" s="29">
        <v>13</v>
      </c>
      <c r="C20" s="40" t="s">
        <v>82</v>
      </c>
      <c r="D20" s="40" t="s">
        <v>83</v>
      </c>
      <c r="E20" s="52">
        <v>50</v>
      </c>
      <c r="F20" s="33"/>
      <c r="G20" s="74">
        <v>0.08</v>
      </c>
      <c r="H20" s="33">
        <f t="shared" si="3"/>
        <v>0</v>
      </c>
      <c r="I20" s="33">
        <f t="shared" si="4"/>
        <v>0</v>
      </c>
      <c r="J20" s="33">
        <f t="shared" si="5"/>
        <v>0</v>
      </c>
      <c r="K20" s="75"/>
      <c r="L20" s="10"/>
      <c r="M20" s="10"/>
      <c r="N20" s="10"/>
    </row>
    <row r="21" spans="1:14" ht="87" customHeight="1">
      <c r="A21" s="10" t="s">
        <v>229</v>
      </c>
      <c r="B21" s="29">
        <v>14</v>
      </c>
      <c r="C21" s="40" t="s">
        <v>84</v>
      </c>
      <c r="D21" s="40" t="s">
        <v>193</v>
      </c>
      <c r="E21" s="52">
        <v>5</v>
      </c>
      <c r="F21" s="33"/>
      <c r="G21" s="74">
        <v>0.08</v>
      </c>
      <c r="H21" s="33">
        <f t="shared" si="3"/>
        <v>0</v>
      </c>
      <c r="I21" s="33">
        <f t="shared" si="4"/>
        <v>0</v>
      </c>
      <c r="J21" s="33">
        <f t="shared" si="5"/>
        <v>0</v>
      </c>
      <c r="K21" s="75"/>
      <c r="L21" s="10"/>
      <c r="M21" s="10"/>
      <c r="N21" s="10"/>
    </row>
    <row r="22" spans="1:14" ht="49.5" customHeight="1">
      <c r="A22" s="10" t="s">
        <v>229</v>
      </c>
      <c r="B22" s="29">
        <v>15</v>
      </c>
      <c r="C22" s="40" t="s">
        <v>85</v>
      </c>
      <c r="D22" s="40" t="s">
        <v>86</v>
      </c>
      <c r="E22" s="52">
        <v>20</v>
      </c>
      <c r="F22" s="33"/>
      <c r="G22" s="74">
        <v>0.08</v>
      </c>
      <c r="H22" s="33">
        <f t="shared" si="3"/>
        <v>0</v>
      </c>
      <c r="I22" s="33">
        <f t="shared" si="4"/>
        <v>0</v>
      </c>
      <c r="J22" s="33">
        <f t="shared" si="5"/>
        <v>0</v>
      </c>
      <c r="K22" s="75"/>
      <c r="L22" s="10"/>
      <c r="M22" s="10"/>
      <c r="N22" s="10"/>
    </row>
    <row r="23" spans="1:14" ht="64.5" customHeight="1">
      <c r="A23" s="10" t="s">
        <v>229</v>
      </c>
      <c r="B23" s="29">
        <v>16</v>
      </c>
      <c r="C23" s="40" t="s">
        <v>87</v>
      </c>
      <c r="D23" s="40" t="s">
        <v>88</v>
      </c>
      <c r="E23" s="52">
        <v>10</v>
      </c>
      <c r="F23" s="33"/>
      <c r="G23" s="10">
        <v>8</v>
      </c>
      <c r="H23" s="33">
        <f t="shared" si="3"/>
        <v>0</v>
      </c>
      <c r="I23" s="33">
        <f t="shared" si="4"/>
        <v>0</v>
      </c>
      <c r="J23" s="33">
        <f t="shared" si="5"/>
        <v>0</v>
      </c>
      <c r="K23" s="53"/>
      <c r="L23" s="34"/>
      <c r="M23" s="10"/>
      <c r="N23" s="10"/>
    </row>
    <row r="24" spans="1:14" ht="30" customHeight="1">
      <c r="A24" s="153" t="s">
        <v>89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</row>
    <row r="25" spans="1:14" ht="45" customHeight="1">
      <c r="A25" s="10" t="s">
        <v>229</v>
      </c>
      <c r="B25" s="29">
        <v>17</v>
      </c>
      <c r="C25" s="70" t="s">
        <v>90</v>
      </c>
      <c r="D25" s="71" t="s">
        <v>91</v>
      </c>
      <c r="E25" s="52">
        <v>5</v>
      </c>
      <c r="F25" s="33"/>
      <c r="G25" s="74">
        <v>0.08</v>
      </c>
      <c r="H25" s="33">
        <f>ROUND(F25+(F25*G25),2)</f>
        <v>0</v>
      </c>
      <c r="I25" s="33">
        <f>ROUND(E25*F25,2)</f>
        <v>0</v>
      </c>
      <c r="J25" s="33">
        <f>ROUND(E25*H25,2)</f>
        <v>0</v>
      </c>
      <c r="K25" s="10"/>
      <c r="L25" s="10"/>
      <c r="M25" s="10"/>
      <c r="N25" s="10"/>
    </row>
    <row r="26" spans="1:14" ht="36.75" customHeight="1">
      <c r="A26" s="10" t="s">
        <v>229</v>
      </c>
      <c r="B26" s="29">
        <v>18</v>
      </c>
      <c r="C26" s="70" t="s">
        <v>92</v>
      </c>
      <c r="D26" s="71" t="s">
        <v>93</v>
      </c>
      <c r="E26" s="52">
        <v>5</v>
      </c>
      <c r="F26" s="33"/>
      <c r="G26" s="74">
        <v>0.08</v>
      </c>
      <c r="H26" s="33">
        <f aca="true" t="shared" si="6" ref="H26:H32">ROUND(F26+(F26*G26),2)</f>
        <v>0</v>
      </c>
      <c r="I26" s="33">
        <f aca="true" t="shared" si="7" ref="I26:I32">ROUND(E26*F26,2)</f>
        <v>0</v>
      </c>
      <c r="J26" s="33">
        <f aca="true" t="shared" si="8" ref="J26:J32">ROUND(E26*H26,2)</f>
        <v>0</v>
      </c>
      <c r="K26" s="10"/>
      <c r="L26" s="10"/>
      <c r="M26" s="10"/>
      <c r="N26" s="10"/>
    </row>
    <row r="27" spans="1:14" ht="48" customHeight="1">
      <c r="A27" s="10" t="s">
        <v>229</v>
      </c>
      <c r="B27" s="29">
        <v>19</v>
      </c>
      <c r="C27" s="70" t="s">
        <v>94</v>
      </c>
      <c r="D27" s="71" t="s">
        <v>95</v>
      </c>
      <c r="E27" s="52">
        <v>5</v>
      </c>
      <c r="F27" s="33"/>
      <c r="G27" s="74">
        <v>0.08</v>
      </c>
      <c r="H27" s="33">
        <f t="shared" si="6"/>
        <v>0</v>
      </c>
      <c r="I27" s="33">
        <f t="shared" si="7"/>
        <v>0</v>
      </c>
      <c r="J27" s="33">
        <f t="shared" si="8"/>
        <v>0</v>
      </c>
      <c r="K27" s="10"/>
      <c r="L27" s="10"/>
      <c r="M27" s="10"/>
      <c r="N27" s="10"/>
    </row>
    <row r="28" spans="1:14" ht="51" customHeight="1">
      <c r="A28" s="10" t="s">
        <v>229</v>
      </c>
      <c r="B28" s="29">
        <v>20</v>
      </c>
      <c r="C28" s="70" t="s">
        <v>96</v>
      </c>
      <c r="D28" s="71" t="s">
        <v>97</v>
      </c>
      <c r="E28" s="72">
        <v>5</v>
      </c>
      <c r="F28" s="33"/>
      <c r="G28" s="74">
        <v>0.08</v>
      </c>
      <c r="H28" s="33">
        <f t="shared" si="6"/>
        <v>0</v>
      </c>
      <c r="I28" s="33">
        <f t="shared" si="7"/>
        <v>0</v>
      </c>
      <c r="J28" s="33">
        <f t="shared" si="8"/>
        <v>0</v>
      </c>
      <c r="K28" s="10"/>
      <c r="L28" s="10"/>
      <c r="M28" s="10"/>
      <c r="N28" s="10"/>
    </row>
    <row r="29" spans="1:14" ht="40.5" customHeight="1">
      <c r="A29" s="10" t="s">
        <v>229</v>
      </c>
      <c r="B29" s="29">
        <v>21</v>
      </c>
      <c r="C29" s="70" t="s">
        <v>98</v>
      </c>
      <c r="D29" s="71" t="s">
        <v>99</v>
      </c>
      <c r="E29" s="52">
        <v>5</v>
      </c>
      <c r="F29" s="33"/>
      <c r="G29" s="74">
        <v>0.08</v>
      </c>
      <c r="H29" s="33">
        <f t="shared" si="6"/>
        <v>0</v>
      </c>
      <c r="I29" s="33">
        <f t="shared" si="7"/>
        <v>0</v>
      </c>
      <c r="J29" s="33">
        <f t="shared" si="8"/>
        <v>0</v>
      </c>
      <c r="K29" s="10"/>
      <c r="L29" s="10"/>
      <c r="M29" s="10"/>
      <c r="N29" s="10"/>
    </row>
    <row r="30" spans="1:14" ht="58.5" customHeight="1">
      <c r="A30" s="10" t="s">
        <v>229</v>
      </c>
      <c r="B30" s="29">
        <v>22</v>
      </c>
      <c r="C30" s="70" t="s">
        <v>100</v>
      </c>
      <c r="D30" s="71" t="s">
        <v>101</v>
      </c>
      <c r="E30" s="52">
        <v>5</v>
      </c>
      <c r="F30" s="33"/>
      <c r="G30" s="74">
        <v>0.08</v>
      </c>
      <c r="H30" s="33">
        <f t="shared" si="6"/>
        <v>0</v>
      </c>
      <c r="I30" s="33">
        <f t="shared" si="7"/>
        <v>0</v>
      </c>
      <c r="J30" s="33">
        <f t="shared" si="8"/>
        <v>0</v>
      </c>
      <c r="K30" s="10"/>
      <c r="L30" s="10"/>
      <c r="M30" s="10"/>
      <c r="N30" s="10"/>
    </row>
    <row r="31" spans="1:14" ht="48" customHeight="1">
      <c r="A31" s="10" t="s">
        <v>229</v>
      </c>
      <c r="B31" s="29">
        <v>23</v>
      </c>
      <c r="C31" s="70" t="s">
        <v>80</v>
      </c>
      <c r="D31" s="71" t="s">
        <v>102</v>
      </c>
      <c r="E31" s="52">
        <v>10</v>
      </c>
      <c r="F31" s="33"/>
      <c r="G31" s="74">
        <v>0.08</v>
      </c>
      <c r="H31" s="33">
        <f t="shared" si="6"/>
        <v>0</v>
      </c>
      <c r="I31" s="33">
        <f t="shared" si="7"/>
        <v>0</v>
      </c>
      <c r="J31" s="33">
        <f t="shared" si="8"/>
        <v>0</v>
      </c>
      <c r="K31" s="10"/>
      <c r="L31" s="10"/>
      <c r="M31" s="10"/>
      <c r="N31" s="10"/>
    </row>
    <row r="32" spans="1:14" ht="69.75" customHeight="1">
      <c r="A32" s="10" t="s">
        <v>229</v>
      </c>
      <c r="B32" s="29">
        <v>24</v>
      </c>
      <c r="C32" s="70" t="s">
        <v>103</v>
      </c>
      <c r="D32" s="71" t="s">
        <v>104</v>
      </c>
      <c r="E32" s="52">
        <v>1</v>
      </c>
      <c r="F32" s="33"/>
      <c r="G32" s="74">
        <v>0.08</v>
      </c>
      <c r="H32" s="33">
        <f t="shared" si="6"/>
        <v>0</v>
      </c>
      <c r="I32" s="33">
        <f t="shared" si="7"/>
        <v>0</v>
      </c>
      <c r="J32" s="33">
        <f t="shared" si="8"/>
        <v>0</v>
      </c>
      <c r="K32" s="10"/>
      <c r="L32" s="10"/>
      <c r="M32" s="10"/>
      <c r="N32" s="10"/>
    </row>
    <row r="33" spans="1:12" s="25" customFormat="1" ht="36" customHeight="1">
      <c r="A33" s="109" t="s">
        <v>23</v>
      </c>
      <c r="B33" s="112"/>
      <c r="C33" s="112"/>
      <c r="D33" s="112"/>
      <c r="E33" s="112"/>
      <c r="F33" s="112"/>
      <c r="G33" s="112"/>
      <c r="H33" s="154"/>
      <c r="I33" s="61">
        <f>SUM(I7:I12)+SUM(I14:I23)+SUM(I25:I32)</f>
        <v>0</v>
      </c>
      <c r="J33" s="61">
        <f>SUM(J7:J12)+SUM(J14:J23)+SUM(J25:J32)</f>
        <v>0</v>
      </c>
      <c r="K33" s="24"/>
      <c r="L33" s="24"/>
    </row>
    <row r="34" spans="1:12" s="26" customFormat="1" ht="34.5" customHeight="1">
      <c r="A34" s="109" t="s">
        <v>178</v>
      </c>
      <c r="B34" s="112"/>
      <c r="C34" s="112"/>
      <c r="D34" s="112"/>
      <c r="E34" s="112"/>
      <c r="F34" s="112"/>
      <c r="G34" s="112"/>
      <c r="H34" s="154"/>
      <c r="I34" s="58">
        <f>I33*0.3</f>
        <v>0</v>
      </c>
      <c r="J34" s="58">
        <f>J33*0.3</f>
        <v>0</v>
      </c>
      <c r="K34" s="24"/>
      <c r="L34" s="24"/>
    </row>
    <row r="35" spans="1:12" s="26" customFormat="1" ht="34.5" customHeight="1">
      <c r="A35" s="109" t="s">
        <v>24</v>
      </c>
      <c r="B35" s="112"/>
      <c r="C35" s="112"/>
      <c r="D35" s="112"/>
      <c r="E35" s="112"/>
      <c r="F35" s="112"/>
      <c r="G35" s="112"/>
      <c r="H35" s="154"/>
      <c r="I35" s="58">
        <f>SUM(I33:I34)</f>
        <v>0</v>
      </c>
      <c r="J35" s="58">
        <f>SUM(J33:J34)</f>
        <v>0</v>
      </c>
      <c r="K35" s="24"/>
      <c r="L35" s="24"/>
    </row>
    <row r="36" spans="1:13" ht="12.75">
      <c r="A36" s="49"/>
      <c r="B36" s="49"/>
      <c r="C36" s="49"/>
      <c r="D36" s="49"/>
      <c r="E36" s="49"/>
      <c r="F36" s="49"/>
      <c r="G36" s="49"/>
      <c r="H36" s="49"/>
      <c r="I36" s="73"/>
      <c r="J36" s="73"/>
      <c r="K36" s="35"/>
      <c r="L36" s="35"/>
      <c r="M36" s="35"/>
    </row>
    <row r="37" spans="1:13" ht="12.75">
      <c r="A37" s="77"/>
      <c r="B37" s="77"/>
      <c r="C37" s="49"/>
      <c r="D37" s="49"/>
      <c r="E37" s="49"/>
      <c r="F37" s="49"/>
      <c r="G37" s="49"/>
      <c r="H37" s="49"/>
      <c r="I37" s="73"/>
      <c r="J37" s="73"/>
      <c r="K37" s="35"/>
      <c r="L37" s="35"/>
      <c r="M37" s="35"/>
    </row>
    <row r="38" spans="1:14" ht="36" customHeight="1">
      <c r="A38" s="155" t="s">
        <v>34</v>
      </c>
      <c r="B38" s="155"/>
      <c r="C38" s="155"/>
      <c r="D38" s="155"/>
      <c r="E38" s="155"/>
      <c r="F38" s="155"/>
      <c r="G38" s="155"/>
      <c r="H38" s="155"/>
      <c r="I38" s="155"/>
      <c r="J38" s="155"/>
      <c r="K38" s="76"/>
      <c r="L38" s="76"/>
      <c r="M38" s="76"/>
      <c r="N38" s="36"/>
    </row>
    <row r="39" spans="1:11" ht="56.25" customHeight="1">
      <c r="A39" s="136" t="s">
        <v>35</v>
      </c>
      <c r="B39" s="136"/>
      <c r="C39" s="156" t="s">
        <v>194</v>
      </c>
      <c r="D39" s="156"/>
      <c r="E39" s="156"/>
      <c r="F39" s="156"/>
      <c r="G39" s="156"/>
      <c r="H39" s="156"/>
      <c r="I39" s="156"/>
      <c r="J39" s="156"/>
      <c r="K39" s="35"/>
    </row>
    <row r="40" spans="1:11" ht="32.25" customHeight="1">
      <c r="A40" s="137" t="s">
        <v>41</v>
      </c>
      <c r="B40" s="137"/>
      <c r="C40" s="143" t="s">
        <v>195</v>
      </c>
      <c r="D40" s="143"/>
      <c r="E40" s="143"/>
      <c r="F40" s="143"/>
      <c r="G40" s="143"/>
      <c r="H40" s="143"/>
      <c r="I40" s="143"/>
      <c r="J40" s="143"/>
      <c r="K40" s="35"/>
    </row>
    <row r="41" spans="1:11" ht="36" customHeight="1">
      <c r="A41" s="137" t="s">
        <v>42</v>
      </c>
      <c r="B41" s="137"/>
      <c r="C41" s="143" t="s">
        <v>105</v>
      </c>
      <c r="D41" s="143"/>
      <c r="E41" s="143"/>
      <c r="F41" s="143"/>
      <c r="G41" s="143"/>
      <c r="H41" s="143"/>
      <c r="I41" s="143"/>
      <c r="J41" s="143"/>
      <c r="K41" s="35"/>
    </row>
    <row r="42" spans="1:11" ht="93" customHeight="1">
      <c r="A42" s="137" t="s">
        <v>36</v>
      </c>
      <c r="B42" s="137"/>
      <c r="C42" s="143" t="s">
        <v>196</v>
      </c>
      <c r="D42" s="143"/>
      <c r="E42" s="143"/>
      <c r="F42" s="143"/>
      <c r="G42" s="143"/>
      <c r="H42" s="143"/>
      <c r="I42" s="143"/>
      <c r="J42" s="143"/>
      <c r="K42" s="35"/>
    </row>
    <row r="43" ht="17.25" customHeight="1"/>
    <row r="44" ht="17.25" customHeight="1"/>
    <row r="45" ht="17.25" customHeight="1"/>
  </sheetData>
  <sheetProtection/>
  <mergeCells count="18">
    <mergeCell ref="A42:B42"/>
    <mergeCell ref="A33:H33"/>
    <mergeCell ref="A34:H34"/>
    <mergeCell ref="A35:H35"/>
    <mergeCell ref="A39:B39"/>
    <mergeCell ref="A38:J38"/>
    <mergeCell ref="A40:B40"/>
    <mergeCell ref="C42:J42"/>
    <mergeCell ref="C39:J39"/>
    <mergeCell ref="C40:J40"/>
    <mergeCell ref="C41:J41"/>
    <mergeCell ref="B2:M2"/>
    <mergeCell ref="M1:N1"/>
    <mergeCell ref="A4:N4"/>
    <mergeCell ref="A6:N6"/>
    <mergeCell ref="A13:N13"/>
    <mergeCell ref="A24:N24"/>
    <mergeCell ref="A41:B4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="70" zoomScaleNormal="70" zoomScalePageLayoutView="0" workbookViewId="0" topLeftCell="A28">
      <selection activeCell="K14" sqref="K14"/>
    </sheetView>
  </sheetViews>
  <sheetFormatPr defaultColWidth="8.875" defaultRowHeight="12.75"/>
  <cols>
    <col min="1" max="1" width="10.125" style="37" customWidth="1"/>
    <col min="2" max="2" width="7.75390625" style="37" customWidth="1"/>
    <col min="3" max="3" width="49.625" style="37" customWidth="1"/>
    <col min="4" max="4" width="10.125" style="37" customWidth="1"/>
    <col min="5" max="5" width="14.375" style="37" customWidth="1"/>
    <col min="6" max="6" width="9.25390625" style="37" customWidth="1"/>
    <col min="7" max="7" width="15.25390625" style="37" customWidth="1"/>
    <col min="8" max="9" width="17.75390625" style="37" customWidth="1"/>
    <col min="10" max="10" width="24.75390625" style="37" customWidth="1"/>
    <col min="11" max="11" width="23.25390625" style="37" customWidth="1"/>
    <col min="12" max="13" width="19.875" style="37" customWidth="1"/>
    <col min="14" max="16384" width="8.875" style="37" customWidth="1"/>
  </cols>
  <sheetData>
    <row r="1" spans="3:13" s="1" customFormat="1" ht="27" customHeight="1">
      <c r="C1" s="2" t="s">
        <v>26</v>
      </c>
      <c r="L1" s="107" t="s">
        <v>242</v>
      </c>
      <c r="M1" s="107"/>
    </row>
    <row r="2" spans="2:12" s="42" customFormat="1" ht="26.25" customHeight="1">
      <c r="B2" s="115" t="s">
        <v>25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="1" customFormat="1" ht="15.75"/>
    <row r="4" spans="1:13" s="3" customFormat="1" ht="36" customHeight="1">
      <c r="A4" s="147" t="s">
        <v>197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63.75" customHeight="1">
      <c r="A5" s="80" t="s">
        <v>21</v>
      </c>
      <c r="B5" s="9" t="s">
        <v>106</v>
      </c>
      <c r="C5" s="29" t="s">
        <v>220</v>
      </c>
      <c r="D5" s="9" t="s">
        <v>9</v>
      </c>
      <c r="E5" s="80" t="s">
        <v>2</v>
      </c>
      <c r="F5" s="80" t="s">
        <v>3</v>
      </c>
      <c r="G5" s="80" t="s">
        <v>8</v>
      </c>
      <c r="H5" s="80" t="s">
        <v>4</v>
      </c>
      <c r="I5" s="80" t="s">
        <v>5</v>
      </c>
      <c r="J5" s="80" t="s">
        <v>1</v>
      </c>
      <c r="K5" s="80" t="s">
        <v>7</v>
      </c>
      <c r="L5" s="80" t="s">
        <v>6</v>
      </c>
      <c r="M5" s="31" t="s">
        <v>11</v>
      </c>
    </row>
    <row r="6" spans="1:13" ht="34.5" customHeight="1">
      <c r="A6" s="79" t="s">
        <v>230</v>
      </c>
      <c r="B6" s="10">
        <v>1</v>
      </c>
      <c r="C6" s="88" t="s">
        <v>107</v>
      </c>
      <c r="D6" s="89">
        <v>30</v>
      </c>
      <c r="E6" s="33"/>
      <c r="F6" s="74">
        <v>0.08</v>
      </c>
      <c r="G6" s="33">
        <f>ROUND(E6+(E6*F6),2)</f>
        <v>0</v>
      </c>
      <c r="H6" s="33">
        <f>ROUND(D6*E6,2)</f>
        <v>0</v>
      </c>
      <c r="I6" s="33">
        <f>ROUND(D6*G6,2)</f>
        <v>0</v>
      </c>
      <c r="J6" s="10"/>
      <c r="K6" s="10"/>
      <c r="L6" s="10"/>
      <c r="M6" s="10"/>
    </row>
    <row r="7" spans="1:13" ht="34.5" customHeight="1">
      <c r="A7" s="79" t="s">
        <v>230</v>
      </c>
      <c r="B7" s="10">
        <v>2</v>
      </c>
      <c r="C7" s="88" t="s">
        <v>108</v>
      </c>
      <c r="D7" s="89">
        <v>30</v>
      </c>
      <c r="E7" s="33"/>
      <c r="F7" s="74">
        <v>0.08</v>
      </c>
      <c r="G7" s="33">
        <f aca="true" t="shared" si="0" ref="G7:G28">ROUND(E7+(E7*F7),2)</f>
        <v>0</v>
      </c>
      <c r="H7" s="33">
        <f aca="true" t="shared" si="1" ref="H7:H28">ROUND(D7*E7,2)</f>
        <v>0</v>
      </c>
      <c r="I7" s="33">
        <f aca="true" t="shared" si="2" ref="I7:I28">ROUND(D7*G7,2)</f>
        <v>0</v>
      </c>
      <c r="J7" s="10"/>
      <c r="K7" s="10"/>
      <c r="L7" s="10"/>
      <c r="M7" s="10"/>
    </row>
    <row r="8" spans="1:13" ht="48" customHeight="1">
      <c r="A8" s="79" t="s">
        <v>230</v>
      </c>
      <c r="B8" s="10">
        <v>3</v>
      </c>
      <c r="C8" s="88" t="s">
        <v>199</v>
      </c>
      <c r="D8" s="89">
        <v>30</v>
      </c>
      <c r="E8" s="33"/>
      <c r="F8" s="74">
        <v>0.08</v>
      </c>
      <c r="G8" s="33">
        <f t="shared" si="0"/>
        <v>0</v>
      </c>
      <c r="H8" s="33">
        <f t="shared" si="1"/>
        <v>0</v>
      </c>
      <c r="I8" s="33">
        <f t="shared" si="2"/>
        <v>0</v>
      </c>
      <c r="J8" s="10"/>
      <c r="K8" s="10"/>
      <c r="L8" s="10"/>
      <c r="M8" s="10"/>
    </row>
    <row r="9" spans="1:13" ht="36.75" customHeight="1">
      <c r="A9" s="79" t="s">
        <v>230</v>
      </c>
      <c r="B9" s="10">
        <v>4</v>
      </c>
      <c r="C9" s="88" t="s">
        <v>109</v>
      </c>
      <c r="D9" s="89">
        <v>30</v>
      </c>
      <c r="E9" s="33"/>
      <c r="F9" s="74">
        <v>0.08</v>
      </c>
      <c r="G9" s="33">
        <f t="shared" si="0"/>
        <v>0</v>
      </c>
      <c r="H9" s="33">
        <f t="shared" si="1"/>
        <v>0</v>
      </c>
      <c r="I9" s="33">
        <f t="shared" si="2"/>
        <v>0</v>
      </c>
      <c r="J9" s="10"/>
      <c r="K9" s="10"/>
      <c r="L9" s="10"/>
      <c r="M9" s="10"/>
    </row>
    <row r="10" spans="1:13" ht="34.5" customHeight="1">
      <c r="A10" s="79" t="s">
        <v>230</v>
      </c>
      <c r="B10" s="10">
        <v>5</v>
      </c>
      <c r="C10" s="88" t="s">
        <v>110</v>
      </c>
      <c r="D10" s="89">
        <v>30</v>
      </c>
      <c r="E10" s="33"/>
      <c r="F10" s="74">
        <v>0.08</v>
      </c>
      <c r="G10" s="33">
        <f t="shared" si="0"/>
        <v>0</v>
      </c>
      <c r="H10" s="33">
        <f t="shared" si="1"/>
        <v>0</v>
      </c>
      <c r="I10" s="33">
        <f t="shared" si="2"/>
        <v>0</v>
      </c>
      <c r="J10" s="10"/>
      <c r="K10" s="10"/>
      <c r="L10" s="10"/>
      <c r="M10" s="10"/>
    </row>
    <row r="11" spans="1:13" ht="34.5" customHeight="1">
      <c r="A11" s="79" t="s">
        <v>230</v>
      </c>
      <c r="B11" s="10">
        <v>6</v>
      </c>
      <c r="C11" s="88" t="s">
        <v>111</v>
      </c>
      <c r="D11" s="89">
        <v>30</v>
      </c>
      <c r="E11" s="33"/>
      <c r="F11" s="74">
        <v>0.08</v>
      </c>
      <c r="G11" s="33">
        <f t="shared" si="0"/>
        <v>0</v>
      </c>
      <c r="H11" s="33">
        <f t="shared" si="1"/>
        <v>0</v>
      </c>
      <c r="I11" s="33">
        <f t="shared" si="2"/>
        <v>0</v>
      </c>
      <c r="J11" s="10"/>
      <c r="K11" s="10"/>
      <c r="L11" s="10"/>
      <c r="M11" s="10"/>
    </row>
    <row r="12" spans="1:13" ht="34.5" customHeight="1">
      <c r="A12" s="79" t="s">
        <v>230</v>
      </c>
      <c r="B12" s="10">
        <v>7</v>
      </c>
      <c r="C12" s="88" t="s">
        <v>112</v>
      </c>
      <c r="D12" s="89">
        <v>30</v>
      </c>
      <c r="E12" s="33"/>
      <c r="F12" s="74">
        <v>0.08</v>
      </c>
      <c r="G12" s="33">
        <f t="shared" si="0"/>
        <v>0</v>
      </c>
      <c r="H12" s="33">
        <f t="shared" si="1"/>
        <v>0</v>
      </c>
      <c r="I12" s="33">
        <f t="shared" si="2"/>
        <v>0</v>
      </c>
      <c r="J12" s="10"/>
      <c r="K12" s="10"/>
      <c r="L12" s="10"/>
      <c r="M12" s="10"/>
    </row>
    <row r="13" spans="1:13" ht="34.5" customHeight="1">
      <c r="A13" s="79" t="s">
        <v>230</v>
      </c>
      <c r="B13" s="10">
        <v>8</v>
      </c>
      <c r="C13" s="88" t="s">
        <v>113</v>
      </c>
      <c r="D13" s="89">
        <v>30</v>
      </c>
      <c r="E13" s="33"/>
      <c r="F13" s="74">
        <v>0.08</v>
      </c>
      <c r="G13" s="33">
        <f t="shared" si="0"/>
        <v>0</v>
      </c>
      <c r="H13" s="33">
        <f t="shared" si="1"/>
        <v>0</v>
      </c>
      <c r="I13" s="33">
        <f t="shared" si="2"/>
        <v>0</v>
      </c>
      <c r="J13" s="10"/>
      <c r="K13" s="10"/>
      <c r="L13" s="10"/>
      <c r="M13" s="10"/>
    </row>
    <row r="14" spans="1:13" ht="34.5" customHeight="1">
      <c r="A14" s="79" t="s">
        <v>230</v>
      </c>
      <c r="B14" s="10">
        <v>9</v>
      </c>
      <c r="C14" s="88" t="s">
        <v>114</v>
      </c>
      <c r="D14" s="89">
        <v>30</v>
      </c>
      <c r="E14" s="33"/>
      <c r="F14" s="74">
        <v>0.08</v>
      </c>
      <c r="G14" s="33">
        <f t="shared" si="0"/>
        <v>0</v>
      </c>
      <c r="H14" s="33">
        <f t="shared" si="1"/>
        <v>0</v>
      </c>
      <c r="I14" s="33">
        <f t="shared" si="2"/>
        <v>0</v>
      </c>
      <c r="J14" s="10"/>
      <c r="K14" s="10"/>
      <c r="L14" s="10"/>
      <c r="M14" s="10"/>
    </row>
    <row r="15" spans="1:13" ht="34.5" customHeight="1">
      <c r="A15" s="79" t="s">
        <v>230</v>
      </c>
      <c r="B15" s="10">
        <v>10</v>
      </c>
      <c r="C15" s="88" t="s">
        <v>115</v>
      </c>
      <c r="D15" s="89">
        <v>30</v>
      </c>
      <c r="E15" s="33"/>
      <c r="F15" s="74">
        <v>0.08</v>
      </c>
      <c r="G15" s="33">
        <f t="shared" si="0"/>
        <v>0</v>
      </c>
      <c r="H15" s="33">
        <f t="shared" si="1"/>
        <v>0</v>
      </c>
      <c r="I15" s="33">
        <f t="shared" si="2"/>
        <v>0</v>
      </c>
      <c r="J15" s="10"/>
      <c r="K15" s="10"/>
      <c r="L15" s="10"/>
      <c r="M15" s="10"/>
    </row>
    <row r="16" spans="1:13" ht="34.5" customHeight="1">
      <c r="A16" s="79" t="s">
        <v>230</v>
      </c>
      <c r="B16" s="10">
        <v>11</v>
      </c>
      <c r="C16" s="88" t="s">
        <v>116</v>
      </c>
      <c r="D16" s="89">
        <v>30</v>
      </c>
      <c r="E16" s="33"/>
      <c r="F16" s="74">
        <v>0.08</v>
      </c>
      <c r="G16" s="33">
        <f t="shared" si="0"/>
        <v>0</v>
      </c>
      <c r="H16" s="33">
        <f t="shared" si="1"/>
        <v>0</v>
      </c>
      <c r="I16" s="33">
        <f t="shared" si="2"/>
        <v>0</v>
      </c>
      <c r="J16" s="10"/>
      <c r="K16" s="10"/>
      <c r="L16" s="10"/>
      <c r="M16" s="10"/>
    </row>
    <row r="17" spans="1:13" ht="34.5" customHeight="1">
      <c r="A17" s="79" t="s">
        <v>230</v>
      </c>
      <c r="B17" s="10">
        <v>12</v>
      </c>
      <c r="C17" s="88" t="s">
        <v>117</v>
      </c>
      <c r="D17" s="89">
        <v>30</v>
      </c>
      <c r="E17" s="33"/>
      <c r="F17" s="74">
        <v>0.08</v>
      </c>
      <c r="G17" s="33">
        <f t="shared" si="0"/>
        <v>0</v>
      </c>
      <c r="H17" s="33">
        <f t="shared" si="1"/>
        <v>0</v>
      </c>
      <c r="I17" s="33">
        <f t="shared" si="2"/>
        <v>0</v>
      </c>
      <c r="J17" s="10"/>
      <c r="K17" s="10"/>
      <c r="L17" s="10"/>
      <c r="M17" s="10"/>
    </row>
    <row r="18" spans="1:13" ht="54" customHeight="1">
      <c r="A18" s="79" t="s">
        <v>230</v>
      </c>
      <c r="B18" s="10">
        <v>13</v>
      </c>
      <c r="C18" s="88" t="s">
        <v>118</v>
      </c>
      <c r="D18" s="89">
        <v>30</v>
      </c>
      <c r="E18" s="33"/>
      <c r="F18" s="74">
        <v>0.08</v>
      </c>
      <c r="G18" s="33">
        <f t="shared" si="0"/>
        <v>0</v>
      </c>
      <c r="H18" s="33">
        <f t="shared" si="1"/>
        <v>0</v>
      </c>
      <c r="I18" s="33">
        <f t="shared" si="2"/>
        <v>0</v>
      </c>
      <c r="J18" s="10"/>
      <c r="K18" s="10"/>
      <c r="L18" s="10"/>
      <c r="M18" s="10"/>
    </row>
    <row r="19" spans="1:13" ht="40.5" customHeight="1">
      <c r="A19" s="79" t="s">
        <v>230</v>
      </c>
      <c r="B19" s="10">
        <v>14</v>
      </c>
      <c r="C19" s="88" t="s">
        <v>119</v>
      </c>
      <c r="D19" s="89">
        <v>30</v>
      </c>
      <c r="E19" s="33"/>
      <c r="F19" s="74">
        <v>0.08</v>
      </c>
      <c r="G19" s="33">
        <f t="shared" si="0"/>
        <v>0</v>
      </c>
      <c r="H19" s="33">
        <f t="shared" si="1"/>
        <v>0</v>
      </c>
      <c r="I19" s="33">
        <f t="shared" si="2"/>
        <v>0</v>
      </c>
      <c r="J19" s="10"/>
      <c r="K19" s="10"/>
      <c r="L19" s="10"/>
      <c r="M19" s="10"/>
    </row>
    <row r="20" spans="1:13" ht="50.25" customHeight="1">
      <c r="A20" s="79" t="s">
        <v>230</v>
      </c>
      <c r="B20" s="10">
        <v>15</v>
      </c>
      <c r="C20" s="88" t="s">
        <v>200</v>
      </c>
      <c r="D20" s="89">
        <v>30</v>
      </c>
      <c r="E20" s="33"/>
      <c r="F20" s="74">
        <v>0.08</v>
      </c>
      <c r="G20" s="33">
        <f t="shared" si="0"/>
        <v>0</v>
      </c>
      <c r="H20" s="33">
        <f t="shared" si="1"/>
        <v>0</v>
      </c>
      <c r="I20" s="33">
        <f t="shared" si="2"/>
        <v>0</v>
      </c>
      <c r="J20" s="10"/>
      <c r="K20" s="10"/>
      <c r="L20" s="10"/>
      <c r="M20" s="10"/>
    </row>
    <row r="21" spans="1:13" ht="51" customHeight="1">
      <c r="A21" s="79" t="s">
        <v>230</v>
      </c>
      <c r="B21" s="10">
        <v>16</v>
      </c>
      <c r="C21" s="88" t="s">
        <v>120</v>
      </c>
      <c r="D21" s="89">
        <v>30</v>
      </c>
      <c r="E21" s="33"/>
      <c r="F21" s="74">
        <v>0.08</v>
      </c>
      <c r="G21" s="33">
        <f t="shared" si="0"/>
        <v>0</v>
      </c>
      <c r="H21" s="33">
        <f t="shared" si="1"/>
        <v>0</v>
      </c>
      <c r="I21" s="33">
        <f t="shared" si="2"/>
        <v>0</v>
      </c>
      <c r="J21" s="10"/>
      <c r="K21" s="10"/>
      <c r="L21" s="10"/>
      <c r="M21" s="10"/>
    </row>
    <row r="22" spans="1:13" ht="54" customHeight="1">
      <c r="A22" s="79" t="s">
        <v>230</v>
      </c>
      <c r="B22" s="10">
        <v>17</v>
      </c>
      <c r="C22" s="88" t="s">
        <v>121</v>
      </c>
      <c r="D22" s="89">
        <v>30</v>
      </c>
      <c r="E22" s="33"/>
      <c r="F22" s="74">
        <v>0.08</v>
      </c>
      <c r="G22" s="33">
        <f t="shared" si="0"/>
        <v>0</v>
      </c>
      <c r="H22" s="33">
        <f t="shared" si="1"/>
        <v>0</v>
      </c>
      <c r="I22" s="33">
        <f t="shared" si="2"/>
        <v>0</v>
      </c>
      <c r="J22" s="10"/>
      <c r="K22" s="10"/>
      <c r="L22" s="10"/>
      <c r="M22" s="10"/>
    </row>
    <row r="23" spans="1:13" ht="29.25" customHeight="1">
      <c r="A23" s="79" t="s">
        <v>230</v>
      </c>
      <c r="B23" s="10">
        <v>18</v>
      </c>
      <c r="C23" s="88" t="s">
        <v>122</v>
      </c>
      <c r="D23" s="89">
        <v>100</v>
      </c>
      <c r="E23" s="33"/>
      <c r="F23" s="74">
        <v>0.08</v>
      </c>
      <c r="G23" s="33">
        <f t="shared" si="0"/>
        <v>0</v>
      </c>
      <c r="H23" s="33">
        <f t="shared" si="1"/>
        <v>0</v>
      </c>
      <c r="I23" s="33">
        <f t="shared" si="2"/>
        <v>0</v>
      </c>
      <c r="J23" s="10"/>
      <c r="K23" s="10"/>
      <c r="L23" s="10"/>
      <c r="M23" s="10"/>
    </row>
    <row r="24" spans="1:13" ht="36.75" customHeight="1">
      <c r="A24" s="79" t="s">
        <v>230</v>
      </c>
      <c r="B24" s="10">
        <v>19</v>
      </c>
      <c r="C24" s="88" t="s">
        <v>123</v>
      </c>
      <c r="D24" s="89">
        <v>30</v>
      </c>
      <c r="E24" s="33"/>
      <c r="F24" s="74">
        <v>0.08</v>
      </c>
      <c r="G24" s="33">
        <f t="shared" si="0"/>
        <v>0</v>
      </c>
      <c r="H24" s="33">
        <f t="shared" si="1"/>
        <v>0</v>
      </c>
      <c r="I24" s="33">
        <f t="shared" si="2"/>
        <v>0</v>
      </c>
      <c r="J24" s="10"/>
      <c r="K24" s="10"/>
      <c r="L24" s="10"/>
      <c r="M24" s="10"/>
    </row>
    <row r="25" spans="1:13" ht="36.75" customHeight="1">
      <c r="A25" s="79" t="s">
        <v>230</v>
      </c>
      <c r="B25" s="10">
        <v>20</v>
      </c>
      <c r="C25" s="88" t="s">
        <v>201</v>
      </c>
      <c r="D25" s="89">
        <v>30</v>
      </c>
      <c r="E25" s="33"/>
      <c r="F25" s="74">
        <v>0.08</v>
      </c>
      <c r="G25" s="33">
        <f t="shared" si="0"/>
        <v>0</v>
      </c>
      <c r="H25" s="33">
        <f t="shared" si="1"/>
        <v>0</v>
      </c>
      <c r="I25" s="33">
        <f t="shared" si="2"/>
        <v>0</v>
      </c>
      <c r="J25" s="10"/>
      <c r="K25" s="10"/>
      <c r="L25" s="10"/>
      <c r="M25" s="10"/>
    </row>
    <row r="26" spans="1:13" ht="36.75" customHeight="1">
      <c r="A26" s="79" t="s">
        <v>230</v>
      </c>
      <c r="B26" s="10">
        <v>21</v>
      </c>
      <c r="C26" s="88" t="s">
        <v>202</v>
      </c>
      <c r="D26" s="89">
        <v>30</v>
      </c>
      <c r="E26" s="33"/>
      <c r="F26" s="74">
        <v>0.08</v>
      </c>
      <c r="G26" s="33">
        <f t="shared" si="0"/>
        <v>0</v>
      </c>
      <c r="H26" s="33">
        <f t="shared" si="1"/>
        <v>0</v>
      </c>
      <c r="I26" s="33">
        <f t="shared" si="2"/>
        <v>0</v>
      </c>
      <c r="J26" s="10"/>
      <c r="K26" s="10"/>
      <c r="L26" s="10"/>
      <c r="M26" s="10"/>
    </row>
    <row r="27" spans="1:13" ht="36.75" customHeight="1">
      <c r="A27" s="79" t="s">
        <v>230</v>
      </c>
      <c r="B27" s="10">
        <v>22</v>
      </c>
      <c r="C27" s="90" t="s">
        <v>203</v>
      </c>
      <c r="D27" s="91">
        <v>30</v>
      </c>
      <c r="E27" s="33"/>
      <c r="F27" s="74">
        <v>0.08</v>
      </c>
      <c r="G27" s="33">
        <f t="shared" si="0"/>
        <v>0</v>
      </c>
      <c r="H27" s="33">
        <f t="shared" si="1"/>
        <v>0</v>
      </c>
      <c r="I27" s="33">
        <f t="shared" si="2"/>
        <v>0</v>
      </c>
      <c r="J27" s="10"/>
      <c r="K27" s="10"/>
      <c r="L27" s="10"/>
      <c r="M27" s="10"/>
    </row>
    <row r="28" spans="1:13" ht="36.75" customHeight="1">
      <c r="A28" s="79" t="s">
        <v>230</v>
      </c>
      <c r="B28" s="10">
        <v>23</v>
      </c>
      <c r="C28" s="92" t="s">
        <v>204</v>
      </c>
      <c r="D28" s="93">
        <v>30</v>
      </c>
      <c r="E28" s="33"/>
      <c r="F28" s="74">
        <v>0.08</v>
      </c>
      <c r="G28" s="33">
        <f t="shared" si="0"/>
        <v>0</v>
      </c>
      <c r="H28" s="33">
        <f t="shared" si="1"/>
        <v>0</v>
      </c>
      <c r="I28" s="33">
        <f t="shared" si="2"/>
        <v>0</v>
      </c>
      <c r="J28" s="10"/>
      <c r="K28" s="10"/>
      <c r="L28" s="10"/>
      <c r="M28" s="10"/>
    </row>
    <row r="29" spans="1:12" s="25" customFormat="1" ht="36" customHeight="1">
      <c r="A29" s="109" t="s">
        <v>23</v>
      </c>
      <c r="B29" s="112"/>
      <c r="C29" s="112"/>
      <c r="D29" s="112"/>
      <c r="E29" s="112"/>
      <c r="F29" s="112"/>
      <c r="G29" s="154"/>
      <c r="H29" s="81">
        <f>SUM(H6:H28)</f>
        <v>0</v>
      </c>
      <c r="I29" s="81">
        <f>SUM(I6:I28)</f>
        <v>0</v>
      </c>
      <c r="J29" s="37"/>
      <c r="K29" s="24"/>
      <c r="L29" s="24"/>
    </row>
    <row r="30" spans="1:12" s="26" customFormat="1" ht="36" customHeight="1">
      <c r="A30" s="109" t="s">
        <v>198</v>
      </c>
      <c r="B30" s="112"/>
      <c r="C30" s="112"/>
      <c r="D30" s="112"/>
      <c r="E30" s="112"/>
      <c r="F30" s="112"/>
      <c r="G30" s="154"/>
      <c r="H30" s="81">
        <f>H29*0.3</f>
        <v>0</v>
      </c>
      <c r="I30" s="81">
        <f>I29*0.3</f>
        <v>0</v>
      </c>
      <c r="J30" s="37"/>
      <c r="K30" s="24"/>
      <c r="L30" s="24"/>
    </row>
    <row r="31" spans="1:12" s="26" customFormat="1" ht="36" customHeight="1">
      <c r="A31" s="109" t="s">
        <v>24</v>
      </c>
      <c r="B31" s="112"/>
      <c r="C31" s="112"/>
      <c r="D31" s="112"/>
      <c r="E31" s="112"/>
      <c r="F31" s="112"/>
      <c r="G31" s="154"/>
      <c r="H31" s="81">
        <f>SUM(H29:H30)</f>
        <v>0</v>
      </c>
      <c r="I31" s="81">
        <f>SUM(I29:I30)</f>
        <v>0</v>
      </c>
      <c r="J31" s="37"/>
      <c r="K31" s="24"/>
      <c r="L31" s="24"/>
    </row>
    <row r="32" spans="1:12" s="26" customFormat="1" ht="15" customHeight="1">
      <c r="A32" s="82"/>
      <c r="B32" s="82"/>
      <c r="C32" s="82"/>
      <c r="D32" s="82"/>
      <c r="E32" s="82"/>
      <c r="F32" s="82"/>
      <c r="G32" s="82"/>
      <c r="H32" s="83"/>
      <c r="I32" s="83"/>
      <c r="J32" s="37"/>
      <c r="K32" s="24"/>
      <c r="L32" s="24"/>
    </row>
    <row r="33" spans="1:2" ht="12.75">
      <c r="A33" s="35"/>
      <c r="B33" s="35"/>
    </row>
    <row r="34" spans="1:11" ht="36" customHeight="1">
      <c r="A34" s="142" t="s">
        <v>34</v>
      </c>
      <c r="B34" s="142"/>
      <c r="C34" s="142"/>
      <c r="D34" s="142"/>
      <c r="E34" s="142"/>
      <c r="F34" s="142"/>
      <c r="G34" s="142"/>
      <c r="H34" s="36"/>
      <c r="I34" s="36"/>
      <c r="J34" s="36"/>
      <c r="K34" s="35"/>
    </row>
    <row r="35" spans="1:11" ht="32.25" customHeight="1">
      <c r="A35" s="136" t="s">
        <v>35</v>
      </c>
      <c r="B35" s="136"/>
      <c r="C35" s="143" t="s">
        <v>45</v>
      </c>
      <c r="D35" s="143"/>
      <c r="E35" s="143"/>
      <c r="F35" s="143"/>
      <c r="G35" s="143"/>
      <c r="H35" s="36"/>
      <c r="I35" s="36"/>
      <c r="J35" s="36"/>
      <c r="K35" s="35"/>
    </row>
    <row r="36" spans="1:11" ht="32.25" customHeight="1">
      <c r="A36" s="137" t="s">
        <v>41</v>
      </c>
      <c r="B36" s="137"/>
      <c r="C36" s="143" t="s">
        <v>45</v>
      </c>
      <c r="D36" s="143"/>
      <c r="E36" s="143"/>
      <c r="F36" s="143"/>
      <c r="G36" s="143"/>
      <c r="H36" s="36"/>
      <c r="I36" s="36"/>
      <c r="J36" s="36"/>
      <c r="K36" s="35"/>
    </row>
    <row r="37" spans="1:11" ht="32.25" customHeight="1">
      <c r="A37" s="137" t="s">
        <v>42</v>
      </c>
      <c r="B37" s="137"/>
      <c r="C37" s="143" t="s">
        <v>46</v>
      </c>
      <c r="D37" s="143"/>
      <c r="E37" s="143"/>
      <c r="F37" s="143"/>
      <c r="G37" s="143"/>
      <c r="H37" s="36"/>
      <c r="I37" s="36"/>
      <c r="J37" s="36"/>
      <c r="K37" s="35"/>
    </row>
    <row r="38" spans="1:11" ht="33.75" customHeight="1">
      <c r="A38" s="137" t="s">
        <v>36</v>
      </c>
      <c r="B38" s="137"/>
      <c r="C38" s="143" t="s">
        <v>37</v>
      </c>
      <c r="D38" s="143"/>
      <c r="E38" s="143"/>
      <c r="F38" s="143"/>
      <c r="G38" s="143"/>
      <c r="H38" s="36"/>
      <c r="I38" s="36"/>
      <c r="J38" s="36"/>
      <c r="K38" s="35"/>
    </row>
    <row r="39" spans="1:11" ht="54" customHeight="1">
      <c r="A39" s="157" t="s">
        <v>127</v>
      </c>
      <c r="B39" s="157"/>
      <c r="C39" s="157"/>
      <c r="D39" s="157"/>
      <c r="E39" s="157"/>
      <c r="F39" s="157"/>
      <c r="G39" s="157"/>
      <c r="H39" s="36"/>
      <c r="I39" s="36"/>
      <c r="J39" s="36"/>
      <c r="K39" s="35"/>
    </row>
  </sheetData>
  <sheetProtection/>
  <mergeCells count="16">
    <mergeCell ref="A38:B38"/>
    <mergeCell ref="C38:G38"/>
    <mergeCell ref="A39:G39"/>
    <mergeCell ref="A35:B35"/>
    <mergeCell ref="C35:G35"/>
    <mergeCell ref="A36:B36"/>
    <mergeCell ref="C36:G36"/>
    <mergeCell ref="A37:B37"/>
    <mergeCell ref="C37:G37"/>
    <mergeCell ref="B2:L2"/>
    <mergeCell ref="A29:G29"/>
    <mergeCell ref="A30:G30"/>
    <mergeCell ref="A31:G31"/>
    <mergeCell ref="A34:G34"/>
    <mergeCell ref="L1:M1"/>
    <mergeCell ref="A4:M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Monika Pietrzyk</cp:lastModifiedBy>
  <cp:lastPrinted>2023-05-08T11:12:25Z</cp:lastPrinted>
  <dcterms:created xsi:type="dcterms:W3CDTF">2007-10-11T08:40:02Z</dcterms:created>
  <dcterms:modified xsi:type="dcterms:W3CDTF">2023-05-19T16:41:51Z</dcterms:modified>
  <cp:category/>
  <cp:version/>
  <cp:contentType/>
  <cp:contentStatus/>
</cp:coreProperties>
</file>