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Robocza Gostynskiej gaz na kobylinie/"/>
    </mc:Choice>
  </mc:AlternateContent>
  <xr:revisionPtr revIDLastSave="0" documentId="8_{DA451DDB-49B3-48D3-821F-C211BE76E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9" i="1"/>
  <c r="E50" i="1"/>
  <c r="E51" i="1"/>
  <c r="E52" i="1"/>
  <c r="E53" i="1"/>
  <c r="E54" i="1"/>
  <c r="E55" i="1"/>
  <c r="E16" i="1" l="1"/>
  <c r="E14" i="1"/>
  <c r="E12" i="1"/>
  <c r="E10" i="1"/>
  <c r="E8" i="1"/>
  <c r="G16" i="1" l="1"/>
  <c r="H16" i="1" s="1"/>
  <c r="G14" i="1"/>
  <c r="H14" i="1" s="1"/>
  <c r="G12" i="1"/>
  <c r="H12" i="1" s="1"/>
  <c r="G10" i="1"/>
  <c r="H10" i="1" s="1"/>
  <c r="G8" i="1"/>
  <c r="H8" i="1" s="1"/>
  <c r="D52" i="1"/>
  <c r="D55" i="1"/>
  <c r="D49" i="1"/>
  <c r="D50" i="1"/>
  <c r="D51" i="1"/>
  <c r="D53" i="1"/>
  <c r="D54" i="1"/>
  <c r="D48" i="1"/>
  <c r="F53" i="1" l="1"/>
  <c r="H53" i="1" s="1"/>
  <c r="I53" i="1" s="1"/>
  <c r="F55" i="1"/>
  <c r="H55" i="1" s="1"/>
  <c r="I55" i="1" s="1"/>
  <c r="F52" i="1"/>
  <c r="H52" i="1" s="1"/>
  <c r="I52" i="1" s="1"/>
  <c r="F54" i="1"/>
  <c r="H54" i="1" s="1"/>
  <c r="I54" i="1" s="1"/>
  <c r="F49" i="1"/>
  <c r="H49" i="1" s="1"/>
  <c r="I49" i="1" s="1"/>
  <c r="F51" i="1"/>
  <c r="H51" i="1" s="1"/>
  <c r="F50" i="1"/>
  <c r="H50" i="1" s="1"/>
  <c r="I50" i="1" s="1"/>
  <c r="F24" i="1"/>
  <c r="H24" i="1" s="1"/>
  <c r="F25" i="1"/>
  <c r="H25" i="1" s="1"/>
  <c r="I25" i="1" s="1"/>
  <c r="F26" i="1"/>
  <c r="F27" i="1"/>
  <c r="F28" i="1"/>
  <c r="H28" i="1" s="1"/>
  <c r="F29" i="1"/>
  <c r="H29" i="1" s="1"/>
  <c r="I29" i="1" s="1"/>
  <c r="F30" i="1"/>
  <c r="I51" i="1" l="1"/>
  <c r="H30" i="1"/>
  <c r="I30" i="1" s="1"/>
  <c r="H26" i="1"/>
  <c r="I26" i="1" s="1"/>
  <c r="H27" i="1"/>
  <c r="I27" i="1" s="1"/>
  <c r="I28" i="1"/>
  <c r="I24" i="1"/>
  <c r="E7" i="1" l="1"/>
  <c r="E15" i="1" l="1"/>
  <c r="E13" i="1"/>
  <c r="E11" i="1"/>
  <c r="E9" i="1"/>
  <c r="E17" i="1" l="1"/>
  <c r="F41" i="1" s="1"/>
  <c r="F23" i="1" l="1"/>
  <c r="F31" i="1" l="1"/>
  <c r="H31" i="1" s="1"/>
  <c r="I31" i="1" s="1"/>
  <c r="G9" i="1"/>
  <c r="H9" i="1" s="1"/>
  <c r="H23" i="1"/>
  <c r="G15" i="1"/>
  <c r="H15" i="1" s="1"/>
  <c r="G13" i="1"/>
  <c r="H13" i="1" s="1"/>
  <c r="G7" i="1"/>
  <c r="H7" i="1" l="1"/>
  <c r="G11" i="1" l="1"/>
  <c r="H11" i="1" l="1"/>
  <c r="H17" i="1" s="1"/>
  <c r="G17" i="1"/>
  <c r="H41" i="1" s="1"/>
  <c r="I41" i="1" l="1"/>
  <c r="F43" i="1"/>
  <c r="H36" i="1"/>
  <c r="I36" i="1" s="1"/>
  <c r="H43" i="1" l="1"/>
  <c r="F42" i="1"/>
  <c r="F44" i="1" s="1"/>
  <c r="I23" i="1"/>
  <c r="F48" i="1" l="1"/>
  <c r="H48" i="1" l="1"/>
  <c r="H56" i="1" s="1"/>
  <c r="F56" i="1"/>
  <c r="F60" i="1" s="1"/>
  <c r="I43" i="1"/>
  <c r="I42" i="1"/>
  <c r="I44" i="1" s="1"/>
  <c r="I48" i="1" l="1"/>
  <c r="I56" i="1" s="1"/>
  <c r="I60" i="1" s="1"/>
  <c r="H42" i="1" l="1"/>
  <c r="H44" i="1" s="1"/>
  <c r="H60" i="1" s="1"/>
</calcChain>
</file>

<file path=xl/sharedStrings.xml><?xml version="1.0" encoding="utf-8"?>
<sst xmlns="http://schemas.openxmlformats.org/spreadsheetml/2006/main" count="97" uniqueCount="74">
  <si>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</si>
  <si>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</si>
  <si>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</si>
  <si>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</si>
  <si>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</si>
  <si>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</si>
  <si>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</si>
  <si>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</si>
  <si>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</si>
  <si>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</si>
  <si>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</si>
  <si>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</si>
  <si>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</si>
  <si>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</si>
  <si>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</si>
  <si>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</si>
  <si>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</si>
  <si>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</si>
  <si>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</si>
  <si>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</si>
  <si>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</si>
  <si>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</si>
  <si>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</si>
  <si>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</si>
  <si>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</si>
  <si>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</si>
  <si>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</si>
  <si>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</si>
  <si>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</si>
  <si>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</si>
  <si>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</si>
  <si>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</si>
  <si>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</si>
  <si>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</si>
  <si>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</si>
  <si>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</si>
  <si>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</si>
  <si>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</si>
  <si>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</si>
  <si>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</si>
  <si>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</si>
  <si>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</si>
  <si>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</si>
  <si>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Ilość paliwa gazowego (zwolniony z  podatku akcyzowego) kWh</t>
  </si>
  <si>
    <t>2. zakup paliwa gazowego 10% od ilości (kWh) paliwa dla zamówienia podstawowego (tabela w pkt 2 powyżej):</t>
  </si>
  <si>
    <t>Stawka jednostkowa  (dla J.M z kol. 4) zł netto</t>
  </si>
  <si>
    <t>Podatek VAT zł (kol. 6 x 23%)</t>
  </si>
  <si>
    <t>Zamówienie podstawowe zł brutto (kol. 6 + 8)</t>
  </si>
  <si>
    <t>Podsumowanie  wartości dla tabeli nr 1:</t>
  </si>
  <si>
    <t>I część zamówienia - rozliczenie wg cen mieszanych</t>
  </si>
  <si>
    <t>Ilość paliwa gazowego (płatnik  podatku akcyzowego) kWh</t>
  </si>
  <si>
    <t>3. zakup paliwa gazowego 10% od ilości (kWh) paliwa dla zamówienia podstawowego (tabela w pkt 2 powyżej):</t>
  </si>
  <si>
    <t>4. zakup paliwa gazowego 10% od ilości (kWh) paliwa dla zamówienia podstawowego (tabela w pkt 2 powyżej):</t>
  </si>
  <si>
    <t>Załącznik nr 3.1 do SWZ - kalkulator</t>
  </si>
  <si>
    <t>konk. powyżej W-5.1</t>
  </si>
  <si>
    <t>konk. od W-1 do W-4</t>
  </si>
  <si>
    <t>taryfa od W-1 do W-4</t>
  </si>
  <si>
    <t>taryfa powyżej W-5.1</t>
  </si>
  <si>
    <t>5. zakup paliwa gazowego 10% od ilości (kWh) paliwa dla zamówienia podstawowego (tabela w pkt 2 powyżej):</t>
  </si>
  <si>
    <t>6. zakup paliwa gazowego 10% od ilości (kWh) paliwa dla zamówienia podstawowego (tabela w pkt 2 powyżej):</t>
  </si>
  <si>
    <t>7. zakup paliwa gazowego 10% od ilości (kWh) paliwa dla zamówienia podstawowego (tabela w pkt 2 powyżej):</t>
  </si>
  <si>
    <t>8. zakup paliwa gazowego 10% od ilości (kWh) paliwa dla zamówienia podstawowego (tabela w pkt 2 powyżej):</t>
  </si>
  <si>
    <t>1. Wyliczenie opłaty abonamentowej (taryfa) i handlowej (konkurencja) dla zamówienia podstawowego:</t>
  </si>
  <si>
    <t>W-5.1. abonamentowa</t>
  </si>
  <si>
    <t>W-5.1. handlowa</t>
  </si>
  <si>
    <t>W - 4 abonamentowa</t>
  </si>
  <si>
    <t>W-4 handlowa</t>
  </si>
  <si>
    <t>W-3.6 abonamentowa</t>
  </si>
  <si>
    <t>W-3.6 handlowa</t>
  </si>
  <si>
    <t>W-2.1 abonamentowa</t>
  </si>
  <si>
    <t>W-2.1 handlowa</t>
  </si>
  <si>
    <t>W-1.1 abonamentowa</t>
  </si>
  <si>
    <t>W-1.1 handlowa</t>
  </si>
  <si>
    <t>„Kompleksowa dostawa gazu ziemnego wysokometanowego (grupa E) dla Gostyńskiej Grupy Zakupowej, na okres od 01.01.2025 r. do 31.12.2025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</si>
</sst>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  <font>
      <sz val="8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3" fontId="3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1" xfId="0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4" fontId="6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165" fontId="1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42" workbookViewId="0">
      <selection activeCell="M24" sqref="M24"/>
    </sheetView>
  </sheetViews>
  <sheetFormatPr defaultColWidth="8.88671875" defaultRowHeight="12" x14ac:dyDescent="0.3"/>
  <cols>
    <col min="1" max="1" width="58.44140625" style="1" customWidth="1"/>
    <col min="2" max="2" width="16.109375" style="2" customWidth="1"/>
    <col min="3" max="3" width="20.6640625" style="3" customWidth="1"/>
    <col min="4" max="4" width="9.5546875" style="3" customWidth="1"/>
    <col min="5" max="5" width="9.6640625" style="4" customWidth="1"/>
    <col min="6" max="6" width="12.88671875" style="4" customWidth="1"/>
    <col min="7" max="7" width="11.33203125" style="5" customWidth="1"/>
    <col min="8" max="8" width="13" style="3" customWidth="1"/>
    <col min="9" max="9" width="13.5546875" style="3" customWidth="1"/>
    <col min="10" max="10" width="9.44140625" style="3" customWidth="1"/>
    <col min="11" max="11" width="10.33203125" style="3" customWidth="1"/>
    <col min="12" max="16384" width="8.88671875" style="3"/>
  </cols>
  <sheetData>
    <row r="1" spans="1:11" ht="21.6" customHeight="1" x14ac:dyDescent="0.3">
      <c r="G1" s="51" t="s">
        <v>53</v>
      </c>
      <c r="H1" s="51"/>
      <c r="I1" s="51"/>
      <c r="J1" s="51"/>
    </row>
    <row r="2" spans="1:11" ht="46.2" customHeight="1" x14ac:dyDescent="0.3">
      <c r="A2" s="45" t="s">
        <v>73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24" customHeight="1" x14ac:dyDescent="0.3">
      <c r="A3" s="50" t="s">
        <v>49</v>
      </c>
      <c r="B3" s="50"/>
    </row>
    <row r="4" spans="1:11" ht="13.95" customHeight="1" x14ac:dyDescent="0.3">
      <c r="A4" s="48" t="s">
        <v>62</v>
      </c>
      <c r="B4" s="48"/>
      <c r="C4" s="48"/>
      <c r="D4" s="48"/>
      <c r="E4" s="48"/>
      <c r="F4" s="48"/>
      <c r="G4" s="48"/>
      <c r="H4" s="48"/>
      <c r="I4" s="52"/>
      <c r="J4" s="6"/>
      <c r="K4" s="6"/>
    </row>
    <row r="5" spans="1:11" ht="72" x14ac:dyDescent="0.3">
      <c r="A5" s="7" t="s">
        <v>10</v>
      </c>
      <c r="B5" s="7" t="s">
        <v>9</v>
      </c>
      <c r="C5" s="7" t="s">
        <v>11</v>
      </c>
      <c r="D5" s="8" t="s">
        <v>45</v>
      </c>
      <c r="E5" s="9" t="s">
        <v>6</v>
      </c>
      <c r="F5" s="7" t="s">
        <v>1</v>
      </c>
      <c r="G5" s="7" t="s">
        <v>46</v>
      </c>
      <c r="H5" s="7" t="s">
        <v>47</v>
      </c>
    </row>
    <row r="6" spans="1:11" s="11" customFormat="1" ht="19.2" customHeight="1" x14ac:dyDescent="0.3">
      <c r="A6" s="10">
        <v>1</v>
      </c>
      <c r="B6" s="10">
        <v>2</v>
      </c>
      <c r="C6" s="10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</row>
    <row r="7" spans="1:11" s="11" customFormat="1" ht="12" customHeight="1" x14ac:dyDescent="0.3">
      <c r="A7" s="12" t="s">
        <v>63</v>
      </c>
      <c r="B7" s="13">
        <v>41</v>
      </c>
      <c r="C7" s="13">
        <v>12</v>
      </c>
      <c r="D7" s="14"/>
      <c r="E7" s="15">
        <f>ROUND(B7*C7*D7,2)</f>
        <v>0</v>
      </c>
      <c r="F7" s="15">
        <v>23</v>
      </c>
      <c r="G7" s="15">
        <f t="shared" ref="G7:G16" si="0">ROUND(E7*0.23,2)</f>
        <v>0</v>
      </c>
      <c r="H7" s="15">
        <f t="shared" ref="H7:H16" si="1">E7+G7</f>
        <v>0</v>
      </c>
    </row>
    <row r="8" spans="1:11" s="11" customFormat="1" ht="12" customHeight="1" x14ac:dyDescent="0.3">
      <c r="A8" s="12" t="s">
        <v>64</v>
      </c>
      <c r="B8" s="41">
        <v>5</v>
      </c>
      <c r="C8" s="13">
        <v>12</v>
      </c>
      <c r="D8" s="14"/>
      <c r="E8" s="15">
        <f>ROUND(B8*C8*D8,2)</f>
        <v>0</v>
      </c>
      <c r="F8" s="15">
        <v>23</v>
      </c>
      <c r="G8" s="15">
        <f t="shared" si="0"/>
        <v>0</v>
      </c>
      <c r="H8" s="15">
        <f t="shared" si="1"/>
        <v>0</v>
      </c>
    </row>
    <row r="9" spans="1:11" s="17" customFormat="1" x14ac:dyDescent="0.3">
      <c r="A9" s="12" t="s">
        <v>65</v>
      </c>
      <c r="B9" s="16">
        <v>18</v>
      </c>
      <c r="C9" s="13">
        <v>12</v>
      </c>
      <c r="D9" s="14"/>
      <c r="E9" s="15">
        <f t="shared" ref="E9:E16" si="2">ROUND(B9*C9*D9,2)</f>
        <v>0</v>
      </c>
      <c r="F9" s="15">
        <v>23</v>
      </c>
      <c r="G9" s="15">
        <f t="shared" si="0"/>
        <v>0</v>
      </c>
      <c r="H9" s="15">
        <f t="shared" si="1"/>
        <v>0</v>
      </c>
    </row>
    <row r="10" spans="1:11" s="17" customFormat="1" x14ac:dyDescent="0.3">
      <c r="A10" s="12" t="s">
        <v>66</v>
      </c>
      <c r="B10" s="16">
        <v>3</v>
      </c>
      <c r="C10" s="13">
        <v>12</v>
      </c>
      <c r="D10" s="14"/>
      <c r="E10" s="15">
        <f t="shared" si="2"/>
        <v>0</v>
      </c>
      <c r="F10" s="15">
        <v>23</v>
      </c>
      <c r="G10" s="15">
        <f t="shared" si="0"/>
        <v>0</v>
      </c>
      <c r="H10" s="15">
        <f t="shared" si="1"/>
        <v>0</v>
      </c>
    </row>
    <row r="11" spans="1:11" x14ac:dyDescent="0.3">
      <c r="A11" s="12" t="s">
        <v>67</v>
      </c>
      <c r="B11" s="18">
        <v>54</v>
      </c>
      <c r="C11" s="13">
        <v>12</v>
      </c>
      <c r="D11" s="14"/>
      <c r="E11" s="15">
        <f t="shared" si="2"/>
        <v>0</v>
      </c>
      <c r="F11" s="15">
        <v>23</v>
      </c>
      <c r="G11" s="15">
        <f t="shared" si="0"/>
        <v>0</v>
      </c>
      <c r="H11" s="15">
        <f t="shared" si="1"/>
        <v>0</v>
      </c>
    </row>
    <row r="12" spans="1:11" x14ac:dyDescent="0.3">
      <c r="A12" s="12" t="s">
        <v>68</v>
      </c>
      <c r="B12" s="18">
        <v>13</v>
      </c>
      <c r="C12" s="13">
        <v>12</v>
      </c>
      <c r="D12" s="14"/>
      <c r="E12" s="15">
        <f t="shared" si="2"/>
        <v>0</v>
      </c>
      <c r="F12" s="15">
        <v>23</v>
      </c>
      <c r="G12" s="15">
        <f t="shared" si="0"/>
        <v>0</v>
      </c>
      <c r="H12" s="15">
        <f t="shared" si="1"/>
        <v>0</v>
      </c>
    </row>
    <row r="13" spans="1:11" x14ac:dyDescent="0.3">
      <c r="A13" s="12" t="s">
        <v>69</v>
      </c>
      <c r="B13" s="18">
        <v>9</v>
      </c>
      <c r="C13" s="13">
        <v>12</v>
      </c>
      <c r="D13" s="14"/>
      <c r="E13" s="15">
        <f t="shared" si="2"/>
        <v>0</v>
      </c>
      <c r="F13" s="15">
        <v>23</v>
      </c>
      <c r="G13" s="15">
        <f t="shared" si="0"/>
        <v>0</v>
      </c>
      <c r="H13" s="15">
        <f t="shared" si="1"/>
        <v>0</v>
      </c>
    </row>
    <row r="14" spans="1:11" x14ac:dyDescent="0.3">
      <c r="A14" s="12" t="s">
        <v>70</v>
      </c>
      <c r="B14" s="18">
        <v>9</v>
      </c>
      <c r="C14" s="13">
        <v>12</v>
      </c>
      <c r="D14" s="14"/>
      <c r="E14" s="15">
        <f t="shared" si="2"/>
        <v>0</v>
      </c>
      <c r="F14" s="15">
        <v>23</v>
      </c>
      <c r="G14" s="15">
        <f t="shared" si="0"/>
        <v>0</v>
      </c>
      <c r="H14" s="15">
        <f t="shared" si="1"/>
        <v>0</v>
      </c>
    </row>
    <row r="15" spans="1:11" x14ac:dyDescent="0.3">
      <c r="A15" s="12" t="s">
        <v>71</v>
      </c>
      <c r="B15" s="18">
        <v>7</v>
      </c>
      <c r="C15" s="13">
        <v>12</v>
      </c>
      <c r="D15" s="14"/>
      <c r="E15" s="15">
        <f t="shared" si="2"/>
        <v>0</v>
      </c>
      <c r="F15" s="15">
        <v>23</v>
      </c>
      <c r="G15" s="15">
        <f t="shared" si="0"/>
        <v>0</v>
      </c>
      <c r="H15" s="15">
        <f t="shared" si="1"/>
        <v>0</v>
      </c>
    </row>
    <row r="16" spans="1:11" x14ac:dyDescent="0.3">
      <c r="A16" s="12" t="s">
        <v>72</v>
      </c>
      <c r="B16" s="18">
        <v>7</v>
      </c>
      <c r="C16" s="13">
        <v>12</v>
      </c>
      <c r="D16" s="14"/>
      <c r="E16" s="15">
        <f t="shared" si="2"/>
        <v>0</v>
      </c>
      <c r="F16" s="15">
        <v>23</v>
      </c>
      <c r="G16" s="15">
        <f t="shared" si="0"/>
        <v>0</v>
      </c>
      <c r="H16" s="15">
        <f t="shared" si="1"/>
        <v>0</v>
      </c>
    </row>
    <row r="17" spans="1:10" x14ac:dyDescent="0.3">
      <c r="A17" s="19" t="s">
        <v>48</v>
      </c>
      <c r="B17" s="19"/>
      <c r="C17" s="19"/>
      <c r="D17" s="20" t="s">
        <v>24</v>
      </c>
      <c r="E17" s="20">
        <f>SUM(E7:E16)</f>
        <v>0</v>
      </c>
      <c r="F17" s="20" t="s">
        <v>24</v>
      </c>
      <c r="G17" s="20">
        <f>SUM(G7:G16)</f>
        <v>0</v>
      </c>
      <c r="H17" s="20">
        <f>SUM(H7:H16)</f>
        <v>0</v>
      </c>
    </row>
    <row r="18" spans="1:10" x14ac:dyDescent="0.3">
      <c r="A18" s="2"/>
      <c r="C18" s="2"/>
      <c r="D18" s="2"/>
      <c r="E18" s="2"/>
      <c r="F18" s="21"/>
      <c r="G18" s="2"/>
      <c r="H18" s="2"/>
      <c r="I18" s="2"/>
    </row>
    <row r="19" spans="1:10" x14ac:dyDescent="0.3">
      <c r="A19" s="22"/>
      <c r="B19" s="22"/>
      <c r="C19" s="22"/>
      <c r="D19" s="22"/>
      <c r="E19" s="22"/>
      <c r="F19" s="23"/>
      <c r="G19" s="23"/>
      <c r="H19" s="23"/>
      <c r="I19" s="23"/>
    </row>
    <row r="20" spans="1:10" x14ac:dyDescent="0.3">
      <c r="A20" s="22" t="s">
        <v>14</v>
      </c>
      <c r="B20" s="24"/>
      <c r="C20" s="25"/>
      <c r="D20" s="25"/>
      <c r="E20" s="1"/>
      <c r="F20" s="6"/>
      <c r="G20" s="6"/>
      <c r="H20" s="6"/>
      <c r="I20" s="6"/>
      <c r="J20" s="17"/>
    </row>
    <row r="21" spans="1:10" ht="60" x14ac:dyDescent="0.3">
      <c r="A21" s="7" t="s">
        <v>12</v>
      </c>
      <c r="B21" s="7" t="s">
        <v>3</v>
      </c>
      <c r="C21" s="56" t="s">
        <v>9</v>
      </c>
      <c r="D21" s="57"/>
      <c r="E21" s="7" t="s">
        <v>5</v>
      </c>
      <c r="F21" s="9" t="s">
        <v>13</v>
      </c>
      <c r="G21" s="7" t="s">
        <v>1</v>
      </c>
      <c r="H21" s="7" t="s">
        <v>7</v>
      </c>
      <c r="I21" s="7" t="s">
        <v>8</v>
      </c>
    </row>
    <row r="22" spans="1:10" ht="10.199999999999999" customHeight="1" x14ac:dyDescent="0.3">
      <c r="A22" s="10">
        <v>1</v>
      </c>
      <c r="B22" s="10">
        <v>2</v>
      </c>
      <c r="C22" s="58">
        <v>3</v>
      </c>
      <c r="D22" s="59"/>
      <c r="E22" s="10">
        <v>4</v>
      </c>
      <c r="F22" s="10">
        <v>5</v>
      </c>
      <c r="G22" s="10">
        <v>6</v>
      </c>
      <c r="H22" s="10">
        <v>7</v>
      </c>
      <c r="I22" s="10">
        <v>8</v>
      </c>
    </row>
    <row r="23" spans="1:10" x14ac:dyDescent="0.3">
      <c r="A23" s="12" t="s">
        <v>43</v>
      </c>
      <c r="B23" s="26" t="s">
        <v>55</v>
      </c>
      <c r="C23" s="54">
        <v>1485988</v>
      </c>
      <c r="D23" s="55"/>
      <c r="E23" s="27"/>
      <c r="F23" s="15">
        <f>ROUND(C23*E23,2)</f>
        <v>0</v>
      </c>
      <c r="G23" s="15">
        <v>23</v>
      </c>
      <c r="H23" s="15">
        <f>ROUND(F23*0.23,2)</f>
        <v>0</v>
      </c>
      <c r="I23" s="15">
        <f>F23+H23</f>
        <v>0</v>
      </c>
    </row>
    <row r="24" spans="1:10" x14ac:dyDescent="0.3">
      <c r="A24" s="12" t="s">
        <v>43</v>
      </c>
      <c r="B24" s="26" t="s">
        <v>54</v>
      </c>
      <c r="C24" s="54">
        <v>2880949</v>
      </c>
      <c r="D24" s="55"/>
      <c r="E24" s="27"/>
      <c r="F24" s="15">
        <f>ROUND(C24*E24,2)</f>
        <v>0</v>
      </c>
      <c r="G24" s="15">
        <v>23</v>
      </c>
      <c r="H24" s="15">
        <f t="shared" ref="H24:H30" si="3">ROUND(F24*0.23,2)</f>
        <v>0</v>
      </c>
      <c r="I24" s="15">
        <f t="shared" ref="I24:I30" si="4">F24+H24</f>
        <v>0</v>
      </c>
    </row>
    <row r="25" spans="1:10" x14ac:dyDescent="0.3">
      <c r="A25" s="12" t="s">
        <v>50</v>
      </c>
      <c r="B25" s="26" t="s">
        <v>55</v>
      </c>
      <c r="C25" s="54">
        <v>149287</v>
      </c>
      <c r="D25" s="55"/>
      <c r="E25" s="27"/>
      <c r="F25" s="15">
        <f>ROUND(C25*E25,2)</f>
        <v>0</v>
      </c>
      <c r="G25" s="15">
        <v>23</v>
      </c>
      <c r="H25" s="15">
        <f t="shared" si="3"/>
        <v>0</v>
      </c>
      <c r="I25" s="15">
        <f t="shared" si="4"/>
        <v>0</v>
      </c>
    </row>
    <row r="26" spans="1:10" x14ac:dyDescent="0.3">
      <c r="A26" s="12" t="s">
        <v>50</v>
      </c>
      <c r="B26" s="26" t="s">
        <v>54</v>
      </c>
      <c r="C26" s="54">
        <v>686576</v>
      </c>
      <c r="D26" s="55"/>
      <c r="E26" s="27"/>
      <c r="F26" s="15">
        <f t="shared" ref="F26:F28" si="5">ROUND(C26*E26,2)</f>
        <v>0</v>
      </c>
      <c r="G26" s="15">
        <v>23</v>
      </c>
      <c r="H26" s="15">
        <f t="shared" si="3"/>
        <v>0</v>
      </c>
      <c r="I26" s="15">
        <f t="shared" si="4"/>
        <v>0</v>
      </c>
    </row>
    <row r="27" spans="1:10" x14ac:dyDescent="0.3">
      <c r="A27" s="12" t="s">
        <v>43</v>
      </c>
      <c r="B27" s="26" t="s">
        <v>56</v>
      </c>
      <c r="C27" s="54">
        <v>3955012</v>
      </c>
      <c r="D27" s="55"/>
      <c r="E27" s="27"/>
      <c r="F27" s="15">
        <f t="shared" si="5"/>
        <v>0</v>
      </c>
      <c r="G27" s="15">
        <v>23</v>
      </c>
      <c r="H27" s="15">
        <f t="shared" si="3"/>
        <v>0</v>
      </c>
      <c r="I27" s="15">
        <f t="shared" si="4"/>
        <v>0</v>
      </c>
    </row>
    <row r="28" spans="1:10" x14ac:dyDescent="0.3">
      <c r="A28" s="12" t="s">
        <v>43</v>
      </c>
      <c r="B28" s="26" t="s">
        <v>57</v>
      </c>
      <c r="C28" s="54">
        <v>9612157</v>
      </c>
      <c r="D28" s="55"/>
      <c r="E28" s="27"/>
      <c r="F28" s="15">
        <f t="shared" si="5"/>
        <v>0</v>
      </c>
      <c r="G28" s="15">
        <v>23</v>
      </c>
      <c r="H28" s="15">
        <f t="shared" si="3"/>
        <v>0</v>
      </c>
      <c r="I28" s="15">
        <f t="shared" si="4"/>
        <v>0</v>
      </c>
    </row>
    <row r="29" spans="1:10" x14ac:dyDescent="0.3">
      <c r="A29" s="12" t="s">
        <v>50</v>
      </c>
      <c r="B29" s="26" t="s">
        <v>56</v>
      </c>
      <c r="C29" s="54">
        <v>849974</v>
      </c>
      <c r="D29" s="55"/>
      <c r="E29" s="27"/>
      <c r="F29" s="15">
        <f>ROUND(C29*E29,2)</f>
        <v>0</v>
      </c>
      <c r="G29" s="15">
        <v>23</v>
      </c>
      <c r="H29" s="15">
        <f t="shared" si="3"/>
        <v>0</v>
      </c>
      <c r="I29" s="15">
        <f t="shared" si="4"/>
        <v>0</v>
      </c>
    </row>
    <row r="30" spans="1:10" x14ac:dyDescent="0.3">
      <c r="A30" s="12" t="s">
        <v>50</v>
      </c>
      <c r="B30" s="26" t="s">
        <v>57</v>
      </c>
      <c r="C30" s="54">
        <v>1337816</v>
      </c>
      <c r="D30" s="55"/>
      <c r="E30" s="27"/>
      <c r="F30" s="15">
        <f>ROUND(C30*E30,2)</f>
        <v>0</v>
      </c>
      <c r="G30" s="15">
        <v>23</v>
      </c>
      <c r="H30" s="15">
        <f t="shared" si="3"/>
        <v>0</v>
      </c>
      <c r="I30" s="15">
        <f t="shared" si="4"/>
        <v>0</v>
      </c>
    </row>
    <row r="31" spans="1:10" x14ac:dyDescent="0.3">
      <c r="A31" s="53" t="s">
        <v>26</v>
      </c>
      <c r="B31" s="53"/>
      <c r="C31" s="53"/>
      <c r="D31" s="53"/>
      <c r="E31" s="53"/>
      <c r="F31" s="20">
        <f>SUM(F23:F30)</f>
        <v>0</v>
      </c>
      <c r="G31" s="20" t="s">
        <v>24</v>
      </c>
      <c r="H31" s="20">
        <f>ROUND(F31*0.23,2)</f>
        <v>0</v>
      </c>
      <c r="I31" s="20">
        <f>F31+H31</f>
        <v>0</v>
      </c>
    </row>
    <row r="32" spans="1:10" x14ac:dyDescent="0.3">
      <c r="A32" s="17"/>
      <c r="B32" s="17"/>
      <c r="C32" s="17"/>
      <c r="D32" s="17"/>
      <c r="E32" s="17"/>
      <c r="F32" s="23"/>
      <c r="G32" s="23"/>
      <c r="H32" s="23"/>
      <c r="I32" s="23"/>
      <c r="J32" s="17"/>
    </row>
    <row r="33" spans="1:11" x14ac:dyDescent="0.3">
      <c r="A33" s="48" t="s">
        <v>27</v>
      </c>
      <c r="B33" s="48"/>
      <c r="C33" s="48"/>
      <c r="D33" s="48"/>
      <c r="E33" s="48"/>
      <c r="F33" s="48"/>
      <c r="G33" s="48"/>
      <c r="H33" s="48"/>
      <c r="I33" s="48"/>
    </row>
    <row r="34" spans="1:11" ht="60" x14ac:dyDescent="0.3">
      <c r="A34" s="46" t="s">
        <v>41</v>
      </c>
      <c r="B34" s="46"/>
      <c r="C34" s="46"/>
      <c r="D34" s="46"/>
      <c r="E34" s="46"/>
      <c r="F34" s="9" t="s">
        <v>32</v>
      </c>
      <c r="G34" s="7" t="s">
        <v>1</v>
      </c>
      <c r="H34" s="7" t="s">
        <v>15</v>
      </c>
      <c r="I34" s="7" t="s">
        <v>16</v>
      </c>
      <c r="J34" s="17"/>
    </row>
    <row r="35" spans="1:11" x14ac:dyDescent="0.3">
      <c r="A35" s="46"/>
      <c r="B35" s="46"/>
      <c r="C35" s="46"/>
      <c r="D35" s="46"/>
      <c r="E35" s="46"/>
      <c r="F35" s="10">
        <v>1</v>
      </c>
      <c r="G35" s="10">
        <v>2</v>
      </c>
      <c r="H35" s="10">
        <v>3</v>
      </c>
      <c r="I35" s="10">
        <v>4</v>
      </c>
    </row>
    <row r="36" spans="1:11" x14ac:dyDescent="0.3">
      <c r="A36" s="47" t="s">
        <v>31</v>
      </c>
      <c r="B36" s="48"/>
      <c r="C36" s="48"/>
      <c r="D36" s="48"/>
      <c r="E36" s="49"/>
      <c r="F36" s="20">
        <v>1562694.27</v>
      </c>
      <c r="G36" s="20">
        <v>23</v>
      </c>
      <c r="H36" s="20">
        <f>ROUND(F36*0.23,2)</f>
        <v>359419.68</v>
      </c>
      <c r="I36" s="20">
        <f>F36+H36</f>
        <v>1922113.95</v>
      </c>
      <c r="K36" s="28"/>
    </row>
    <row r="37" spans="1:11" x14ac:dyDescent="0.3">
      <c r="A37" s="50" t="s">
        <v>42</v>
      </c>
      <c r="B37" s="50"/>
      <c r="C37" s="50"/>
      <c r="D37" s="50"/>
      <c r="E37" s="50"/>
      <c r="F37" s="50"/>
      <c r="G37" s="50"/>
      <c r="H37" s="50"/>
      <c r="I37" s="50"/>
    </row>
    <row r="38" spans="1:11" ht="19.95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</row>
    <row r="39" spans="1:11" x14ac:dyDescent="0.3">
      <c r="A39" s="48" t="s">
        <v>28</v>
      </c>
      <c r="B39" s="48"/>
      <c r="C39" s="48"/>
      <c r="D39" s="48"/>
      <c r="E39" s="17"/>
      <c r="F39" s="17"/>
      <c r="G39" s="17"/>
      <c r="H39" s="17"/>
      <c r="I39" s="17"/>
    </row>
    <row r="40" spans="1:11" ht="48" x14ac:dyDescent="0.3">
      <c r="A40" s="46" t="s">
        <v>0</v>
      </c>
      <c r="B40" s="46"/>
      <c r="C40" s="46"/>
      <c r="D40" s="46"/>
      <c r="E40" s="46"/>
      <c r="F40" s="9" t="s">
        <v>17</v>
      </c>
      <c r="G40" s="7" t="s">
        <v>1</v>
      </c>
      <c r="H40" s="7" t="s">
        <v>18</v>
      </c>
      <c r="I40" s="7" t="s">
        <v>2</v>
      </c>
    </row>
    <row r="41" spans="1:11" x14ac:dyDescent="0.3">
      <c r="A41" s="70" t="s">
        <v>36</v>
      </c>
      <c r="B41" s="70"/>
      <c r="C41" s="70"/>
      <c r="D41" s="70"/>
      <c r="E41" s="70"/>
      <c r="F41" s="15">
        <f>E17</f>
        <v>0</v>
      </c>
      <c r="G41" s="15">
        <v>23</v>
      </c>
      <c r="H41" s="15">
        <f>G17</f>
        <v>0</v>
      </c>
      <c r="I41" s="15">
        <f>H17</f>
        <v>0</v>
      </c>
    </row>
    <row r="42" spans="1:11" x14ac:dyDescent="0.3">
      <c r="A42" s="70" t="s">
        <v>37</v>
      </c>
      <c r="B42" s="70"/>
      <c r="C42" s="70"/>
      <c r="D42" s="70"/>
      <c r="E42" s="70"/>
      <c r="F42" s="15">
        <f>F31</f>
        <v>0</v>
      </c>
      <c r="G42" s="15">
        <v>23</v>
      </c>
      <c r="H42" s="15">
        <f>H31</f>
        <v>0</v>
      </c>
      <c r="I42" s="15">
        <f>I31</f>
        <v>0</v>
      </c>
    </row>
    <row r="43" spans="1:11" x14ac:dyDescent="0.3">
      <c r="A43" s="70" t="s">
        <v>38</v>
      </c>
      <c r="B43" s="70"/>
      <c r="C43" s="70"/>
      <c r="D43" s="70"/>
      <c r="E43" s="70"/>
      <c r="F43" s="15">
        <f>F36</f>
        <v>1562694.27</v>
      </c>
      <c r="G43" s="15">
        <v>23</v>
      </c>
      <c r="H43" s="15">
        <f>H36</f>
        <v>359419.68</v>
      </c>
      <c r="I43" s="15">
        <f>I36</f>
        <v>1922113.95</v>
      </c>
    </row>
    <row r="44" spans="1:11" x14ac:dyDescent="0.3">
      <c r="A44" s="75" t="s">
        <v>29</v>
      </c>
      <c r="B44" s="76"/>
      <c r="C44" s="76"/>
      <c r="D44" s="76"/>
      <c r="E44" s="77"/>
      <c r="F44" s="20">
        <f>SUM(F41:F43)</f>
        <v>1562694.27</v>
      </c>
      <c r="G44" s="20" t="s">
        <v>24</v>
      </c>
      <c r="H44" s="20">
        <f>SUM(H41:H43)</f>
        <v>359419.68</v>
      </c>
      <c r="I44" s="20">
        <f>SUM(I41:I43)</f>
        <v>1922113.95</v>
      </c>
    </row>
    <row r="45" spans="1:11" x14ac:dyDescent="0.3">
      <c r="A45" s="17"/>
      <c r="B45" s="17"/>
      <c r="C45" s="17"/>
      <c r="D45" s="17"/>
      <c r="E45" s="17"/>
      <c r="F45" s="17"/>
      <c r="G45" s="17"/>
      <c r="H45" s="17"/>
      <c r="I45" s="17"/>
    </row>
    <row r="46" spans="1:11" x14ac:dyDescent="0.3">
      <c r="A46" s="71" t="s">
        <v>30</v>
      </c>
      <c r="B46" s="71"/>
      <c r="C46" s="71"/>
      <c r="D46" s="71"/>
      <c r="E46" s="71"/>
      <c r="F46" s="71"/>
      <c r="G46" s="71"/>
      <c r="H46" s="71"/>
      <c r="I46" s="71"/>
    </row>
    <row r="47" spans="1:11" ht="60" x14ac:dyDescent="0.3">
      <c r="A47" s="72" t="s">
        <v>19</v>
      </c>
      <c r="B47" s="73"/>
      <c r="C47" s="74"/>
      <c r="D47" s="29" t="s">
        <v>20</v>
      </c>
      <c r="E47" s="30" t="s">
        <v>21</v>
      </c>
      <c r="F47" s="9" t="s">
        <v>22</v>
      </c>
      <c r="G47" s="7" t="s">
        <v>1</v>
      </c>
      <c r="H47" s="7" t="s">
        <v>4</v>
      </c>
      <c r="I47" s="7" t="s">
        <v>2</v>
      </c>
    </row>
    <row r="48" spans="1:11" x14ac:dyDescent="0.3">
      <c r="A48" s="42" t="s">
        <v>25</v>
      </c>
      <c r="B48" s="43"/>
      <c r="C48" s="44"/>
      <c r="D48" s="31">
        <f>ROUND(C23*0.1,0)</f>
        <v>148599</v>
      </c>
      <c r="E48" s="14">
        <f>E23</f>
        <v>0</v>
      </c>
      <c r="F48" s="32">
        <f>ROUND(D48*E48,2)</f>
        <v>0</v>
      </c>
      <c r="G48" s="15">
        <v>23</v>
      </c>
      <c r="H48" s="15">
        <f>ROUND(F48*0.23,2)</f>
        <v>0</v>
      </c>
      <c r="I48" s="15">
        <f>F48+H48</f>
        <v>0</v>
      </c>
    </row>
    <row r="49" spans="1:9" x14ac:dyDescent="0.3">
      <c r="A49" s="42" t="s">
        <v>44</v>
      </c>
      <c r="B49" s="43"/>
      <c r="C49" s="44"/>
      <c r="D49" s="31">
        <f t="shared" ref="D49:D54" si="6">ROUND(C24*0.1,0)</f>
        <v>288095</v>
      </c>
      <c r="E49" s="14">
        <f t="shared" ref="E49:E55" si="7">E24</f>
        <v>0</v>
      </c>
      <c r="F49" s="32">
        <f t="shared" ref="F49:F55" si="8">ROUND(D49*E49,2)</f>
        <v>0</v>
      </c>
      <c r="G49" s="15">
        <v>23</v>
      </c>
      <c r="H49" s="15">
        <f t="shared" ref="H49:H55" si="9">ROUND(F49*0.23,2)</f>
        <v>0</v>
      </c>
      <c r="I49" s="15">
        <f t="shared" ref="I49:I54" si="10">F49+H49</f>
        <v>0</v>
      </c>
    </row>
    <row r="50" spans="1:9" x14ac:dyDescent="0.3">
      <c r="A50" s="42" t="s">
        <v>51</v>
      </c>
      <c r="B50" s="43"/>
      <c r="C50" s="44"/>
      <c r="D50" s="31">
        <f t="shared" si="6"/>
        <v>14929</v>
      </c>
      <c r="E50" s="14">
        <f t="shared" si="7"/>
        <v>0</v>
      </c>
      <c r="F50" s="32">
        <f t="shared" si="8"/>
        <v>0</v>
      </c>
      <c r="G50" s="15">
        <v>23</v>
      </c>
      <c r="H50" s="15">
        <f t="shared" si="9"/>
        <v>0</v>
      </c>
      <c r="I50" s="15">
        <f t="shared" si="10"/>
        <v>0</v>
      </c>
    </row>
    <row r="51" spans="1:9" x14ac:dyDescent="0.3">
      <c r="A51" s="42" t="s">
        <v>52</v>
      </c>
      <c r="B51" s="43"/>
      <c r="C51" s="44"/>
      <c r="D51" s="31">
        <f t="shared" si="6"/>
        <v>68658</v>
      </c>
      <c r="E51" s="14">
        <f t="shared" si="7"/>
        <v>0</v>
      </c>
      <c r="F51" s="32">
        <f t="shared" si="8"/>
        <v>0</v>
      </c>
      <c r="G51" s="15">
        <v>23</v>
      </c>
      <c r="H51" s="15">
        <f t="shared" si="9"/>
        <v>0</v>
      </c>
      <c r="I51" s="15">
        <f t="shared" si="10"/>
        <v>0</v>
      </c>
    </row>
    <row r="52" spans="1:9" x14ac:dyDescent="0.3">
      <c r="A52" s="42" t="s">
        <v>58</v>
      </c>
      <c r="B52" s="43"/>
      <c r="C52" s="44"/>
      <c r="D52" s="31">
        <f>ROUND(C27*0.1,0)</f>
        <v>395501</v>
      </c>
      <c r="E52" s="14">
        <f t="shared" si="7"/>
        <v>0</v>
      </c>
      <c r="F52" s="32">
        <f t="shared" si="8"/>
        <v>0</v>
      </c>
      <c r="G52" s="15">
        <v>23</v>
      </c>
      <c r="H52" s="15">
        <f t="shared" si="9"/>
        <v>0</v>
      </c>
      <c r="I52" s="15">
        <f t="shared" si="10"/>
        <v>0</v>
      </c>
    </row>
    <row r="53" spans="1:9" x14ac:dyDescent="0.3">
      <c r="A53" s="42" t="s">
        <v>59</v>
      </c>
      <c r="B53" s="43"/>
      <c r="C53" s="44"/>
      <c r="D53" s="31">
        <f t="shared" si="6"/>
        <v>961216</v>
      </c>
      <c r="E53" s="14">
        <f t="shared" si="7"/>
        <v>0</v>
      </c>
      <c r="F53" s="32">
        <f t="shared" si="8"/>
        <v>0</v>
      </c>
      <c r="G53" s="15">
        <v>23</v>
      </c>
      <c r="H53" s="15">
        <f t="shared" si="9"/>
        <v>0</v>
      </c>
      <c r="I53" s="15">
        <f t="shared" si="10"/>
        <v>0</v>
      </c>
    </row>
    <row r="54" spans="1:9" x14ac:dyDescent="0.3">
      <c r="A54" s="42" t="s">
        <v>60</v>
      </c>
      <c r="B54" s="43"/>
      <c r="C54" s="44"/>
      <c r="D54" s="31">
        <f t="shared" si="6"/>
        <v>84997</v>
      </c>
      <c r="E54" s="14">
        <f t="shared" si="7"/>
        <v>0</v>
      </c>
      <c r="F54" s="32">
        <f t="shared" si="8"/>
        <v>0</v>
      </c>
      <c r="G54" s="15">
        <v>23</v>
      </c>
      <c r="H54" s="15">
        <f t="shared" si="9"/>
        <v>0</v>
      </c>
      <c r="I54" s="15">
        <f t="shared" si="10"/>
        <v>0</v>
      </c>
    </row>
    <row r="55" spans="1:9" x14ac:dyDescent="0.3">
      <c r="A55" s="42" t="s">
        <v>61</v>
      </c>
      <c r="B55" s="43"/>
      <c r="C55" s="44"/>
      <c r="D55" s="31">
        <f>ROUND(C30*0.1,0)</f>
        <v>133782</v>
      </c>
      <c r="E55" s="14">
        <f t="shared" si="7"/>
        <v>0</v>
      </c>
      <c r="F55" s="32">
        <f t="shared" si="8"/>
        <v>0</v>
      </c>
      <c r="G55" s="15">
        <v>23</v>
      </c>
      <c r="H55" s="15">
        <f t="shared" si="9"/>
        <v>0</v>
      </c>
      <c r="I55" s="15">
        <f>F55+H55</f>
        <v>0</v>
      </c>
    </row>
    <row r="56" spans="1:9" x14ac:dyDescent="0.3">
      <c r="A56" s="61" t="s">
        <v>23</v>
      </c>
      <c r="B56" s="62"/>
      <c r="C56" s="62"/>
      <c r="D56" s="63"/>
      <c r="E56" s="33" t="s">
        <v>24</v>
      </c>
      <c r="F56" s="34">
        <f>SUM(F48:F55)</f>
        <v>0</v>
      </c>
      <c r="G56" s="40" t="s">
        <v>24</v>
      </c>
      <c r="H56" s="34">
        <f>SUM(H48:H55)</f>
        <v>0</v>
      </c>
      <c r="I56" s="34">
        <f>SUM(I48:I55)</f>
        <v>0</v>
      </c>
    </row>
    <row r="57" spans="1:9" x14ac:dyDescent="0.3">
      <c r="A57" s="35"/>
      <c r="B57" s="35"/>
      <c r="C57" s="35"/>
      <c r="D57" s="35"/>
      <c r="E57" s="35"/>
      <c r="F57" s="35"/>
      <c r="G57" s="35"/>
      <c r="H57" s="35"/>
      <c r="I57" s="35"/>
    </row>
    <row r="58" spans="1:9" x14ac:dyDescent="0.3">
      <c r="A58" s="35" t="s">
        <v>39</v>
      </c>
      <c r="B58" s="35"/>
      <c r="C58" s="35"/>
      <c r="D58" s="35"/>
      <c r="E58" s="35"/>
      <c r="F58" s="36"/>
      <c r="G58" s="35"/>
      <c r="H58" s="35"/>
      <c r="I58" s="35"/>
    </row>
    <row r="59" spans="1:9" ht="36" x14ac:dyDescent="0.3">
      <c r="A59" s="64" t="s">
        <v>33</v>
      </c>
      <c r="B59" s="65"/>
      <c r="C59" s="65"/>
      <c r="D59" s="65"/>
      <c r="E59" s="66"/>
      <c r="F59" s="37" t="s">
        <v>34</v>
      </c>
      <c r="G59" s="38" t="s">
        <v>1</v>
      </c>
      <c r="H59" s="38" t="s">
        <v>4</v>
      </c>
      <c r="I59" s="38" t="s">
        <v>35</v>
      </c>
    </row>
    <row r="60" spans="1:9" x14ac:dyDescent="0.3">
      <c r="A60" s="67"/>
      <c r="B60" s="68"/>
      <c r="C60" s="68"/>
      <c r="D60" s="68"/>
      <c r="E60" s="69"/>
      <c r="F60" s="34">
        <f>F44+F56</f>
        <v>1562694.27</v>
      </c>
      <c r="G60" s="39">
        <v>23</v>
      </c>
      <c r="H60" s="34">
        <f>H44+H56</f>
        <v>359419.68</v>
      </c>
      <c r="I60" s="34">
        <f>I44+I56</f>
        <v>1922113.95</v>
      </c>
    </row>
    <row r="62" spans="1:9" ht="42.6" customHeight="1" x14ac:dyDescent="0.3">
      <c r="A62" s="60" t="s">
        <v>40</v>
      </c>
      <c r="B62" s="60"/>
      <c r="C62" s="60"/>
      <c r="D62" s="60"/>
      <c r="E62" s="60"/>
      <c r="F62" s="60"/>
      <c r="G62" s="60"/>
      <c r="H62" s="60"/>
      <c r="I62" s="60"/>
    </row>
  </sheetData>
  <mergeCells count="38">
    <mergeCell ref="A62:I62"/>
    <mergeCell ref="A56:D56"/>
    <mergeCell ref="A59:E60"/>
    <mergeCell ref="A39:D39"/>
    <mergeCell ref="A41:E41"/>
    <mergeCell ref="A42:E42"/>
    <mergeCell ref="A46:I46"/>
    <mergeCell ref="A47:C47"/>
    <mergeCell ref="A43:E43"/>
    <mergeCell ref="A44:E44"/>
    <mergeCell ref="A40:E40"/>
    <mergeCell ref="A52:C52"/>
    <mergeCell ref="A53:C53"/>
    <mergeCell ref="A54:C54"/>
    <mergeCell ref="A55:C55"/>
    <mergeCell ref="A48:C48"/>
    <mergeCell ref="G1:J1"/>
    <mergeCell ref="A4:I4"/>
    <mergeCell ref="A31:E31"/>
    <mergeCell ref="C23:D23"/>
    <mergeCell ref="C27:D27"/>
    <mergeCell ref="C21:D21"/>
    <mergeCell ref="A3:B3"/>
    <mergeCell ref="C24:D24"/>
    <mergeCell ref="C26:D26"/>
    <mergeCell ref="C28:D28"/>
    <mergeCell ref="C29:D29"/>
    <mergeCell ref="C22:D22"/>
    <mergeCell ref="C25:D25"/>
    <mergeCell ref="C30:D30"/>
    <mergeCell ref="A49:C49"/>
    <mergeCell ref="A50:C50"/>
    <mergeCell ref="A51:C51"/>
    <mergeCell ref="A2:J2"/>
    <mergeCell ref="A34:E35"/>
    <mergeCell ref="A36:E36"/>
    <mergeCell ref="A37:I37"/>
    <mergeCell ref="A33:I3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2024-10-08T06:43:18Z</dcterms:modified>
</cp:coreProperties>
</file>