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3\03 UM KROSNO\Czetowice\2025\"/>
    </mc:Choice>
  </mc:AlternateContent>
  <xr:revisionPtr revIDLastSave="0" documentId="8_{C5EA0E13-85D9-43C7-83C4-FBAB1FBC0A9D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FCPR - Czetowice" sheetId="8" r:id="rId1"/>
  </sheets>
  <definedNames>
    <definedName name="__Elementy__">#REF!</definedName>
    <definedName name="__MAIN__">#REF!</definedName>
    <definedName name="__Naklady__">#REF!</definedName>
    <definedName name="__Pozycje__">#REF!</definedName>
    <definedName name="_xlnm.Print_Area" localSheetId="0">'FCPR - Czetowice'!$A$1:$G$46</definedName>
    <definedName name="_xlnm.Print_Titles" localSheetId="0">'FCPR - Czetowice'!$1:$5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" i="8" l="1"/>
  <c r="G10" i="8"/>
  <c r="G32" i="8"/>
  <c r="G24" i="8"/>
  <c r="G18" i="8"/>
  <c r="G17" i="8"/>
  <c r="G16" i="8"/>
  <c r="G15" i="8"/>
  <c r="G14" i="8"/>
  <c r="G13" i="8"/>
  <c r="G41" i="8"/>
  <c r="G38" i="8"/>
  <c r="G37" i="8"/>
  <c r="G36" i="8"/>
  <c r="G33" i="8"/>
  <c r="G31" i="8"/>
  <c r="G30" i="8"/>
  <c r="G29" i="8"/>
  <c r="G28" i="8"/>
  <c r="G25" i="8"/>
  <c r="G23" i="8"/>
  <c r="G22" i="8"/>
  <c r="G21" i="8"/>
  <c r="G9" i="8"/>
  <c r="G8" i="8"/>
  <c r="G7" i="8"/>
  <c r="G19" i="8" l="1"/>
  <c r="G42" i="8"/>
  <c r="G26" i="8"/>
  <c r="G39" i="8"/>
  <c r="G11" i="8"/>
  <c r="G34" i="8"/>
  <c r="G43" i="8" l="1"/>
  <c r="G44" i="8" s="1"/>
  <c r="G45" i="8" s="1"/>
</calcChain>
</file>

<file path=xl/sharedStrings.xml><?xml version="1.0" encoding="utf-8"?>
<sst xmlns="http://schemas.openxmlformats.org/spreadsheetml/2006/main" count="108" uniqueCount="70">
  <si>
    <t>Jednostka</t>
  </si>
  <si>
    <t>Nr</t>
  </si>
  <si>
    <t>km</t>
  </si>
  <si>
    <t>m2</t>
  </si>
  <si>
    <t>m3</t>
  </si>
  <si>
    <t>Nr SST</t>
  </si>
  <si>
    <t>Wyszczególnienie elementów rozliczeniowych</t>
  </si>
  <si>
    <t>Ilość</t>
  </si>
  <si>
    <t>Nazwa</t>
  </si>
  <si>
    <t>PLN</t>
  </si>
  <si>
    <t>Cena jedn. (netto)</t>
  </si>
  <si>
    <t>Wartość (netto)</t>
  </si>
  <si>
    <t xml:space="preserve">FORMULARZ CENOWY  - PRZEDMIAR  ROBÓT </t>
  </si>
  <si>
    <t>Suma  netto:</t>
  </si>
  <si>
    <t>Podatek VAT (23%):</t>
  </si>
  <si>
    <t>Suma brutto (łącznie z podatkiem VAT 23%):</t>
  </si>
  <si>
    <t>D-06.03.01a</t>
  </si>
  <si>
    <t>ROBOTY PRZYGOTOWAWCZE</t>
  </si>
  <si>
    <t>Razem:</t>
  </si>
  <si>
    <t>PODBUDOWY</t>
  </si>
  <si>
    <t>NAWIERZCHNIE DROGOWE</t>
  </si>
  <si>
    <t>Mechaniczne oczyszczenie nawierzchni bitumicznej oraz podbudów z kruszywa</t>
  </si>
  <si>
    <t>Skropienie nawierzchni drogowych asfaltem</t>
  </si>
  <si>
    <t>ROBOTY WYKOŃCZENIOWE</t>
  </si>
  <si>
    <t>Plantowanie (obrobienie na czysto) powierzchni skarp i dna wykopów wykonywanych ręcznie. Grunt kategorii I-III</t>
  </si>
  <si>
    <t>Humusowanie skarp z obsianiem, przy grubości warstwy humusu do 10cm</t>
  </si>
  <si>
    <t>ELEMENTY ULIC  PREFABRYKATY</t>
  </si>
  <si>
    <t>m</t>
  </si>
  <si>
    <t>I</t>
  </si>
  <si>
    <t>II</t>
  </si>
  <si>
    <t>III</t>
  </si>
  <si>
    <t>IV</t>
  </si>
  <si>
    <t>V</t>
  </si>
  <si>
    <t>VI</t>
  </si>
  <si>
    <t>D-08.01.01</t>
  </si>
  <si>
    <t>D-06.01.01</t>
  </si>
  <si>
    <t>D-05.03.23a</t>
  </si>
  <si>
    <t>D-05.03.05a</t>
  </si>
  <si>
    <t>D-05.03.05b</t>
  </si>
  <si>
    <t>D-04.01.01</t>
  </si>
  <si>
    <t>D-02.03.01c</t>
  </si>
  <si>
    <t>D-04.04.02</t>
  </si>
  <si>
    <t>Nawierzchnie z mieszanek mineralno-asfaltowych BA typu AC11S warstwa ścieralna, grub.warstwy po zagęszczeniu 4cm</t>
  </si>
  <si>
    <t>D-01.03.08</t>
  </si>
  <si>
    <t>D-01.01.01</t>
  </si>
  <si>
    <t>D-01.02.04</t>
  </si>
  <si>
    <t>Roboty pomiarowe przy liniowych robotach ziemnych (drogi). Trasa dróg w terenie równinnym.</t>
  </si>
  <si>
    <t>Regulacja urządzeń armatury uzbrojenia podziemnego, za pomca betonu</t>
  </si>
  <si>
    <t>ODWODNIENIE</t>
  </si>
  <si>
    <t>Wykopy liniowe głęb.do 1,5m,szer.0,8-1,5m o ścianach pion.pod fundamenty,rurociągi,kolektory w gruntach such.z wydob.urobku łopatą;wyciągiem ręcz. Grunt I-II</t>
  </si>
  <si>
    <t>Odmulenie cieków koparko-odmularkami.Szerokość dna cieku do 0,80 m, grubość warstwy odmulanej 40 cm</t>
  </si>
  <si>
    <t>D-06.02.01</t>
  </si>
  <si>
    <t>Podłoża pod kanały i obiekty z materiałów sypkich o grubości 10cm</t>
  </si>
  <si>
    <t>Koryta wykonywane mechanicznie, głęb. śr. 30cm, na całej szerokości jezdni i chodników oraz zjazdach - w gruntach kat.II-IV.</t>
  </si>
  <si>
    <t>Zjazdy z kostki brukowej betonowej grubości 8cm, kolorowej - czerwonej układane na podsypce cementowo-piaskowej gr. 5cm, spoiny wypełniane piaskiem</t>
  </si>
  <si>
    <t>D-05.02.02</t>
  </si>
  <si>
    <t>Umocnienie poboczy - warstwa z kruszywa łamanego 0/31.5mm, grubości 20cm z zasypaniem miałem kamiennym 0/5mm w ilości 20kg/1m2</t>
  </si>
  <si>
    <t>Przebudowa drogi w miejscowości Czetowice</t>
  </si>
  <si>
    <t xml:space="preserve">Nawierzchnie z brukowca - z kamienia ciosanego wstępnie obrobionego o wymiarach 16-30cm, w tym: 544m2 na podsypce c-p 1:4 gr. 5cm oraz  214m2 na podsypce c-p. 1:4  gr. 10cm </t>
  </si>
  <si>
    <t>Nawierzchnie z mieszanek mineralno-asfaltowych BA typu AC16W, warstwa wiążąca, grubość warstwy po zagęszczeniu 5cm.</t>
  </si>
  <si>
    <t>Wywiezienie nadmiaru brukowca na składowisko Wykonawcy oraz utylizacja. Transport samochodem samowyładowczym na odległość 10km</t>
  </si>
  <si>
    <t>Mechaniczne rozebranie nawierzchni z brukowca o grubości 16-30cm z odwiezieniem na lokalny odkład w celu składowania na czas budowy</t>
  </si>
  <si>
    <t>Roboty ziemne wykonywane koparkami podsiębier. 0.40m3 i spycharkami 55kW w ziemi zmagazynowanej w hałdach z transp.samochodami samowył. grunt I-IV - odwóz gruntu z koryta ziemnego na składowisko Wykonawcy.</t>
  </si>
  <si>
    <r>
      <t>Warstwa podbudowy z kruszywa łamanego C</t>
    </r>
    <r>
      <rPr>
        <vertAlign val="subscript"/>
        <sz val="14"/>
        <rFont val="Calibri"/>
        <family val="2"/>
        <charset val="238"/>
      </rPr>
      <t>90,3</t>
    </r>
    <r>
      <rPr>
        <sz val="14"/>
        <rFont val="Calibri"/>
        <family val="2"/>
        <charset val="238"/>
      </rPr>
      <t xml:space="preserve"> o uziarnieniu 0/31.5mm grubość warstwy po zagęszczeniu 20cm (zjazdy i zatoka)</t>
    </r>
  </si>
  <si>
    <r>
      <t>Warstwa podbudowy z kruszywa łamanego C</t>
    </r>
    <r>
      <rPr>
        <vertAlign val="subscript"/>
        <sz val="14"/>
        <rFont val="Calibri"/>
        <family val="2"/>
        <charset val="238"/>
      </rPr>
      <t>90,3</t>
    </r>
    <r>
      <rPr>
        <sz val="14"/>
        <rFont val="Calibri"/>
        <family val="2"/>
        <charset val="238"/>
      </rPr>
      <t xml:space="preserve"> o uziarnieniu 0/31.5mm grubość warstwy po zagęszczeniu 22cm (droga główna)</t>
    </r>
  </si>
  <si>
    <t>Ułożenie geotkaniny wzmacniającej podłoże 100x100kN/m (droga główna)</t>
  </si>
  <si>
    <t>Ręczne zasypywanie wykopów liniowych  - obsypka przepustów z zagęszczeniem gruntu - piasek z kopalni.</t>
  </si>
  <si>
    <t>Warstwa podbudowy z kruszywa łamanego 0/31.5mm, grubość warstwy po zagęszczeniu 20cm - fundament przepustów</t>
  </si>
  <si>
    <t>Wykonanie przepustu rurowego pod zjazdami o średnicy 30cm z rur syntetycznych klasy SN8 zobłożneiem wlotu i wylotu darniną</t>
  </si>
  <si>
    <t>Oporniki betonowe na krawędziach nawierzchni wtopione o wymiarach 12x25cm wraz z wykonaniem ław betonowych 0.075m2, C16/20 - na podsypce cementowo-piaskowej 1:4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</si>
</sst>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3" x14ac:knownFonts="1">
    <font>
      <sz val="10"/>
      <name val="Arial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26"/>
      <name val="Calibri"/>
      <family val="2"/>
      <charset val="238"/>
      <scheme val="minor"/>
    </font>
    <font>
      <b/>
      <sz val="17"/>
      <name val="Calibri"/>
      <family val="2"/>
      <charset val="238"/>
    </font>
    <font>
      <b/>
      <sz val="17"/>
      <name val="Calibri"/>
      <family val="2"/>
      <charset val="238"/>
      <scheme val="minor"/>
    </font>
    <font>
      <sz val="14"/>
      <name val="Calibri"/>
      <family val="2"/>
      <charset val="238"/>
    </font>
    <font>
      <b/>
      <sz val="14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24"/>
      <name val="Calibri"/>
      <family val="2"/>
      <charset val="238"/>
      <scheme val="minor"/>
    </font>
    <font>
      <vertAlign val="subscript"/>
      <sz val="14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gray0625">
        <bgColor rgb="FFF2F2F2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CFFD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4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4" fontId="6" fillId="0" borderId="1" xfId="0" applyNumberFormat="1" applyFont="1" applyBorder="1" applyAlignment="1">
      <alignment horizontal="left" vertic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right" vertical="center" wrapText="1"/>
    </xf>
    <xf numFmtId="0" fontId="8" fillId="3" borderId="1" xfId="0" applyFont="1" applyFill="1" applyBorder="1" applyAlignment="1">
      <alignment horizontal="right" vertical="center" wrapText="1"/>
    </xf>
    <xf numFmtId="44" fontId="8" fillId="0" borderId="1" xfId="1" applyFont="1" applyBorder="1" applyAlignment="1">
      <alignment horizontal="right" vertical="center" wrapText="1"/>
    </xf>
    <xf numFmtId="44" fontId="9" fillId="3" borderId="1" xfId="0" applyNumberFormat="1" applyFont="1" applyFill="1" applyBorder="1" applyAlignment="1">
      <alignment horizontal="right" vertical="center" wrapText="1"/>
    </xf>
    <xf numFmtId="44" fontId="8" fillId="5" borderId="1" xfId="1" applyFont="1" applyFill="1" applyBorder="1" applyAlignment="1" applyProtection="1">
      <alignment horizontal="right" vertical="center" wrapText="1"/>
      <protection locked="0"/>
    </xf>
    <xf numFmtId="0" fontId="5" fillId="2" borderId="5" xfId="0" applyFont="1" applyFill="1" applyBorder="1" applyAlignment="1">
      <alignment horizontal="center" vertical="top"/>
    </xf>
    <xf numFmtId="0" fontId="5" fillId="2" borderId="6" xfId="0" applyFont="1" applyFill="1" applyBorder="1" applyAlignment="1">
      <alignment horizontal="center" vertical="top"/>
    </xf>
    <xf numFmtId="0" fontId="5" fillId="2" borderId="7" xfId="0" applyFont="1" applyFill="1" applyBorder="1" applyAlignment="1">
      <alignment horizontal="center" vertical="top"/>
    </xf>
    <xf numFmtId="0" fontId="11" fillId="2" borderId="8" xfId="0" applyFont="1" applyFill="1" applyBorder="1" applyAlignment="1">
      <alignment horizontal="center" vertical="top" wrapText="1"/>
    </xf>
    <xf numFmtId="0" fontId="11" fillId="2" borderId="9" xfId="0" applyFont="1" applyFill="1" applyBorder="1" applyAlignment="1">
      <alignment horizontal="center" vertical="top" wrapText="1"/>
    </xf>
    <xf numFmtId="0" fontId="11" fillId="2" borderId="10" xfId="0" applyFont="1" applyFill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7" fillId="0" borderId="2" xfId="0" applyFont="1" applyBorder="1" applyAlignment="1">
      <alignment horizontal="right" vertical="center"/>
    </xf>
    <xf numFmtId="0" fontId="7" fillId="0" borderId="3" xfId="0" applyFont="1" applyBorder="1" applyAlignment="1">
      <alignment horizontal="right" vertical="center"/>
    </xf>
    <xf numFmtId="0" fontId="7" fillId="0" borderId="4" xfId="0" applyFont="1" applyBorder="1" applyAlignment="1">
      <alignment horizontal="right" vertic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colors>
    <mruColors>
      <color rgb="FFFCFFD9"/>
      <color rgb="FFFEFFEF"/>
      <color rgb="FFFFFFCC"/>
      <color rgb="FFF9FEB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855405-73AE-4F5B-823C-02AAAED9ED1D}">
  <sheetPr>
    <pageSetUpPr fitToPage="1"/>
  </sheetPr>
  <dimension ref="A1:G48"/>
  <sheetViews>
    <sheetView tabSelected="1" workbookViewId="0">
      <selection activeCell="F7" sqref="F7"/>
    </sheetView>
  </sheetViews>
  <sheetFormatPr defaultRowHeight="15" x14ac:dyDescent="0.2"/>
  <cols>
    <col min="1" max="1" width="6.28515625" style="8" customWidth="1"/>
    <col min="2" max="2" width="15" style="8" customWidth="1"/>
    <col min="3" max="3" width="88.140625" style="6" customWidth="1"/>
    <col min="4" max="4" width="11.85546875" style="6" customWidth="1"/>
    <col min="5" max="5" width="7.28515625" style="7" customWidth="1"/>
    <col min="6" max="6" width="15.85546875" style="6" customWidth="1"/>
    <col min="7" max="7" width="23.7109375" style="6" customWidth="1"/>
    <col min="8" max="16384" width="9.140625" style="6"/>
  </cols>
  <sheetData>
    <row r="1" spans="1:7" ht="33.75" x14ac:dyDescent="0.2">
      <c r="A1" s="19" t="s">
        <v>12</v>
      </c>
      <c r="B1" s="20"/>
      <c r="C1" s="20"/>
      <c r="D1" s="20"/>
      <c r="E1" s="20"/>
      <c r="F1" s="20"/>
      <c r="G1" s="21"/>
    </row>
    <row r="2" spans="1:7" ht="36.75" customHeight="1" x14ac:dyDescent="0.2">
      <c r="A2" s="22" t="s">
        <v>57</v>
      </c>
      <c r="B2" s="23"/>
      <c r="C2" s="23"/>
      <c r="D2" s="23"/>
      <c r="E2" s="23"/>
      <c r="F2" s="23"/>
      <c r="G2" s="24"/>
    </row>
    <row r="3" spans="1:7" ht="31.5" x14ac:dyDescent="0.2">
      <c r="A3" s="25" t="s">
        <v>1</v>
      </c>
      <c r="B3" s="25" t="s">
        <v>5</v>
      </c>
      <c r="C3" s="27" t="s">
        <v>6</v>
      </c>
      <c r="D3" s="29" t="s">
        <v>0</v>
      </c>
      <c r="E3" s="30"/>
      <c r="F3" s="1" t="s">
        <v>10</v>
      </c>
      <c r="G3" s="2" t="s">
        <v>11</v>
      </c>
    </row>
    <row r="4" spans="1:7" ht="31.5" customHeight="1" x14ac:dyDescent="0.2">
      <c r="A4" s="26"/>
      <c r="B4" s="26"/>
      <c r="C4" s="28"/>
      <c r="D4" s="3" t="s">
        <v>7</v>
      </c>
      <c r="E4" s="4" t="s">
        <v>8</v>
      </c>
      <c r="F4" s="4" t="s">
        <v>9</v>
      </c>
      <c r="G4" s="4" t="s">
        <v>9</v>
      </c>
    </row>
    <row r="5" spans="1:7" ht="37.5" customHeight="1" x14ac:dyDescent="0.2">
      <c r="A5" s="11">
        <v>1</v>
      </c>
      <c r="B5" s="11">
        <v>2</v>
      </c>
      <c r="C5" s="11">
        <v>3</v>
      </c>
      <c r="D5" s="11">
        <v>4</v>
      </c>
      <c r="E5" s="11">
        <v>5</v>
      </c>
      <c r="F5" s="11">
        <v>6</v>
      </c>
      <c r="G5" s="11">
        <v>7</v>
      </c>
    </row>
    <row r="6" spans="1:7" ht="37.5" customHeight="1" x14ac:dyDescent="0.2">
      <c r="A6" s="9" t="s">
        <v>28</v>
      </c>
      <c r="B6" s="9"/>
      <c r="C6" s="10" t="s">
        <v>17</v>
      </c>
      <c r="D6" s="9"/>
      <c r="E6" s="9"/>
      <c r="F6" s="9"/>
      <c r="G6" s="9"/>
    </row>
    <row r="7" spans="1:7" ht="39.75" customHeight="1" x14ac:dyDescent="0.2">
      <c r="A7" s="11">
        <v>1</v>
      </c>
      <c r="B7" s="11" t="s">
        <v>44</v>
      </c>
      <c r="C7" s="12" t="s">
        <v>46</v>
      </c>
      <c r="D7" s="11">
        <v>0.26600000000000001</v>
      </c>
      <c r="E7" s="11" t="s">
        <v>2</v>
      </c>
      <c r="F7" s="18"/>
      <c r="G7" s="16" t="str">
        <f t="shared" ref="G7" si="0">IF(ROUND(D7*F7,2)=0," ",ROUND(D7*F7,2))</f>
        <v xml:space="preserve"> </v>
      </c>
    </row>
    <row r="8" spans="1:7" ht="39.75" customHeight="1" x14ac:dyDescent="0.2">
      <c r="A8" s="11">
        <v>2</v>
      </c>
      <c r="B8" s="11" t="s">
        <v>45</v>
      </c>
      <c r="C8" s="12" t="s">
        <v>61</v>
      </c>
      <c r="D8" s="11">
        <v>1100</v>
      </c>
      <c r="E8" s="11" t="s">
        <v>3</v>
      </c>
      <c r="F8" s="18"/>
      <c r="G8" s="16" t="str">
        <f t="shared" ref="G8:G10" si="1">IF(ROUND(D8*F8,2)=0," ",ROUND(D8*F8,2))</f>
        <v xml:space="preserve"> </v>
      </c>
    </row>
    <row r="9" spans="1:7" ht="39.75" customHeight="1" x14ac:dyDescent="0.2">
      <c r="A9" s="11">
        <v>3</v>
      </c>
      <c r="B9" s="11" t="s">
        <v>45</v>
      </c>
      <c r="C9" s="12" t="s">
        <v>60</v>
      </c>
      <c r="D9" s="11">
        <v>70</v>
      </c>
      <c r="E9" s="11" t="s">
        <v>4</v>
      </c>
      <c r="F9" s="18"/>
      <c r="G9" s="16" t="str">
        <f t="shared" si="1"/>
        <v xml:space="preserve"> </v>
      </c>
    </row>
    <row r="10" spans="1:7" ht="39.75" customHeight="1" x14ac:dyDescent="0.2">
      <c r="A10" s="11">
        <v>4</v>
      </c>
      <c r="B10" s="11" t="s">
        <v>43</v>
      </c>
      <c r="C10" s="12" t="s">
        <v>47</v>
      </c>
      <c r="D10" s="11">
        <f>18*0.15</f>
        <v>2.6999999999999997</v>
      </c>
      <c r="E10" s="11" t="s">
        <v>4</v>
      </c>
      <c r="F10" s="18"/>
      <c r="G10" s="16" t="str">
        <f t="shared" si="1"/>
        <v xml:space="preserve"> </v>
      </c>
    </row>
    <row r="11" spans="1:7" ht="37.5" customHeight="1" x14ac:dyDescent="0.2">
      <c r="A11" s="13"/>
      <c r="B11" s="13"/>
      <c r="C11" s="14" t="s">
        <v>18</v>
      </c>
      <c r="D11" s="13"/>
      <c r="E11" s="13"/>
      <c r="F11" s="15"/>
      <c r="G11" s="17" t="str">
        <f>IF(SUM(G7:G10)=0,"",SUM(G7:G10))</f>
        <v/>
      </c>
    </row>
    <row r="12" spans="1:7" ht="37.5" customHeight="1" x14ac:dyDescent="0.2">
      <c r="A12" s="9" t="s">
        <v>29</v>
      </c>
      <c r="B12" s="9"/>
      <c r="C12" s="10" t="s">
        <v>48</v>
      </c>
      <c r="D12" s="9"/>
      <c r="E12" s="9"/>
      <c r="F12" s="9"/>
      <c r="G12" s="9"/>
    </row>
    <row r="13" spans="1:7" ht="63.75" customHeight="1" x14ac:dyDescent="0.2">
      <c r="A13" s="11">
        <v>5</v>
      </c>
      <c r="B13" s="11" t="s">
        <v>51</v>
      </c>
      <c r="C13" s="12" t="s">
        <v>49</v>
      </c>
      <c r="D13" s="11">
        <v>28</v>
      </c>
      <c r="E13" s="11" t="s">
        <v>4</v>
      </c>
      <c r="F13" s="18"/>
      <c r="G13" s="16" t="str">
        <f t="shared" ref="G13:G18" si="2">IF(ROUND(D13*F13,2)=0," ",ROUND(D13*F13,2))</f>
        <v xml:space="preserve"> </v>
      </c>
    </row>
    <row r="14" spans="1:7" ht="48.75" customHeight="1" x14ac:dyDescent="0.2">
      <c r="A14" s="11">
        <v>6</v>
      </c>
      <c r="B14" s="11" t="s">
        <v>51</v>
      </c>
      <c r="C14" s="12" t="s">
        <v>66</v>
      </c>
      <c r="D14" s="11">
        <v>28</v>
      </c>
      <c r="E14" s="11" t="s">
        <v>4</v>
      </c>
      <c r="F14" s="18"/>
      <c r="G14" s="16" t="str">
        <f t="shared" si="2"/>
        <v xml:space="preserve"> </v>
      </c>
    </row>
    <row r="15" spans="1:7" ht="48.75" customHeight="1" x14ac:dyDescent="0.2">
      <c r="A15" s="11">
        <v>7</v>
      </c>
      <c r="B15" s="11" t="s">
        <v>51</v>
      </c>
      <c r="C15" s="12" t="s">
        <v>67</v>
      </c>
      <c r="D15" s="11">
        <v>32</v>
      </c>
      <c r="E15" s="11" t="s">
        <v>3</v>
      </c>
      <c r="F15" s="18"/>
      <c r="G15" s="16" t="str">
        <f t="shared" si="2"/>
        <v xml:space="preserve"> </v>
      </c>
    </row>
    <row r="16" spans="1:7" ht="48.75" customHeight="1" x14ac:dyDescent="0.2">
      <c r="A16" s="11">
        <v>8</v>
      </c>
      <c r="B16" s="11" t="s">
        <v>51</v>
      </c>
      <c r="C16" s="12" t="s">
        <v>52</v>
      </c>
      <c r="D16" s="11">
        <v>3.2</v>
      </c>
      <c r="E16" s="11" t="s">
        <v>4</v>
      </c>
      <c r="F16" s="18"/>
      <c r="G16" s="16" t="str">
        <f t="shared" si="2"/>
        <v xml:space="preserve"> </v>
      </c>
    </row>
    <row r="17" spans="1:7" ht="48.75" customHeight="1" x14ac:dyDescent="0.2">
      <c r="A17" s="11">
        <v>9</v>
      </c>
      <c r="B17" s="11" t="s">
        <v>51</v>
      </c>
      <c r="C17" s="12" t="s">
        <v>68</v>
      </c>
      <c r="D17" s="11">
        <v>34</v>
      </c>
      <c r="E17" s="11" t="s">
        <v>27</v>
      </c>
      <c r="F17" s="18"/>
      <c r="G17" s="16" t="str">
        <f t="shared" si="2"/>
        <v xml:space="preserve"> </v>
      </c>
    </row>
    <row r="18" spans="1:7" ht="48.75" customHeight="1" x14ac:dyDescent="0.2">
      <c r="A18" s="11">
        <v>10</v>
      </c>
      <c r="B18" s="11" t="s">
        <v>51</v>
      </c>
      <c r="C18" s="12" t="s">
        <v>50</v>
      </c>
      <c r="D18" s="11">
        <v>74</v>
      </c>
      <c r="E18" s="11" t="s">
        <v>27</v>
      </c>
      <c r="F18" s="18"/>
      <c r="G18" s="16" t="str">
        <f t="shared" si="2"/>
        <v xml:space="preserve"> </v>
      </c>
    </row>
    <row r="19" spans="1:7" ht="36" customHeight="1" x14ac:dyDescent="0.2">
      <c r="A19" s="13"/>
      <c r="B19" s="13"/>
      <c r="C19" s="14" t="s">
        <v>18</v>
      </c>
      <c r="D19" s="13"/>
      <c r="E19" s="13"/>
      <c r="F19" s="15"/>
      <c r="G19" s="17" t="str">
        <f>IF(SUM(G13:G18)=0,"",SUM(G13:G18))</f>
        <v/>
      </c>
    </row>
    <row r="20" spans="1:7" ht="37.5" customHeight="1" x14ac:dyDescent="0.2">
      <c r="A20" s="9" t="s">
        <v>30</v>
      </c>
      <c r="B20" s="9"/>
      <c r="C20" s="10" t="s">
        <v>19</v>
      </c>
      <c r="D20" s="9"/>
      <c r="E20" s="9"/>
      <c r="F20" s="9"/>
      <c r="G20" s="9"/>
    </row>
    <row r="21" spans="1:7" ht="48" customHeight="1" x14ac:dyDescent="0.2">
      <c r="A21" s="11">
        <v>11</v>
      </c>
      <c r="B21" s="11" t="s">
        <v>39</v>
      </c>
      <c r="C21" s="12" t="s">
        <v>53</v>
      </c>
      <c r="D21" s="11">
        <v>1916</v>
      </c>
      <c r="E21" s="11" t="s">
        <v>3</v>
      </c>
      <c r="F21" s="18"/>
      <c r="G21" s="16" t="str">
        <f t="shared" ref="G21:G25" si="3">IF(ROUND(D21*F21,2)=0," ",ROUND(D21*F21,2))</f>
        <v xml:space="preserve"> </v>
      </c>
    </row>
    <row r="22" spans="1:7" ht="60.75" customHeight="1" x14ac:dyDescent="0.2">
      <c r="A22" s="11">
        <v>12</v>
      </c>
      <c r="B22" s="11" t="s">
        <v>39</v>
      </c>
      <c r="C22" s="12" t="s">
        <v>62</v>
      </c>
      <c r="D22" s="11">
        <v>641.5</v>
      </c>
      <c r="E22" s="11" t="s">
        <v>4</v>
      </c>
      <c r="F22" s="18"/>
      <c r="G22" s="16" t="str">
        <f t="shared" si="3"/>
        <v xml:space="preserve"> </v>
      </c>
    </row>
    <row r="23" spans="1:7" ht="48" customHeight="1" x14ac:dyDescent="0.2">
      <c r="A23" s="11">
        <v>13</v>
      </c>
      <c r="B23" s="11" t="s">
        <v>40</v>
      </c>
      <c r="C23" s="12" t="s">
        <v>65</v>
      </c>
      <c r="D23" s="11">
        <v>1154</v>
      </c>
      <c r="E23" s="11" t="s">
        <v>3</v>
      </c>
      <c r="F23" s="18"/>
      <c r="G23" s="16" t="str">
        <f t="shared" si="3"/>
        <v xml:space="preserve"> </v>
      </c>
    </row>
    <row r="24" spans="1:7" ht="48" customHeight="1" x14ac:dyDescent="0.2">
      <c r="A24" s="11">
        <v>14</v>
      </c>
      <c r="B24" s="11" t="s">
        <v>41</v>
      </c>
      <c r="C24" s="12" t="s">
        <v>63</v>
      </c>
      <c r="D24" s="11">
        <v>472</v>
      </c>
      <c r="E24" s="11" t="s">
        <v>3</v>
      </c>
      <c r="F24" s="18"/>
      <c r="G24" s="16" t="str">
        <f t="shared" ref="G24" si="4">IF(ROUND(D24*F24,2)=0," ",ROUND(D24*F24,2))</f>
        <v xml:space="preserve"> </v>
      </c>
    </row>
    <row r="25" spans="1:7" ht="48" customHeight="1" x14ac:dyDescent="0.2">
      <c r="A25" s="11">
        <v>15</v>
      </c>
      <c r="B25" s="11" t="s">
        <v>41</v>
      </c>
      <c r="C25" s="12" t="s">
        <v>64</v>
      </c>
      <c r="D25" s="11">
        <v>1154</v>
      </c>
      <c r="E25" s="11" t="s">
        <v>3</v>
      </c>
      <c r="F25" s="18"/>
      <c r="G25" s="16" t="str">
        <f t="shared" si="3"/>
        <v xml:space="preserve"> </v>
      </c>
    </row>
    <row r="26" spans="1:7" ht="37.5" customHeight="1" x14ac:dyDescent="0.2">
      <c r="A26" s="13"/>
      <c r="B26" s="13"/>
      <c r="C26" s="14" t="s">
        <v>18</v>
      </c>
      <c r="D26" s="13"/>
      <c r="E26" s="13"/>
      <c r="F26" s="15"/>
      <c r="G26" s="17" t="str">
        <f>IF(SUM(G21:G25)=0,"",SUM(G21:G25))</f>
        <v/>
      </c>
    </row>
    <row r="27" spans="1:7" ht="37.5" customHeight="1" x14ac:dyDescent="0.2">
      <c r="A27" s="9" t="s">
        <v>31</v>
      </c>
      <c r="B27" s="9"/>
      <c r="C27" s="10" t="s">
        <v>20</v>
      </c>
      <c r="D27" s="9"/>
      <c r="E27" s="9"/>
      <c r="F27" s="9"/>
      <c r="G27" s="9"/>
    </row>
    <row r="28" spans="1:7" ht="45.75" customHeight="1" x14ac:dyDescent="0.2">
      <c r="A28" s="11">
        <v>16</v>
      </c>
      <c r="B28" s="11" t="s">
        <v>37</v>
      </c>
      <c r="C28" s="12" t="s">
        <v>21</v>
      </c>
      <c r="D28" s="11">
        <v>709</v>
      </c>
      <c r="E28" s="11" t="s">
        <v>3</v>
      </c>
      <c r="F28" s="18"/>
      <c r="G28" s="16" t="str">
        <f t="shared" ref="G28:G33" si="5">IF(ROUND(D28*F28,2)=0," ",ROUND(D28*F28,2))</f>
        <v xml:space="preserve"> </v>
      </c>
    </row>
    <row r="29" spans="1:7" ht="45.75" customHeight="1" x14ac:dyDescent="0.2">
      <c r="A29" s="11">
        <v>17</v>
      </c>
      <c r="B29" s="11" t="s">
        <v>37</v>
      </c>
      <c r="C29" s="12" t="s">
        <v>22</v>
      </c>
      <c r="D29" s="11">
        <v>709</v>
      </c>
      <c r="E29" s="11" t="s">
        <v>3</v>
      </c>
      <c r="F29" s="18"/>
      <c r="G29" s="16" t="str">
        <f t="shared" si="5"/>
        <v xml:space="preserve"> </v>
      </c>
    </row>
    <row r="30" spans="1:7" ht="47.25" customHeight="1" x14ac:dyDescent="0.2">
      <c r="A30" s="11">
        <v>18</v>
      </c>
      <c r="B30" s="11" t="s">
        <v>38</v>
      </c>
      <c r="C30" s="12" t="s">
        <v>59</v>
      </c>
      <c r="D30" s="11">
        <v>709</v>
      </c>
      <c r="E30" s="11" t="s">
        <v>3</v>
      </c>
      <c r="F30" s="18"/>
      <c r="G30" s="16" t="str">
        <f t="shared" si="5"/>
        <v xml:space="preserve"> </v>
      </c>
    </row>
    <row r="31" spans="1:7" ht="47.25" customHeight="1" x14ac:dyDescent="0.2">
      <c r="A31" s="11">
        <v>19</v>
      </c>
      <c r="B31" s="11" t="s">
        <v>37</v>
      </c>
      <c r="C31" s="12" t="s">
        <v>42</v>
      </c>
      <c r="D31" s="11">
        <v>709</v>
      </c>
      <c r="E31" s="11" t="s">
        <v>3</v>
      </c>
      <c r="F31" s="18"/>
      <c r="G31" s="16" t="str">
        <f t="shared" si="5"/>
        <v xml:space="preserve"> </v>
      </c>
    </row>
    <row r="32" spans="1:7" ht="59.25" customHeight="1" x14ac:dyDescent="0.2">
      <c r="A32" s="11">
        <v>20</v>
      </c>
      <c r="B32" s="11" t="s">
        <v>55</v>
      </c>
      <c r="C32" s="12" t="s">
        <v>58</v>
      </c>
      <c r="D32" s="11">
        <v>758</v>
      </c>
      <c r="E32" s="11" t="s">
        <v>3</v>
      </c>
      <c r="F32" s="18"/>
      <c r="G32" s="16" t="str">
        <f t="shared" ref="G32" si="6">IF(ROUND(D32*F32,2)=0," ",ROUND(D32*F32,2))</f>
        <v xml:space="preserve"> </v>
      </c>
    </row>
    <row r="33" spans="1:7" ht="60.75" customHeight="1" x14ac:dyDescent="0.2">
      <c r="A33" s="11">
        <v>21</v>
      </c>
      <c r="B33" s="11" t="s">
        <v>36</v>
      </c>
      <c r="C33" s="12" t="s">
        <v>54</v>
      </c>
      <c r="D33" s="11">
        <v>373</v>
      </c>
      <c r="E33" s="11" t="s">
        <v>3</v>
      </c>
      <c r="F33" s="18"/>
      <c r="G33" s="16" t="str">
        <f t="shared" si="5"/>
        <v xml:space="preserve"> </v>
      </c>
    </row>
    <row r="34" spans="1:7" ht="37.5" customHeight="1" x14ac:dyDescent="0.2">
      <c r="A34" s="13"/>
      <c r="B34" s="13"/>
      <c r="C34" s="14" t="s">
        <v>18</v>
      </c>
      <c r="D34" s="13"/>
      <c r="E34" s="13"/>
      <c r="F34" s="15"/>
      <c r="G34" s="17" t="str">
        <f>IF(SUM(G28:G33)=0,"",SUM(G28:G33))</f>
        <v/>
      </c>
    </row>
    <row r="35" spans="1:7" ht="37.5" customHeight="1" x14ac:dyDescent="0.2">
      <c r="A35" s="9" t="s">
        <v>32</v>
      </c>
      <c r="B35" s="9"/>
      <c r="C35" s="10" t="s">
        <v>23</v>
      </c>
      <c r="D35" s="9"/>
      <c r="E35" s="9"/>
      <c r="F35" s="9"/>
      <c r="G35" s="9"/>
    </row>
    <row r="36" spans="1:7" ht="40.5" customHeight="1" x14ac:dyDescent="0.2">
      <c r="A36" s="11">
        <v>22</v>
      </c>
      <c r="B36" s="11" t="s">
        <v>35</v>
      </c>
      <c r="C36" s="12" t="s">
        <v>24</v>
      </c>
      <c r="D36" s="11">
        <v>180</v>
      </c>
      <c r="E36" s="11" t="s">
        <v>3</v>
      </c>
      <c r="F36" s="18"/>
      <c r="G36" s="16" t="str">
        <f t="shared" ref="G36:G38" si="7">IF(ROUND(D36*F36,2)=0," ",ROUND(D36*F36,2))</f>
        <v xml:space="preserve"> </v>
      </c>
    </row>
    <row r="37" spans="1:7" ht="37.5" customHeight="1" x14ac:dyDescent="0.2">
      <c r="A37" s="11">
        <v>23</v>
      </c>
      <c r="B37" s="11" t="s">
        <v>35</v>
      </c>
      <c r="C37" s="12" t="s">
        <v>25</v>
      </c>
      <c r="D37" s="11">
        <v>180</v>
      </c>
      <c r="E37" s="11" t="s">
        <v>3</v>
      </c>
      <c r="F37" s="18"/>
      <c r="G37" s="16" t="str">
        <f t="shared" si="7"/>
        <v xml:space="preserve"> </v>
      </c>
    </row>
    <row r="38" spans="1:7" ht="39.75" customHeight="1" x14ac:dyDescent="0.2">
      <c r="A38" s="11">
        <v>24</v>
      </c>
      <c r="B38" s="11" t="s">
        <v>16</v>
      </c>
      <c r="C38" s="12" t="s">
        <v>56</v>
      </c>
      <c r="D38" s="11">
        <v>76</v>
      </c>
      <c r="E38" s="11" t="s">
        <v>3</v>
      </c>
      <c r="F38" s="18"/>
      <c r="G38" s="16" t="str">
        <f t="shared" si="7"/>
        <v xml:space="preserve"> </v>
      </c>
    </row>
    <row r="39" spans="1:7" ht="37.5" customHeight="1" x14ac:dyDescent="0.2">
      <c r="A39" s="13"/>
      <c r="B39" s="13"/>
      <c r="C39" s="14" t="s">
        <v>18</v>
      </c>
      <c r="D39" s="13"/>
      <c r="E39" s="13"/>
      <c r="F39" s="15"/>
      <c r="G39" s="17" t="str">
        <f>IF(SUM(G36:G38)=0,"",SUM(G36:G38))</f>
        <v/>
      </c>
    </row>
    <row r="40" spans="1:7" ht="37.5" customHeight="1" x14ac:dyDescent="0.2">
      <c r="A40" s="9" t="s">
        <v>33</v>
      </c>
      <c r="B40" s="9"/>
      <c r="C40" s="10" t="s">
        <v>26</v>
      </c>
      <c r="D40" s="9"/>
      <c r="E40" s="9"/>
      <c r="F40" s="9"/>
      <c r="G40" s="9"/>
    </row>
    <row r="41" spans="1:7" ht="69" customHeight="1" x14ac:dyDescent="0.2">
      <c r="A41" s="11">
        <v>25</v>
      </c>
      <c r="B41" s="11" t="s">
        <v>34</v>
      </c>
      <c r="C41" s="12" t="s">
        <v>69</v>
      </c>
      <c r="D41" s="11">
        <v>711</v>
      </c>
      <c r="E41" s="11" t="s">
        <v>27</v>
      </c>
      <c r="F41" s="18"/>
      <c r="G41" s="16" t="str">
        <f t="shared" ref="G41" si="8">IF(ROUND(D41*F41,2)=0," ",ROUND(D41*F41,2))</f>
        <v xml:space="preserve"> </v>
      </c>
    </row>
    <row r="42" spans="1:7" ht="37.5" customHeight="1" x14ac:dyDescent="0.2">
      <c r="A42" s="13"/>
      <c r="B42" s="13"/>
      <c r="C42" s="14" t="s">
        <v>18</v>
      </c>
      <c r="D42" s="13"/>
      <c r="E42" s="13"/>
      <c r="F42" s="15"/>
      <c r="G42" s="17" t="str">
        <f>IF(SUM(G41:G41)=0,"",SUM(G41:G41))</f>
        <v/>
      </c>
    </row>
    <row r="43" spans="1:7" ht="42.75" customHeight="1" x14ac:dyDescent="0.2">
      <c r="A43" s="31" t="s">
        <v>13</v>
      </c>
      <c r="B43" s="32"/>
      <c r="C43" s="32"/>
      <c r="D43" s="32"/>
      <c r="E43" s="32"/>
      <c r="F43" s="33"/>
      <c r="G43" s="5" t="str">
        <f>IF(SUM(G7:G42)=0,"",SUM(G7:G10)+SUM(G13:G18)+SUM(G21:G25)+SUM(G28:G33)+SUM(G36:G38)+SUM(G41:G41))</f>
        <v/>
      </c>
    </row>
    <row r="44" spans="1:7" ht="42.75" customHeight="1" x14ac:dyDescent="0.2">
      <c r="A44" s="31" t="s">
        <v>14</v>
      </c>
      <c r="B44" s="32"/>
      <c r="C44" s="32"/>
      <c r="D44" s="32"/>
      <c r="E44" s="32"/>
      <c r="F44" s="33"/>
      <c r="G44" s="5" t="str">
        <f>IF(G43="","",ROUND(0.23*G43,2))</f>
        <v/>
      </c>
    </row>
    <row r="45" spans="1:7" ht="42.75" customHeight="1" x14ac:dyDescent="0.2">
      <c r="A45" s="31" t="s">
        <v>15</v>
      </c>
      <c r="B45" s="32"/>
      <c r="C45" s="32"/>
      <c r="D45" s="32"/>
      <c r="E45" s="32"/>
      <c r="F45" s="33"/>
      <c r="G45" s="5" t="str">
        <f>IF(G43="","",G43+G44)</f>
        <v/>
      </c>
    </row>
    <row r="46" spans="1:7" ht="37.5" customHeight="1" x14ac:dyDescent="0.2"/>
    <row r="47" spans="1:7" ht="37.5" customHeight="1" x14ac:dyDescent="0.2"/>
    <row r="48" spans="1:7" ht="108" customHeight="1" x14ac:dyDescent="0.2"/>
  </sheetData>
  <sheetProtection algorithmName="SHA-512" hashValue="jkxwxiY/VPpGwinxtmcyf4IZrmj4F02TPpg+xId51TphCT3eZ3THr1uL0bt2Ki3ZMBPoIQiDa92tTRM6HxxDgQ==" saltValue="opcRoo4d/Jimlc4Lw9Oo6A==" spinCount="100000" sheet="1" objects="1" scenarios="1" selectLockedCells="1"/>
  <mergeCells count="9">
    <mergeCell ref="A45:F45"/>
    <mergeCell ref="A44:F44"/>
    <mergeCell ref="A43:F43"/>
    <mergeCell ref="A1:G1"/>
    <mergeCell ref="A2:G2"/>
    <mergeCell ref="A3:A4"/>
    <mergeCell ref="B3:B4"/>
    <mergeCell ref="C3:C4"/>
    <mergeCell ref="D3:E3"/>
  </mergeCells>
  <pageMargins left="0.9055118110236221" right="0.51181102362204722" top="0.74803149606299213" bottom="0.74803149606299213" header="0.31496062992125984" footer="0.31496062992125984"/>
  <pageSetup paperSize="9" scale="53" fitToHeight="3" orientation="portrait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401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FCPR - Czetowice</vt:lpstr>
      <vt:lpstr>'FCPR - Czetowice'!Obszar_wydruku</vt:lpstr>
      <vt:lpstr>'FCPR - Czetowice'!Tytuły_wydruku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PAWBUD</dc:creator>
  <cp:lastModifiedBy>Paweł Stefańczyk</cp:lastModifiedBy>
  <cp:revision>3</cp:revision>
  <cp:lastPrinted>2025-03-03T11:29:37Z</cp:lastPrinted>
  <dcterms:created xsi:type="dcterms:W3CDTF">2005-11-07T08:50:30Z</dcterms:created>
  <dcterms:modified xsi:type="dcterms:W3CDTF">2025-03-03T11:30:55Z</dcterms:modified>
</cp:coreProperties>
</file>