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m 2025\Postępowania w imieniu i na rzecz\TBS\6_25 Utrzymanie budynków 2026_2027\"/>
    </mc:Choice>
  </mc:AlternateContent>
  <xr:revisionPtr revIDLastSave="0" documentId="13_ncr:1_{FDD6E667-4B69-4B84-A063-8B4851916340}" xr6:coauthVersionLast="47" xr6:coauthVersionMax="47" xr10:uidLastSave="{00000000-0000-0000-0000-000000000000}"/>
  <bookViews>
    <workbookView xWindow="-120" yWindow="-120" windowWidth="29040" windowHeight="15720" xr2:uid="{2FA490FA-CC00-4790-8537-87ED731AA0E2}"/>
  </bookViews>
  <sheets>
    <sheet name="Arkusz1" sheetId="1" r:id="rId1"/>
  </sheets>
  <definedNames>
    <definedName name="_Hlk184194519" localSheetId="0">Arkusz1!$B$3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50" i="1"/>
  <c r="I49" i="1"/>
  <c r="H26" i="1"/>
  <c r="H21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H59" i="1" l="1"/>
  <c r="H25" i="1" l="1"/>
  <c r="H18" i="1"/>
  <c r="H10" i="1"/>
  <c r="H11" i="1"/>
  <c r="H12" i="1"/>
  <c r="H13" i="1"/>
  <c r="H14" i="1"/>
  <c r="H15" i="1"/>
  <c r="H16" i="1"/>
  <c r="H9" i="1"/>
  <c r="H28" i="1" l="1"/>
  <c r="H58" i="1" s="1"/>
  <c r="H60" i="1" s="1"/>
</calcChain>
</file>

<file path=xl/sharedStrings.xml><?xml version="1.0" encoding="utf-8"?>
<sst xmlns="http://schemas.openxmlformats.org/spreadsheetml/2006/main" count="181" uniqueCount="108">
  <si>
    <t>NAZWA CZYNNOŚCI</t>
  </si>
  <si>
    <t xml:space="preserve">CZĘSTOTLIWOŚĆ </t>
  </si>
  <si>
    <t>J.M.</t>
  </si>
  <si>
    <t>2 x w tygodniu (poniedziałek i czwartek)</t>
  </si>
  <si>
    <t>1 m2</t>
  </si>
  <si>
    <t>SPRZĄTANIE TERENÓW ZEWNĘTRZNYCH</t>
  </si>
  <si>
    <t>TERENY ZEWNĘTRZNE</t>
  </si>
  <si>
    <t>sprzątanie terenów zewnętrznych (zbieranie nieczystości)</t>
  </si>
  <si>
    <t>zamiatanie terenów utwardzonych (wejścia do budynków, klatech schodowych, chodniki)</t>
  </si>
  <si>
    <t>usuwanie chwastów z chodników, opasek, krawężników, wejść do budynków, placu zabaw)</t>
  </si>
  <si>
    <t>koszenie trawników wraz z utylizacją trawy</t>
  </si>
  <si>
    <t xml:space="preserve">grabienie liści i wywóz zagrabionych liści </t>
  </si>
  <si>
    <t>opróżnianie koszy wolnostąjących przy budynkach</t>
  </si>
  <si>
    <t>2.2.</t>
  </si>
  <si>
    <t>Altany/ wiaty śmietnikowe</t>
  </si>
  <si>
    <t>zamiatanie oraz wykonanie prac porządkowych polegających an uprzątnięciu z terenów przyległych do śmietników (do 5 metrów) nieczystościo</t>
  </si>
  <si>
    <t>1 x na kwartał</t>
  </si>
  <si>
    <t>1 x w miesiącu od 1 kwietnia do 31 października</t>
  </si>
  <si>
    <t>2 x w roku (marzec, w ostatnim tygodniu października)</t>
  </si>
  <si>
    <t>2 x w tygodniu (poniedziałek i czawrtek)</t>
  </si>
  <si>
    <t>utrzymanie chodników, dojść do klatek schodowych, dojść do miejsc składowania pojemników na nieczystości stałe</t>
  </si>
  <si>
    <t>odśnieżanie ręczne i / lub mechaniczne</t>
  </si>
  <si>
    <t xml:space="preserve">posypywanie piaskiem lub innym środkiem przeciwdziałającym gołoledzi - zwalczanie śliskości </t>
  </si>
  <si>
    <t>usypywanie odgarniętego śniegu w pryzmy przy krawężniku chodnika zostawiając wolne przejścia i przejazdy oraz odległości min. 0,5 m od pni drzew (nie usypywanie pryzm ze śniegu bezpośrednio przy ścianach budynków)</t>
  </si>
  <si>
    <t xml:space="preserve">utrzymanie dróg wewnętrznych </t>
  </si>
  <si>
    <t>odśnieżanie ręczne lub / i mechaniczne</t>
  </si>
  <si>
    <t xml:space="preserve">utrzymanie czystości w okresie zimowym </t>
  </si>
  <si>
    <t>Lp.</t>
  </si>
  <si>
    <t>2 x w tygodniu (poniedziałek i czwartek)(w okresie              od 1 kwietnia do 31 października w pozostałych miesiącach  1 x w tygodniu czwartek</t>
  </si>
  <si>
    <t>czyszczenie po okresie zimowym (chodniki, drogi wewnętrzne, wejścia do budynków)</t>
  </si>
  <si>
    <t>cena jednostkowa netto</t>
  </si>
  <si>
    <t>Wartość brutto</t>
  </si>
  <si>
    <t xml:space="preserve">w razie potrzeby - max. 10 razy w roku - czas reakcji                    4 dni od zgłoszenia przez administratora </t>
  </si>
  <si>
    <t xml:space="preserve">1 x w roku - czas reakcji 4 dni </t>
  </si>
  <si>
    <t xml:space="preserve">1. </t>
  </si>
  <si>
    <t>1.1.</t>
  </si>
  <si>
    <t>1.2.</t>
  </si>
  <si>
    <t>2.</t>
  </si>
  <si>
    <t xml:space="preserve">2.1. </t>
  </si>
  <si>
    <t>Razem wartość netto (suma 1+2)</t>
  </si>
  <si>
    <t>utrzymanie czystości na placach zabaw (zbieranie śmieci)</t>
  </si>
  <si>
    <t>szt.</t>
  </si>
  <si>
    <t>ILOŚĆ ROCZNA</t>
  </si>
  <si>
    <t>wartość netto               (ilość roczna x cena jedn. netto)</t>
  </si>
  <si>
    <t>Usuwanie błota, śniegu lodu i innych zanieczyszczeń powinno odbywać się na bieżąco, a całkowite usunięcie skutków zjawisk atmosferycznych musi nastąpić niezwłocznie, jednak nie później niż w ciągu 3 godzin od momentu ich ustania. Do czynności należy przystąpić również w dni wolne i święta. Zakupienie piasku lub innych dowolnych środków na koszt Wykonawcy wraz z rozwiezieniem na nieruchomości i posesje w ilościach niezbędnych do zapewnienia skutecznego usuwania skutków zimy. Maksymalnie 50 interwencji w zimie.</t>
  </si>
  <si>
    <r>
      <rPr>
        <b/>
        <sz val="11"/>
        <rFont val="Calibri"/>
        <family val="2"/>
        <charset val="238"/>
        <scheme val="minor"/>
      </rPr>
      <t>na wezwanie do 3 godz.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 1. </t>
    </r>
    <r>
      <rPr>
        <sz val="11"/>
        <rFont val="Calibri"/>
        <family val="2"/>
        <charset val="238"/>
        <scheme val="minor"/>
      </rPr>
      <t xml:space="preserve">Zapobieganie i zwalczanie śliskości oraz odśnieżanie prowadzone będzie głównie przy użyciu soli drogowej (NaCl) oraz piasku  w dawkach określonych w Załączniku Nr 1 do Rozporządzenia Ministra Środowiska z dnia 27 października 2005 r. w sprawie rodzajów i warunków stosowania środków, jakie mogą być używane na drogach publicznych oraz ulicach i placach (Dz.U. z dnia 24 listopada 2005 r.). Zakup  środków do zwalczania śliskości leży po stronie wykonawcy.
</t>
    </r>
    <r>
      <rPr>
        <b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. Podczas bardzo wysokich spadków temperatury poniżej 15 stopni Celsjusza   zamawiający wymaga  zastosowania mieszanki  w proporcji 60% soli drogowej, 40 % piasku  do skostnienia nawiedzani jezdni. Maksymalnie 10 interwencji w zimie.</t>
    </r>
  </si>
  <si>
    <t>Stawka Vat 8%</t>
  </si>
  <si>
    <t xml:space="preserve">Załącznik nr 7 Formularz cenowy na usługę pn. Utrzymanie terenów zewnętrznych oraz utrzymanie czystości w budynkach TBS ABK Sp. z o. o.                                                                                                w Pruszczu Gdańskim w okresie od 01 kwietnia 2026 r. do 31 marca 2027 r.
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</si>
  <si>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</si>
  <si>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</si>
  <si>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</si>
  <si>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</si>
  <si>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</si>
  <si>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</si>
  <si>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</si>
  <si>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</si>
  <si>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</si>
  <si>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</si>
  <si>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</si>
  <si>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</si>
  <si>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</si>
  <si>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</si>
  <si>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</si>
  <si>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</si>
  <si>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MIEJSCE</t>
  </si>
  <si>
    <t>korytarze, schody i podesty klatki schodowej, windy, wiatrołapy</t>
  </si>
  <si>
    <t>szklane barierki</t>
  </si>
  <si>
    <t>balustrady i barierki przy schodach</t>
  </si>
  <si>
    <t>poręcze</t>
  </si>
  <si>
    <t>parapety okienne wewnętrznr</t>
  </si>
  <si>
    <t>drzwi wejściowe do budynku/drzwi w wiatrołapie</t>
  </si>
  <si>
    <t>korytarze piwniczne</t>
  </si>
  <si>
    <t>szyby w drzwiach wejściowych</t>
  </si>
  <si>
    <t>skrzynki na listy</t>
  </si>
  <si>
    <t>tablice informacyjne</t>
  </si>
  <si>
    <t>drzwi do pomieszczeń ogólnych/kotłowni/węzeł c.o.</t>
  </si>
  <si>
    <t>okna: klatki schodowej, kotłownia/węzeł c.o. (demontaż barierek)</t>
  </si>
  <si>
    <t>wycieraczki ślusarskie przed wejściami do budynkui</t>
  </si>
  <si>
    <t>wycieraczki gumowe</t>
  </si>
  <si>
    <t xml:space="preserve">szachty, skrzynki energetyczne i techniczne </t>
  </si>
  <si>
    <t>kotłownie/pomieszczenie techniczne/węzły c.o.</t>
  </si>
  <si>
    <t>mycie z użyciem odpowiednich detergentów</t>
  </si>
  <si>
    <t>zamiatanie</t>
  </si>
  <si>
    <t>usuwanie zanieczyszczeń</t>
  </si>
  <si>
    <t>zamiatanie i mycie z użyciem odpowiednich detergentów</t>
  </si>
  <si>
    <t xml:space="preserve">CZYNNOŚĆ </t>
  </si>
  <si>
    <t>mycie z użyciem odpowiednich detergentów(mycie dwustronne)</t>
  </si>
  <si>
    <t>mycie z użyciem odpowiednich detergentów (mycie dwustronne)</t>
  </si>
  <si>
    <t>1 x w tygodniu - czwartek</t>
  </si>
  <si>
    <t>2 x w tygodniu - poniedziałek, czwartek</t>
  </si>
  <si>
    <t>1 x w miesiącu</t>
  </si>
  <si>
    <t>2 x do roku - marzec, grudzień</t>
  </si>
  <si>
    <t>2 x do roku - marzec, do 15 grudnia</t>
  </si>
  <si>
    <t>1 x w tygodniu - czwratek</t>
  </si>
  <si>
    <t>m2</t>
  </si>
  <si>
    <t>mb</t>
  </si>
  <si>
    <t xml:space="preserve">UTRZYMANIE TERENÓW ZEWNĘTRZNYCH </t>
  </si>
  <si>
    <t>UTRZYMANIE CZYSTOŚCI W BUDYNKACH</t>
  </si>
  <si>
    <t>2 x w roku - maj, do 15 grudnia</t>
  </si>
  <si>
    <t>wartość brutto</t>
  </si>
  <si>
    <t>UTRZYMANIE TERENÓW ZEWNĘTRZNYCH</t>
  </si>
  <si>
    <t>Utrzymanie terenów zewnętrznych i utrzymanie czystości w budynkach będącychn własnością TBS ABK Sp. z o.o.</t>
  </si>
  <si>
    <t>WARTOŚĆ BRUTTO WYKONANIA PRZEDMIOTU ZAMÓWIENIA</t>
  </si>
  <si>
    <t>UWAGA: Wartośc brutto wykonania przedmiot zamówienia przenieść do formularza oferty</t>
  </si>
  <si>
    <t xml:space="preserve">UWAGA: Niniejszy formularz należy złożyć wraz z ofertą </t>
  </si>
  <si>
    <t xml:space="preserve">FORMULARZ CENOWY 
na usługę pn.: Utrzymanie terenów zewnętrznych oraz utrzymanie czystości w budynkach TBS ABK Sp. z o. o.                                                                                      w Pruszczu Gdańskim w okresie od 01 kwietnia 2026 r. do 31 marca 2027 r. </t>
  </si>
  <si>
    <t>Razem wartość netto</t>
  </si>
  <si>
    <t>Stawka Vat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</si>
</sst>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164" fontId="0" fillId="0" borderId="1" xfId="0" applyNumberFormat="1" applyBorder="1"/>
    <xf numFmtId="0" fontId="6" fillId="0" borderId="0" xfId="0" applyFont="1" applyAlignment="1">
      <alignment horizontal="center" vertical="center" wrapText="1"/>
    </xf>
    <xf numFmtId="9" fontId="0" fillId="0" borderId="1" xfId="0" applyNumberFormat="1" applyBorder="1"/>
    <xf numFmtId="0" fontId="1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Border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7" fillId="0" borderId="0" xfId="0" applyFont="1"/>
    <xf numFmtId="164" fontId="11" fillId="0" borderId="1" xfId="0" applyNumberFormat="1" applyFont="1" applyBorder="1"/>
    <xf numFmtId="164" fontId="11" fillId="0" borderId="5" xfId="0" applyNumberFormat="1" applyFont="1" applyBorder="1"/>
    <xf numFmtId="164" fontId="8" fillId="0" borderId="9" xfId="0" applyNumberFormat="1" applyFont="1" applyBorder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D4BF-709D-47EA-A779-85C05E37C852}">
  <sheetPr>
    <pageSetUpPr fitToPage="1"/>
  </sheetPr>
  <dimension ref="A1:J64"/>
  <sheetViews>
    <sheetView tabSelected="1" topLeftCell="A45" workbookViewId="0">
      <selection activeCell="I53" sqref="I53"/>
    </sheetView>
  </sheetViews>
  <sheetFormatPr defaultRowHeight="15" x14ac:dyDescent="0.25"/>
  <cols>
    <col min="1" max="1" width="9.140625" customWidth="1"/>
    <col min="3" max="3" width="33.85546875" customWidth="1"/>
    <col min="4" max="4" width="45.42578125" customWidth="1"/>
    <col min="5" max="5" width="17.7109375" customWidth="1"/>
    <col min="6" max="6" width="15" customWidth="1"/>
    <col min="7" max="7" width="15.85546875" customWidth="1"/>
    <col min="8" max="8" width="19" customWidth="1"/>
    <col min="9" max="9" width="17.42578125" customWidth="1"/>
  </cols>
  <sheetData>
    <row r="1" spans="1:10" ht="49.5" customHeight="1" x14ac:dyDescent="0.25">
      <c r="A1" s="58" t="s">
        <v>47</v>
      </c>
      <c r="B1" s="58"/>
      <c r="C1" s="58"/>
      <c r="D1" s="58"/>
      <c r="E1" s="58"/>
      <c r="F1" s="58"/>
      <c r="G1" s="58"/>
      <c r="H1" s="58"/>
    </row>
    <row r="3" spans="1:10" ht="57.75" customHeight="1" x14ac:dyDescent="0.25">
      <c r="B3" s="80" t="s">
        <v>105</v>
      </c>
      <c r="C3" s="80"/>
      <c r="D3" s="80"/>
      <c r="E3" s="80"/>
      <c r="F3" s="80"/>
      <c r="G3" s="80"/>
      <c r="H3" s="80"/>
      <c r="I3" s="2"/>
      <c r="J3" s="2"/>
    </row>
    <row r="4" spans="1:10" ht="27" customHeight="1" x14ac:dyDescent="0.3">
      <c r="A4" s="30" t="s">
        <v>96</v>
      </c>
      <c r="B4" s="31"/>
      <c r="C4" s="31"/>
      <c r="D4" s="15"/>
      <c r="E4" s="15"/>
      <c r="F4" s="15"/>
      <c r="G4" s="15"/>
      <c r="H4" s="15"/>
      <c r="I4" s="2"/>
      <c r="J4" s="2"/>
    </row>
    <row r="5" spans="1:10" x14ac:dyDescent="0.25">
      <c r="B5" s="10"/>
    </row>
    <row r="6" spans="1:10" ht="45" x14ac:dyDescent="0.25">
      <c r="A6" s="3" t="s">
        <v>27</v>
      </c>
      <c r="B6" s="68" t="s">
        <v>0</v>
      </c>
      <c r="C6" s="68"/>
      <c r="D6" s="3" t="s">
        <v>1</v>
      </c>
      <c r="E6" s="3" t="s">
        <v>2</v>
      </c>
      <c r="F6" s="11" t="s">
        <v>42</v>
      </c>
      <c r="G6" s="4" t="s">
        <v>30</v>
      </c>
      <c r="H6" s="12" t="s">
        <v>43</v>
      </c>
    </row>
    <row r="7" spans="1:10" ht="25.5" customHeight="1" x14ac:dyDescent="0.25">
      <c r="A7" s="5" t="s">
        <v>34</v>
      </c>
      <c r="B7" s="69" t="s">
        <v>5</v>
      </c>
      <c r="C7" s="69"/>
      <c r="D7" s="69"/>
      <c r="E7" s="69"/>
      <c r="F7" s="69"/>
      <c r="G7" s="69"/>
      <c r="H7" s="69"/>
    </row>
    <row r="8" spans="1:10" ht="30.75" customHeight="1" x14ac:dyDescent="0.25">
      <c r="A8" s="5" t="s">
        <v>35</v>
      </c>
      <c r="B8" s="69" t="s">
        <v>6</v>
      </c>
      <c r="C8" s="69"/>
      <c r="D8" s="69"/>
      <c r="E8" s="69"/>
      <c r="F8" s="69"/>
      <c r="G8" s="69"/>
      <c r="H8" s="69"/>
    </row>
    <row r="9" spans="1:10" ht="33" customHeight="1" x14ac:dyDescent="0.25">
      <c r="A9" s="6"/>
      <c r="B9" s="70" t="s">
        <v>7</v>
      </c>
      <c r="C9" s="70"/>
      <c r="D9" s="7" t="s">
        <v>3</v>
      </c>
      <c r="E9" s="7" t="s">
        <v>4</v>
      </c>
      <c r="F9" s="7">
        <v>1648259.6</v>
      </c>
      <c r="G9" s="13"/>
      <c r="H9" s="13">
        <f>F9*G9</f>
        <v>0</v>
      </c>
    </row>
    <row r="10" spans="1:10" ht="43.5" customHeight="1" x14ac:dyDescent="0.25">
      <c r="A10" s="6"/>
      <c r="B10" s="70" t="s">
        <v>8</v>
      </c>
      <c r="C10" s="70"/>
      <c r="D10" s="7" t="s">
        <v>16</v>
      </c>
      <c r="E10" s="7" t="s">
        <v>4</v>
      </c>
      <c r="F10" s="7">
        <v>12735.12</v>
      </c>
      <c r="G10" s="13"/>
      <c r="H10" s="13">
        <f t="shared" ref="H10:H16" si="0">F10*G10</f>
        <v>0</v>
      </c>
    </row>
    <row r="11" spans="1:10" ht="47.25" customHeight="1" x14ac:dyDescent="0.25">
      <c r="A11" s="6"/>
      <c r="B11" s="70" t="s">
        <v>9</v>
      </c>
      <c r="C11" s="70"/>
      <c r="D11" s="7" t="s">
        <v>17</v>
      </c>
      <c r="E11" s="7" t="s">
        <v>4</v>
      </c>
      <c r="F11" s="7">
        <v>22986.46</v>
      </c>
      <c r="G11" s="13"/>
      <c r="H11" s="13">
        <f t="shared" si="0"/>
        <v>0</v>
      </c>
    </row>
    <row r="12" spans="1:10" ht="46.5" customHeight="1" x14ac:dyDescent="0.25">
      <c r="A12" s="6"/>
      <c r="B12" s="70" t="s">
        <v>10</v>
      </c>
      <c r="C12" s="70"/>
      <c r="D12" s="9" t="s">
        <v>32</v>
      </c>
      <c r="E12" s="7" t="s">
        <v>4</v>
      </c>
      <c r="F12" s="7">
        <v>126648.7</v>
      </c>
      <c r="G12" s="13"/>
      <c r="H12" s="13">
        <f t="shared" si="0"/>
        <v>0</v>
      </c>
    </row>
    <row r="13" spans="1:10" ht="30" customHeight="1" x14ac:dyDescent="0.25">
      <c r="A13" s="6"/>
      <c r="B13" s="79" t="s">
        <v>11</v>
      </c>
      <c r="C13" s="79"/>
      <c r="D13" s="7" t="s">
        <v>18</v>
      </c>
      <c r="E13" s="7" t="s">
        <v>4</v>
      </c>
      <c r="F13" s="7">
        <v>25329.74</v>
      </c>
      <c r="G13" s="13"/>
      <c r="H13" s="13">
        <f t="shared" si="0"/>
        <v>0</v>
      </c>
    </row>
    <row r="14" spans="1:10" ht="37.5" customHeight="1" x14ac:dyDescent="0.25">
      <c r="A14" s="6"/>
      <c r="B14" s="70" t="s">
        <v>29</v>
      </c>
      <c r="C14" s="70"/>
      <c r="D14" s="7" t="s">
        <v>33</v>
      </c>
      <c r="E14" s="7" t="s">
        <v>4</v>
      </c>
      <c r="F14" s="7">
        <v>7217.78</v>
      </c>
      <c r="G14" s="13"/>
      <c r="H14" s="13">
        <f t="shared" si="0"/>
        <v>0</v>
      </c>
    </row>
    <row r="15" spans="1:10" ht="39.75" customHeight="1" x14ac:dyDescent="0.25">
      <c r="A15" s="6"/>
      <c r="B15" s="70" t="s">
        <v>12</v>
      </c>
      <c r="C15" s="70"/>
      <c r="D15" s="7" t="s">
        <v>3</v>
      </c>
      <c r="E15" s="7" t="s">
        <v>41</v>
      </c>
      <c r="F15" s="7">
        <v>1040</v>
      </c>
      <c r="G15" s="13"/>
      <c r="H15" s="13">
        <f t="shared" si="0"/>
        <v>0</v>
      </c>
    </row>
    <row r="16" spans="1:10" ht="65.25" customHeight="1" x14ac:dyDescent="0.25">
      <c r="A16" s="6"/>
      <c r="B16" s="70" t="s">
        <v>40</v>
      </c>
      <c r="C16" s="70"/>
      <c r="D16" s="8" t="s">
        <v>28</v>
      </c>
      <c r="E16" s="7" t="s">
        <v>4</v>
      </c>
      <c r="F16" s="7">
        <v>15048</v>
      </c>
      <c r="G16" s="13"/>
      <c r="H16" s="13">
        <f t="shared" si="0"/>
        <v>0</v>
      </c>
    </row>
    <row r="17" spans="1:9" ht="30" customHeight="1" x14ac:dyDescent="0.25">
      <c r="A17" s="5" t="s">
        <v>36</v>
      </c>
      <c r="B17" s="71" t="s">
        <v>14</v>
      </c>
      <c r="C17" s="72"/>
      <c r="D17" s="72"/>
      <c r="E17" s="72"/>
      <c r="F17" s="72"/>
      <c r="G17" s="72"/>
      <c r="H17" s="73"/>
    </row>
    <row r="18" spans="1:9" ht="60" customHeight="1" x14ac:dyDescent="0.25">
      <c r="A18" s="6"/>
      <c r="B18" s="70" t="s">
        <v>15</v>
      </c>
      <c r="C18" s="70"/>
      <c r="D18" s="7" t="s">
        <v>19</v>
      </c>
      <c r="E18" s="7" t="s">
        <v>4</v>
      </c>
      <c r="F18" s="7">
        <v>8682.9599999999991</v>
      </c>
      <c r="G18" s="13"/>
      <c r="H18" s="13">
        <f>F18*G18</f>
        <v>0</v>
      </c>
    </row>
    <row r="19" spans="1:9" ht="34.5" customHeight="1" x14ac:dyDescent="0.25">
      <c r="A19" s="5" t="s">
        <v>37</v>
      </c>
      <c r="B19" s="83" t="s">
        <v>26</v>
      </c>
      <c r="C19" s="84"/>
      <c r="D19" s="84"/>
      <c r="E19" s="84"/>
      <c r="F19" s="84"/>
      <c r="G19" s="84"/>
      <c r="H19" s="85"/>
    </row>
    <row r="20" spans="1:9" ht="50.25" customHeight="1" x14ac:dyDescent="0.25">
      <c r="A20" s="5" t="s">
        <v>38</v>
      </c>
      <c r="B20" s="86" t="s">
        <v>20</v>
      </c>
      <c r="C20" s="87"/>
      <c r="D20" s="87"/>
      <c r="E20" s="87"/>
      <c r="F20" s="87"/>
      <c r="G20" s="87"/>
      <c r="H20" s="88"/>
    </row>
    <row r="21" spans="1:9" ht="32.25" customHeight="1" x14ac:dyDescent="0.25">
      <c r="A21" s="6"/>
      <c r="B21" s="79" t="s">
        <v>21</v>
      </c>
      <c r="C21" s="79"/>
      <c r="D21" s="78" t="s">
        <v>44</v>
      </c>
      <c r="E21" s="59" t="s">
        <v>4</v>
      </c>
      <c r="F21" s="59">
        <v>159189</v>
      </c>
      <c r="G21" s="62"/>
      <c r="H21" s="65">
        <f>F21*G21</f>
        <v>0</v>
      </c>
    </row>
    <row r="22" spans="1:9" ht="59.25" customHeight="1" x14ac:dyDescent="0.25">
      <c r="A22" s="6"/>
      <c r="B22" s="70" t="s">
        <v>22</v>
      </c>
      <c r="C22" s="70"/>
      <c r="D22" s="78"/>
      <c r="E22" s="60"/>
      <c r="F22" s="60"/>
      <c r="G22" s="63"/>
      <c r="H22" s="66"/>
    </row>
    <row r="23" spans="1:9" ht="99" customHeight="1" x14ac:dyDescent="0.25">
      <c r="A23" s="6"/>
      <c r="B23" s="70" t="s">
        <v>23</v>
      </c>
      <c r="C23" s="70"/>
      <c r="D23" s="78"/>
      <c r="E23" s="61"/>
      <c r="F23" s="61"/>
      <c r="G23" s="64"/>
      <c r="H23" s="67"/>
    </row>
    <row r="24" spans="1:9" ht="30.75" customHeight="1" x14ac:dyDescent="0.25">
      <c r="A24" s="5" t="s">
        <v>13</v>
      </c>
      <c r="B24" s="71" t="s">
        <v>24</v>
      </c>
      <c r="C24" s="72"/>
      <c r="D24" s="72"/>
      <c r="E24" s="72"/>
      <c r="F24" s="72"/>
      <c r="G24" s="72"/>
      <c r="H24" s="73"/>
    </row>
    <row r="25" spans="1:9" ht="267" customHeight="1" x14ac:dyDescent="0.25">
      <c r="A25" s="6"/>
      <c r="B25" s="77" t="s">
        <v>25</v>
      </c>
      <c r="C25" s="77"/>
      <c r="D25" s="9" t="s">
        <v>45</v>
      </c>
      <c r="E25" s="7" t="s">
        <v>4</v>
      </c>
      <c r="F25" s="7">
        <v>42317.8</v>
      </c>
      <c r="G25" s="13"/>
      <c r="H25" s="13">
        <f>F25*G25</f>
        <v>0</v>
      </c>
    </row>
    <row r="26" spans="1:9" ht="27.75" customHeight="1" x14ac:dyDescent="0.25">
      <c r="A26" s="74" t="s">
        <v>39</v>
      </c>
      <c r="B26" s="81"/>
      <c r="C26" s="81"/>
      <c r="D26" s="81"/>
      <c r="E26" s="81"/>
      <c r="F26" s="81"/>
      <c r="G26" s="82"/>
      <c r="H26" s="14">
        <f>SUM(H9:H16,H18,H21:H23,H25)</f>
        <v>0</v>
      </c>
    </row>
    <row r="27" spans="1:9" ht="27" customHeight="1" x14ac:dyDescent="0.25">
      <c r="A27" s="74" t="s">
        <v>46</v>
      </c>
      <c r="B27" s="75"/>
      <c r="C27" s="75"/>
      <c r="D27" s="75"/>
      <c r="E27" s="75"/>
      <c r="F27" s="75"/>
      <c r="G27" s="76"/>
      <c r="H27" s="16">
        <v>0.08</v>
      </c>
    </row>
    <row r="28" spans="1:9" ht="30.75" customHeight="1" x14ac:dyDescent="0.25">
      <c r="A28" s="74" t="s">
        <v>31</v>
      </c>
      <c r="B28" s="75"/>
      <c r="C28" s="75"/>
      <c r="D28" s="75"/>
      <c r="E28" s="75"/>
      <c r="F28" s="75"/>
      <c r="G28" s="76"/>
      <c r="H28" s="14">
        <f>H26*1.08</f>
        <v>0</v>
      </c>
    </row>
    <row r="29" spans="1:9" x14ac:dyDescent="0.25">
      <c r="E29" s="1"/>
      <c r="F29" s="1"/>
    </row>
    <row r="30" spans="1:9" ht="18.75" x14ac:dyDescent="0.3">
      <c r="A30" s="30" t="s">
        <v>97</v>
      </c>
      <c r="B30" s="30"/>
      <c r="C30" s="30"/>
    </row>
    <row r="31" spans="1:9" ht="15.75" thickBot="1" x14ac:dyDescent="0.3">
      <c r="B31" s="10"/>
      <c r="E31" s="22"/>
      <c r="H31" s="56"/>
      <c r="I31" s="56"/>
    </row>
    <row r="32" spans="1:9" ht="46.5" thickTop="1" thickBot="1" x14ac:dyDescent="0.3">
      <c r="A32" s="17" t="s">
        <v>27</v>
      </c>
      <c r="B32" s="57" t="s">
        <v>64</v>
      </c>
      <c r="C32" s="57"/>
      <c r="D32" s="21" t="s">
        <v>85</v>
      </c>
      <c r="E32" s="23" t="s">
        <v>1</v>
      </c>
      <c r="F32" s="17" t="s">
        <v>2</v>
      </c>
      <c r="G32" s="21" t="s">
        <v>42</v>
      </c>
      <c r="H32" s="25" t="s">
        <v>30</v>
      </c>
      <c r="I32" s="25" t="s">
        <v>43</v>
      </c>
    </row>
    <row r="33" spans="1:9" ht="31.5" thickTop="1" thickBot="1" x14ac:dyDescent="0.3">
      <c r="A33" s="18" t="s">
        <v>48</v>
      </c>
      <c r="B33" s="54" t="s">
        <v>65</v>
      </c>
      <c r="C33" s="54" t="s">
        <v>81</v>
      </c>
      <c r="D33" s="20" t="s">
        <v>81</v>
      </c>
      <c r="E33" s="20" t="s">
        <v>88</v>
      </c>
      <c r="F33" s="24" t="s">
        <v>94</v>
      </c>
      <c r="G33" s="24">
        <v>103818.52</v>
      </c>
      <c r="H33" s="26"/>
      <c r="I33" s="26">
        <f t="shared" ref="I33:I49" si="1">G33*H33</f>
        <v>0</v>
      </c>
    </row>
    <row r="34" spans="1:9" ht="46.5" thickTop="1" thickBot="1" x14ac:dyDescent="0.3">
      <c r="A34" s="18" t="s">
        <v>37</v>
      </c>
      <c r="B34" s="54" t="s">
        <v>65</v>
      </c>
      <c r="C34" s="54" t="s">
        <v>82</v>
      </c>
      <c r="D34" s="20" t="s">
        <v>82</v>
      </c>
      <c r="E34" s="20" t="s">
        <v>89</v>
      </c>
      <c r="F34" s="24" t="s">
        <v>94</v>
      </c>
      <c r="G34" s="24">
        <v>207637.04</v>
      </c>
      <c r="H34" s="27"/>
      <c r="I34" s="27">
        <f t="shared" si="1"/>
        <v>0</v>
      </c>
    </row>
    <row r="35" spans="1:9" ht="31.5" thickTop="1" thickBot="1" x14ac:dyDescent="0.3">
      <c r="A35" s="18" t="s">
        <v>49</v>
      </c>
      <c r="B35" s="19" t="s">
        <v>66</v>
      </c>
      <c r="C35" s="19" t="s">
        <v>81</v>
      </c>
      <c r="D35" s="20" t="s">
        <v>86</v>
      </c>
      <c r="E35" s="20" t="s">
        <v>90</v>
      </c>
      <c r="F35" s="24" t="s">
        <v>94</v>
      </c>
      <c r="G35" s="24">
        <v>1136.6400000000001</v>
      </c>
      <c r="H35" s="27"/>
      <c r="I35" s="27">
        <f t="shared" si="1"/>
        <v>0</v>
      </c>
    </row>
    <row r="36" spans="1:9" ht="31.5" thickTop="1" thickBot="1" x14ac:dyDescent="0.3">
      <c r="A36" s="18" t="s">
        <v>50</v>
      </c>
      <c r="B36" s="54" t="s">
        <v>67</v>
      </c>
      <c r="C36" s="54" t="s">
        <v>81</v>
      </c>
      <c r="D36" s="20" t="s">
        <v>87</v>
      </c>
      <c r="E36" s="20" t="s">
        <v>90</v>
      </c>
      <c r="F36" s="24" t="s">
        <v>94</v>
      </c>
      <c r="G36" s="24">
        <v>10050.48</v>
      </c>
      <c r="H36" s="26"/>
      <c r="I36" s="27">
        <f t="shared" si="1"/>
        <v>0</v>
      </c>
    </row>
    <row r="37" spans="1:9" ht="16.5" thickTop="1" thickBot="1" x14ac:dyDescent="0.3">
      <c r="A37" s="18" t="s">
        <v>51</v>
      </c>
      <c r="B37" s="54" t="s">
        <v>68</v>
      </c>
      <c r="C37" s="54" t="s">
        <v>81</v>
      </c>
      <c r="D37" s="20" t="s">
        <v>81</v>
      </c>
      <c r="E37" s="20" t="s">
        <v>90</v>
      </c>
      <c r="F37" s="24" t="s">
        <v>95</v>
      </c>
      <c r="G37" s="24">
        <v>6561.36</v>
      </c>
      <c r="H37" s="27"/>
      <c r="I37" s="27">
        <f t="shared" si="1"/>
        <v>0</v>
      </c>
    </row>
    <row r="38" spans="1:9" ht="16.5" thickTop="1" thickBot="1" x14ac:dyDescent="0.3">
      <c r="A38" s="18" t="s">
        <v>52</v>
      </c>
      <c r="B38" s="54" t="s">
        <v>69</v>
      </c>
      <c r="C38" s="54" t="s">
        <v>81</v>
      </c>
      <c r="D38" s="20" t="s">
        <v>81</v>
      </c>
      <c r="E38" s="20" t="s">
        <v>90</v>
      </c>
      <c r="F38" s="24" t="s">
        <v>94</v>
      </c>
      <c r="G38" s="24">
        <v>180.22</v>
      </c>
      <c r="H38" s="27"/>
      <c r="I38" s="27">
        <f t="shared" si="1"/>
        <v>0</v>
      </c>
    </row>
    <row r="39" spans="1:9" ht="31.5" thickTop="1" thickBot="1" x14ac:dyDescent="0.3">
      <c r="A39" s="18" t="s">
        <v>53</v>
      </c>
      <c r="B39" s="54" t="s">
        <v>70</v>
      </c>
      <c r="C39" s="54" t="s">
        <v>81</v>
      </c>
      <c r="D39" s="20" t="s">
        <v>87</v>
      </c>
      <c r="E39" s="20" t="s">
        <v>88</v>
      </c>
      <c r="F39" s="24" t="s">
        <v>94</v>
      </c>
      <c r="G39" s="24">
        <v>19978.400000000001</v>
      </c>
      <c r="H39" s="26"/>
      <c r="I39" s="27">
        <f t="shared" si="1"/>
        <v>0</v>
      </c>
    </row>
    <row r="40" spans="1:9" ht="31.5" thickTop="1" thickBot="1" x14ac:dyDescent="0.3">
      <c r="A40" s="18" t="s">
        <v>54</v>
      </c>
      <c r="B40" s="54" t="s">
        <v>71</v>
      </c>
      <c r="C40" s="54" t="s">
        <v>82</v>
      </c>
      <c r="D40" s="20" t="s">
        <v>82</v>
      </c>
      <c r="E40" s="20" t="s">
        <v>91</v>
      </c>
      <c r="F40" s="24" t="s">
        <v>94</v>
      </c>
      <c r="G40" s="24">
        <v>666.54</v>
      </c>
      <c r="H40" s="27"/>
      <c r="I40" s="27">
        <f t="shared" si="1"/>
        <v>0</v>
      </c>
    </row>
    <row r="41" spans="1:9" ht="31.5" thickTop="1" thickBot="1" x14ac:dyDescent="0.3">
      <c r="A41" s="18" t="s">
        <v>55</v>
      </c>
      <c r="B41" s="54" t="s">
        <v>72</v>
      </c>
      <c r="C41" s="54" t="s">
        <v>81</v>
      </c>
      <c r="D41" s="20" t="s">
        <v>87</v>
      </c>
      <c r="E41" s="20" t="s">
        <v>88</v>
      </c>
      <c r="F41" s="24" t="s">
        <v>94</v>
      </c>
      <c r="G41" s="24">
        <v>11230.96</v>
      </c>
      <c r="H41" s="27"/>
      <c r="I41" s="27">
        <f t="shared" si="1"/>
        <v>0</v>
      </c>
    </row>
    <row r="42" spans="1:9" ht="16.5" thickTop="1" thickBot="1" x14ac:dyDescent="0.3">
      <c r="A42" s="18" t="s">
        <v>56</v>
      </c>
      <c r="B42" s="55" t="s">
        <v>73</v>
      </c>
      <c r="C42" s="55" t="s">
        <v>81</v>
      </c>
      <c r="D42" s="20" t="s">
        <v>81</v>
      </c>
      <c r="E42" s="20" t="s">
        <v>90</v>
      </c>
      <c r="F42" s="24" t="s">
        <v>94</v>
      </c>
      <c r="G42" s="24">
        <v>309.08999999999997</v>
      </c>
      <c r="H42" s="26"/>
      <c r="I42" s="27">
        <f t="shared" si="1"/>
        <v>0</v>
      </c>
    </row>
    <row r="43" spans="1:9" ht="16.5" thickTop="1" thickBot="1" x14ac:dyDescent="0.3">
      <c r="A43" s="18" t="s">
        <v>57</v>
      </c>
      <c r="B43" s="54" t="s">
        <v>74</v>
      </c>
      <c r="C43" s="54" t="s">
        <v>81</v>
      </c>
      <c r="D43" s="20" t="s">
        <v>81</v>
      </c>
      <c r="E43" s="20" t="s">
        <v>90</v>
      </c>
      <c r="F43" s="24" t="s">
        <v>94</v>
      </c>
      <c r="G43" s="24">
        <v>37.92</v>
      </c>
      <c r="H43" s="27"/>
      <c r="I43" s="27">
        <f t="shared" si="1"/>
        <v>0</v>
      </c>
    </row>
    <row r="44" spans="1:9" ht="31.5" thickTop="1" thickBot="1" x14ac:dyDescent="0.3">
      <c r="A44" s="18" t="s">
        <v>58</v>
      </c>
      <c r="B44" s="54" t="s">
        <v>75</v>
      </c>
      <c r="C44" s="54" t="s">
        <v>81</v>
      </c>
      <c r="D44" s="20" t="s">
        <v>87</v>
      </c>
      <c r="E44" s="20" t="s">
        <v>90</v>
      </c>
      <c r="F44" s="24" t="s">
        <v>94</v>
      </c>
      <c r="G44" s="24">
        <v>2357.52</v>
      </c>
      <c r="H44" s="27"/>
      <c r="I44" s="27">
        <f t="shared" si="1"/>
        <v>0</v>
      </c>
    </row>
    <row r="45" spans="1:9" ht="46.5" thickTop="1" thickBot="1" x14ac:dyDescent="0.3">
      <c r="A45" s="18" t="s">
        <v>59</v>
      </c>
      <c r="B45" s="54" t="s">
        <v>76</v>
      </c>
      <c r="C45" s="54" t="s">
        <v>81</v>
      </c>
      <c r="D45" s="20" t="s">
        <v>87</v>
      </c>
      <c r="E45" s="20" t="s">
        <v>92</v>
      </c>
      <c r="F45" s="24" t="s">
        <v>94</v>
      </c>
      <c r="G45" s="24">
        <v>1326.72</v>
      </c>
      <c r="H45" s="26"/>
      <c r="I45" s="27">
        <f t="shared" si="1"/>
        <v>0</v>
      </c>
    </row>
    <row r="46" spans="1:9" ht="42" customHeight="1" thickTop="1" thickBot="1" x14ac:dyDescent="0.3">
      <c r="A46" s="18" t="s">
        <v>60</v>
      </c>
      <c r="B46" s="54" t="s">
        <v>77</v>
      </c>
      <c r="C46" s="54" t="s">
        <v>83</v>
      </c>
      <c r="D46" s="20" t="s">
        <v>83</v>
      </c>
      <c r="E46" s="20" t="s">
        <v>90</v>
      </c>
      <c r="F46" s="24" t="s">
        <v>94</v>
      </c>
      <c r="G46" s="24">
        <v>120.66</v>
      </c>
      <c r="H46" s="27"/>
      <c r="I46" s="27">
        <f t="shared" si="1"/>
        <v>0</v>
      </c>
    </row>
    <row r="47" spans="1:9" ht="31.5" thickTop="1" thickBot="1" x14ac:dyDescent="0.3">
      <c r="A47" s="18" t="s">
        <v>61</v>
      </c>
      <c r="B47" s="54" t="s">
        <v>78</v>
      </c>
      <c r="C47" s="54" t="s">
        <v>83</v>
      </c>
      <c r="D47" s="20" t="s">
        <v>83</v>
      </c>
      <c r="E47" s="20" t="s">
        <v>93</v>
      </c>
      <c r="F47" s="24" t="s">
        <v>94</v>
      </c>
      <c r="G47" s="24">
        <v>158.08000000000001</v>
      </c>
      <c r="H47" s="27"/>
      <c r="I47" s="27">
        <f t="shared" si="1"/>
        <v>0</v>
      </c>
    </row>
    <row r="48" spans="1:9" ht="41.25" customHeight="1" thickTop="1" thickBot="1" x14ac:dyDescent="0.3">
      <c r="A48" s="18" t="s">
        <v>62</v>
      </c>
      <c r="B48" s="54" t="s">
        <v>79</v>
      </c>
      <c r="C48" s="54" t="s">
        <v>81</v>
      </c>
      <c r="D48" s="20" t="s">
        <v>81</v>
      </c>
      <c r="E48" s="20" t="s">
        <v>98</v>
      </c>
      <c r="F48" s="24" t="s">
        <v>94</v>
      </c>
      <c r="G48" s="24">
        <v>419.04</v>
      </c>
      <c r="H48" s="26"/>
      <c r="I48" s="27">
        <f t="shared" si="1"/>
        <v>0</v>
      </c>
    </row>
    <row r="49" spans="1:9" ht="46.5" thickTop="1" thickBot="1" x14ac:dyDescent="0.3">
      <c r="A49" s="18" t="s">
        <v>63</v>
      </c>
      <c r="B49" s="54" t="s">
        <v>80</v>
      </c>
      <c r="C49" s="54" t="s">
        <v>84</v>
      </c>
      <c r="D49" s="20" t="s">
        <v>84</v>
      </c>
      <c r="E49" s="20" t="s">
        <v>92</v>
      </c>
      <c r="F49" s="24" t="s">
        <v>94</v>
      </c>
      <c r="G49" s="24">
        <v>238.34</v>
      </c>
      <c r="H49" s="27"/>
      <c r="I49" s="27">
        <f>G49*H49</f>
        <v>0</v>
      </c>
    </row>
    <row r="50" spans="1:9" ht="17.25" thickTop="1" thickBot="1" x14ac:dyDescent="0.3">
      <c r="A50" s="44" t="s">
        <v>106</v>
      </c>
      <c r="B50" s="45"/>
      <c r="C50" s="45"/>
      <c r="D50" s="45"/>
      <c r="E50" s="45"/>
      <c r="F50" s="45"/>
      <c r="G50" s="45"/>
      <c r="H50" s="45"/>
      <c r="I50" s="28">
        <f>SUM(I33:I49)</f>
        <v>0</v>
      </c>
    </row>
    <row r="51" spans="1:9" ht="17.25" thickTop="1" thickBot="1" x14ac:dyDescent="0.3">
      <c r="A51" s="44" t="s">
        <v>107</v>
      </c>
      <c r="B51" s="44"/>
      <c r="C51" s="44"/>
      <c r="D51" s="44"/>
      <c r="E51" s="44"/>
      <c r="F51" s="44"/>
      <c r="G51" s="44"/>
      <c r="H51" s="44"/>
      <c r="I51" s="16">
        <v>0.23</v>
      </c>
    </row>
    <row r="52" spans="1:9" ht="27" customHeight="1" thickTop="1" thickBot="1" x14ac:dyDescent="0.3">
      <c r="A52" s="44" t="s">
        <v>31</v>
      </c>
      <c r="B52" s="44"/>
      <c r="C52" s="44"/>
      <c r="D52" s="44"/>
      <c r="E52" s="44"/>
      <c r="F52" s="44"/>
      <c r="G52" s="44"/>
      <c r="H52" s="44"/>
      <c r="I52" s="29">
        <f>I50*1.23</f>
        <v>0</v>
      </c>
    </row>
    <row r="53" spans="1:9" ht="15.75" thickTop="1" x14ac:dyDescent="0.25"/>
    <row r="56" spans="1:9" x14ac:dyDescent="0.25">
      <c r="B56" s="46" t="s">
        <v>101</v>
      </c>
      <c r="C56" s="47"/>
      <c r="D56" s="47"/>
      <c r="E56" s="47"/>
      <c r="F56" s="47"/>
      <c r="G56" s="48"/>
      <c r="H56" s="52" t="s">
        <v>99</v>
      </c>
      <c r="I56" s="39"/>
    </row>
    <row r="57" spans="1:9" x14ac:dyDescent="0.25">
      <c r="B57" s="49"/>
      <c r="C57" s="50"/>
      <c r="D57" s="50"/>
      <c r="E57" s="50"/>
      <c r="F57" s="50"/>
      <c r="G57" s="51"/>
      <c r="H57" s="53"/>
      <c r="I57" s="39"/>
    </row>
    <row r="58" spans="1:9" ht="26.25" customHeight="1" x14ac:dyDescent="0.25">
      <c r="B58" s="40" t="s">
        <v>100</v>
      </c>
      <c r="C58" s="41"/>
      <c r="D58" s="41"/>
      <c r="E58" s="41"/>
      <c r="F58" s="41"/>
      <c r="G58" s="42"/>
      <c r="H58" s="35">
        <f>H28</f>
        <v>0</v>
      </c>
    </row>
    <row r="59" spans="1:9" ht="31.5" customHeight="1" thickBot="1" x14ac:dyDescent="0.3">
      <c r="B59" s="40" t="s">
        <v>97</v>
      </c>
      <c r="C59" s="41"/>
      <c r="D59" s="41"/>
      <c r="E59" s="41"/>
      <c r="F59" s="41"/>
      <c r="G59" s="42"/>
      <c r="H59" s="36">
        <f>I52</f>
        <v>0</v>
      </c>
    </row>
    <row r="60" spans="1:9" ht="32.25" customHeight="1" thickBot="1" x14ac:dyDescent="0.35">
      <c r="B60" s="32"/>
      <c r="C60" s="33"/>
      <c r="D60" s="43" t="s">
        <v>102</v>
      </c>
      <c r="E60" s="43"/>
      <c r="F60" s="43"/>
      <c r="G60" s="43"/>
      <c r="H60" s="37">
        <f>H58+H59</f>
        <v>0</v>
      </c>
    </row>
    <row r="62" spans="1:9" x14ac:dyDescent="0.25">
      <c r="D62" s="38" t="s">
        <v>103</v>
      </c>
      <c r="E62" s="38"/>
      <c r="F62" s="38"/>
      <c r="G62" s="38"/>
      <c r="H62" s="38"/>
    </row>
    <row r="63" spans="1:9" x14ac:dyDescent="0.25">
      <c r="D63" s="34"/>
      <c r="E63" s="34"/>
      <c r="F63" s="34"/>
      <c r="G63" s="34"/>
      <c r="H63" s="34"/>
    </row>
    <row r="64" spans="1:9" x14ac:dyDescent="0.25">
      <c r="D64" s="38" t="s">
        <v>104</v>
      </c>
      <c r="E64" s="38"/>
      <c r="F64" s="38"/>
      <c r="G64" s="38"/>
      <c r="H64" s="38"/>
    </row>
  </sheetData>
  <mergeCells count="59">
    <mergeCell ref="B16:C16"/>
    <mergeCell ref="B3:H3"/>
    <mergeCell ref="A26:G26"/>
    <mergeCell ref="A27:G27"/>
    <mergeCell ref="B11:C11"/>
    <mergeCell ref="B19:H19"/>
    <mergeCell ref="B20:H20"/>
    <mergeCell ref="B12:C12"/>
    <mergeCell ref="B13:C13"/>
    <mergeCell ref="A28:G28"/>
    <mergeCell ref="B25:C25"/>
    <mergeCell ref="D21:D23"/>
    <mergeCell ref="B23:C23"/>
    <mergeCell ref="B24:H24"/>
    <mergeCell ref="B21:C21"/>
    <mergeCell ref="B22:C22"/>
    <mergeCell ref="E21:E23"/>
    <mergeCell ref="B37:C37"/>
    <mergeCell ref="B38:C38"/>
    <mergeCell ref="B39:C39"/>
    <mergeCell ref="A1:H1"/>
    <mergeCell ref="F21:F23"/>
    <mergeCell ref="G21:G23"/>
    <mergeCell ref="H21:H23"/>
    <mergeCell ref="B6:C6"/>
    <mergeCell ref="B7:H7"/>
    <mergeCell ref="B8:H8"/>
    <mergeCell ref="B9:C9"/>
    <mergeCell ref="B10:C10"/>
    <mergeCell ref="B18:C18"/>
    <mergeCell ref="B17:H17"/>
    <mergeCell ref="B14:C14"/>
    <mergeCell ref="B15:C15"/>
    <mergeCell ref="H31:I31"/>
    <mergeCell ref="B32:C32"/>
    <mergeCell ref="B33:C33"/>
    <mergeCell ref="B34:C34"/>
    <mergeCell ref="B36:C36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A50:H50"/>
    <mergeCell ref="A51:H51"/>
    <mergeCell ref="A52:H52"/>
    <mergeCell ref="B56:G57"/>
    <mergeCell ref="H56:H57"/>
    <mergeCell ref="D62:H62"/>
    <mergeCell ref="D64:H64"/>
    <mergeCell ref="I56:I57"/>
    <mergeCell ref="B58:G58"/>
    <mergeCell ref="B59:G59"/>
    <mergeCell ref="D60:G60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Arkusz1!_Hlk184194519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Marlena Radziun</dc:creator>
  <cp:lastModifiedBy>Marlena Radziun</cp:lastModifiedBy>
  <cp:lastPrinted>2025-03-04T10:02:30Z</cp:lastPrinted>
  <dcterms:created xsi:type="dcterms:W3CDTF">2024-10-28T10:27:28Z</dcterms:created>
  <dcterms:modified xsi:type="dcterms:W3CDTF">2025-12-02T08:54:27Z</dcterms:modified>
</cp:coreProperties>
</file>