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I:\specyfikacje\swz 2023\203 23 naprawa przepustu dw 719 (t. suska)\pytania i odpowiedzi\"/>
    </mc:Choice>
  </mc:AlternateContent>
  <xr:revisionPtr revIDLastSave="0" documentId="8_{6FA571E1-078D-43C8-B7E5-8CFA4282F2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zedmiar" sheetId="13" r:id="rId1"/>
  </sheets>
  <definedNames>
    <definedName name="_xlnm.Print_Area" localSheetId="0">Przedmiar!$A$3:$E$15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3" l="1"/>
  <c r="E24" i="13"/>
  <c r="E23" i="13"/>
  <c r="E22" i="13"/>
  <c r="E21" i="13"/>
  <c r="E20" i="13"/>
  <c r="E19" i="13"/>
  <c r="E17" i="13"/>
  <c r="E14" i="13"/>
  <c r="E7" i="13"/>
  <c r="E18" i="13" l="1"/>
</calcChain>
</file>

<file path=xl/sharedStrings.xml><?xml version="1.0" encoding="utf-8"?>
<sst xmlns="http://schemas.openxmlformats.org/spreadsheetml/2006/main" count="67" uniqueCount="49">
  <si>
    <t>Podstawa</t>
  </si>
  <si>
    <t>Wyszczególnienie elementów rozliczeniowych</t>
  </si>
  <si>
    <t>Jedn.</t>
  </si>
  <si>
    <t>Ilość</t>
  </si>
  <si>
    <t>Poz.</t>
  </si>
  <si>
    <t>m2</t>
  </si>
  <si>
    <t>D.04.03.01</t>
  </si>
  <si>
    <t>szt.</t>
  </si>
  <si>
    <t>mb</t>
  </si>
  <si>
    <t>m3</t>
  </si>
  <si>
    <t>Roboty mostowe</t>
  </si>
  <si>
    <t>M.11.01.01</t>
  </si>
  <si>
    <t>M.11.01.04</t>
  </si>
  <si>
    <t>M.20.01.15</t>
  </si>
  <si>
    <t>D.01.02.04</t>
  </si>
  <si>
    <t>D.04.01.01</t>
  </si>
  <si>
    <t>D.05.03.05a</t>
  </si>
  <si>
    <t>D.05.03.26</t>
  </si>
  <si>
    <t>D.07.03.01</t>
  </si>
  <si>
    <t>Roboty rozbiórkowe</t>
  </si>
  <si>
    <t>Rozbiórka elementow dróg i ulic</t>
  </si>
  <si>
    <t>Wzmocnienie geosiatka połączenia nawierzchni istniejacej z nowa, geosiatka układana w w-wie wiążącej</t>
  </si>
  <si>
    <t>Ułożenie geowłóniny separacyjno filtracyjnej o gramatrurze 400g/m2 bez uwzględnienia zakładów (wymiary 8m x 20m )</t>
  </si>
  <si>
    <t>Umocnienie poboczy kruszywem łamanym stabilizowanym mechanicznie grubość 20 cm 0/31 mm u uwzględnieniem spadków 6-8% w kierunku rowu (wymiary 24m*1,25m*2)</t>
  </si>
  <si>
    <t>Podbudowa z kruszywa łamanego stabilizowanego mechanicznie grubość 20 cm 0/31 mm. Góra podbudowy zasadniczej z KŁSM E2=140 MPa Io 2,2 (wymiary 7,4m x 20m)</t>
  </si>
  <si>
    <t>Umocnienie skarp nasypu drogowego na odcinkach
podlegających odtworzeniu i reproflacji poprzez humusowanie gr.10 cm i obsiew nasionami traw. W cenie należy uwzględnić także zabezpieczenie przed erozją do czasu porośnięcia skarpy trawą.</t>
  </si>
  <si>
    <t>D-07.01.01</t>
  </si>
  <si>
    <t>Wykonanie oznakowania poziomego cienkowarstwowego w ramach stałej organizacji ruchu</t>
  </si>
  <si>
    <t>Proflowanie podłoża pod konstrukcję poboczy</t>
  </si>
  <si>
    <t>Wykop do poziomu posadowienia remontowanego przepustu, rozbiórka skarp i stożków nasypu drogowego w celu wykonania posadowania nowego przepustu na materacu, reprofilacja rowu na wlocie i wylocie, reprofilacja skarp nasypu</t>
  </si>
  <si>
    <t>Rozbiórka głowicy żelbetowej wraz z ewentualną ławą fundamentową</t>
  </si>
  <si>
    <t>Wprowadzenie czasowej organizacji ruchu zgodnie z zatwierdzonym projektem w pozycji należy uwzglednić: wykonanie tymczasowego poszerzenia nawierzchni, wykonanie tymczasowej nawierzchni technologicznej, zabudowa tymczasowych barier betonowych, demontaz wszystkich elementów wykonanych w ramach COR</t>
  </si>
  <si>
    <t>Zasypka inżynierska przepustów z mieszanki piaskowo- żwirowej o Is&gt; 1,0. Góra robót ziemnych E2 = 120 MPa Io &lt;2,2 ,odtworzenie stożków i skarp nasypu drogowego, reprofilacja rowu na wlocie i wylocie, reprofilacja skarp nasypu.</t>
  </si>
  <si>
    <t>Odwodnienie korpusu drogowego</t>
  </si>
  <si>
    <t>Ułożenie przepustu z rury HDPE fi 800 SN8 z minimalnym naziomem H= 110 cm z zachowanym spadkiem 0,5% Rz. Wlotu: 137.40 - Rz Wylotu: 137.24 na materacu kruszywowym o grubości 40 cm o Is&gt; 0,98 oraz szerokości 2m wykonanym na geowłókninie separacyjno-filtracjnej o gramaturze &gt; 400 g/m2. Inwentaryzacja dotychczasowego posadowienia rzędnej wlotu oraz wylotu</t>
  </si>
  <si>
    <t>Tymczasowe zabezpieczenie i odwodnienie wykopu w osi drogi oraz od strony stawu wg projektu technologicznego Wykonawcy</t>
  </si>
  <si>
    <t xml:space="preserve">Naprawa przepustu w km 59+580 w ciągu drogi wojewódzkiej 719 w m. Puszcza Mariańska </t>
  </si>
  <si>
    <t xml:space="preserve">Przedmiar Robót </t>
  </si>
  <si>
    <t>Warstwa wiążąca z betonu asfaltowego AC 16W PMB 25/55-60 dla KR 3-4 gr. 8 cm (wymiary 7.10m x 20,5m)</t>
  </si>
  <si>
    <t>Warstwa ścieralna z betonu asfaltowego AC 11S PMB 45/80-50 dla KR 3-4 gr. 4 cm (wymiary 7m x 21m)</t>
  </si>
  <si>
    <t>D.04.02.01</t>
  </si>
  <si>
    <t>D.04.07.01a</t>
  </si>
  <si>
    <t>D.05.03.05b</t>
  </si>
  <si>
    <t>Podbudowa zasadnicza z betonu asfaltowego AC 22P 35/50 dla KR 3-4gr. 11 cm (wymiary 7,2m x 20m)</t>
  </si>
  <si>
    <t>Oczyszczenie i skropienie warstw podbudowy KSŁM, podbudowy z mma i warstwy wiążącej z mma (podano sume powierzchnię dla wszystkich warstw)</t>
  </si>
  <si>
    <t>D.03.01.03a</t>
  </si>
  <si>
    <t>D.06.01.02</t>
  </si>
  <si>
    <t>rozbiorka nawierzchni bitumicznej wraz z konstrukcją nawierzchni</t>
  </si>
  <si>
    <t xml:space="preserve"> rozbiórka przewodów z przepustu z kregów betonowych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</si>
</sst>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z_ł"/>
    <numFmt numFmtId="165" formatCode="#,##0.00_ ;\-#,##0.00\ "/>
  </numFmts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  <charset val="238"/>
    </font>
    <font>
      <sz val="9"/>
      <name val="Arial"/>
      <family val="2"/>
    </font>
    <font>
      <sz val="9"/>
      <name val="Calibri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Cambria"/>
      <family val="1"/>
      <charset val="238"/>
    </font>
    <font>
      <b/>
      <sz val="10"/>
      <name val="Cambria"/>
      <family val="1"/>
      <charset val="238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57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vertical="top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vertical="top"/>
    </xf>
    <xf numFmtId="164" fontId="4" fillId="0" borderId="0" xfId="0" applyNumberFormat="1" applyFont="1" applyFill="1" applyBorder="1" applyAlignment="1" applyProtection="1">
      <alignment vertical="top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 vertical="center"/>
    </xf>
    <xf numFmtId="4" fontId="5" fillId="0" borderId="3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2" fontId="5" fillId="0" borderId="3" xfId="0" applyNumberFormat="1" applyFont="1" applyFill="1" applyBorder="1" applyAlignment="1" applyProtection="1">
      <alignment horizontal="center" vertical="center"/>
    </xf>
    <xf numFmtId="4" fontId="5" fillId="0" borderId="12" xfId="0" applyNumberFormat="1" applyFont="1" applyFill="1" applyBorder="1" applyAlignment="1" applyProtection="1">
      <alignment horizontal="center" vertical="center"/>
    </xf>
    <xf numFmtId="2" fontId="5" fillId="0" borderId="4" xfId="0" applyNumberFormat="1" applyFont="1" applyFill="1" applyBorder="1" applyAlignment="1" applyProtection="1">
      <alignment horizontal="center" vertical="center"/>
    </xf>
    <xf numFmtId="165" fontId="5" fillId="0" borderId="3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10" xfId="0" applyNumberFormat="1" applyFont="1" applyFill="1" applyBorder="1" applyAlignment="1" applyProtection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/>
    </xf>
    <xf numFmtId="0" fontId="12" fillId="0" borderId="20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2" fontId="5" fillId="0" borderId="4" xfId="0" applyNumberFormat="1" applyFont="1" applyFill="1" applyBorder="1" applyAlignment="1" applyProtection="1">
      <alignment horizontal="center" vertical="center" wrapText="1"/>
    </xf>
    <xf numFmtId="2" fontId="6" fillId="0" borderId="4" xfId="0" applyNumberFormat="1" applyFont="1" applyFill="1" applyBorder="1" applyAlignment="1" applyProtection="1">
      <alignment horizontal="left" vertical="center" wrapText="1"/>
    </xf>
    <xf numFmtId="2" fontId="5" fillId="0" borderId="5" xfId="0" applyNumberFormat="1" applyFont="1" applyFill="1" applyBorder="1" applyAlignment="1" applyProtection="1">
      <alignment horizontal="center" vertical="center"/>
    </xf>
    <xf numFmtId="2" fontId="5" fillId="0" borderId="12" xfId="0" applyNumberFormat="1" applyFont="1" applyFill="1" applyBorder="1" applyAlignment="1" applyProtection="1">
      <alignment horizontal="center" vertical="center"/>
    </xf>
    <xf numFmtId="0" fontId="7" fillId="0" borderId="14" xfId="0" applyNumberFormat="1" applyFont="1" applyFill="1" applyBorder="1" applyAlignment="1" applyProtection="1">
      <alignment vertical="center" wrapText="1"/>
    </xf>
    <xf numFmtId="0" fontId="7" fillId="0" borderId="15" xfId="0" applyNumberFormat="1" applyFont="1" applyFill="1" applyBorder="1" applyAlignment="1" applyProtection="1">
      <alignment vertical="center" wrapText="1"/>
    </xf>
    <xf numFmtId="0" fontId="13" fillId="0" borderId="19" xfId="0" applyNumberFormat="1" applyFont="1" applyFill="1" applyBorder="1" applyAlignment="1" applyProtection="1">
      <alignment horizontal="center" vertical="center" wrapText="1"/>
    </xf>
    <xf numFmtId="0" fontId="13" fillId="0" borderId="20" xfId="0" applyNumberFormat="1" applyFont="1" applyFill="1" applyBorder="1" applyAlignment="1" applyProtection="1">
      <alignment horizontal="center" vertical="center" wrapTex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>
      <alignment vertical="top" wrapText="1"/>
    </xf>
    <xf numFmtId="0" fontId="3" fillId="0" borderId="13" xfId="0" applyNumberFormat="1" applyFont="1" applyFill="1" applyBorder="1" applyAlignment="1" applyProtection="1">
      <alignment horizontal="center"/>
    </xf>
    <xf numFmtId="0" fontId="3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13" fillId="0" borderId="16" xfId="0" applyNumberFormat="1" applyFont="1" applyFill="1" applyBorder="1" applyAlignment="1" applyProtection="1">
      <alignment horizontal="center" vertical="center"/>
    </xf>
    <xf numFmtId="0" fontId="13" fillId="0" borderId="17" xfId="0" applyNumberFormat="1" applyFont="1" applyFill="1" applyBorder="1" applyAlignment="1" applyProtection="1">
      <alignment horizontal="center" vertical="center"/>
    </xf>
    <xf numFmtId="0" fontId="13" fillId="0" borderId="18" xfId="0" applyNumberFormat="1" applyFont="1" applyFill="1" applyBorder="1" applyAlignment="1" applyProtection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G43"/>
  <sheetViews>
    <sheetView tabSelected="1" topLeftCell="A5" zoomScaleNormal="100" workbookViewId="0">
      <selection activeCell="C11" sqref="C11"/>
    </sheetView>
  </sheetViews>
  <sheetFormatPr defaultColWidth="8.85546875" defaultRowHeight="12.75" x14ac:dyDescent="0.2"/>
  <cols>
    <col min="1" max="1" width="4.5703125" style="6" customWidth="1"/>
    <col min="2" max="2" width="14.140625" style="7" customWidth="1"/>
    <col min="3" max="3" width="47.7109375" style="7" customWidth="1"/>
    <col min="4" max="4" width="4.7109375" style="6" customWidth="1"/>
    <col min="5" max="5" width="16.5703125" style="6" customWidth="1"/>
    <col min="6" max="7" width="13.85546875" style="7" bestFit="1" customWidth="1"/>
    <col min="8" max="16384" width="8.85546875" style="7"/>
  </cols>
  <sheetData>
    <row r="1" spans="1:7" ht="10.5" customHeight="1" x14ac:dyDescent="0.2">
      <c r="A1" s="44"/>
      <c r="B1" s="45"/>
      <c r="C1" s="45"/>
    </row>
    <row r="2" spans="1:7" ht="13.5" customHeight="1" thickBot="1" x14ac:dyDescent="0.25">
      <c r="A2" s="2"/>
      <c r="B2" s="46"/>
      <c r="C2" s="47"/>
    </row>
    <row r="3" spans="1:7" ht="19.5" customHeight="1" thickBot="1" x14ac:dyDescent="0.3">
      <c r="A3" s="48" t="s">
        <v>37</v>
      </c>
      <c r="B3" s="49"/>
      <c r="C3" s="49"/>
      <c r="D3" s="49"/>
      <c r="E3" s="50"/>
      <c r="F3" s="10"/>
    </row>
    <row r="4" spans="1:7" ht="33" customHeight="1" thickBot="1" x14ac:dyDescent="0.25">
      <c r="A4" s="54" t="s">
        <v>36</v>
      </c>
      <c r="B4" s="55"/>
      <c r="C4" s="55"/>
      <c r="D4" s="55"/>
      <c r="E4" s="56"/>
      <c r="F4" s="39"/>
      <c r="G4" s="40"/>
    </row>
    <row r="5" spans="1:7" ht="21" customHeight="1" thickBot="1" x14ac:dyDescent="0.25">
      <c r="A5" s="15" t="s">
        <v>4</v>
      </c>
      <c r="B5" s="16" t="s">
        <v>0</v>
      </c>
      <c r="C5" s="16" t="s">
        <v>1</v>
      </c>
      <c r="D5" s="16" t="s">
        <v>2</v>
      </c>
      <c r="E5" s="17" t="s">
        <v>3</v>
      </c>
      <c r="F5" s="1"/>
    </row>
    <row r="6" spans="1:7" ht="19.5" customHeight="1" x14ac:dyDescent="0.2">
      <c r="A6" s="51" t="s">
        <v>10</v>
      </c>
      <c r="B6" s="52"/>
      <c r="C6" s="52"/>
      <c r="D6" s="52"/>
      <c r="E6" s="53"/>
    </row>
    <row r="7" spans="1:7" ht="63" customHeight="1" x14ac:dyDescent="0.2">
      <c r="A7" s="9">
        <v>1</v>
      </c>
      <c r="B7" s="14" t="s">
        <v>11</v>
      </c>
      <c r="C7" s="3" t="s">
        <v>29</v>
      </c>
      <c r="D7" s="4" t="s">
        <v>9</v>
      </c>
      <c r="E7" s="21">
        <f>2*3.5*14+20</f>
        <v>118</v>
      </c>
      <c r="G7" s="2"/>
    </row>
    <row r="8" spans="1:7" ht="42.75" customHeight="1" x14ac:dyDescent="0.2">
      <c r="A8" s="9">
        <v>2</v>
      </c>
      <c r="B8" s="14" t="s">
        <v>11</v>
      </c>
      <c r="C8" s="3" t="s">
        <v>35</v>
      </c>
      <c r="D8" s="4" t="s">
        <v>7</v>
      </c>
      <c r="E8" s="21">
        <v>1</v>
      </c>
    </row>
    <row r="9" spans="1:7" ht="73.5" customHeight="1" x14ac:dyDescent="0.2">
      <c r="A9" s="9">
        <v>3</v>
      </c>
      <c r="B9" s="14" t="s">
        <v>12</v>
      </c>
      <c r="C9" s="3" t="s">
        <v>32</v>
      </c>
      <c r="D9" s="4" t="s">
        <v>9</v>
      </c>
      <c r="E9" s="21">
        <v>100</v>
      </c>
    </row>
    <row r="10" spans="1:7" ht="30" customHeight="1" x14ac:dyDescent="0.2">
      <c r="A10" s="41" t="s">
        <v>19</v>
      </c>
      <c r="B10" s="42"/>
      <c r="C10" s="42"/>
      <c r="D10" s="42"/>
      <c r="E10" s="43"/>
    </row>
    <row r="11" spans="1:7" ht="26.25" customHeight="1" x14ac:dyDescent="0.2">
      <c r="A11" s="9">
        <v>4</v>
      </c>
      <c r="B11" s="14" t="s">
        <v>13</v>
      </c>
      <c r="C11" s="3" t="s">
        <v>48</v>
      </c>
      <c r="D11" s="4" t="s">
        <v>8</v>
      </c>
      <c r="E11" s="21">
        <v>15.6</v>
      </c>
    </row>
    <row r="12" spans="1:7" ht="35.25" customHeight="1" x14ac:dyDescent="0.2">
      <c r="A12" s="9">
        <v>5</v>
      </c>
      <c r="B12" s="14" t="s">
        <v>13</v>
      </c>
      <c r="C12" s="3" t="s">
        <v>30</v>
      </c>
      <c r="D12" s="4" t="s">
        <v>9</v>
      </c>
      <c r="E12" s="21">
        <v>4</v>
      </c>
    </row>
    <row r="13" spans="1:7" ht="30" customHeight="1" x14ac:dyDescent="0.2">
      <c r="A13" s="41" t="s">
        <v>20</v>
      </c>
      <c r="B13" s="42"/>
      <c r="C13" s="42"/>
      <c r="D13" s="42"/>
      <c r="E13" s="43"/>
    </row>
    <row r="14" spans="1:7" ht="33" customHeight="1" x14ac:dyDescent="0.2">
      <c r="A14" s="9">
        <v>6</v>
      </c>
      <c r="B14" s="14" t="s">
        <v>14</v>
      </c>
      <c r="C14" s="3" t="s">
        <v>47</v>
      </c>
      <c r="D14" s="4" t="s">
        <v>5</v>
      </c>
      <c r="E14" s="21">
        <f>24*7</f>
        <v>168</v>
      </c>
    </row>
    <row r="15" spans="1:7" ht="28.5" customHeight="1" x14ac:dyDescent="0.2">
      <c r="A15" s="41" t="s">
        <v>33</v>
      </c>
      <c r="B15" s="42"/>
      <c r="C15" s="42"/>
      <c r="D15" s="42"/>
      <c r="E15" s="43"/>
      <c r="G15" s="8"/>
    </row>
    <row r="16" spans="1:7" ht="95.25" customHeight="1" x14ac:dyDescent="0.2">
      <c r="A16" s="9">
        <v>7</v>
      </c>
      <c r="B16" s="14" t="s">
        <v>45</v>
      </c>
      <c r="C16" s="3" t="s">
        <v>34</v>
      </c>
      <c r="D16" s="4" t="s">
        <v>8</v>
      </c>
      <c r="E16" s="21">
        <v>15.6</v>
      </c>
      <c r="G16" s="8"/>
    </row>
    <row r="17" spans="1:7" ht="40.5" customHeight="1" x14ac:dyDescent="0.2">
      <c r="A17" s="22">
        <v>8</v>
      </c>
      <c r="B17" s="30" t="s">
        <v>15</v>
      </c>
      <c r="C17" s="3" t="s">
        <v>28</v>
      </c>
      <c r="D17" s="24" t="s">
        <v>5</v>
      </c>
      <c r="E17" s="25">
        <f>21*1.25</f>
        <v>26.25</v>
      </c>
      <c r="G17" s="8"/>
    </row>
    <row r="18" spans="1:7" ht="45.75" customHeight="1" x14ac:dyDescent="0.2">
      <c r="A18" s="22">
        <v>9</v>
      </c>
      <c r="B18" s="31" t="s">
        <v>6</v>
      </c>
      <c r="C18" s="29" t="s">
        <v>44</v>
      </c>
      <c r="D18" s="32" t="s">
        <v>5</v>
      </c>
      <c r="E18" s="38">
        <f>E20+E22+E23</f>
        <v>437.54999999999995</v>
      </c>
      <c r="G18" s="8"/>
    </row>
    <row r="19" spans="1:7" ht="32.25" customHeight="1" x14ac:dyDescent="0.2">
      <c r="A19" s="22">
        <v>10</v>
      </c>
      <c r="B19" s="31"/>
      <c r="C19" s="33" t="s">
        <v>22</v>
      </c>
      <c r="D19" s="24" t="s">
        <v>5</v>
      </c>
      <c r="E19" s="25">
        <f>E20</f>
        <v>148</v>
      </c>
    </row>
    <row r="20" spans="1:7" ht="36" x14ac:dyDescent="0.2">
      <c r="A20" s="22">
        <v>11</v>
      </c>
      <c r="B20" s="30" t="s">
        <v>40</v>
      </c>
      <c r="C20" s="23" t="s">
        <v>24</v>
      </c>
      <c r="D20" s="24" t="s">
        <v>5</v>
      </c>
      <c r="E20" s="25">
        <f>7.4*20</f>
        <v>148</v>
      </c>
    </row>
    <row r="21" spans="1:7" ht="36" x14ac:dyDescent="0.2">
      <c r="A21" s="22">
        <v>12</v>
      </c>
      <c r="B21" s="30" t="s">
        <v>40</v>
      </c>
      <c r="C21" s="23" t="s">
        <v>23</v>
      </c>
      <c r="D21" s="24" t="s">
        <v>5</v>
      </c>
      <c r="E21" s="25">
        <f>24*1.25*2</f>
        <v>60</v>
      </c>
    </row>
    <row r="22" spans="1:7" ht="24" x14ac:dyDescent="0.2">
      <c r="A22" s="18">
        <v>13</v>
      </c>
      <c r="B22" s="4" t="s">
        <v>41</v>
      </c>
      <c r="C22" s="19" t="s">
        <v>43</v>
      </c>
      <c r="D22" s="24" t="s">
        <v>5</v>
      </c>
      <c r="E22" s="26">
        <f>7.2*20</f>
        <v>144</v>
      </c>
    </row>
    <row r="23" spans="1:7" ht="24" x14ac:dyDescent="0.2">
      <c r="A23" s="9">
        <v>14</v>
      </c>
      <c r="B23" s="4" t="s">
        <v>42</v>
      </c>
      <c r="C23" s="3" t="s">
        <v>38</v>
      </c>
      <c r="D23" s="24" t="s">
        <v>5</v>
      </c>
      <c r="E23" s="21">
        <f>7.1*20.5</f>
        <v>145.54999999999998</v>
      </c>
    </row>
    <row r="24" spans="1:7" ht="26.25" customHeight="1" x14ac:dyDescent="0.2">
      <c r="A24" s="9">
        <v>15</v>
      </c>
      <c r="B24" s="4" t="s">
        <v>16</v>
      </c>
      <c r="C24" s="3" t="s">
        <v>39</v>
      </c>
      <c r="D24" s="24" t="s">
        <v>5</v>
      </c>
      <c r="E24" s="21">
        <f>7*21</f>
        <v>147</v>
      </c>
    </row>
    <row r="25" spans="1:7" ht="24" x14ac:dyDescent="0.2">
      <c r="A25" s="9">
        <v>16</v>
      </c>
      <c r="B25" s="4" t="s">
        <v>17</v>
      </c>
      <c r="C25" s="3" t="s">
        <v>21</v>
      </c>
      <c r="D25" s="4" t="s">
        <v>5</v>
      </c>
      <c r="E25" s="28">
        <v>14</v>
      </c>
      <c r="F25" s="8"/>
    </row>
    <row r="26" spans="1:7" ht="72" x14ac:dyDescent="0.2">
      <c r="A26" s="18">
        <v>17</v>
      </c>
      <c r="B26" s="34" t="s">
        <v>18</v>
      </c>
      <c r="C26" s="19" t="s">
        <v>31</v>
      </c>
      <c r="D26" s="20" t="s">
        <v>7</v>
      </c>
      <c r="E26" s="26">
        <v>1</v>
      </c>
      <c r="F26" s="8"/>
    </row>
    <row r="27" spans="1:7" ht="24" x14ac:dyDescent="0.2">
      <c r="A27" s="18">
        <v>18</v>
      </c>
      <c r="B27" s="34" t="s">
        <v>26</v>
      </c>
      <c r="C27" s="19" t="s">
        <v>27</v>
      </c>
      <c r="D27" s="20" t="s">
        <v>5</v>
      </c>
      <c r="E27" s="26">
        <f>24*0.12+24*0.24</f>
        <v>8.64</v>
      </c>
      <c r="F27" s="8"/>
    </row>
    <row r="28" spans="1:7" ht="60.75" thickBot="1" x14ac:dyDescent="0.25">
      <c r="A28" s="13">
        <v>19</v>
      </c>
      <c r="B28" s="35" t="s">
        <v>46</v>
      </c>
      <c r="C28" s="36" t="s">
        <v>25</v>
      </c>
      <c r="D28" s="27" t="s">
        <v>5</v>
      </c>
      <c r="E28" s="37">
        <v>72</v>
      </c>
      <c r="F28" s="5"/>
    </row>
    <row r="29" spans="1:7" x14ac:dyDescent="0.2">
      <c r="A29" s="7"/>
      <c r="C29" s="11"/>
      <c r="D29" s="12"/>
      <c r="E29" s="12"/>
    </row>
    <row r="37" s="7" customFormat="1" x14ac:dyDescent="0.2"/>
    <row r="38" s="7" customFormat="1" x14ac:dyDescent="0.2"/>
    <row r="39" s="7" customFormat="1" x14ac:dyDescent="0.2"/>
    <row r="43" s="7" customFormat="1" x14ac:dyDescent="0.2"/>
  </sheetData>
  <mergeCells count="8">
    <mergeCell ref="A10:E10"/>
    <mergeCell ref="A13:E13"/>
    <mergeCell ref="A15:E15"/>
    <mergeCell ref="A1:C1"/>
    <mergeCell ref="B2:C2"/>
    <mergeCell ref="A3:E3"/>
    <mergeCell ref="A6:E6"/>
    <mergeCell ref="A4:E4"/>
  </mergeCells>
  <phoneticPr fontId="14" type="noConversion"/>
  <printOptions horizontalCentered="1"/>
  <pageMargins left="0.47244094488188981" right="0.39370078740157483" top="0.43307086614173229" bottom="0.43307086614173229" header="0.27559055118110237" footer="0.35433070866141736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Przedmiar</vt:lpstr>
      <vt:lpstr>Przedmiar!Obszar_wydruku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kszwarc</dc:creator>
  <cp:lastModifiedBy>atomaszewski</cp:lastModifiedBy>
  <cp:lastPrinted>2023-06-03T10:32:06Z</cp:lastPrinted>
  <dcterms:created xsi:type="dcterms:W3CDTF">2014-02-13T09:22:31Z</dcterms:created>
  <dcterms:modified xsi:type="dcterms:W3CDTF">2023-08-17T10:24:41Z</dcterms:modified>
</cp:coreProperties>
</file>