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Formularz" sheetId="1" r:id="rId1"/>
  </sheets>
  <definedNames>
    <definedName name="_xlnm.Print_Titles" localSheetId="0">'Formularz'!$2:$4</definedName>
  </definedNames>
  <calcPr fullCalcOnLoad="1"/>
</workbook>
</file>

<file path=xl/sharedStrings.xml><?xml version="1.0" encoding="utf-8"?>
<sst xmlns="http://schemas.openxmlformats.org/spreadsheetml/2006/main" count="696" uniqueCount="254">
  <si>
    <t>FORMULARZ OFERTOWY</t>
  </si>
  <si>
    <t>nrPoz</t>
  </si>
  <si>
    <t>Nr pozycji</t>
  </si>
  <si>
    <t>podst</t>
  </si>
  <si>
    <t>Podstawa</t>
  </si>
  <si>
    <t>stwior</t>
  </si>
  <si>
    <t>Nr ST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</si>
  <si>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</si>
  <si>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</si>
  <si>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</si>
  <si>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</si>
  <si>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</si>
  <si>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</si>
  <si>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</si>
  <si>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</si>
  <si>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</si>
  <si>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</si>
  <si>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</si>
  <si>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</si>
  <si>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Droga wew. Nad Cmentarzem Skawica (Nad Polańskim). 124mb</t>
  </si>
  <si>
    <t>U</t>
  </si>
  <si>
    <t>KNR 2-01 0108-02</t>
  </si>
  <si>
    <t>D-01.02.01</t>
  </si>
  <si>
    <t>Mechaniczne karczowanie zagajników średniej gęstości</t>
  </si>
  <si>
    <t>ha</t>
  </si>
  <si>
    <t>2</t>
  </si>
  <si>
    <t>KNR 2-31 0101-01 0101-02</t>
  </si>
  <si>
    <t>D-04.01.01</t>
  </si>
  <si>
    <t>Mechaniczne wykonanie koryta na całej szerokości jezdni i chodników w gruncie kat. I-IV głębokości 30 cm</t>
  </si>
  <si>
    <t>m2</t>
  </si>
  <si>
    <t>3</t>
  </si>
  <si>
    <t>KNR 2-01 0109-02</t>
  </si>
  <si>
    <t>Ręczne ścinanie i karczowanie zagajników średniej gęstości</t>
  </si>
  <si>
    <t>4</t>
  </si>
  <si>
    <t>KNR 2-01 0214-02</t>
  </si>
  <si>
    <t>Nakłady uzupełniające za każde dalsze rozpoczęte 0.5 km transportu ponad 1 km samochodami samowyładowczymi po terenie lub drogach gruntowych ziemi kat. III-IV wskazane miejsce przez Inwerstora</t>
  </si>
  <si>
    <t>m3</t>
  </si>
  <si>
    <t>5</t>
  </si>
  <si>
    <t>KNR 2-31 0114-01</t>
  </si>
  <si>
    <t>D-04.04.01</t>
  </si>
  <si>
    <t>Podbudowa z kruszywa naturalnego - warstwa dolna o grubości po zagęszczeniu 20 cm</t>
  </si>
  <si>
    <t>6</t>
  </si>
  <si>
    <t>KNR 2-31 0114-07</t>
  </si>
  <si>
    <t>D-04.04.02</t>
  </si>
  <si>
    <t>Podbudowa z kruszywa łamanego - warstwa górna o grubości po zagęszczeniu 8 cm</t>
  </si>
  <si>
    <t>Dorga gminna Kowalowa ("Do Kowali")  0+000-0+215 Sucha Góra</t>
  </si>
  <si>
    <t>2.1</t>
  </si>
  <si>
    <t>Roboty przygotowawcze</t>
  </si>
  <si>
    <t>7</t>
  </si>
  <si>
    <t>KNR 2-31 1402-05</t>
  </si>
  <si>
    <t>D-01.02.02</t>
  </si>
  <si>
    <t>Mechaniczne ścinanie poboczy o grub. 10 cm</t>
  </si>
  <si>
    <t>8</t>
  </si>
  <si>
    <t>KNR 2-31 0101-07</t>
  </si>
  <si>
    <t>D-02.01.01</t>
  </si>
  <si>
    <t>Ręczne wykonanie koryta na całej szerokości jezdni i chodników w gruncie kat. III-IV głębokości 20 cm</t>
  </si>
  <si>
    <t>8'</t>
  </si>
  <si>
    <t>KNR 2-31 0101-06</t>
  </si>
  <si>
    <t>Ręczne wykonanie koryta na całej szerokości jezdni i chodników w gruncie kat. I-II - za każde dalsze 5 cm głębokości</t>
  </si>
  <si>
    <t>9</t>
  </si>
  <si>
    <t>KNR 2-31 0102-03</t>
  </si>
  <si>
    <t>Wykonanie koryta na poszerzeniach jezdni w gruncie kat. V-VI - 10 cm głębokości koryta</t>
  </si>
  <si>
    <t>9'</t>
  </si>
  <si>
    <t>KNR 2-31 0102-04</t>
  </si>
  <si>
    <t>Wykonanie koryta na poszerzeniach jezdni w gruncie kat. V-VI - za każde dalsze 5 cm głębokości koryta</t>
  </si>
  <si>
    <t>10</t>
  </si>
  <si>
    <t>11</t>
  </si>
  <si>
    <t>2.2</t>
  </si>
  <si>
    <t>Nawierzchnia asfaltowa</t>
  </si>
  <si>
    <t>12</t>
  </si>
  <si>
    <t>KNR 2-31 1004-07</t>
  </si>
  <si>
    <t>D-04.03.01</t>
  </si>
  <si>
    <t>Skropienie nawierzchni drogowej asfaltem</t>
  </si>
  <si>
    <t>13</t>
  </si>
  <si>
    <t>KNR 2-31 0108-02</t>
  </si>
  <si>
    <t>D-04.08.01</t>
  </si>
  <si>
    <t>Wyrównanie istniejącej podbudowy mieszanką mineralno-asfaltową z wbudowaniem mechanicznym</t>
  </si>
  <si>
    <t>t</t>
  </si>
  <si>
    <t>14</t>
  </si>
  <si>
    <t>15</t>
  </si>
  <si>
    <t>KNR 2-31 0310-05</t>
  </si>
  <si>
    <t>D-05.03.05</t>
  </si>
  <si>
    <t>Nawierzchnia z mieszanek mineralno-bitumicznych grysowych - warstwa ścieralna asfaltowa - grubość po zagęszczeniu 3 cm</t>
  </si>
  <si>
    <t>16</t>
  </si>
  <si>
    <t>KNR 2-31 0204-05</t>
  </si>
  <si>
    <t>D-05.02.01</t>
  </si>
  <si>
    <t>Nawierzchnia z tłucznia kamiennego - warstwa górna z tłucznia - grubość po zagęszczeniu 7 cm</t>
  </si>
  <si>
    <t>Droga gminna Do Wiechcia 0+000-0+200 Sucha Góra</t>
  </si>
  <si>
    <t>3.1</t>
  </si>
  <si>
    <t>Odwodnienie w km 0+000-0+200</t>
  </si>
  <si>
    <t>17</t>
  </si>
  <si>
    <t>KNR 2-31 0401-03</t>
  </si>
  <si>
    <t>D-08.05.01</t>
  </si>
  <si>
    <t>Rowki pod krawężniki i ławy krawężnikowe o wymiarach 30x30 cm w gruncie kat.I-II</t>
  </si>
  <si>
    <t>m</t>
  </si>
  <si>
    <t>18</t>
  </si>
  <si>
    <t>KNR 2-31 0402-01</t>
  </si>
  <si>
    <t>Ława pod korytka z pospółki</t>
  </si>
  <si>
    <t>19</t>
  </si>
  <si>
    <t>KNR 2-31 0606-04</t>
  </si>
  <si>
    <t>Ścieki z prefabrykatów betonowych typu rynnowego 50x25x15 o grubości 20 cm na podsypce cementowo-piaskowej</t>
  </si>
  <si>
    <t>20</t>
  </si>
  <si>
    <t>21</t>
  </si>
  <si>
    <t>KNR 2-31 1403-06</t>
  </si>
  <si>
    <t>Oczyszczenie rowów z namułu o grub. 30 cm z wyprofilowaniem skarp rowu</t>
  </si>
  <si>
    <t>Droga wew, osiedle Bielasy 114mb Zawoja Przysłop</t>
  </si>
  <si>
    <t>4.1</t>
  </si>
  <si>
    <t>22</t>
  </si>
  <si>
    <t>23</t>
  </si>
  <si>
    <t>23'</t>
  </si>
  <si>
    <t>24</t>
  </si>
  <si>
    <t>25</t>
  </si>
  <si>
    <t>26</t>
  </si>
  <si>
    <t>KNR 2-31 0817-03</t>
  </si>
  <si>
    <t>D-01.02.04</t>
  </si>
  <si>
    <t>Rozebranie ścieków z elementów betonowych o grubości 20 cm na podsypce piaskowej korytka do ponownego ułożenia</t>
  </si>
  <si>
    <t>27</t>
  </si>
  <si>
    <t>Ścieki z prefabrykatów betonowych o grubości 20 cm na podsypce cementowo-piaskowej Korytka z rozbiórki</t>
  </si>
  <si>
    <t>4.2</t>
  </si>
  <si>
    <t>28</t>
  </si>
  <si>
    <t>29</t>
  </si>
  <si>
    <t>30</t>
  </si>
  <si>
    <t>31</t>
  </si>
  <si>
    <t>KNR 2-31 0310-05 0310-06</t>
  </si>
  <si>
    <t>Nawierzchnia z mieszanek mineralno-bitumicznych grysowych - warstwa ścieralna asfaltowa - grubość po zagęszczeniu 4 cm</t>
  </si>
  <si>
    <t>32</t>
  </si>
  <si>
    <t>Droga wew. Gołynia Górna (do Białończyka) Zawoja Dolna</t>
  </si>
  <si>
    <t>5.1</t>
  </si>
  <si>
    <t>33</t>
  </si>
  <si>
    <t>34</t>
  </si>
  <si>
    <t>KNR 2-31 1004-06</t>
  </si>
  <si>
    <t>Mechaniczne czyszczenie nawierzchni drogowej ulepszonej (bitum)</t>
  </si>
  <si>
    <t>5.2</t>
  </si>
  <si>
    <t>35</t>
  </si>
  <si>
    <t>36</t>
  </si>
  <si>
    <t>Nawierzchnia z mieszanek mineralno-bitumicznych grysowych - warstwa ścieralna asfaltowa - grubość po zagęszczeniu 5 cm</t>
  </si>
  <si>
    <t>37</t>
  </si>
  <si>
    <t>5.3</t>
  </si>
  <si>
    <t>Odwodnienie</t>
  </si>
  <si>
    <t>38</t>
  </si>
  <si>
    <t>KNR 2-01 0205-02</t>
  </si>
  <si>
    <t>Roboty ziemne wykonywane koparkami podsiębiernymi o poj. łyżki 0.15 m3 w gruncie kat. III z transportem urobku samochodami samowyładowczymi na odległość do 1 km</t>
  </si>
  <si>
    <t>39</t>
  </si>
  <si>
    <t>KNR 9-20 0401-05</t>
  </si>
  <si>
    <t>D.03.01.01.3</t>
  </si>
  <si>
    <t>Drenaż z rury elastycznej PVC-U o średnicy zewn. 100 mm w zwojach bez filtra na wykonanej podsypce</t>
  </si>
  <si>
    <t>40</t>
  </si>
  <si>
    <t>KNR-W 2-18 0524-03 analogia</t>
  </si>
  <si>
    <t>Studzienki ściekowe uliczne betonowe o śr. 600 mm  pokrywa betnowa gł. do 1,0m z wlotem dwustronnym korytek odwadniających</t>
  </si>
  <si>
    <t>szt.</t>
  </si>
  <si>
    <t>41</t>
  </si>
  <si>
    <t>KNR-W 2-18 0408-03 analogia</t>
  </si>
  <si>
    <t>Kanały z rur PVC łączonych na wcisk o śr. zewn. 200 mm</t>
  </si>
  <si>
    <t>42</t>
  </si>
  <si>
    <t>KNR 2-31 0606-03</t>
  </si>
  <si>
    <t>Ścieki z prefabrykatów betonowych 25*14*100cm, na podsypce cementowo-piaskowej</t>
  </si>
  <si>
    <t>5.4</t>
  </si>
  <si>
    <t>Nawierzchnia tłuczniowa</t>
  </si>
  <si>
    <t>43</t>
  </si>
  <si>
    <t>KNR 2-31 0102-01</t>
  </si>
  <si>
    <t>Wykonanie koryta na poszerzeniach jezdni w gruncie kat. II-IV - 10 cm głębokości koryta</t>
  </si>
  <si>
    <t>44</t>
  </si>
  <si>
    <t>KNR 2-31 0114-05</t>
  </si>
  <si>
    <t>Podbudowa z kruszywa łamanego - warstwa dolna o grubości po zagęszczeniu 15 cm</t>
  </si>
  <si>
    <t>Droga gminna  Szczurki 35mb Zawoja Dolna</t>
  </si>
  <si>
    <t>45</t>
  </si>
  <si>
    <t>46</t>
  </si>
  <si>
    <t>KNR 2-31 0107-01</t>
  </si>
  <si>
    <t>Wyrównanie istniejącej podbudowy tłuczniem kamiennym sortowanym z zagęszczeniem mechanicznym - średnia grubość warstwy po zagęszczeniu do 10 cm</t>
  </si>
  <si>
    <t>47</t>
  </si>
  <si>
    <t>48</t>
  </si>
  <si>
    <t>49</t>
  </si>
  <si>
    <t>50</t>
  </si>
  <si>
    <t>51</t>
  </si>
  <si>
    <t>Droga gminna  Zwalisko odcinek 140mb Zawoja Centrum</t>
  </si>
  <si>
    <t>52</t>
  </si>
  <si>
    <t>53</t>
  </si>
  <si>
    <t>54</t>
  </si>
  <si>
    <t>KNR 2-31 0310-01</t>
  </si>
  <si>
    <t>Nawierzchnia z mieszanek mineralno-bitumicznych grysowych - warstwa wiążąca asfaltowa - grubość po zagęszczeniu 4 cm</t>
  </si>
  <si>
    <t>55</t>
  </si>
  <si>
    <t>56</t>
  </si>
  <si>
    <t>57</t>
  </si>
  <si>
    <t>KNR 2-31 0204-05 analogia</t>
  </si>
  <si>
    <t>Obsypanie poboczy mieszanka klińcowo-tłuczniowa   - grubość po zagęszczeniu 7 cm</t>
  </si>
  <si>
    <t>Droga gminna Bartyzele Sałaciaki 251mb Zawoja Centrum</t>
  </si>
  <si>
    <t>58</t>
  </si>
  <si>
    <t>59</t>
  </si>
  <si>
    <t>60</t>
  </si>
  <si>
    <t>61</t>
  </si>
  <si>
    <t>62</t>
  </si>
  <si>
    <t>Droga gminna Wełcza Mleczna 70m</t>
  </si>
  <si>
    <t>9.1</t>
  </si>
  <si>
    <t>63</t>
  </si>
  <si>
    <t>64</t>
  </si>
  <si>
    <t>9.2</t>
  </si>
  <si>
    <t>65</t>
  </si>
  <si>
    <t>KNR 2-31 1004-07 70</t>
  </si>
  <si>
    <t>66</t>
  </si>
  <si>
    <t>67</t>
  </si>
  <si>
    <t>68</t>
  </si>
  <si>
    <t>69</t>
  </si>
  <si>
    <t>70</t>
  </si>
  <si>
    <t>KNR 2-31 0704-01</t>
  </si>
  <si>
    <t>D-07.01.01</t>
  </si>
  <si>
    <t>Bariery ochronne stalowe jednostronne o masie 24.0 kg/m</t>
  </si>
  <si>
    <t>Droga gminna Wełcza Jaworskie Mętle 80m</t>
  </si>
  <si>
    <t>10.1</t>
  </si>
  <si>
    <t>71</t>
  </si>
  <si>
    <t>KNR 2-31 1403-01</t>
  </si>
  <si>
    <t>Oczyszczenie rowów z namułu o grub. 10 cm bez naruszania skarp rowu</t>
  </si>
  <si>
    <t>72</t>
  </si>
  <si>
    <t>10.2</t>
  </si>
  <si>
    <t>73</t>
  </si>
  <si>
    <t>74</t>
  </si>
  <si>
    <t>75</t>
  </si>
  <si>
    <t>76</t>
  </si>
  <si>
    <t>77</t>
  </si>
  <si>
    <t>Droga  gminna Obłaźne 150m Zawoja Mosorne</t>
  </si>
  <si>
    <t>78</t>
  </si>
  <si>
    <t>79</t>
  </si>
  <si>
    <t>KNR 2-31 0811-01</t>
  </si>
  <si>
    <t>Rozebranie nawierzchni z płyt drogowych betonowych o grubości 12 cm z wypełnieniem spoin piaskiem</t>
  </si>
  <si>
    <t>80</t>
  </si>
  <si>
    <t>81</t>
  </si>
  <si>
    <t>82</t>
  </si>
  <si>
    <t>KNR AT-03 0103-01 analogia</t>
  </si>
  <si>
    <t>D-05.03.41</t>
  </si>
  <si>
    <t>Warstwa wzmacniająca siatka</t>
  </si>
  <si>
    <t>83</t>
  </si>
  <si>
    <t>84</t>
  </si>
  <si>
    <t>85</t>
  </si>
  <si>
    <t>86</t>
  </si>
  <si>
    <t>Droga gminna Ryżowana 160mb Zawoja Górna</t>
  </si>
  <si>
    <t>12.1</t>
  </si>
  <si>
    <t>87</t>
  </si>
  <si>
    <t>88</t>
  </si>
  <si>
    <t>89</t>
  </si>
  <si>
    <t>Ścieki z prefabrykatów betonowych 50*38*21cm na podsypce cementowo-piaskowej</t>
  </si>
  <si>
    <t>90</t>
  </si>
  <si>
    <t>KNR-W 2-02 1210-03 analogia</t>
  </si>
  <si>
    <t>Kraty stałe stalowe prętowe  osadzone w korytkach betonowych   długości 4,0m szerokości 0,40m masa ~60kg np. z</t>
  </si>
  <si>
    <t>12.2</t>
  </si>
  <si>
    <t>91</t>
  </si>
  <si>
    <t>92</t>
  </si>
  <si>
    <t>93</t>
  </si>
  <si>
    <t>94</t>
  </si>
  <si>
    <t>95</t>
  </si>
  <si>
    <t>D-01.01.01</t>
  </si>
  <si>
    <t>96</t>
  </si>
  <si>
    <t>Razem netto</t>
  </si>
  <si>
    <t>Vat 23%</t>
  </si>
  <si>
    <t>Razem Brutto</t>
  </si>
  <si>
    <t>Remonty dróg na terenie gminy Zawoja w roku 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</si>
</sst>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B2">
      <selection activeCell="Q14" sqref="Q14"/>
    </sheetView>
  </sheetViews>
  <sheetFormatPr defaultColWidth="9.140625" defaultRowHeight="12.75"/>
  <cols>
    <col min="1" max="1" width="8.8515625" style="1" hidden="1" customWidth="1"/>
    <col min="2" max="2" width="4.28125" style="1" customWidth="1"/>
    <col min="3" max="3" width="11.28125" style="1" customWidth="1"/>
    <col min="4" max="4" width="9.421875" style="1" customWidth="1"/>
    <col min="5" max="5" width="31.140625" style="1" customWidth="1"/>
    <col min="6" max="6" width="5.421875" style="1" customWidth="1"/>
    <col min="7" max="7" width="7.00390625" style="1" customWidth="1"/>
    <col min="8" max="8" width="9.421875" style="1" customWidth="1"/>
    <col min="9" max="9" width="13.421875" style="1" customWidth="1"/>
  </cols>
  <sheetData>
    <row r="1" spans="2:9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  <c r="I1" s="1" t="s">
        <v>15</v>
      </c>
    </row>
    <row r="2" spans="2:9" ht="18">
      <c r="B2" s="2" t="s">
        <v>0</v>
      </c>
      <c r="C2" s="2"/>
      <c r="D2" s="2"/>
      <c r="E2" s="2"/>
      <c r="F2" s="2"/>
      <c r="G2" s="2"/>
      <c r="H2" s="2"/>
      <c r="I2" s="2"/>
    </row>
    <row r="3" spans="3:9" ht="13.5">
      <c r="C3" s="3" t="s">
        <v>253</v>
      </c>
      <c r="D3" s="3"/>
      <c r="E3" s="3"/>
      <c r="F3" s="3"/>
      <c r="G3" s="3"/>
      <c r="H3" s="3"/>
      <c r="I3" s="3"/>
    </row>
    <row r="4" spans="2:9" ht="25.5">
      <c r="B4" s="4" t="s">
        <v>2</v>
      </c>
      <c r="C4" s="4" t="s">
        <v>4</v>
      </c>
      <c r="D4" s="4" t="s">
        <v>6</v>
      </c>
      <c r="E4" s="5" t="s">
        <v>8</v>
      </c>
      <c r="F4" s="5" t="s">
        <v>10</v>
      </c>
      <c r="G4" s="5" t="s">
        <v>12</v>
      </c>
      <c r="H4" s="5" t="s">
        <v>14</v>
      </c>
      <c r="I4" s="5" t="s">
        <v>16</v>
      </c>
    </row>
    <row r="5" spans="1:9" s="6" customFormat="1" ht="10.5">
      <c r="A5" s="6" t="s">
        <v>17</v>
      </c>
      <c r="B5" s="7" t="s">
        <v>18</v>
      </c>
      <c r="C5" s="9" t="s">
        <v>19</v>
      </c>
      <c r="D5" s="10"/>
      <c r="E5" s="10"/>
      <c r="F5" s="10"/>
      <c r="G5" s="10"/>
      <c r="H5" s="10"/>
      <c r="I5" s="8"/>
    </row>
    <row r="6" spans="1:9" s="11" customFormat="1" ht="21.75">
      <c r="A6" s="11" t="s">
        <v>20</v>
      </c>
      <c r="B6" s="12" t="s">
        <v>18</v>
      </c>
      <c r="C6" s="12" t="s">
        <v>21</v>
      </c>
      <c r="D6" s="12" t="s">
        <v>22</v>
      </c>
      <c r="E6" s="13" t="s">
        <v>23</v>
      </c>
      <c r="F6" s="12" t="s">
        <v>24</v>
      </c>
      <c r="G6" s="14">
        <v>0.008</v>
      </c>
      <c r="H6" s="14">
        <v>0</v>
      </c>
      <c r="I6" s="14">
        <f aca="true" t="shared" si="0" ref="I6:I11">ROUND(G6*H6,2)</f>
        <v>0</v>
      </c>
    </row>
    <row r="7" spans="1:9" s="11" customFormat="1" ht="32.25">
      <c r="A7" s="11" t="s">
        <v>20</v>
      </c>
      <c r="B7" s="12" t="s">
        <v>25</v>
      </c>
      <c r="C7" s="12" t="s">
        <v>26</v>
      </c>
      <c r="D7" s="12" t="s">
        <v>27</v>
      </c>
      <c r="E7" s="13" t="s">
        <v>28</v>
      </c>
      <c r="F7" s="12" t="s">
        <v>29</v>
      </c>
      <c r="G7" s="14">
        <v>434</v>
      </c>
      <c r="H7" s="14">
        <v>0</v>
      </c>
      <c r="I7" s="14">
        <f t="shared" si="0"/>
        <v>0</v>
      </c>
    </row>
    <row r="8" spans="1:9" s="11" customFormat="1" ht="21.75">
      <c r="A8" s="11" t="s">
        <v>20</v>
      </c>
      <c r="B8" s="12" t="s">
        <v>30</v>
      </c>
      <c r="C8" s="12" t="s">
        <v>31</v>
      </c>
      <c r="D8" s="12" t="s">
        <v>22</v>
      </c>
      <c r="E8" s="13" t="s">
        <v>32</v>
      </c>
      <c r="F8" s="12" t="s">
        <v>24</v>
      </c>
      <c r="G8" s="14">
        <v>0.001</v>
      </c>
      <c r="H8" s="14">
        <v>0</v>
      </c>
      <c r="I8" s="14">
        <f t="shared" si="0"/>
        <v>0</v>
      </c>
    </row>
    <row r="9" spans="1:9" s="11" customFormat="1" ht="54">
      <c r="A9" s="11" t="s">
        <v>20</v>
      </c>
      <c r="B9" s="12" t="s">
        <v>33</v>
      </c>
      <c r="C9" s="12" t="s">
        <v>34</v>
      </c>
      <c r="D9" s="12" t="s">
        <v>27</v>
      </c>
      <c r="E9" s="13" t="s">
        <v>35</v>
      </c>
      <c r="F9" s="12" t="s">
        <v>36</v>
      </c>
      <c r="G9" s="14">
        <v>130.2</v>
      </c>
      <c r="H9" s="14">
        <v>0</v>
      </c>
      <c r="I9" s="14">
        <f t="shared" si="0"/>
        <v>0</v>
      </c>
    </row>
    <row r="10" spans="1:9" s="11" customFormat="1" ht="32.25">
      <c r="A10" s="11" t="s">
        <v>20</v>
      </c>
      <c r="B10" s="12" t="s">
        <v>37</v>
      </c>
      <c r="C10" s="12" t="s">
        <v>38</v>
      </c>
      <c r="D10" s="12" t="s">
        <v>39</v>
      </c>
      <c r="E10" s="13" t="s">
        <v>40</v>
      </c>
      <c r="F10" s="12" t="s">
        <v>29</v>
      </c>
      <c r="G10" s="14">
        <v>434</v>
      </c>
      <c r="H10" s="14">
        <v>0</v>
      </c>
      <c r="I10" s="14">
        <f t="shared" si="0"/>
        <v>0</v>
      </c>
    </row>
    <row r="11" spans="1:9" s="11" customFormat="1" ht="32.25">
      <c r="A11" s="11" t="s">
        <v>20</v>
      </c>
      <c r="B11" s="12" t="s">
        <v>41</v>
      </c>
      <c r="C11" s="12" t="s">
        <v>42</v>
      </c>
      <c r="D11" s="12" t="s">
        <v>43</v>
      </c>
      <c r="E11" s="13" t="s">
        <v>44</v>
      </c>
      <c r="F11" s="12" t="s">
        <v>29</v>
      </c>
      <c r="G11" s="14">
        <v>434</v>
      </c>
      <c r="H11" s="14">
        <v>0</v>
      </c>
      <c r="I11" s="14">
        <f t="shared" si="0"/>
        <v>0</v>
      </c>
    </row>
    <row r="12" spans="2:9" s="6" customFormat="1" ht="10.5">
      <c r="B12" s="16" t="str">
        <f>CONCATENATE("Razem - ",C5)</f>
        <v>Razem - Droga wew. Nad Cmentarzem Skawica (Nad Polańskim). 124mb</v>
      </c>
      <c r="C12" s="15"/>
      <c r="D12" s="15"/>
      <c r="E12" s="15"/>
      <c r="F12" s="15"/>
      <c r="G12" s="15"/>
      <c r="H12" s="15"/>
      <c r="I12" s="17">
        <f>SUM(I6:I11)</f>
        <v>0</v>
      </c>
    </row>
    <row r="13" spans="1:9" s="6" customFormat="1" ht="10.5">
      <c r="A13" s="6" t="s">
        <v>17</v>
      </c>
      <c r="B13" s="7" t="s">
        <v>25</v>
      </c>
      <c r="C13" s="9" t="s">
        <v>45</v>
      </c>
      <c r="D13" s="10"/>
      <c r="E13" s="10"/>
      <c r="F13" s="10"/>
      <c r="G13" s="10"/>
      <c r="H13" s="10"/>
      <c r="I13" s="8"/>
    </row>
    <row r="14" spans="1:9" s="6" customFormat="1" ht="10.5">
      <c r="A14" s="6" t="s">
        <v>17</v>
      </c>
      <c r="B14" s="7" t="s">
        <v>46</v>
      </c>
      <c r="C14" s="9" t="s">
        <v>47</v>
      </c>
      <c r="D14" s="10"/>
      <c r="E14" s="10"/>
      <c r="F14" s="10"/>
      <c r="G14" s="10"/>
      <c r="H14" s="10"/>
      <c r="I14" s="8"/>
    </row>
    <row r="15" spans="1:9" s="11" customFormat="1" ht="21.75">
      <c r="A15" s="11" t="s">
        <v>20</v>
      </c>
      <c r="B15" s="12" t="s">
        <v>48</v>
      </c>
      <c r="C15" s="12" t="s">
        <v>49</v>
      </c>
      <c r="D15" s="12" t="s">
        <v>50</v>
      </c>
      <c r="E15" s="13" t="s">
        <v>51</v>
      </c>
      <c r="F15" s="12" t="s">
        <v>29</v>
      </c>
      <c r="G15" s="14">
        <v>215</v>
      </c>
      <c r="H15" s="14">
        <v>0</v>
      </c>
      <c r="I15" s="14">
        <f aca="true" t="shared" si="1" ref="I15:I21">ROUND(G15*H15,2)</f>
        <v>0</v>
      </c>
    </row>
    <row r="16" spans="1:9" s="11" customFormat="1" ht="32.25">
      <c r="A16" s="11" t="s">
        <v>20</v>
      </c>
      <c r="B16" s="12" t="s">
        <v>52</v>
      </c>
      <c r="C16" s="12" t="s">
        <v>53</v>
      </c>
      <c r="D16" s="12" t="s">
        <v>54</v>
      </c>
      <c r="E16" s="13" t="s">
        <v>55</v>
      </c>
      <c r="F16" s="12" t="s">
        <v>29</v>
      </c>
      <c r="G16" s="14">
        <v>90</v>
      </c>
      <c r="H16" s="14">
        <v>0</v>
      </c>
      <c r="I16" s="14">
        <f t="shared" si="1"/>
        <v>0</v>
      </c>
    </row>
    <row r="17" spans="1:9" s="11" customFormat="1" ht="32.25">
      <c r="A17" s="11" t="s">
        <v>20</v>
      </c>
      <c r="B17" s="12" t="s">
        <v>56</v>
      </c>
      <c r="C17" s="12" t="s">
        <v>57</v>
      </c>
      <c r="D17" s="12" t="s">
        <v>54</v>
      </c>
      <c r="E17" s="13" t="s">
        <v>58</v>
      </c>
      <c r="F17" s="12" t="s">
        <v>29</v>
      </c>
      <c r="G17" s="14">
        <v>90</v>
      </c>
      <c r="H17" s="14">
        <v>0</v>
      </c>
      <c r="I17" s="14">
        <f t="shared" si="1"/>
        <v>0</v>
      </c>
    </row>
    <row r="18" spans="1:9" s="11" customFormat="1" ht="32.25">
      <c r="A18" s="11" t="s">
        <v>20</v>
      </c>
      <c r="B18" s="12" t="s">
        <v>59</v>
      </c>
      <c r="C18" s="12" t="s">
        <v>60</v>
      </c>
      <c r="D18" s="12" t="s">
        <v>54</v>
      </c>
      <c r="E18" s="13" t="s">
        <v>61</v>
      </c>
      <c r="F18" s="12" t="s">
        <v>29</v>
      </c>
      <c r="G18" s="14">
        <v>90</v>
      </c>
      <c r="H18" s="14">
        <v>0</v>
      </c>
      <c r="I18" s="14">
        <f t="shared" si="1"/>
        <v>0</v>
      </c>
    </row>
    <row r="19" spans="1:9" s="11" customFormat="1" ht="32.25">
      <c r="A19" s="11" t="s">
        <v>20</v>
      </c>
      <c r="B19" s="12" t="s">
        <v>62</v>
      </c>
      <c r="C19" s="12" t="s">
        <v>63</v>
      </c>
      <c r="D19" s="12" t="s">
        <v>54</v>
      </c>
      <c r="E19" s="13" t="s">
        <v>64</v>
      </c>
      <c r="F19" s="12" t="s">
        <v>29</v>
      </c>
      <c r="G19" s="14">
        <v>90</v>
      </c>
      <c r="H19" s="14">
        <v>0</v>
      </c>
      <c r="I19" s="14">
        <f t="shared" si="1"/>
        <v>0</v>
      </c>
    </row>
    <row r="20" spans="1:9" s="11" customFormat="1" ht="32.25">
      <c r="A20" s="11" t="s">
        <v>20</v>
      </c>
      <c r="B20" s="12" t="s">
        <v>65</v>
      </c>
      <c r="C20" s="12" t="s">
        <v>38</v>
      </c>
      <c r="D20" s="12" t="s">
        <v>39</v>
      </c>
      <c r="E20" s="13" t="s">
        <v>40</v>
      </c>
      <c r="F20" s="12" t="s">
        <v>29</v>
      </c>
      <c r="G20" s="14">
        <v>90</v>
      </c>
      <c r="H20" s="14">
        <v>0</v>
      </c>
      <c r="I20" s="14">
        <f t="shared" si="1"/>
        <v>0</v>
      </c>
    </row>
    <row r="21" spans="1:9" s="11" customFormat="1" ht="32.25">
      <c r="A21" s="11" t="s">
        <v>20</v>
      </c>
      <c r="B21" s="12" t="s">
        <v>66</v>
      </c>
      <c r="C21" s="12" t="s">
        <v>42</v>
      </c>
      <c r="D21" s="12" t="s">
        <v>39</v>
      </c>
      <c r="E21" s="13" t="s">
        <v>44</v>
      </c>
      <c r="F21" s="12" t="s">
        <v>29</v>
      </c>
      <c r="G21" s="14">
        <v>90</v>
      </c>
      <c r="H21" s="14">
        <v>0</v>
      </c>
      <c r="I21" s="14">
        <f t="shared" si="1"/>
        <v>0</v>
      </c>
    </row>
    <row r="22" spans="2:9" s="6" customFormat="1" ht="10.5">
      <c r="B22" s="16" t="str">
        <f>CONCATENATE("Razem - ",C14)</f>
        <v>Razem - Roboty przygotowawcze</v>
      </c>
      <c r="C22" s="15"/>
      <c r="D22" s="15"/>
      <c r="E22" s="15"/>
      <c r="F22" s="15"/>
      <c r="G22" s="15"/>
      <c r="H22" s="15"/>
      <c r="I22" s="17">
        <f>SUM(I15:I21)</f>
        <v>0</v>
      </c>
    </row>
    <row r="23" spans="1:9" s="6" customFormat="1" ht="10.5">
      <c r="A23" s="6" t="s">
        <v>17</v>
      </c>
      <c r="B23" s="7" t="s">
        <v>67</v>
      </c>
      <c r="C23" s="9" t="s">
        <v>68</v>
      </c>
      <c r="D23" s="10"/>
      <c r="E23" s="10"/>
      <c r="F23" s="10"/>
      <c r="G23" s="10"/>
      <c r="H23" s="10"/>
      <c r="I23" s="8"/>
    </row>
    <row r="24" spans="1:9" s="11" customFormat="1" ht="21.75">
      <c r="A24" s="11" t="s">
        <v>20</v>
      </c>
      <c r="B24" s="12" t="s">
        <v>69</v>
      </c>
      <c r="C24" s="12" t="s">
        <v>70</v>
      </c>
      <c r="D24" s="12" t="s">
        <v>71</v>
      </c>
      <c r="E24" s="13" t="s">
        <v>72</v>
      </c>
      <c r="F24" s="12" t="s">
        <v>29</v>
      </c>
      <c r="G24" s="14">
        <v>545.5</v>
      </c>
      <c r="H24" s="14">
        <v>0</v>
      </c>
      <c r="I24" s="14">
        <f>ROUND(G24*H24,2)</f>
        <v>0</v>
      </c>
    </row>
    <row r="25" spans="1:9" s="11" customFormat="1" ht="32.25">
      <c r="A25" s="11" t="s">
        <v>20</v>
      </c>
      <c r="B25" s="12" t="s">
        <v>73</v>
      </c>
      <c r="C25" s="12" t="s">
        <v>74</v>
      </c>
      <c r="D25" s="12" t="s">
        <v>75</v>
      </c>
      <c r="E25" s="13" t="s">
        <v>76</v>
      </c>
      <c r="F25" s="12" t="s">
        <v>77</v>
      </c>
      <c r="G25" s="14">
        <v>54.55</v>
      </c>
      <c r="H25" s="14">
        <v>0</v>
      </c>
      <c r="I25" s="14">
        <f>ROUND(G25*H25,2)</f>
        <v>0</v>
      </c>
    </row>
    <row r="26" spans="1:9" s="11" customFormat="1" ht="21.75">
      <c r="A26" s="11" t="s">
        <v>20</v>
      </c>
      <c r="B26" s="12" t="s">
        <v>78</v>
      </c>
      <c r="C26" s="12" t="s">
        <v>70</v>
      </c>
      <c r="D26" s="12" t="s">
        <v>71</v>
      </c>
      <c r="E26" s="13" t="s">
        <v>72</v>
      </c>
      <c r="F26" s="12" t="s">
        <v>29</v>
      </c>
      <c r="G26" s="14">
        <v>545.5</v>
      </c>
      <c r="H26" s="14">
        <v>0</v>
      </c>
      <c r="I26" s="14">
        <f>ROUND(G26*H26,2)</f>
        <v>0</v>
      </c>
    </row>
    <row r="27" spans="1:9" s="11" customFormat="1" ht="43.5">
      <c r="A27" s="11" t="s">
        <v>20</v>
      </c>
      <c r="B27" s="12" t="s">
        <v>79</v>
      </c>
      <c r="C27" s="12" t="s">
        <v>80</v>
      </c>
      <c r="D27" s="12" t="s">
        <v>81</v>
      </c>
      <c r="E27" s="13" t="s">
        <v>82</v>
      </c>
      <c r="F27" s="12" t="s">
        <v>29</v>
      </c>
      <c r="G27" s="14">
        <v>545.5</v>
      </c>
      <c r="H27" s="14">
        <v>0</v>
      </c>
      <c r="I27" s="14">
        <f>ROUND(G27*H27,2)</f>
        <v>0</v>
      </c>
    </row>
    <row r="28" spans="1:9" s="11" customFormat="1" ht="32.25">
      <c r="A28" s="11" t="s">
        <v>20</v>
      </c>
      <c r="B28" s="12" t="s">
        <v>83</v>
      </c>
      <c r="C28" s="12" t="s">
        <v>84</v>
      </c>
      <c r="D28" s="12" t="s">
        <v>85</v>
      </c>
      <c r="E28" s="13" t="s">
        <v>86</v>
      </c>
      <c r="F28" s="12" t="s">
        <v>29</v>
      </c>
      <c r="G28" s="14">
        <v>172.4</v>
      </c>
      <c r="H28" s="14">
        <v>0</v>
      </c>
      <c r="I28" s="14">
        <f>ROUND(G28*H28,2)</f>
        <v>0</v>
      </c>
    </row>
    <row r="29" spans="2:9" s="6" customFormat="1" ht="10.5">
      <c r="B29" s="16" t="str">
        <f>CONCATENATE("Razem - ",C23)</f>
        <v>Razem - Nawierzchnia asfaltowa</v>
      </c>
      <c r="C29" s="15"/>
      <c r="D29" s="15"/>
      <c r="E29" s="15"/>
      <c r="F29" s="15"/>
      <c r="G29" s="15"/>
      <c r="H29" s="15"/>
      <c r="I29" s="17">
        <f>SUM(I24:I28)</f>
        <v>0</v>
      </c>
    </row>
    <row r="30" spans="2:9" s="6" customFormat="1" ht="10.5">
      <c r="B30" s="16" t="str">
        <f>CONCATENATE("Razem - ",C13)</f>
        <v>Razem - Dorga gminna Kowalowa ("Do Kowali")  0+000-0+215 Sucha Góra</v>
      </c>
      <c r="C30" s="15"/>
      <c r="D30" s="15"/>
      <c r="E30" s="15"/>
      <c r="F30" s="15"/>
      <c r="G30" s="15"/>
      <c r="H30" s="15"/>
      <c r="I30" s="17">
        <f>SUM(I15:I21,I24:I28)</f>
        <v>0</v>
      </c>
    </row>
    <row r="31" spans="1:9" s="6" customFormat="1" ht="10.5">
      <c r="A31" s="6" t="s">
        <v>17</v>
      </c>
      <c r="B31" s="7" t="s">
        <v>30</v>
      </c>
      <c r="C31" s="9" t="s">
        <v>87</v>
      </c>
      <c r="D31" s="10"/>
      <c r="E31" s="10"/>
      <c r="F31" s="10"/>
      <c r="G31" s="10"/>
      <c r="H31" s="10"/>
      <c r="I31" s="8"/>
    </row>
    <row r="32" spans="1:9" s="6" customFormat="1" ht="10.5">
      <c r="A32" s="6" t="s">
        <v>17</v>
      </c>
      <c r="B32" s="7" t="s">
        <v>88</v>
      </c>
      <c r="C32" s="9" t="s">
        <v>89</v>
      </c>
      <c r="D32" s="10"/>
      <c r="E32" s="10"/>
      <c r="F32" s="10"/>
      <c r="G32" s="10"/>
      <c r="H32" s="10"/>
      <c r="I32" s="8"/>
    </row>
    <row r="33" spans="1:9" s="11" customFormat="1" ht="21.75">
      <c r="A33" s="11" t="s">
        <v>20</v>
      </c>
      <c r="B33" s="12" t="s">
        <v>90</v>
      </c>
      <c r="C33" s="12" t="s">
        <v>91</v>
      </c>
      <c r="D33" s="12" t="s">
        <v>92</v>
      </c>
      <c r="E33" s="13" t="s">
        <v>93</v>
      </c>
      <c r="F33" s="12" t="s">
        <v>94</v>
      </c>
      <c r="G33" s="14">
        <v>150</v>
      </c>
      <c r="H33" s="14">
        <v>0</v>
      </c>
      <c r="I33" s="14">
        <f>ROUND(G33*H33,2)</f>
        <v>0</v>
      </c>
    </row>
    <row r="34" spans="1:9" s="11" customFormat="1" ht="21.75">
      <c r="A34" s="11" t="s">
        <v>20</v>
      </c>
      <c r="B34" s="12" t="s">
        <v>95</v>
      </c>
      <c r="C34" s="12" t="s">
        <v>96</v>
      </c>
      <c r="D34" s="12" t="s">
        <v>92</v>
      </c>
      <c r="E34" s="13" t="s">
        <v>97</v>
      </c>
      <c r="F34" s="12" t="s">
        <v>36</v>
      </c>
      <c r="G34" s="14">
        <v>6.75</v>
      </c>
      <c r="H34" s="14">
        <v>0</v>
      </c>
      <c r="I34" s="14">
        <f>ROUND(G34*H34,2)</f>
        <v>0</v>
      </c>
    </row>
    <row r="35" spans="1:9" s="11" customFormat="1" ht="32.25">
      <c r="A35" s="11" t="s">
        <v>20</v>
      </c>
      <c r="B35" s="12" t="s">
        <v>98</v>
      </c>
      <c r="C35" s="12" t="s">
        <v>99</v>
      </c>
      <c r="D35" s="12" t="s">
        <v>92</v>
      </c>
      <c r="E35" s="13" t="s">
        <v>100</v>
      </c>
      <c r="F35" s="12" t="s">
        <v>94</v>
      </c>
      <c r="G35" s="14">
        <v>150</v>
      </c>
      <c r="H35" s="14">
        <v>0</v>
      </c>
      <c r="I35" s="14">
        <f>ROUND(G35*H35,2)</f>
        <v>0</v>
      </c>
    </row>
    <row r="36" spans="1:9" s="11" customFormat="1" ht="21.75">
      <c r="A36" s="11" t="s">
        <v>20</v>
      </c>
      <c r="B36" s="12" t="s">
        <v>101</v>
      </c>
      <c r="C36" s="12" t="s">
        <v>49</v>
      </c>
      <c r="D36" s="12" t="s">
        <v>50</v>
      </c>
      <c r="E36" s="13" t="s">
        <v>51</v>
      </c>
      <c r="F36" s="12" t="s">
        <v>29</v>
      </c>
      <c r="G36" s="14">
        <v>88</v>
      </c>
      <c r="H36" s="14">
        <v>0</v>
      </c>
      <c r="I36" s="14">
        <f>ROUND(G36*H36,2)</f>
        <v>0</v>
      </c>
    </row>
    <row r="37" spans="1:9" s="11" customFormat="1" ht="21.75">
      <c r="A37" s="11" t="s">
        <v>20</v>
      </c>
      <c r="B37" s="12" t="s">
        <v>102</v>
      </c>
      <c r="C37" s="12" t="s">
        <v>103</v>
      </c>
      <c r="D37" s="12" t="s">
        <v>54</v>
      </c>
      <c r="E37" s="13" t="s">
        <v>104</v>
      </c>
      <c r="F37" s="12" t="s">
        <v>94</v>
      </c>
      <c r="G37" s="14">
        <v>50</v>
      </c>
      <c r="H37" s="14">
        <v>0</v>
      </c>
      <c r="I37" s="14">
        <f>ROUND(G37*H37,2)</f>
        <v>0</v>
      </c>
    </row>
    <row r="38" spans="2:9" s="6" customFormat="1" ht="10.5">
      <c r="B38" s="16" t="str">
        <f>CONCATENATE("Razem - ",C32)</f>
        <v>Razem - Odwodnienie w km 0+000-0+200</v>
      </c>
      <c r="C38" s="15"/>
      <c r="D38" s="15"/>
      <c r="E38" s="15"/>
      <c r="F38" s="15"/>
      <c r="G38" s="15"/>
      <c r="H38" s="15"/>
      <c r="I38" s="17">
        <f>SUM(I33:I37)</f>
        <v>0</v>
      </c>
    </row>
    <row r="39" spans="2:9" s="6" customFormat="1" ht="10.5">
      <c r="B39" s="16" t="str">
        <f>CONCATENATE("Razem - ",C31)</f>
        <v>Razem - Droga gminna Do Wiechcia 0+000-0+200 Sucha Góra</v>
      </c>
      <c r="C39" s="15"/>
      <c r="D39" s="15"/>
      <c r="E39" s="15"/>
      <c r="F39" s="15"/>
      <c r="G39" s="15"/>
      <c r="H39" s="15"/>
      <c r="I39" s="17">
        <f>SUM(I33:I37)</f>
        <v>0</v>
      </c>
    </row>
    <row r="40" spans="1:9" s="6" customFormat="1" ht="10.5">
      <c r="A40" s="6" t="s">
        <v>17</v>
      </c>
      <c r="B40" s="7" t="s">
        <v>33</v>
      </c>
      <c r="C40" s="9" t="s">
        <v>105</v>
      </c>
      <c r="D40" s="10"/>
      <c r="E40" s="10"/>
      <c r="F40" s="10"/>
      <c r="G40" s="10"/>
      <c r="H40" s="10"/>
      <c r="I40" s="8"/>
    </row>
    <row r="41" spans="1:9" s="6" customFormat="1" ht="10.5">
      <c r="A41" s="6" t="s">
        <v>17</v>
      </c>
      <c r="B41" s="7" t="s">
        <v>106</v>
      </c>
      <c r="C41" s="9" t="s">
        <v>47</v>
      </c>
      <c r="D41" s="10"/>
      <c r="E41" s="10"/>
      <c r="F41" s="10"/>
      <c r="G41" s="10"/>
      <c r="H41" s="10"/>
      <c r="I41" s="8"/>
    </row>
    <row r="42" spans="1:9" s="11" customFormat="1" ht="21.75">
      <c r="A42" s="11" t="s">
        <v>20</v>
      </c>
      <c r="B42" s="12" t="s">
        <v>107</v>
      </c>
      <c r="C42" s="12" t="s">
        <v>49</v>
      </c>
      <c r="D42" s="12" t="s">
        <v>50</v>
      </c>
      <c r="E42" s="13" t="s">
        <v>51</v>
      </c>
      <c r="F42" s="12" t="s">
        <v>29</v>
      </c>
      <c r="G42" s="14">
        <v>115</v>
      </c>
      <c r="H42" s="14">
        <v>0</v>
      </c>
      <c r="I42" s="14">
        <f aca="true" t="shared" si="2" ref="I42:I48">ROUND(G42*H42,2)</f>
        <v>0</v>
      </c>
    </row>
    <row r="43" spans="1:9" s="11" customFormat="1" ht="32.25">
      <c r="A43" s="11" t="s">
        <v>20</v>
      </c>
      <c r="B43" s="12" t="s">
        <v>108</v>
      </c>
      <c r="C43" s="12" t="s">
        <v>60</v>
      </c>
      <c r="D43" s="12" t="s">
        <v>27</v>
      </c>
      <c r="E43" s="13" t="s">
        <v>61</v>
      </c>
      <c r="F43" s="12" t="s">
        <v>29</v>
      </c>
      <c r="G43" s="14">
        <v>60</v>
      </c>
      <c r="H43" s="14">
        <v>0</v>
      </c>
      <c r="I43" s="14">
        <f t="shared" si="2"/>
        <v>0</v>
      </c>
    </row>
    <row r="44" spans="1:9" s="11" customFormat="1" ht="32.25">
      <c r="A44" s="11" t="s">
        <v>20</v>
      </c>
      <c r="B44" s="12" t="s">
        <v>109</v>
      </c>
      <c r="C44" s="12" t="s">
        <v>63</v>
      </c>
      <c r="D44" s="12" t="s">
        <v>27</v>
      </c>
      <c r="E44" s="13" t="s">
        <v>64</v>
      </c>
      <c r="F44" s="12" t="s">
        <v>29</v>
      </c>
      <c r="G44" s="14">
        <v>60</v>
      </c>
      <c r="H44" s="14">
        <v>0</v>
      </c>
      <c r="I44" s="14">
        <f t="shared" si="2"/>
        <v>0</v>
      </c>
    </row>
    <row r="45" spans="1:9" s="11" customFormat="1" ht="32.25">
      <c r="A45" s="11" t="s">
        <v>20</v>
      </c>
      <c r="B45" s="12" t="s">
        <v>110</v>
      </c>
      <c r="C45" s="12" t="s">
        <v>38</v>
      </c>
      <c r="D45" s="12" t="s">
        <v>43</v>
      </c>
      <c r="E45" s="13" t="s">
        <v>40</v>
      </c>
      <c r="F45" s="12" t="s">
        <v>29</v>
      </c>
      <c r="G45" s="14">
        <v>60</v>
      </c>
      <c r="H45" s="14">
        <v>0</v>
      </c>
      <c r="I45" s="14">
        <f t="shared" si="2"/>
        <v>0</v>
      </c>
    </row>
    <row r="46" spans="1:9" s="11" customFormat="1" ht="32.25">
      <c r="A46" s="11" t="s">
        <v>20</v>
      </c>
      <c r="B46" s="12" t="s">
        <v>111</v>
      </c>
      <c r="C46" s="12" t="s">
        <v>42</v>
      </c>
      <c r="D46" s="12" t="s">
        <v>43</v>
      </c>
      <c r="E46" s="13" t="s">
        <v>44</v>
      </c>
      <c r="F46" s="12" t="s">
        <v>29</v>
      </c>
      <c r="G46" s="14">
        <v>60</v>
      </c>
      <c r="H46" s="14">
        <v>0</v>
      </c>
      <c r="I46" s="14">
        <f t="shared" si="2"/>
        <v>0</v>
      </c>
    </row>
    <row r="47" spans="1:9" s="11" customFormat="1" ht="32.25">
      <c r="A47" s="11" t="s">
        <v>20</v>
      </c>
      <c r="B47" s="12" t="s">
        <v>112</v>
      </c>
      <c r="C47" s="12" t="s">
        <v>113</v>
      </c>
      <c r="D47" s="12" t="s">
        <v>114</v>
      </c>
      <c r="E47" s="13" t="s">
        <v>115</v>
      </c>
      <c r="F47" s="12" t="s">
        <v>94</v>
      </c>
      <c r="G47" s="14">
        <v>25</v>
      </c>
      <c r="H47" s="14">
        <v>0</v>
      </c>
      <c r="I47" s="14">
        <f t="shared" si="2"/>
        <v>0</v>
      </c>
    </row>
    <row r="48" spans="1:9" s="11" customFormat="1" ht="32.25">
      <c r="A48" s="11" t="s">
        <v>20</v>
      </c>
      <c r="B48" s="12" t="s">
        <v>116</v>
      </c>
      <c r="C48" s="12" t="s">
        <v>99</v>
      </c>
      <c r="D48" s="12" t="s">
        <v>92</v>
      </c>
      <c r="E48" s="13" t="s">
        <v>117</v>
      </c>
      <c r="F48" s="12" t="s">
        <v>94</v>
      </c>
      <c r="G48" s="14">
        <v>25</v>
      </c>
      <c r="H48" s="14">
        <v>0</v>
      </c>
      <c r="I48" s="14">
        <f t="shared" si="2"/>
        <v>0</v>
      </c>
    </row>
    <row r="49" spans="2:9" s="6" customFormat="1" ht="10.5">
      <c r="B49" s="16" t="str">
        <f>CONCATENATE("Razem - ",C41)</f>
        <v>Razem - Roboty przygotowawcze</v>
      </c>
      <c r="C49" s="15"/>
      <c r="D49" s="15"/>
      <c r="E49" s="15"/>
      <c r="F49" s="15"/>
      <c r="G49" s="15"/>
      <c r="H49" s="15"/>
      <c r="I49" s="17">
        <f>SUM(I42:I48)</f>
        <v>0</v>
      </c>
    </row>
    <row r="50" spans="1:9" s="6" customFormat="1" ht="10.5">
      <c r="A50" s="6" t="s">
        <v>17</v>
      </c>
      <c r="B50" s="7" t="s">
        <v>118</v>
      </c>
      <c r="C50" s="9" t="s">
        <v>68</v>
      </c>
      <c r="D50" s="10"/>
      <c r="E50" s="10"/>
      <c r="F50" s="10"/>
      <c r="G50" s="10"/>
      <c r="H50" s="10"/>
      <c r="I50" s="8"/>
    </row>
    <row r="51" spans="1:9" s="11" customFormat="1" ht="21.75">
      <c r="A51" s="11" t="s">
        <v>20</v>
      </c>
      <c r="B51" s="12" t="s">
        <v>119</v>
      </c>
      <c r="C51" s="12" t="s">
        <v>70</v>
      </c>
      <c r="D51" s="12" t="s">
        <v>71</v>
      </c>
      <c r="E51" s="13" t="s">
        <v>72</v>
      </c>
      <c r="F51" s="12" t="s">
        <v>29</v>
      </c>
      <c r="G51" s="14">
        <v>342</v>
      </c>
      <c r="H51" s="14">
        <v>0</v>
      </c>
      <c r="I51" s="14">
        <f>ROUND(G51*H51,2)</f>
        <v>0</v>
      </c>
    </row>
    <row r="52" spans="1:9" s="11" customFormat="1" ht="32.25">
      <c r="A52" s="11" t="s">
        <v>20</v>
      </c>
      <c r="B52" s="12" t="s">
        <v>120</v>
      </c>
      <c r="C52" s="12" t="s">
        <v>74</v>
      </c>
      <c r="D52" s="12" t="s">
        <v>75</v>
      </c>
      <c r="E52" s="13" t="s">
        <v>76</v>
      </c>
      <c r="F52" s="12" t="s">
        <v>77</v>
      </c>
      <c r="G52" s="14">
        <v>25.65</v>
      </c>
      <c r="H52" s="14">
        <v>0</v>
      </c>
      <c r="I52" s="14">
        <f>ROUND(G52*H52,2)</f>
        <v>0</v>
      </c>
    </row>
    <row r="53" spans="1:9" s="11" customFormat="1" ht="21.75">
      <c r="A53" s="11" t="s">
        <v>20</v>
      </c>
      <c r="B53" s="12" t="s">
        <v>121</v>
      </c>
      <c r="C53" s="12" t="s">
        <v>70</v>
      </c>
      <c r="D53" s="12" t="s">
        <v>71</v>
      </c>
      <c r="E53" s="13" t="s">
        <v>72</v>
      </c>
      <c r="F53" s="12" t="s">
        <v>29</v>
      </c>
      <c r="G53" s="14">
        <v>342</v>
      </c>
      <c r="H53" s="14">
        <v>0</v>
      </c>
      <c r="I53" s="14">
        <f>ROUND(G53*H53,2)</f>
        <v>0</v>
      </c>
    </row>
    <row r="54" spans="1:9" s="11" customFormat="1" ht="43.5">
      <c r="A54" s="11" t="s">
        <v>20</v>
      </c>
      <c r="B54" s="12" t="s">
        <v>122</v>
      </c>
      <c r="C54" s="12" t="s">
        <v>123</v>
      </c>
      <c r="D54" s="12" t="s">
        <v>81</v>
      </c>
      <c r="E54" s="13" t="s">
        <v>124</v>
      </c>
      <c r="F54" s="12" t="s">
        <v>29</v>
      </c>
      <c r="G54" s="14">
        <v>342</v>
      </c>
      <c r="H54" s="14">
        <v>0</v>
      </c>
      <c r="I54" s="14">
        <f>ROUND(G54*H54,2)</f>
        <v>0</v>
      </c>
    </row>
    <row r="55" spans="1:9" s="11" customFormat="1" ht="32.25">
      <c r="A55" s="11" t="s">
        <v>20</v>
      </c>
      <c r="B55" s="12" t="s">
        <v>125</v>
      </c>
      <c r="C55" s="12" t="s">
        <v>84</v>
      </c>
      <c r="D55" s="12" t="s">
        <v>85</v>
      </c>
      <c r="E55" s="13" t="s">
        <v>86</v>
      </c>
      <c r="F55" s="12" t="s">
        <v>29</v>
      </c>
      <c r="G55" s="14">
        <v>114</v>
      </c>
      <c r="H55" s="14">
        <v>0</v>
      </c>
      <c r="I55" s="14">
        <f>ROUND(G55*H55,2)</f>
        <v>0</v>
      </c>
    </row>
    <row r="56" spans="2:9" s="6" customFormat="1" ht="10.5">
      <c r="B56" s="16" t="str">
        <f>CONCATENATE("Razem - ",C50)</f>
        <v>Razem - Nawierzchnia asfaltowa</v>
      </c>
      <c r="C56" s="15"/>
      <c r="D56" s="15"/>
      <c r="E56" s="15"/>
      <c r="F56" s="15"/>
      <c r="G56" s="15"/>
      <c r="H56" s="15"/>
      <c r="I56" s="17">
        <f>SUM(I51:I55)</f>
        <v>0</v>
      </c>
    </row>
    <row r="57" spans="2:9" s="6" customFormat="1" ht="10.5">
      <c r="B57" s="16" t="str">
        <f>CONCATENATE("Razem - ",C40)</f>
        <v>Razem - Droga wew, osiedle Bielasy 114mb Zawoja Przysłop</v>
      </c>
      <c r="C57" s="15"/>
      <c r="D57" s="15"/>
      <c r="E57" s="15"/>
      <c r="F57" s="15"/>
      <c r="G57" s="15"/>
      <c r="H57" s="15"/>
      <c r="I57" s="17">
        <f>SUM(I42:I48,I51:I55)</f>
        <v>0</v>
      </c>
    </row>
    <row r="58" spans="1:9" s="6" customFormat="1" ht="10.5">
      <c r="A58" s="6" t="s">
        <v>17</v>
      </c>
      <c r="B58" s="7" t="s">
        <v>37</v>
      </c>
      <c r="C58" s="9" t="s">
        <v>126</v>
      </c>
      <c r="D58" s="10"/>
      <c r="E58" s="10"/>
      <c r="F58" s="10"/>
      <c r="G58" s="10"/>
      <c r="H58" s="10"/>
      <c r="I58" s="8"/>
    </row>
    <row r="59" spans="1:9" s="6" customFormat="1" ht="10.5">
      <c r="A59" s="6" t="s">
        <v>17</v>
      </c>
      <c r="B59" s="7" t="s">
        <v>127</v>
      </c>
      <c r="C59" s="9" t="s">
        <v>47</v>
      </c>
      <c r="D59" s="10"/>
      <c r="E59" s="10"/>
      <c r="F59" s="10"/>
      <c r="G59" s="10"/>
      <c r="H59" s="10"/>
      <c r="I59" s="8"/>
    </row>
    <row r="60" spans="1:9" s="11" customFormat="1" ht="21.75">
      <c r="A60" s="11" t="s">
        <v>20</v>
      </c>
      <c r="B60" s="12" t="s">
        <v>128</v>
      </c>
      <c r="C60" s="12" t="s">
        <v>49</v>
      </c>
      <c r="D60" s="12" t="s">
        <v>50</v>
      </c>
      <c r="E60" s="13" t="s">
        <v>51</v>
      </c>
      <c r="F60" s="12" t="s">
        <v>29</v>
      </c>
      <c r="G60" s="14">
        <v>27.3</v>
      </c>
      <c r="H60" s="14">
        <v>0</v>
      </c>
      <c r="I60" s="14">
        <f>ROUND(G60*H60,2)</f>
        <v>0</v>
      </c>
    </row>
    <row r="61" spans="1:9" s="11" customFormat="1" ht="21.75">
      <c r="A61" s="11" t="s">
        <v>20</v>
      </c>
      <c r="B61" s="12" t="s">
        <v>129</v>
      </c>
      <c r="C61" s="12" t="s">
        <v>130</v>
      </c>
      <c r="D61" s="12" t="s">
        <v>71</v>
      </c>
      <c r="E61" s="13" t="s">
        <v>131</v>
      </c>
      <c r="F61" s="12" t="s">
        <v>29</v>
      </c>
      <c r="G61" s="14">
        <v>277.2</v>
      </c>
      <c r="H61" s="14">
        <v>0</v>
      </c>
      <c r="I61" s="14">
        <f>ROUND(G61*H61,2)</f>
        <v>0</v>
      </c>
    </row>
    <row r="62" spans="2:9" s="6" customFormat="1" ht="10.5">
      <c r="B62" s="16" t="str">
        <f>CONCATENATE("Razem - ",C59)</f>
        <v>Razem - Roboty przygotowawcze</v>
      </c>
      <c r="C62" s="15"/>
      <c r="D62" s="15"/>
      <c r="E62" s="15"/>
      <c r="F62" s="15"/>
      <c r="G62" s="15"/>
      <c r="H62" s="15"/>
      <c r="I62" s="17">
        <f>SUM(I60:I61)</f>
        <v>0</v>
      </c>
    </row>
    <row r="63" spans="1:9" s="6" customFormat="1" ht="10.5">
      <c r="A63" s="6" t="s">
        <v>17</v>
      </c>
      <c r="B63" s="7" t="s">
        <v>132</v>
      </c>
      <c r="C63" s="9" t="s">
        <v>68</v>
      </c>
      <c r="D63" s="10"/>
      <c r="E63" s="10"/>
      <c r="F63" s="10"/>
      <c r="G63" s="10"/>
      <c r="H63" s="10"/>
      <c r="I63" s="8"/>
    </row>
    <row r="64" spans="1:9" s="11" customFormat="1" ht="21.75">
      <c r="A64" s="11" t="s">
        <v>20</v>
      </c>
      <c r="B64" s="12" t="s">
        <v>133</v>
      </c>
      <c r="C64" s="12" t="s">
        <v>70</v>
      </c>
      <c r="D64" s="12" t="s">
        <v>71</v>
      </c>
      <c r="E64" s="13" t="s">
        <v>72</v>
      </c>
      <c r="F64" s="12" t="s">
        <v>29</v>
      </c>
      <c r="G64" s="14">
        <v>277.2</v>
      </c>
      <c r="H64" s="14">
        <v>0</v>
      </c>
      <c r="I64" s="14">
        <f>ROUND(G64*H64,2)</f>
        <v>0</v>
      </c>
    </row>
    <row r="65" spans="1:9" s="11" customFormat="1" ht="43.5">
      <c r="A65" s="11" t="s">
        <v>20</v>
      </c>
      <c r="B65" s="12" t="s">
        <v>134</v>
      </c>
      <c r="C65" s="12" t="s">
        <v>123</v>
      </c>
      <c r="D65" s="12" t="s">
        <v>81</v>
      </c>
      <c r="E65" s="13" t="s">
        <v>135</v>
      </c>
      <c r="F65" s="12" t="s">
        <v>29</v>
      </c>
      <c r="G65" s="14">
        <v>277.2</v>
      </c>
      <c r="H65" s="14">
        <v>0</v>
      </c>
      <c r="I65" s="14">
        <f>ROUND(G65*H65,2)</f>
        <v>0</v>
      </c>
    </row>
    <row r="66" spans="1:9" s="11" customFormat="1" ht="32.25">
      <c r="A66" s="11" t="s">
        <v>20</v>
      </c>
      <c r="B66" s="12" t="s">
        <v>136</v>
      </c>
      <c r="C66" s="12" t="s">
        <v>84</v>
      </c>
      <c r="D66" s="12" t="s">
        <v>85</v>
      </c>
      <c r="E66" s="13" t="s">
        <v>86</v>
      </c>
      <c r="F66" s="12" t="s">
        <v>29</v>
      </c>
      <c r="G66" s="14">
        <v>27.3</v>
      </c>
      <c r="H66" s="14">
        <v>0</v>
      </c>
      <c r="I66" s="14">
        <f>ROUND(G66*H66,2)</f>
        <v>0</v>
      </c>
    </row>
    <row r="67" spans="2:9" s="6" customFormat="1" ht="10.5">
      <c r="B67" s="16" t="str">
        <f>CONCATENATE("Razem - ",C63)</f>
        <v>Razem - Nawierzchnia asfaltowa</v>
      </c>
      <c r="C67" s="15"/>
      <c r="D67" s="15"/>
      <c r="E67" s="15"/>
      <c r="F67" s="15"/>
      <c r="G67" s="15"/>
      <c r="H67" s="15"/>
      <c r="I67" s="17">
        <f>SUM(I64:I66)</f>
        <v>0</v>
      </c>
    </row>
    <row r="68" spans="1:9" s="6" customFormat="1" ht="10.5">
      <c r="A68" s="6" t="s">
        <v>17</v>
      </c>
      <c r="B68" s="7" t="s">
        <v>137</v>
      </c>
      <c r="C68" s="9" t="s">
        <v>138</v>
      </c>
      <c r="D68" s="10"/>
      <c r="E68" s="10"/>
      <c r="F68" s="10"/>
      <c r="G68" s="10"/>
      <c r="H68" s="10"/>
      <c r="I68" s="8"/>
    </row>
    <row r="69" spans="1:9" s="11" customFormat="1" ht="54">
      <c r="A69" s="11" t="s">
        <v>20</v>
      </c>
      <c r="B69" s="12" t="s">
        <v>139</v>
      </c>
      <c r="C69" s="12" t="s">
        <v>140</v>
      </c>
      <c r="D69" s="12" t="s">
        <v>54</v>
      </c>
      <c r="E69" s="13" t="s">
        <v>141</v>
      </c>
      <c r="F69" s="12" t="s">
        <v>36</v>
      </c>
      <c r="G69" s="14">
        <v>9.936</v>
      </c>
      <c r="H69" s="14">
        <v>0</v>
      </c>
      <c r="I69" s="14">
        <f>ROUND(G69*H69,2)</f>
        <v>0</v>
      </c>
    </row>
    <row r="70" spans="1:9" s="11" customFormat="1" ht="32.25">
      <c r="A70" s="11" t="s">
        <v>20</v>
      </c>
      <c r="B70" s="12" t="s">
        <v>142</v>
      </c>
      <c r="C70" s="12" t="s">
        <v>143</v>
      </c>
      <c r="D70" s="12" t="s">
        <v>144</v>
      </c>
      <c r="E70" s="13" t="s">
        <v>145</v>
      </c>
      <c r="F70" s="12" t="s">
        <v>94</v>
      </c>
      <c r="G70" s="14">
        <v>56</v>
      </c>
      <c r="H70" s="14">
        <v>0</v>
      </c>
      <c r="I70" s="14">
        <f>ROUND(G70*H70,2)</f>
        <v>0</v>
      </c>
    </row>
    <row r="71" spans="1:9" s="11" customFormat="1" ht="43.5">
      <c r="A71" s="11" t="s">
        <v>20</v>
      </c>
      <c r="B71" s="12" t="s">
        <v>146</v>
      </c>
      <c r="C71" s="12" t="s">
        <v>147</v>
      </c>
      <c r="D71" s="12" t="s">
        <v>144</v>
      </c>
      <c r="E71" s="13" t="s">
        <v>148</v>
      </c>
      <c r="F71" s="12" t="s">
        <v>149</v>
      </c>
      <c r="G71" s="14">
        <v>1</v>
      </c>
      <c r="H71" s="14">
        <v>0</v>
      </c>
      <c r="I71" s="14">
        <f>ROUND(G71*H71,2)</f>
        <v>0</v>
      </c>
    </row>
    <row r="72" spans="1:9" s="11" customFormat="1" ht="32.25">
      <c r="A72" s="11" t="s">
        <v>20</v>
      </c>
      <c r="B72" s="12" t="s">
        <v>150</v>
      </c>
      <c r="C72" s="12" t="s">
        <v>151</v>
      </c>
      <c r="D72" s="12" t="s">
        <v>144</v>
      </c>
      <c r="E72" s="13" t="s">
        <v>152</v>
      </c>
      <c r="F72" s="12" t="s">
        <v>94</v>
      </c>
      <c r="G72" s="14">
        <v>4</v>
      </c>
      <c r="H72" s="14">
        <v>0</v>
      </c>
      <c r="I72" s="14">
        <f>ROUND(G72*H72,2)</f>
        <v>0</v>
      </c>
    </row>
    <row r="73" spans="1:9" s="11" customFormat="1" ht="32.25">
      <c r="A73" s="11" t="s">
        <v>20</v>
      </c>
      <c r="B73" s="12" t="s">
        <v>153</v>
      </c>
      <c r="C73" s="12" t="s">
        <v>154</v>
      </c>
      <c r="D73" s="12" t="s">
        <v>92</v>
      </c>
      <c r="E73" s="13" t="s">
        <v>155</v>
      </c>
      <c r="F73" s="12" t="s">
        <v>94</v>
      </c>
      <c r="G73" s="14">
        <v>56</v>
      </c>
      <c r="H73" s="14">
        <v>0</v>
      </c>
      <c r="I73" s="14">
        <f>ROUND(G73*H73,2)</f>
        <v>0</v>
      </c>
    </row>
    <row r="74" spans="2:9" s="6" customFormat="1" ht="10.5">
      <c r="B74" s="16" t="str">
        <f>CONCATENATE("Razem - ",C68)</f>
        <v>Razem - Odwodnienie</v>
      </c>
      <c r="C74" s="15"/>
      <c r="D74" s="15"/>
      <c r="E74" s="15"/>
      <c r="F74" s="15"/>
      <c r="G74" s="15"/>
      <c r="H74" s="15"/>
      <c r="I74" s="17">
        <f>SUM(I69:I73)</f>
        <v>0</v>
      </c>
    </row>
    <row r="75" spans="1:9" s="6" customFormat="1" ht="10.5">
      <c r="A75" s="6" t="s">
        <v>17</v>
      </c>
      <c r="B75" s="7" t="s">
        <v>156</v>
      </c>
      <c r="C75" s="9" t="s">
        <v>157</v>
      </c>
      <c r="D75" s="10"/>
      <c r="E75" s="10"/>
      <c r="F75" s="10"/>
      <c r="G75" s="10"/>
      <c r="H75" s="10"/>
      <c r="I75" s="8"/>
    </row>
    <row r="76" spans="1:9" s="11" customFormat="1" ht="32.25">
      <c r="A76" s="11" t="s">
        <v>20</v>
      </c>
      <c r="B76" s="12" t="s">
        <v>158</v>
      </c>
      <c r="C76" s="12" t="s">
        <v>159</v>
      </c>
      <c r="D76" s="12" t="s">
        <v>27</v>
      </c>
      <c r="E76" s="13" t="s">
        <v>160</v>
      </c>
      <c r="F76" s="12" t="s">
        <v>29</v>
      </c>
      <c r="G76" s="14">
        <v>175</v>
      </c>
      <c r="H76" s="14">
        <v>0</v>
      </c>
      <c r="I76" s="14">
        <f>ROUND(G76*H76,2)</f>
        <v>0</v>
      </c>
    </row>
    <row r="77" spans="1:9" s="11" customFormat="1" ht="32.25">
      <c r="A77" s="11" t="s">
        <v>20</v>
      </c>
      <c r="B77" s="12" t="s">
        <v>161</v>
      </c>
      <c r="C77" s="12" t="s">
        <v>162</v>
      </c>
      <c r="D77" s="12" t="s">
        <v>43</v>
      </c>
      <c r="E77" s="13" t="s">
        <v>163</v>
      </c>
      <c r="F77" s="12" t="s">
        <v>29</v>
      </c>
      <c r="G77" s="14">
        <v>175</v>
      </c>
      <c r="H77" s="14">
        <v>0</v>
      </c>
      <c r="I77" s="14">
        <f>ROUND(G77*H77,2)</f>
        <v>0</v>
      </c>
    </row>
    <row r="78" spans="2:9" s="6" customFormat="1" ht="10.5">
      <c r="B78" s="16" t="str">
        <f>CONCATENATE("Razem - ",C75)</f>
        <v>Razem - Nawierzchnia tłuczniowa</v>
      </c>
      <c r="C78" s="15"/>
      <c r="D78" s="15"/>
      <c r="E78" s="15"/>
      <c r="F78" s="15"/>
      <c r="G78" s="15"/>
      <c r="H78" s="15"/>
      <c r="I78" s="17">
        <f>SUM(I76:I77)</f>
        <v>0</v>
      </c>
    </row>
    <row r="79" spans="2:9" s="6" customFormat="1" ht="10.5">
      <c r="B79" s="16" t="str">
        <f>CONCATENATE("Razem - ",C58)</f>
        <v>Razem - Droga wew. Gołynia Górna (do Białończyka) Zawoja Dolna</v>
      </c>
      <c r="C79" s="15"/>
      <c r="D79" s="15"/>
      <c r="E79" s="15"/>
      <c r="F79" s="15"/>
      <c r="G79" s="15"/>
      <c r="H79" s="15"/>
      <c r="I79" s="17">
        <f>SUM(I60:I61,I64:I66,I69:I73,I76:I77)</f>
        <v>0</v>
      </c>
    </row>
    <row r="80" spans="1:9" s="6" customFormat="1" ht="10.5">
      <c r="A80" s="6" t="s">
        <v>17</v>
      </c>
      <c r="B80" s="7" t="s">
        <v>41</v>
      </c>
      <c r="C80" s="9" t="s">
        <v>164</v>
      </c>
      <c r="D80" s="10"/>
      <c r="E80" s="10"/>
      <c r="F80" s="10"/>
      <c r="G80" s="10"/>
      <c r="H80" s="10"/>
      <c r="I80" s="8"/>
    </row>
    <row r="81" spans="1:9" s="11" customFormat="1" ht="21.75">
      <c r="A81" s="11" t="s">
        <v>20</v>
      </c>
      <c r="B81" s="12" t="s">
        <v>165</v>
      </c>
      <c r="C81" s="12" t="s">
        <v>49</v>
      </c>
      <c r="D81" s="12" t="s">
        <v>50</v>
      </c>
      <c r="E81" s="13" t="s">
        <v>51</v>
      </c>
      <c r="F81" s="12" t="s">
        <v>29</v>
      </c>
      <c r="G81" s="14">
        <v>42</v>
      </c>
      <c r="H81" s="14">
        <v>0</v>
      </c>
      <c r="I81" s="14">
        <f aca="true" t="shared" si="3" ref="I81:I87">ROUND(G81*H81,2)</f>
        <v>0</v>
      </c>
    </row>
    <row r="82" spans="1:9" s="11" customFormat="1" ht="54">
      <c r="A82" s="11" t="s">
        <v>20</v>
      </c>
      <c r="B82" s="12" t="s">
        <v>166</v>
      </c>
      <c r="C82" s="12" t="s">
        <v>167</v>
      </c>
      <c r="D82" s="12" t="s">
        <v>43</v>
      </c>
      <c r="E82" s="13" t="s">
        <v>168</v>
      </c>
      <c r="F82" s="12" t="s">
        <v>36</v>
      </c>
      <c r="G82" s="14">
        <v>4.2</v>
      </c>
      <c r="H82" s="14">
        <v>0</v>
      </c>
      <c r="I82" s="14">
        <f t="shared" si="3"/>
        <v>0</v>
      </c>
    </row>
    <row r="83" spans="1:9" s="11" customFormat="1" ht="21.75">
      <c r="A83" s="11" t="s">
        <v>20</v>
      </c>
      <c r="B83" s="12" t="s">
        <v>169</v>
      </c>
      <c r="C83" s="12" t="s">
        <v>70</v>
      </c>
      <c r="D83" s="12" t="s">
        <v>71</v>
      </c>
      <c r="E83" s="13" t="s">
        <v>72</v>
      </c>
      <c r="F83" s="12" t="s">
        <v>29</v>
      </c>
      <c r="G83" s="14">
        <v>105</v>
      </c>
      <c r="H83" s="14">
        <v>0</v>
      </c>
      <c r="I83" s="14">
        <f t="shared" si="3"/>
        <v>0</v>
      </c>
    </row>
    <row r="84" spans="1:9" s="11" customFormat="1" ht="32.25">
      <c r="A84" s="11" t="s">
        <v>20</v>
      </c>
      <c r="B84" s="12" t="s">
        <v>170</v>
      </c>
      <c r="C84" s="12" t="s">
        <v>74</v>
      </c>
      <c r="D84" s="12" t="s">
        <v>75</v>
      </c>
      <c r="E84" s="13" t="s">
        <v>76</v>
      </c>
      <c r="F84" s="12" t="s">
        <v>77</v>
      </c>
      <c r="G84" s="14">
        <v>2.625</v>
      </c>
      <c r="H84" s="14">
        <v>0</v>
      </c>
      <c r="I84" s="14">
        <f t="shared" si="3"/>
        <v>0</v>
      </c>
    </row>
    <row r="85" spans="1:9" s="11" customFormat="1" ht="21.75">
      <c r="A85" s="11" t="s">
        <v>20</v>
      </c>
      <c r="B85" s="12" t="s">
        <v>171</v>
      </c>
      <c r="C85" s="12" t="s">
        <v>70</v>
      </c>
      <c r="D85" s="12" t="s">
        <v>71</v>
      </c>
      <c r="E85" s="13" t="s">
        <v>72</v>
      </c>
      <c r="F85" s="12" t="s">
        <v>29</v>
      </c>
      <c r="G85" s="14">
        <v>105</v>
      </c>
      <c r="H85" s="14">
        <v>0</v>
      </c>
      <c r="I85" s="14">
        <f t="shared" si="3"/>
        <v>0</v>
      </c>
    </row>
    <row r="86" spans="1:9" s="11" customFormat="1" ht="43.5">
      <c r="A86" s="11" t="s">
        <v>20</v>
      </c>
      <c r="B86" s="12" t="s">
        <v>172</v>
      </c>
      <c r="C86" s="12" t="s">
        <v>123</v>
      </c>
      <c r="D86" s="12" t="s">
        <v>81</v>
      </c>
      <c r="E86" s="13" t="s">
        <v>124</v>
      </c>
      <c r="F86" s="12" t="s">
        <v>29</v>
      </c>
      <c r="G86" s="14">
        <v>105</v>
      </c>
      <c r="H86" s="14">
        <v>0</v>
      </c>
      <c r="I86" s="14">
        <f t="shared" si="3"/>
        <v>0</v>
      </c>
    </row>
    <row r="87" spans="1:9" s="11" customFormat="1" ht="32.25">
      <c r="A87" s="11" t="s">
        <v>20</v>
      </c>
      <c r="B87" s="12" t="s">
        <v>173</v>
      </c>
      <c r="C87" s="12" t="s">
        <v>84</v>
      </c>
      <c r="D87" s="12" t="s">
        <v>85</v>
      </c>
      <c r="E87" s="13" t="s">
        <v>86</v>
      </c>
      <c r="F87" s="12" t="s">
        <v>29</v>
      </c>
      <c r="G87" s="14">
        <v>35</v>
      </c>
      <c r="H87" s="14">
        <v>0</v>
      </c>
      <c r="I87" s="14">
        <f t="shared" si="3"/>
        <v>0</v>
      </c>
    </row>
    <row r="88" spans="2:9" s="6" customFormat="1" ht="10.5">
      <c r="B88" s="16" t="str">
        <f>CONCATENATE("Razem - ",C80)</f>
        <v>Razem - Droga gminna  Szczurki 35mb Zawoja Dolna</v>
      </c>
      <c r="C88" s="15"/>
      <c r="D88" s="15"/>
      <c r="E88" s="15"/>
      <c r="F88" s="15"/>
      <c r="G88" s="15"/>
      <c r="H88" s="15"/>
      <c r="I88" s="17">
        <f>SUM(I81:I87)</f>
        <v>0</v>
      </c>
    </row>
    <row r="89" spans="1:9" s="6" customFormat="1" ht="10.5">
      <c r="A89" s="6" t="s">
        <v>17</v>
      </c>
      <c r="B89" s="7" t="s">
        <v>48</v>
      </c>
      <c r="C89" s="9" t="s">
        <v>174</v>
      </c>
      <c r="D89" s="10"/>
      <c r="E89" s="10"/>
      <c r="F89" s="10"/>
      <c r="G89" s="10"/>
      <c r="H89" s="10"/>
      <c r="I89" s="8"/>
    </row>
    <row r="90" spans="1:9" s="11" customFormat="1" ht="21.75">
      <c r="A90" s="11" t="s">
        <v>20</v>
      </c>
      <c r="B90" s="12" t="s">
        <v>175</v>
      </c>
      <c r="C90" s="12" t="s">
        <v>49</v>
      </c>
      <c r="D90" s="12" t="s">
        <v>50</v>
      </c>
      <c r="E90" s="13" t="s">
        <v>51</v>
      </c>
      <c r="F90" s="12" t="s">
        <v>29</v>
      </c>
      <c r="G90" s="14">
        <v>112</v>
      </c>
      <c r="H90" s="14">
        <v>0</v>
      </c>
      <c r="I90" s="14">
        <f aca="true" t="shared" si="4" ref="I90:I95">ROUND(G90*H90,2)</f>
        <v>0</v>
      </c>
    </row>
    <row r="91" spans="1:9" s="11" customFormat="1" ht="54">
      <c r="A91" s="11" t="s">
        <v>20</v>
      </c>
      <c r="B91" s="12" t="s">
        <v>176</v>
      </c>
      <c r="C91" s="12" t="s">
        <v>167</v>
      </c>
      <c r="D91" s="12" t="s">
        <v>43</v>
      </c>
      <c r="E91" s="13" t="s">
        <v>168</v>
      </c>
      <c r="F91" s="12" t="s">
        <v>36</v>
      </c>
      <c r="G91" s="14">
        <v>21</v>
      </c>
      <c r="H91" s="14">
        <v>0</v>
      </c>
      <c r="I91" s="14">
        <f t="shared" si="4"/>
        <v>0</v>
      </c>
    </row>
    <row r="92" spans="1:9" s="11" customFormat="1" ht="32.25">
      <c r="A92" s="11" t="s">
        <v>20</v>
      </c>
      <c r="B92" s="12" t="s">
        <v>177</v>
      </c>
      <c r="C92" s="12" t="s">
        <v>178</v>
      </c>
      <c r="D92" s="12" t="s">
        <v>81</v>
      </c>
      <c r="E92" s="13" t="s">
        <v>179</v>
      </c>
      <c r="F92" s="12" t="s">
        <v>29</v>
      </c>
      <c r="G92" s="14">
        <v>450</v>
      </c>
      <c r="H92" s="14">
        <v>0</v>
      </c>
      <c r="I92" s="14">
        <f t="shared" si="4"/>
        <v>0</v>
      </c>
    </row>
    <row r="93" spans="1:9" s="11" customFormat="1" ht="21.75">
      <c r="A93" s="11" t="s">
        <v>20</v>
      </c>
      <c r="B93" s="12" t="s">
        <v>180</v>
      </c>
      <c r="C93" s="12" t="s">
        <v>70</v>
      </c>
      <c r="D93" s="12" t="s">
        <v>71</v>
      </c>
      <c r="E93" s="13" t="s">
        <v>72</v>
      </c>
      <c r="F93" s="12" t="s">
        <v>29</v>
      </c>
      <c r="G93" s="14">
        <v>420</v>
      </c>
      <c r="H93" s="14">
        <v>0</v>
      </c>
      <c r="I93" s="14">
        <f t="shared" si="4"/>
        <v>0</v>
      </c>
    </row>
    <row r="94" spans="1:9" s="11" customFormat="1" ht="43.5">
      <c r="A94" s="11" t="s">
        <v>20</v>
      </c>
      <c r="B94" s="12" t="s">
        <v>181</v>
      </c>
      <c r="C94" s="12" t="s">
        <v>80</v>
      </c>
      <c r="D94" s="12" t="s">
        <v>81</v>
      </c>
      <c r="E94" s="13" t="s">
        <v>82</v>
      </c>
      <c r="F94" s="12" t="s">
        <v>29</v>
      </c>
      <c r="G94" s="14">
        <v>442.5</v>
      </c>
      <c r="H94" s="14">
        <v>0</v>
      </c>
      <c r="I94" s="14">
        <f t="shared" si="4"/>
        <v>0</v>
      </c>
    </row>
    <row r="95" spans="1:9" s="11" customFormat="1" ht="32.25">
      <c r="A95" s="11" t="s">
        <v>20</v>
      </c>
      <c r="B95" s="12" t="s">
        <v>182</v>
      </c>
      <c r="C95" s="12" t="s">
        <v>183</v>
      </c>
      <c r="D95" s="12" t="s">
        <v>85</v>
      </c>
      <c r="E95" s="13" t="s">
        <v>184</v>
      </c>
      <c r="F95" s="12" t="s">
        <v>29</v>
      </c>
      <c r="G95" s="14">
        <v>140</v>
      </c>
      <c r="H95" s="14">
        <v>0</v>
      </c>
      <c r="I95" s="14">
        <f t="shared" si="4"/>
        <v>0</v>
      </c>
    </row>
    <row r="96" spans="2:9" s="6" customFormat="1" ht="10.5">
      <c r="B96" s="16" t="str">
        <f>CONCATENATE("Razem - ",C89)</f>
        <v>Razem - Droga gminna  Zwalisko odcinek 140mb Zawoja Centrum</v>
      </c>
      <c r="C96" s="15"/>
      <c r="D96" s="15"/>
      <c r="E96" s="15"/>
      <c r="F96" s="15"/>
      <c r="G96" s="15"/>
      <c r="H96" s="15"/>
      <c r="I96" s="17">
        <f>SUM(I90:I95)</f>
        <v>0</v>
      </c>
    </row>
    <row r="97" spans="1:9" s="6" customFormat="1" ht="10.5">
      <c r="A97" s="6" t="s">
        <v>17</v>
      </c>
      <c r="B97" s="7" t="s">
        <v>52</v>
      </c>
      <c r="C97" s="9" t="s">
        <v>185</v>
      </c>
      <c r="D97" s="10"/>
      <c r="E97" s="10"/>
      <c r="F97" s="10"/>
      <c r="G97" s="10"/>
      <c r="H97" s="10"/>
      <c r="I97" s="8"/>
    </row>
    <row r="98" spans="1:9" s="11" customFormat="1" ht="21.75">
      <c r="A98" s="11" t="s">
        <v>20</v>
      </c>
      <c r="B98" s="12" t="s">
        <v>186</v>
      </c>
      <c r="C98" s="12" t="s">
        <v>49</v>
      </c>
      <c r="D98" s="12" t="s">
        <v>50</v>
      </c>
      <c r="E98" s="13" t="s">
        <v>51</v>
      </c>
      <c r="F98" s="12" t="s">
        <v>29</v>
      </c>
      <c r="G98" s="14">
        <v>107.5</v>
      </c>
      <c r="H98" s="14">
        <v>0</v>
      </c>
      <c r="I98" s="14">
        <f>ROUND(G98*H98,2)</f>
        <v>0</v>
      </c>
    </row>
    <row r="99" spans="1:9" s="11" customFormat="1" ht="21.75">
      <c r="A99" s="11" t="s">
        <v>20</v>
      </c>
      <c r="B99" s="12" t="s">
        <v>187</v>
      </c>
      <c r="C99" s="12" t="s">
        <v>70</v>
      </c>
      <c r="D99" s="12" t="s">
        <v>71</v>
      </c>
      <c r="E99" s="13" t="s">
        <v>72</v>
      </c>
      <c r="F99" s="12" t="s">
        <v>29</v>
      </c>
      <c r="G99" s="14">
        <v>580.5</v>
      </c>
      <c r="H99" s="14">
        <v>0</v>
      </c>
      <c r="I99" s="14">
        <f>ROUND(G99*H99,2)</f>
        <v>0</v>
      </c>
    </row>
    <row r="100" spans="1:9" s="11" customFormat="1" ht="32.25">
      <c r="A100" s="11" t="s">
        <v>20</v>
      </c>
      <c r="B100" s="12" t="s">
        <v>188</v>
      </c>
      <c r="C100" s="12" t="s">
        <v>178</v>
      </c>
      <c r="D100" s="12" t="s">
        <v>81</v>
      </c>
      <c r="E100" s="13" t="s">
        <v>179</v>
      </c>
      <c r="F100" s="12" t="s">
        <v>29</v>
      </c>
      <c r="G100" s="14">
        <v>677.7</v>
      </c>
      <c r="H100" s="14">
        <v>0</v>
      </c>
      <c r="I100" s="14">
        <f>ROUND(G100*H100,2)</f>
        <v>0</v>
      </c>
    </row>
    <row r="101" spans="1:9" s="11" customFormat="1" ht="43.5">
      <c r="A101" s="11" t="s">
        <v>20</v>
      </c>
      <c r="B101" s="12" t="s">
        <v>189</v>
      </c>
      <c r="C101" s="12" t="s">
        <v>80</v>
      </c>
      <c r="D101" s="12" t="s">
        <v>81</v>
      </c>
      <c r="E101" s="13" t="s">
        <v>82</v>
      </c>
      <c r="F101" s="12" t="s">
        <v>29</v>
      </c>
      <c r="G101" s="14">
        <v>677.7</v>
      </c>
      <c r="H101" s="14">
        <v>0</v>
      </c>
      <c r="I101" s="14">
        <f>ROUND(G101*H101,2)</f>
        <v>0</v>
      </c>
    </row>
    <row r="102" spans="1:9" s="11" customFormat="1" ht="32.25">
      <c r="A102" s="11" t="s">
        <v>20</v>
      </c>
      <c r="B102" s="12" t="s">
        <v>190</v>
      </c>
      <c r="C102" s="12" t="s">
        <v>183</v>
      </c>
      <c r="D102" s="12" t="s">
        <v>85</v>
      </c>
      <c r="E102" s="13" t="s">
        <v>184</v>
      </c>
      <c r="F102" s="12" t="s">
        <v>29</v>
      </c>
      <c r="G102" s="14">
        <v>120</v>
      </c>
      <c r="H102" s="14">
        <v>0</v>
      </c>
      <c r="I102" s="14">
        <f>ROUND(G102*H102,2)</f>
        <v>0</v>
      </c>
    </row>
    <row r="103" spans="2:9" s="6" customFormat="1" ht="10.5">
      <c r="B103" s="16" t="str">
        <f>CONCATENATE("Razem - ",C97)</f>
        <v>Razem - Droga gminna Bartyzele Sałaciaki 251mb Zawoja Centrum</v>
      </c>
      <c r="C103" s="15"/>
      <c r="D103" s="15"/>
      <c r="E103" s="15"/>
      <c r="F103" s="15"/>
      <c r="G103" s="15"/>
      <c r="H103" s="15"/>
      <c r="I103" s="17">
        <f>SUM(I98:I102)</f>
        <v>0</v>
      </c>
    </row>
    <row r="104" spans="1:9" s="6" customFormat="1" ht="10.5">
      <c r="A104" s="6" t="s">
        <v>17</v>
      </c>
      <c r="B104" s="7" t="s">
        <v>59</v>
      </c>
      <c r="C104" s="9" t="s">
        <v>191</v>
      </c>
      <c r="D104" s="10"/>
      <c r="E104" s="10"/>
      <c r="F104" s="10"/>
      <c r="G104" s="10"/>
      <c r="H104" s="10"/>
      <c r="I104" s="8"/>
    </row>
    <row r="105" spans="1:9" s="6" customFormat="1" ht="10.5">
      <c r="A105" s="6" t="s">
        <v>17</v>
      </c>
      <c r="B105" s="7" t="s">
        <v>192</v>
      </c>
      <c r="C105" s="9" t="s">
        <v>47</v>
      </c>
      <c r="D105" s="10"/>
      <c r="E105" s="10"/>
      <c r="F105" s="10"/>
      <c r="G105" s="10"/>
      <c r="H105" s="10"/>
      <c r="I105" s="8"/>
    </row>
    <row r="106" spans="1:9" s="11" customFormat="1" ht="21.75">
      <c r="A106" s="11" t="s">
        <v>20</v>
      </c>
      <c r="B106" s="12" t="s">
        <v>193</v>
      </c>
      <c r="C106" s="12" t="s">
        <v>49</v>
      </c>
      <c r="D106" s="12" t="s">
        <v>50</v>
      </c>
      <c r="E106" s="13" t="s">
        <v>51</v>
      </c>
      <c r="F106" s="12" t="s">
        <v>29</v>
      </c>
      <c r="G106" s="14">
        <v>74.9</v>
      </c>
      <c r="H106" s="14">
        <v>0</v>
      </c>
      <c r="I106" s="14">
        <f>ROUND(G106*H106,2)</f>
        <v>0</v>
      </c>
    </row>
    <row r="107" spans="1:9" s="11" customFormat="1" ht="21.75">
      <c r="A107" s="11" t="s">
        <v>20</v>
      </c>
      <c r="B107" s="12" t="s">
        <v>194</v>
      </c>
      <c r="C107" s="12" t="s">
        <v>130</v>
      </c>
      <c r="D107" s="12" t="s">
        <v>71</v>
      </c>
      <c r="E107" s="13" t="s">
        <v>131</v>
      </c>
      <c r="F107" s="12" t="s">
        <v>29</v>
      </c>
      <c r="G107" s="14">
        <v>196</v>
      </c>
      <c r="H107" s="14">
        <v>0</v>
      </c>
      <c r="I107" s="14">
        <f>ROUND(G107*H107,2)</f>
        <v>0</v>
      </c>
    </row>
    <row r="108" spans="2:9" s="6" customFormat="1" ht="10.5">
      <c r="B108" s="16" t="str">
        <f>CONCATENATE("Razem - ",C105)</f>
        <v>Razem - Roboty przygotowawcze</v>
      </c>
      <c r="C108" s="15"/>
      <c r="D108" s="15"/>
      <c r="E108" s="15"/>
      <c r="F108" s="15"/>
      <c r="G108" s="15"/>
      <c r="H108" s="15"/>
      <c r="I108" s="17">
        <f>SUM(I106:I107)</f>
        <v>0</v>
      </c>
    </row>
    <row r="109" spans="1:9" s="6" customFormat="1" ht="10.5">
      <c r="A109" s="6" t="s">
        <v>17</v>
      </c>
      <c r="B109" s="7" t="s">
        <v>195</v>
      </c>
      <c r="C109" s="9" t="s">
        <v>68</v>
      </c>
      <c r="D109" s="10"/>
      <c r="E109" s="10"/>
      <c r="F109" s="10"/>
      <c r="G109" s="10"/>
      <c r="H109" s="10"/>
      <c r="I109" s="8"/>
    </row>
    <row r="110" spans="1:9" s="11" customFormat="1" ht="21.75">
      <c r="A110" s="11" t="s">
        <v>20</v>
      </c>
      <c r="B110" s="12" t="s">
        <v>196</v>
      </c>
      <c r="C110" s="12" t="s">
        <v>197</v>
      </c>
      <c r="D110" s="12" t="s">
        <v>71</v>
      </c>
      <c r="E110" s="13" t="s">
        <v>72</v>
      </c>
      <c r="F110" s="12" t="s">
        <v>29</v>
      </c>
      <c r="G110" s="14">
        <v>235.8</v>
      </c>
      <c r="H110" s="14">
        <v>0</v>
      </c>
      <c r="I110" s="14">
        <f aca="true" t="shared" si="5" ref="I110:I115">ROUND(G110*H110,2)</f>
        <v>0</v>
      </c>
    </row>
    <row r="111" spans="1:9" s="11" customFormat="1" ht="32.25">
      <c r="A111" s="11" t="s">
        <v>20</v>
      </c>
      <c r="B111" s="12" t="s">
        <v>198</v>
      </c>
      <c r="C111" s="12" t="s">
        <v>74</v>
      </c>
      <c r="D111" s="12" t="s">
        <v>75</v>
      </c>
      <c r="E111" s="13" t="s">
        <v>76</v>
      </c>
      <c r="F111" s="12" t="s">
        <v>77</v>
      </c>
      <c r="G111" s="14">
        <v>20.633</v>
      </c>
      <c r="H111" s="14">
        <v>0</v>
      </c>
      <c r="I111" s="14">
        <f t="shared" si="5"/>
        <v>0</v>
      </c>
    </row>
    <row r="112" spans="1:9" s="11" customFormat="1" ht="21.75">
      <c r="A112" s="11" t="s">
        <v>20</v>
      </c>
      <c r="B112" s="12" t="s">
        <v>199</v>
      </c>
      <c r="C112" s="12" t="s">
        <v>70</v>
      </c>
      <c r="D112" s="12" t="s">
        <v>71</v>
      </c>
      <c r="E112" s="13" t="s">
        <v>72</v>
      </c>
      <c r="F112" s="12" t="s">
        <v>29</v>
      </c>
      <c r="G112" s="14">
        <v>235.8</v>
      </c>
      <c r="H112" s="14">
        <v>0</v>
      </c>
      <c r="I112" s="14">
        <f t="shared" si="5"/>
        <v>0</v>
      </c>
    </row>
    <row r="113" spans="1:9" s="11" customFormat="1" ht="43.5">
      <c r="A113" s="11" t="s">
        <v>20</v>
      </c>
      <c r="B113" s="12" t="s">
        <v>200</v>
      </c>
      <c r="C113" s="12" t="s">
        <v>123</v>
      </c>
      <c r="D113" s="12" t="s">
        <v>81</v>
      </c>
      <c r="E113" s="13" t="s">
        <v>124</v>
      </c>
      <c r="F113" s="12" t="s">
        <v>29</v>
      </c>
      <c r="G113" s="14">
        <v>235.8</v>
      </c>
      <c r="H113" s="14">
        <v>0</v>
      </c>
      <c r="I113" s="14">
        <f t="shared" si="5"/>
        <v>0</v>
      </c>
    </row>
    <row r="114" spans="1:9" s="11" customFormat="1" ht="32.25">
      <c r="A114" s="11" t="s">
        <v>20</v>
      </c>
      <c r="B114" s="12" t="s">
        <v>201</v>
      </c>
      <c r="C114" s="12" t="s">
        <v>84</v>
      </c>
      <c r="D114" s="12" t="s">
        <v>85</v>
      </c>
      <c r="E114" s="13" t="s">
        <v>86</v>
      </c>
      <c r="F114" s="12" t="s">
        <v>29</v>
      </c>
      <c r="G114" s="14">
        <v>57.5</v>
      </c>
      <c r="H114" s="14">
        <v>0</v>
      </c>
      <c r="I114" s="14">
        <f t="shared" si="5"/>
        <v>0</v>
      </c>
    </row>
    <row r="115" spans="1:9" s="11" customFormat="1" ht="21.75">
      <c r="A115" s="11" t="s">
        <v>20</v>
      </c>
      <c r="B115" s="12" t="s">
        <v>202</v>
      </c>
      <c r="C115" s="12" t="s">
        <v>203</v>
      </c>
      <c r="D115" s="12" t="s">
        <v>204</v>
      </c>
      <c r="E115" s="13" t="s">
        <v>205</v>
      </c>
      <c r="F115" s="12" t="s">
        <v>94</v>
      </c>
      <c r="G115" s="14">
        <v>24</v>
      </c>
      <c r="H115" s="14">
        <v>0</v>
      </c>
      <c r="I115" s="14">
        <f t="shared" si="5"/>
        <v>0</v>
      </c>
    </row>
    <row r="116" spans="2:9" s="6" customFormat="1" ht="10.5">
      <c r="B116" s="16" t="str">
        <f>CONCATENATE("Razem - ",C109)</f>
        <v>Razem - Nawierzchnia asfaltowa</v>
      </c>
      <c r="C116" s="15"/>
      <c r="D116" s="15"/>
      <c r="E116" s="15"/>
      <c r="F116" s="15"/>
      <c r="G116" s="15"/>
      <c r="H116" s="15"/>
      <c r="I116" s="17">
        <f>SUM(I110:I115)</f>
        <v>0</v>
      </c>
    </row>
    <row r="117" spans="2:9" s="6" customFormat="1" ht="10.5">
      <c r="B117" s="16" t="str">
        <f>CONCATENATE("Razem - ",C104)</f>
        <v>Razem - Droga gminna Wełcza Mleczna 70m</v>
      </c>
      <c r="C117" s="15"/>
      <c r="D117" s="15"/>
      <c r="E117" s="15"/>
      <c r="F117" s="15"/>
      <c r="G117" s="15"/>
      <c r="H117" s="15"/>
      <c r="I117" s="17">
        <f>SUM(I106:I107,I110:I115)</f>
        <v>0</v>
      </c>
    </row>
    <row r="118" spans="1:9" s="6" customFormat="1" ht="10.5">
      <c r="A118" s="6" t="s">
        <v>17</v>
      </c>
      <c r="B118" s="7" t="s">
        <v>65</v>
      </c>
      <c r="C118" s="9" t="s">
        <v>206</v>
      </c>
      <c r="D118" s="10"/>
      <c r="E118" s="10"/>
      <c r="F118" s="10"/>
      <c r="G118" s="10"/>
      <c r="H118" s="10"/>
      <c r="I118" s="8"/>
    </row>
    <row r="119" spans="1:9" s="6" customFormat="1" ht="10.5">
      <c r="A119" s="6" t="s">
        <v>17</v>
      </c>
      <c r="B119" s="7" t="s">
        <v>207</v>
      </c>
      <c r="C119" s="9" t="s">
        <v>47</v>
      </c>
      <c r="D119" s="10"/>
      <c r="E119" s="10"/>
      <c r="F119" s="10"/>
      <c r="G119" s="10"/>
      <c r="H119" s="10"/>
      <c r="I119" s="8"/>
    </row>
    <row r="120" spans="1:9" s="11" customFormat="1" ht="21.75">
      <c r="A120" s="11" t="s">
        <v>20</v>
      </c>
      <c r="B120" s="12" t="s">
        <v>208</v>
      </c>
      <c r="C120" s="12" t="s">
        <v>209</v>
      </c>
      <c r="D120" s="12" t="s">
        <v>50</v>
      </c>
      <c r="E120" s="13" t="s">
        <v>210</v>
      </c>
      <c r="F120" s="12" t="s">
        <v>94</v>
      </c>
      <c r="G120" s="14">
        <v>75</v>
      </c>
      <c r="H120" s="14">
        <v>0</v>
      </c>
      <c r="I120" s="14">
        <f>ROUND(G120*H120,2)</f>
        <v>0</v>
      </c>
    </row>
    <row r="121" spans="1:9" s="11" customFormat="1" ht="21.75">
      <c r="A121" s="11" t="s">
        <v>20</v>
      </c>
      <c r="B121" s="12" t="s">
        <v>211</v>
      </c>
      <c r="C121" s="12" t="s">
        <v>49</v>
      </c>
      <c r="D121" s="12" t="s">
        <v>50</v>
      </c>
      <c r="E121" s="13" t="s">
        <v>51</v>
      </c>
      <c r="F121" s="12" t="s">
        <v>29</v>
      </c>
      <c r="G121" s="14">
        <v>80</v>
      </c>
      <c r="H121" s="14">
        <v>0</v>
      </c>
      <c r="I121" s="14">
        <f>ROUND(G121*H121,2)</f>
        <v>0</v>
      </c>
    </row>
    <row r="122" spans="2:9" s="6" customFormat="1" ht="10.5">
      <c r="B122" s="16" t="str">
        <f>CONCATENATE("Razem - ",C119)</f>
        <v>Razem - Roboty przygotowawcze</v>
      </c>
      <c r="C122" s="15"/>
      <c r="D122" s="15"/>
      <c r="E122" s="15"/>
      <c r="F122" s="15"/>
      <c r="G122" s="15"/>
      <c r="H122" s="15"/>
      <c r="I122" s="17">
        <f>SUM(I120:I121)</f>
        <v>0</v>
      </c>
    </row>
    <row r="123" spans="1:9" s="6" customFormat="1" ht="10.5">
      <c r="A123" s="6" t="s">
        <v>17</v>
      </c>
      <c r="B123" s="7" t="s">
        <v>212</v>
      </c>
      <c r="C123" s="9" t="s">
        <v>68</v>
      </c>
      <c r="D123" s="10"/>
      <c r="E123" s="10"/>
      <c r="F123" s="10"/>
      <c r="G123" s="10"/>
      <c r="H123" s="10"/>
      <c r="I123" s="8"/>
    </row>
    <row r="124" spans="1:9" s="11" customFormat="1" ht="54">
      <c r="A124" s="11" t="s">
        <v>20</v>
      </c>
      <c r="B124" s="12" t="s">
        <v>213</v>
      </c>
      <c r="C124" s="12" t="s">
        <v>167</v>
      </c>
      <c r="D124" s="12" t="s">
        <v>43</v>
      </c>
      <c r="E124" s="13" t="s">
        <v>168</v>
      </c>
      <c r="F124" s="12" t="s">
        <v>36</v>
      </c>
      <c r="G124" s="14">
        <v>11.2</v>
      </c>
      <c r="H124" s="14">
        <v>0</v>
      </c>
      <c r="I124" s="14">
        <f>ROUND(G124*H124,2)</f>
        <v>0</v>
      </c>
    </row>
    <row r="125" spans="1:9" s="11" customFormat="1" ht="32.25">
      <c r="A125" s="11" t="s">
        <v>20</v>
      </c>
      <c r="B125" s="12" t="s">
        <v>214</v>
      </c>
      <c r="C125" s="12" t="s">
        <v>178</v>
      </c>
      <c r="D125" s="12" t="s">
        <v>81</v>
      </c>
      <c r="E125" s="13" t="s">
        <v>179</v>
      </c>
      <c r="F125" s="12" t="s">
        <v>29</v>
      </c>
      <c r="G125" s="14">
        <v>220</v>
      </c>
      <c r="H125" s="14">
        <v>0</v>
      </c>
      <c r="I125" s="14">
        <f>ROUND(G125*H125,2)</f>
        <v>0</v>
      </c>
    </row>
    <row r="126" spans="1:9" s="11" customFormat="1" ht="21.75">
      <c r="A126" s="11" t="s">
        <v>20</v>
      </c>
      <c r="B126" s="12" t="s">
        <v>215</v>
      </c>
      <c r="C126" s="12" t="s">
        <v>70</v>
      </c>
      <c r="D126" s="12" t="s">
        <v>71</v>
      </c>
      <c r="E126" s="13" t="s">
        <v>72</v>
      </c>
      <c r="F126" s="12" t="s">
        <v>29</v>
      </c>
      <c r="G126" s="14">
        <v>220</v>
      </c>
      <c r="H126" s="14">
        <v>0</v>
      </c>
      <c r="I126" s="14">
        <f>ROUND(G126*H126,2)</f>
        <v>0</v>
      </c>
    </row>
    <row r="127" spans="1:9" s="11" customFormat="1" ht="43.5">
      <c r="A127" s="11" t="s">
        <v>20</v>
      </c>
      <c r="B127" s="12" t="s">
        <v>216</v>
      </c>
      <c r="C127" s="12" t="s">
        <v>80</v>
      </c>
      <c r="D127" s="12" t="s">
        <v>81</v>
      </c>
      <c r="E127" s="13" t="s">
        <v>82</v>
      </c>
      <c r="F127" s="12" t="s">
        <v>29</v>
      </c>
      <c r="G127" s="14">
        <v>216</v>
      </c>
      <c r="H127" s="14">
        <v>0</v>
      </c>
      <c r="I127" s="14">
        <f>ROUND(G127*H127,2)</f>
        <v>0</v>
      </c>
    </row>
    <row r="128" spans="1:9" s="11" customFormat="1" ht="32.25">
      <c r="A128" s="11" t="s">
        <v>20</v>
      </c>
      <c r="B128" s="12" t="s">
        <v>217</v>
      </c>
      <c r="C128" s="12" t="s">
        <v>84</v>
      </c>
      <c r="D128" s="12" t="s">
        <v>85</v>
      </c>
      <c r="E128" s="13" t="s">
        <v>86</v>
      </c>
      <c r="F128" s="12" t="s">
        <v>29</v>
      </c>
      <c r="G128" s="14">
        <v>48</v>
      </c>
      <c r="H128" s="14">
        <v>0</v>
      </c>
      <c r="I128" s="14">
        <f>ROUND(G128*H128,2)</f>
        <v>0</v>
      </c>
    </row>
    <row r="129" spans="2:9" s="6" customFormat="1" ht="10.5">
      <c r="B129" s="16" t="str">
        <f>CONCATENATE("Razem - ",C123)</f>
        <v>Razem - Nawierzchnia asfaltowa</v>
      </c>
      <c r="C129" s="15"/>
      <c r="D129" s="15"/>
      <c r="E129" s="15"/>
      <c r="F129" s="15"/>
      <c r="G129" s="15"/>
      <c r="H129" s="15"/>
      <c r="I129" s="17">
        <f>SUM(I124:I128)</f>
        <v>0</v>
      </c>
    </row>
    <row r="130" spans="2:9" s="6" customFormat="1" ht="10.5">
      <c r="B130" s="16" t="str">
        <f>CONCATENATE("Razem - ",C118)</f>
        <v>Razem - Droga gminna Wełcza Jaworskie Mętle 80m</v>
      </c>
      <c r="C130" s="15"/>
      <c r="D130" s="15"/>
      <c r="E130" s="15"/>
      <c r="F130" s="15"/>
      <c r="G130" s="15"/>
      <c r="H130" s="15"/>
      <c r="I130" s="17">
        <f>SUM(I120:I121,I124:I128)</f>
        <v>0</v>
      </c>
    </row>
    <row r="131" spans="1:9" s="6" customFormat="1" ht="10.5">
      <c r="A131" s="6" t="s">
        <v>17</v>
      </c>
      <c r="B131" s="7" t="s">
        <v>66</v>
      </c>
      <c r="C131" s="9" t="s">
        <v>218</v>
      </c>
      <c r="D131" s="10"/>
      <c r="E131" s="10"/>
      <c r="F131" s="10"/>
      <c r="G131" s="10"/>
      <c r="H131" s="10"/>
      <c r="I131" s="8"/>
    </row>
    <row r="132" spans="1:9" s="11" customFormat="1" ht="21.75">
      <c r="A132" s="11" t="s">
        <v>20</v>
      </c>
      <c r="B132" s="12" t="s">
        <v>219</v>
      </c>
      <c r="C132" s="12" t="s">
        <v>49</v>
      </c>
      <c r="D132" s="12" t="s">
        <v>50</v>
      </c>
      <c r="E132" s="13" t="s">
        <v>51</v>
      </c>
      <c r="F132" s="12" t="s">
        <v>29</v>
      </c>
      <c r="G132" s="14">
        <v>150</v>
      </c>
      <c r="H132" s="14">
        <v>0</v>
      </c>
      <c r="I132" s="14">
        <f aca="true" t="shared" si="6" ref="I132:I140">ROUND(G132*H132,2)</f>
        <v>0</v>
      </c>
    </row>
    <row r="133" spans="1:9" s="11" customFormat="1" ht="32.25">
      <c r="A133" s="11" t="s">
        <v>20</v>
      </c>
      <c r="B133" s="12" t="s">
        <v>220</v>
      </c>
      <c r="C133" s="12" t="s">
        <v>221</v>
      </c>
      <c r="D133" s="12" t="s">
        <v>114</v>
      </c>
      <c r="E133" s="13" t="s">
        <v>222</v>
      </c>
      <c r="F133" s="12" t="s">
        <v>29</v>
      </c>
      <c r="G133" s="14">
        <v>150</v>
      </c>
      <c r="H133" s="14">
        <v>0</v>
      </c>
      <c r="I133" s="14">
        <f t="shared" si="6"/>
        <v>0</v>
      </c>
    </row>
    <row r="134" spans="1:9" s="11" customFormat="1" ht="54">
      <c r="A134" s="11" t="s">
        <v>20</v>
      </c>
      <c r="B134" s="12" t="s">
        <v>223</v>
      </c>
      <c r="C134" s="12" t="s">
        <v>167</v>
      </c>
      <c r="D134" s="12" t="s">
        <v>43</v>
      </c>
      <c r="E134" s="13" t="s">
        <v>168</v>
      </c>
      <c r="F134" s="12" t="s">
        <v>36</v>
      </c>
      <c r="G134" s="14">
        <v>28.95</v>
      </c>
      <c r="H134" s="14">
        <v>0</v>
      </c>
      <c r="I134" s="14">
        <f t="shared" si="6"/>
        <v>0</v>
      </c>
    </row>
    <row r="135" spans="1:9" s="11" customFormat="1" ht="21.75">
      <c r="A135" s="11" t="s">
        <v>20</v>
      </c>
      <c r="B135" s="12" t="s">
        <v>224</v>
      </c>
      <c r="C135" s="12" t="s">
        <v>70</v>
      </c>
      <c r="D135" s="12" t="s">
        <v>71</v>
      </c>
      <c r="E135" s="13" t="s">
        <v>72</v>
      </c>
      <c r="F135" s="12" t="s">
        <v>29</v>
      </c>
      <c r="G135" s="14">
        <v>450</v>
      </c>
      <c r="H135" s="14">
        <v>0</v>
      </c>
      <c r="I135" s="14">
        <f t="shared" si="6"/>
        <v>0</v>
      </c>
    </row>
    <row r="136" spans="1:9" s="11" customFormat="1" ht="32.25">
      <c r="A136" s="11" t="s">
        <v>20</v>
      </c>
      <c r="B136" s="12" t="s">
        <v>225</v>
      </c>
      <c r="C136" s="12" t="s">
        <v>226</v>
      </c>
      <c r="D136" s="12" t="s">
        <v>227</v>
      </c>
      <c r="E136" s="13" t="s">
        <v>228</v>
      </c>
      <c r="F136" s="12" t="s">
        <v>29</v>
      </c>
      <c r="G136" s="14">
        <v>450</v>
      </c>
      <c r="H136" s="14">
        <v>0</v>
      </c>
      <c r="I136" s="14">
        <f t="shared" si="6"/>
        <v>0</v>
      </c>
    </row>
    <row r="137" spans="1:9" s="11" customFormat="1" ht="21.75">
      <c r="A137" s="11" t="s">
        <v>20</v>
      </c>
      <c r="B137" s="12" t="s">
        <v>229</v>
      </c>
      <c r="C137" s="12" t="s">
        <v>70</v>
      </c>
      <c r="D137" s="12" t="s">
        <v>71</v>
      </c>
      <c r="E137" s="13" t="s">
        <v>72</v>
      </c>
      <c r="F137" s="12" t="s">
        <v>29</v>
      </c>
      <c r="G137" s="14">
        <v>450</v>
      </c>
      <c r="H137" s="14">
        <v>0</v>
      </c>
      <c r="I137" s="14">
        <f t="shared" si="6"/>
        <v>0</v>
      </c>
    </row>
    <row r="138" spans="1:9" s="11" customFormat="1" ht="32.25">
      <c r="A138" s="11" t="s">
        <v>20</v>
      </c>
      <c r="B138" s="12" t="s">
        <v>230</v>
      </c>
      <c r="C138" s="12" t="s">
        <v>178</v>
      </c>
      <c r="D138" s="12" t="s">
        <v>81</v>
      </c>
      <c r="E138" s="13" t="s">
        <v>179</v>
      </c>
      <c r="F138" s="12" t="s">
        <v>29</v>
      </c>
      <c r="G138" s="14">
        <v>450</v>
      </c>
      <c r="H138" s="14">
        <v>0</v>
      </c>
      <c r="I138" s="14">
        <f t="shared" si="6"/>
        <v>0</v>
      </c>
    </row>
    <row r="139" spans="1:9" s="11" customFormat="1" ht="43.5">
      <c r="A139" s="11" t="s">
        <v>20</v>
      </c>
      <c r="B139" s="12" t="s">
        <v>231</v>
      </c>
      <c r="C139" s="12" t="s">
        <v>80</v>
      </c>
      <c r="D139" s="12" t="s">
        <v>81</v>
      </c>
      <c r="E139" s="13" t="s">
        <v>82</v>
      </c>
      <c r="F139" s="12" t="s">
        <v>29</v>
      </c>
      <c r="G139" s="14">
        <v>450</v>
      </c>
      <c r="H139" s="14">
        <v>0</v>
      </c>
      <c r="I139" s="14">
        <f t="shared" si="6"/>
        <v>0</v>
      </c>
    </row>
    <row r="140" spans="1:9" s="11" customFormat="1" ht="32.25">
      <c r="A140" s="11" t="s">
        <v>20</v>
      </c>
      <c r="B140" s="12" t="s">
        <v>232</v>
      </c>
      <c r="C140" s="12" t="s">
        <v>183</v>
      </c>
      <c r="D140" s="12" t="s">
        <v>85</v>
      </c>
      <c r="E140" s="13" t="s">
        <v>184</v>
      </c>
      <c r="F140" s="12" t="s">
        <v>29</v>
      </c>
      <c r="G140" s="14">
        <v>90</v>
      </c>
      <c r="H140" s="14">
        <v>0</v>
      </c>
      <c r="I140" s="14">
        <f t="shared" si="6"/>
        <v>0</v>
      </c>
    </row>
    <row r="141" spans="2:9" s="6" customFormat="1" ht="10.5">
      <c r="B141" s="16" t="str">
        <f>CONCATENATE("Razem - ",C131)</f>
        <v>Razem - Droga  gminna Obłaźne 150m Zawoja Mosorne</v>
      </c>
      <c r="C141" s="15"/>
      <c r="D141" s="15"/>
      <c r="E141" s="15"/>
      <c r="F141" s="15"/>
      <c r="G141" s="15"/>
      <c r="H141" s="15"/>
      <c r="I141" s="17">
        <f>SUM(I132:I140)</f>
        <v>0</v>
      </c>
    </row>
    <row r="142" spans="1:9" s="6" customFormat="1" ht="10.5">
      <c r="A142" s="6" t="s">
        <v>17</v>
      </c>
      <c r="B142" s="7" t="s">
        <v>69</v>
      </c>
      <c r="C142" s="9" t="s">
        <v>233</v>
      </c>
      <c r="D142" s="10"/>
      <c r="E142" s="10"/>
      <c r="F142" s="10"/>
      <c r="G142" s="10"/>
      <c r="H142" s="10"/>
      <c r="I142" s="8"/>
    </row>
    <row r="143" spans="1:9" s="6" customFormat="1" ht="10.5">
      <c r="A143" s="6" t="s">
        <v>17</v>
      </c>
      <c r="B143" s="7" t="s">
        <v>234</v>
      </c>
      <c r="C143" s="9" t="s">
        <v>47</v>
      </c>
      <c r="D143" s="10"/>
      <c r="E143" s="10"/>
      <c r="F143" s="10"/>
      <c r="G143" s="10"/>
      <c r="H143" s="10"/>
      <c r="I143" s="8"/>
    </row>
    <row r="144" spans="1:9" s="11" customFormat="1" ht="21.75">
      <c r="A144" s="11" t="s">
        <v>20</v>
      </c>
      <c r="B144" s="12" t="s">
        <v>235</v>
      </c>
      <c r="C144" s="12" t="s">
        <v>49</v>
      </c>
      <c r="D144" s="12" t="s">
        <v>50</v>
      </c>
      <c r="E144" s="13" t="s">
        <v>51</v>
      </c>
      <c r="F144" s="12" t="s">
        <v>29</v>
      </c>
      <c r="G144" s="14">
        <v>150</v>
      </c>
      <c r="H144" s="14">
        <v>0</v>
      </c>
      <c r="I144" s="14">
        <f>ROUND(G144*H144,2)</f>
        <v>0</v>
      </c>
    </row>
    <row r="145" spans="1:9" s="11" customFormat="1" ht="21.75">
      <c r="A145" s="11" t="s">
        <v>20</v>
      </c>
      <c r="B145" s="12" t="s">
        <v>236</v>
      </c>
      <c r="C145" s="12" t="s">
        <v>209</v>
      </c>
      <c r="D145" s="12" t="s">
        <v>71</v>
      </c>
      <c r="E145" s="13" t="s">
        <v>210</v>
      </c>
      <c r="F145" s="12" t="s">
        <v>94</v>
      </c>
      <c r="G145" s="14">
        <v>100</v>
      </c>
      <c r="H145" s="14">
        <v>0</v>
      </c>
      <c r="I145" s="14">
        <f>ROUND(G145*H145,2)</f>
        <v>0</v>
      </c>
    </row>
    <row r="146" spans="1:9" s="11" customFormat="1" ht="32.25">
      <c r="A146" s="11" t="s">
        <v>20</v>
      </c>
      <c r="B146" s="12" t="s">
        <v>237</v>
      </c>
      <c r="C146" s="12" t="s">
        <v>99</v>
      </c>
      <c r="D146" s="12" t="s">
        <v>92</v>
      </c>
      <c r="E146" s="13" t="s">
        <v>238</v>
      </c>
      <c r="F146" s="12" t="s">
        <v>94</v>
      </c>
      <c r="G146" s="14">
        <v>105</v>
      </c>
      <c r="H146" s="14">
        <v>0</v>
      </c>
      <c r="I146" s="14">
        <f>ROUND(G146*H146,2)</f>
        <v>0</v>
      </c>
    </row>
    <row r="147" spans="1:9" s="11" customFormat="1" ht="32.25">
      <c r="A147" s="11" t="s">
        <v>20</v>
      </c>
      <c r="B147" s="12" t="s">
        <v>239</v>
      </c>
      <c r="C147" s="12" t="s">
        <v>240</v>
      </c>
      <c r="D147" s="12" t="s">
        <v>92</v>
      </c>
      <c r="E147" s="13" t="s">
        <v>241</v>
      </c>
      <c r="F147" s="12" t="s">
        <v>29</v>
      </c>
      <c r="G147" s="14">
        <v>1.6</v>
      </c>
      <c r="H147" s="14">
        <v>0</v>
      </c>
      <c r="I147" s="14">
        <f>ROUND(G147*H147,2)</f>
        <v>0</v>
      </c>
    </row>
    <row r="148" spans="2:9" s="6" customFormat="1" ht="10.5">
      <c r="B148" s="16" t="str">
        <f>CONCATENATE("Razem - ",C143)</f>
        <v>Razem - Roboty przygotowawcze</v>
      </c>
      <c r="C148" s="15"/>
      <c r="D148" s="15"/>
      <c r="E148" s="15"/>
      <c r="F148" s="15"/>
      <c r="G148" s="15"/>
      <c r="H148" s="15"/>
      <c r="I148" s="17">
        <f>SUM(I144:I147)</f>
        <v>0</v>
      </c>
    </row>
    <row r="149" spans="1:9" s="6" customFormat="1" ht="10.5">
      <c r="A149" s="6" t="s">
        <v>17</v>
      </c>
      <c r="B149" s="7" t="s">
        <v>242</v>
      </c>
      <c r="C149" s="9" t="s">
        <v>68</v>
      </c>
      <c r="D149" s="10"/>
      <c r="E149" s="10"/>
      <c r="F149" s="10"/>
      <c r="G149" s="10"/>
      <c r="H149" s="10"/>
      <c r="I149" s="8"/>
    </row>
    <row r="150" spans="1:9" s="11" customFormat="1" ht="54">
      <c r="A150" s="11" t="s">
        <v>20</v>
      </c>
      <c r="B150" s="12" t="s">
        <v>243</v>
      </c>
      <c r="C150" s="12" t="s">
        <v>167</v>
      </c>
      <c r="D150" s="12" t="s">
        <v>43</v>
      </c>
      <c r="E150" s="13" t="s">
        <v>168</v>
      </c>
      <c r="F150" s="12" t="s">
        <v>36</v>
      </c>
      <c r="G150" s="14">
        <v>18.56</v>
      </c>
      <c r="H150" s="14">
        <v>0</v>
      </c>
      <c r="I150" s="14">
        <f aca="true" t="shared" si="7" ref="I150:I155">ROUND(G150*H150,2)</f>
        <v>0</v>
      </c>
    </row>
    <row r="151" spans="1:9" s="11" customFormat="1" ht="21.75">
      <c r="A151" s="11" t="s">
        <v>20</v>
      </c>
      <c r="B151" s="12" t="s">
        <v>244</v>
      </c>
      <c r="C151" s="12" t="s">
        <v>70</v>
      </c>
      <c r="D151" s="12" t="s">
        <v>71</v>
      </c>
      <c r="E151" s="13" t="s">
        <v>72</v>
      </c>
      <c r="F151" s="12" t="s">
        <v>29</v>
      </c>
      <c r="G151" s="14">
        <v>456</v>
      </c>
      <c r="H151" s="14">
        <v>0</v>
      </c>
      <c r="I151" s="14">
        <f t="shared" si="7"/>
        <v>0</v>
      </c>
    </row>
    <row r="152" spans="1:9" s="11" customFormat="1" ht="32.25">
      <c r="A152" s="11" t="s">
        <v>20</v>
      </c>
      <c r="B152" s="12" t="s">
        <v>245</v>
      </c>
      <c r="C152" s="12" t="s">
        <v>178</v>
      </c>
      <c r="D152" s="12" t="s">
        <v>81</v>
      </c>
      <c r="E152" s="13" t="s">
        <v>179</v>
      </c>
      <c r="F152" s="12" t="s">
        <v>29</v>
      </c>
      <c r="G152" s="14">
        <v>448</v>
      </c>
      <c r="H152" s="14">
        <v>0</v>
      </c>
      <c r="I152" s="14">
        <f t="shared" si="7"/>
        <v>0</v>
      </c>
    </row>
    <row r="153" spans="1:9" s="11" customFormat="1" ht="21.75">
      <c r="A153" s="11" t="s">
        <v>20</v>
      </c>
      <c r="B153" s="12" t="s">
        <v>246</v>
      </c>
      <c r="C153" s="12" t="s">
        <v>70</v>
      </c>
      <c r="D153" s="12" t="s">
        <v>71</v>
      </c>
      <c r="E153" s="13" t="s">
        <v>72</v>
      </c>
      <c r="F153" s="12" t="s">
        <v>29</v>
      </c>
      <c r="G153" s="14">
        <v>448</v>
      </c>
      <c r="H153" s="14">
        <v>0</v>
      </c>
      <c r="I153" s="14">
        <f t="shared" si="7"/>
        <v>0</v>
      </c>
    </row>
    <row r="154" spans="1:9" s="11" customFormat="1" ht="43.5">
      <c r="A154" s="11" t="s">
        <v>20</v>
      </c>
      <c r="B154" s="12" t="s">
        <v>247</v>
      </c>
      <c r="C154" s="12" t="s">
        <v>80</v>
      </c>
      <c r="D154" s="12" t="s">
        <v>248</v>
      </c>
      <c r="E154" s="13" t="s">
        <v>82</v>
      </c>
      <c r="F154" s="12" t="s">
        <v>29</v>
      </c>
      <c r="G154" s="14">
        <v>448</v>
      </c>
      <c r="H154" s="14">
        <v>0</v>
      </c>
      <c r="I154" s="14">
        <f t="shared" si="7"/>
        <v>0</v>
      </c>
    </row>
    <row r="155" spans="1:9" s="11" customFormat="1" ht="32.25">
      <c r="A155" s="11" t="s">
        <v>20</v>
      </c>
      <c r="B155" s="12" t="s">
        <v>249</v>
      </c>
      <c r="C155" s="12" t="s">
        <v>84</v>
      </c>
      <c r="D155" s="12" t="s">
        <v>85</v>
      </c>
      <c r="E155" s="13" t="s">
        <v>86</v>
      </c>
      <c r="F155" s="12" t="s">
        <v>29</v>
      </c>
      <c r="G155" s="14">
        <v>160</v>
      </c>
      <c r="H155" s="14">
        <v>0</v>
      </c>
      <c r="I155" s="14">
        <f t="shared" si="7"/>
        <v>0</v>
      </c>
    </row>
    <row r="156" spans="2:9" s="6" customFormat="1" ht="10.5">
      <c r="B156" s="16" t="str">
        <f>CONCATENATE("Razem - ",C149)</f>
        <v>Razem - Nawierzchnia asfaltowa</v>
      </c>
      <c r="C156" s="15"/>
      <c r="D156" s="15"/>
      <c r="E156" s="15"/>
      <c r="F156" s="15"/>
      <c r="G156" s="15"/>
      <c r="H156" s="15"/>
      <c r="I156" s="17">
        <f>SUM(I150:I155)</f>
        <v>0</v>
      </c>
    </row>
    <row r="157" spans="2:9" s="6" customFormat="1" ht="10.5">
      <c r="B157" s="16" t="str">
        <f>CONCATENATE("Razem - ",C142)</f>
        <v>Razem - Droga gminna Ryżowana 160mb Zawoja Górna</v>
      </c>
      <c r="C157" s="15"/>
      <c r="D157" s="15"/>
      <c r="E157" s="15"/>
      <c r="F157" s="15"/>
      <c r="G157" s="15"/>
      <c r="H157" s="15"/>
      <c r="I157" s="17">
        <f>SUM(I144:I147,I150:I155)</f>
        <v>0</v>
      </c>
    </row>
    <row r="158" spans="7:9" s="18" customFormat="1" ht="13.5">
      <c r="G158" s="20" t="s">
        <v>250</v>
      </c>
      <c r="H158" s="20"/>
      <c r="I158" s="19">
        <f>SUM(I6:I11,I15:I21,I24:I28,I33:I37,I42:I48,I51:I55,I60:I61,I64:I66,I69:I73,I76:I77,I81:I87,I90:I95,I98:I102,I106:I107,I110:I115,I120:I121,I124:I128,I132:I140,I144:I147,I150:I155)</f>
        <v>0</v>
      </c>
    </row>
    <row r="159" spans="7:9" s="18" customFormat="1" ht="13.5">
      <c r="G159" s="20" t="s">
        <v>251</v>
      </c>
      <c r="H159" s="20"/>
      <c r="I159" s="19">
        <f>I158*0.23</f>
        <v>0</v>
      </c>
    </row>
    <row r="160" spans="7:9" s="18" customFormat="1" ht="13.5">
      <c r="G160" s="20" t="s">
        <v>252</v>
      </c>
      <c r="H160" s="20"/>
      <c r="I160" s="19">
        <f>I158+I159</f>
        <v>0</v>
      </c>
    </row>
  </sheetData>
  <sheetProtection/>
  <mergeCells count="59">
    <mergeCell ref="B156:H156"/>
    <mergeCell ref="B157:H157"/>
    <mergeCell ref="G158:H158"/>
    <mergeCell ref="G159:H159"/>
    <mergeCell ref="G160:H160"/>
    <mergeCell ref="C131:H131"/>
    <mergeCell ref="B141:H141"/>
    <mergeCell ref="C142:H142"/>
    <mergeCell ref="C143:H143"/>
    <mergeCell ref="B148:H148"/>
    <mergeCell ref="C149:H149"/>
    <mergeCell ref="C118:H118"/>
    <mergeCell ref="C119:H119"/>
    <mergeCell ref="B122:H122"/>
    <mergeCell ref="C123:H123"/>
    <mergeCell ref="B129:H129"/>
    <mergeCell ref="B130:H130"/>
    <mergeCell ref="C104:H104"/>
    <mergeCell ref="C105:H105"/>
    <mergeCell ref="B108:H108"/>
    <mergeCell ref="C109:H109"/>
    <mergeCell ref="B116:H116"/>
    <mergeCell ref="B117:H117"/>
    <mergeCell ref="C80:H80"/>
    <mergeCell ref="B88:H88"/>
    <mergeCell ref="C89:H89"/>
    <mergeCell ref="B96:H96"/>
    <mergeCell ref="C97:H97"/>
    <mergeCell ref="B103:H103"/>
    <mergeCell ref="B67:H67"/>
    <mergeCell ref="C68:H68"/>
    <mergeCell ref="B74:H74"/>
    <mergeCell ref="C75:H75"/>
    <mergeCell ref="B78:H78"/>
    <mergeCell ref="B79:H79"/>
    <mergeCell ref="B56:H56"/>
    <mergeCell ref="B57:H57"/>
    <mergeCell ref="C58:H58"/>
    <mergeCell ref="C59:H59"/>
    <mergeCell ref="B62:H62"/>
    <mergeCell ref="C63:H63"/>
    <mergeCell ref="B38:H38"/>
    <mergeCell ref="B39:H39"/>
    <mergeCell ref="C40:H40"/>
    <mergeCell ref="C41:H41"/>
    <mergeCell ref="B49:H49"/>
    <mergeCell ref="C50:H50"/>
    <mergeCell ref="B22:H22"/>
    <mergeCell ref="C23:H23"/>
    <mergeCell ref="B29:H29"/>
    <mergeCell ref="B30:H30"/>
    <mergeCell ref="C31:H31"/>
    <mergeCell ref="C32:H32"/>
    <mergeCell ref="B2:I2"/>
    <mergeCell ref="C3:I3"/>
    <mergeCell ref="C5:H5"/>
    <mergeCell ref="B12:H12"/>
    <mergeCell ref="C13:H13"/>
    <mergeCell ref="C14:H14"/>
  </mergeCells>
  <printOptions/>
  <pageMargins left="0.8" right="0.8" top="1" bottom="1" header="0.5" footer="0.5"/>
  <pageSetup orientation="portrait" paperSize="9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Kurek</dc:creator>
  <cp:keywords/>
  <dc:description/>
  <cp:lastModifiedBy>Adam Kurek</cp:lastModifiedBy>
  <dcterms:created xsi:type="dcterms:W3CDTF">2021-01-27T13:55:04Z</dcterms:created>
  <dcterms:modified xsi:type="dcterms:W3CDTF">2021-01-27T13:55:04Z</dcterms:modified>
  <cp:category/>
  <cp:version/>
  <cp:contentType/>
  <cp:contentStatus/>
</cp:coreProperties>
</file>