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turek345\Desktop\Przetargi moje 2021\Olszewnica\"/>
    </mc:Choice>
  </mc:AlternateContent>
  <bookViews>
    <workbookView xWindow="0" yWindow="0" windowWidth="28800" windowHeight="12330"/>
  </bookViews>
  <sheets>
    <sheet name="zał nr 1 " sheetId="1" r:id="rId1"/>
    <sheet name="Arkusz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AP18" i="1"/>
  <c r="AO18" i="1"/>
  <c r="AN18" i="1"/>
  <c r="AM18" i="1"/>
  <c r="AL18" i="1"/>
  <c r="AK18" i="1"/>
  <c r="AJ18" i="1"/>
  <c r="AI18" i="1"/>
  <c r="AH18" i="1"/>
  <c r="AF18" i="1"/>
  <c r="AE18" i="1"/>
  <c r="AD18" i="1"/>
  <c r="AC18" i="1"/>
  <c r="AB18" i="1"/>
  <c r="K18" i="1"/>
  <c r="J18" i="1"/>
  <c r="I18" i="1"/>
  <c r="H18" i="1"/>
  <c r="G18" i="1"/>
  <c r="F18" i="1"/>
  <c r="AS17" i="1" l="1"/>
  <c r="AR17" i="1"/>
  <c r="AQ17" i="1"/>
  <c r="AQ18" i="1" s="1"/>
  <c r="AG17" i="1"/>
  <c r="AG18" i="1" s="1"/>
  <c r="Z17" i="1"/>
  <c r="Z18" i="1" s="1"/>
  <c r="Y17" i="1"/>
  <c r="Y18" i="1" s="1"/>
  <c r="X17" i="1"/>
  <c r="X18" i="1" s="1"/>
  <c r="W17" i="1"/>
  <c r="W18" i="1" s="1"/>
  <c r="V17" i="1"/>
  <c r="U17" i="1"/>
  <c r="T17" i="1"/>
  <c r="S17" i="1"/>
  <c r="R17" i="1"/>
  <c r="Q17" i="1"/>
  <c r="P17" i="1"/>
  <c r="O17" i="1"/>
  <c r="N17" i="1"/>
  <c r="N18" i="1" s="1"/>
  <c r="M17" i="1"/>
  <c r="M18" i="1" s="1"/>
  <c r="L17" i="1"/>
  <c r="AS15" i="1"/>
  <c r="U15" i="1"/>
  <c r="T15" i="1"/>
  <c r="S15" i="1"/>
  <c r="R15" i="1"/>
  <c r="AA12" i="1"/>
  <c r="AA18" i="1" s="1"/>
  <c r="AR11" i="1"/>
  <c r="AR18" i="1" s="1"/>
  <c r="V11" i="1"/>
  <c r="U11" i="1"/>
  <c r="T11" i="1"/>
  <c r="S11" i="1"/>
  <c r="R11" i="1"/>
  <c r="Q11" i="1"/>
  <c r="P11" i="1"/>
  <c r="V10" i="1"/>
  <c r="U10" i="1"/>
  <c r="T10" i="1"/>
  <c r="S10" i="1"/>
  <c r="R10" i="1"/>
  <c r="Q10" i="1"/>
  <c r="P10" i="1"/>
  <c r="O10" i="1"/>
  <c r="L10" i="1"/>
  <c r="Q18" i="1" l="1"/>
  <c r="L18" i="1"/>
  <c r="O18" i="1"/>
  <c r="S18" i="1"/>
  <c r="P18" i="1"/>
  <c r="T18" i="1"/>
  <c r="AS18" i="1"/>
  <c r="U18" i="1"/>
  <c r="R18" i="1"/>
  <c r="V18" i="1"/>
</calcChain>
</file>

<file path=xl/sharedStrings.xml><?xml version="1.0" encoding="utf-8"?>
<sst xmlns="http://schemas.openxmlformats.org/spreadsheetml/2006/main" count="116" uniqueCount="67">
  <si>
    <t xml:space="preserve">POWIERZCHNIA WEWNĘTRZNA </t>
  </si>
  <si>
    <t>L.p.</t>
  </si>
  <si>
    <t>NR BUDYNKU</t>
  </si>
  <si>
    <t>POWIERZCHNIA OGÓŁEM</t>
  </si>
  <si>
    <t>STREFA I</t>
  </si>
  <si>
    <t>STREFA II</t>
  </si>
  <si>
    <t xml:space="preserve">UMYWALKI </t>
  </si>
  <si>
    <t>UMYWALKI ZE STALI NIERDZEWNEJ</t>
  </si>
  <si>
    <t xml:space="preserve">ZLEWOZMYWAKI </t>
  </si>
  <si>
    <t>MUSZLE</t>
  </si>
  <si>
    <t>PISUARY</t>
  </si>
  <si>
    <t>DOZOWNIK NA MYDŁO</t>
  </si>
  <si>
    <t>POJEMNIK NA RĘCZNIKI</t>
  </si>
  <si>
    <t>PODAJNIK NA PAPIER (DUŻE ROLKI)</t>
  </si>
  <si>
    <t>PODAJNIK NA PAPIER (MAŁE ROLKI)</t>
  </si>
  <si>
    <t>LUSTRA</t>
  </si>
  <si>
    <t>POW.      GLAZURY</t>
  </si>
  <si>
    <t>POW.        TERAKOTY</t>
  </si>
  <si>
    <t>POW.  PODŁOGI     Z LASTRYKO</t>
  </si>
  <si>
    <t>POW. PODŁOGI Z DREWNA</t>
  </si>
  <si>
    <t>POW.  PODŁOGI Z KAMIENIA NATURALNEGO</t>
  </si>
  <si>
    <t>POW. PODŁÓG    Z PCV</t>
  </si>
  <si>
    <t xml:space="preserve">INNE PODŁOGI WYMAGAJĄCE KONSERWACJI </t>
  </si>
  <si>
    <t>WYKŁADZINA DYWANOWA</t>
  </si>
  <si>
    <t>DRZWI</t>
  </si>
  <si>
    <t>PARAPETY OKIENNE</t>
  </si>
  <si>
    <t>FIRAMY</t>
  </si>
  <si>
    <t>ZASŁONY</t>
  </si>
  <si>
    <t>szt.</t>
  </si>
  <si>
    <t>VERTICAL</t>
  </si>
  <si>
    <t>ŻALUZJE</t>
  </si>
  <si>
    <t>KOSZE NA ŚMIECI</t>
  </si>
  <si>
    <t>ŻYRANDOLE</t>
  </si>
  <si>
    <t>ŚREDNIA LICZBA OSÓB KORZYSTAJĄCYCH</t>
  </si>
  <si>
    <t>1.</t>
  </si>
  <si>
    <t>2.</t>
  </si>
  <si>
    <t>3.</t>
  </si>
  <si>
    <t>4.</t>
  </si>
  <si>
    <t>5.</t>
  </si>
  <si>
    <t>6.</t>
  </si>
  <si>
    <t>7.</t>
  </si>
  <si>
    <t>8.</t>
  </si>
  <si>
    <t>POWIERZCHNIA POMIESZCZEŃ BIUROWYCH POMOCNICZYCH</t>
  </si>
  <si>
    <t>POWIERZCHNIA WC</t>
  </si>
  <si>
    <t>POWIERZCHNIA KORYTARZY</t>
  </si>
  <si>
    <t>STREFA III</t>
  </si>
  <si>
    <t xml:space="preserve">KABINY PRYSZNICOWE </t>
  </si>
  <si>
    <t>POW. PODŁOGI Z TARKETU</t>
  </si>
  <si>
    <t>RAZEM:</t>
  </si>
  <si>
    <r>
      <t xml:space="preserve">OKNA </t>
    </r>
    <r>
      <rPr>
        <b/>
        <sz val="11"/>
        <color theme="1"/>
        <rFont val="Calibri"/>
        <family val="2"/>
        <charset val="238"/>
      </rPr>
      <t>+</t>
    </r>
    <r>
      <rPr>
        <b/>
        <sz val="11"/>
        <color theme="1"/>
        <rFont val="Calibri"/>
        <family val="2"/>
        <charset val="238"/>
        <scheme val="minor"/>
      </rPr>
      <t xml:space="preserve"> RAMY</t>
    </r>
  </si>
  <si>
    <r>
      <t>m</t>
    </r>
    <r>
      <rPr>
        <b/>
        <sz val="11"/>
        <color theme="1"/>
        <rFont val="Calibri"/>
        <family val="2"/>
        <charset val="238"/>
      </rPr>
      <t>²</t>
    </r>
  </si>
  <si>
    <t>LP.</t>
  </si>
  <si>
    <t>ULICE</t>
  </si>
  <si>
    <t>PLACE</t>
  </si>
  <si>
    <t>CHODNIKI</t>
  </si>
  <si>
    <t>ADRES</t>
  </si>
  <si>
    <t>TERNY ZIELONE</t>
  </si>
  <si>
    <t>koszenie</t>
  </si>
  <si>
    <t>grabienie</t>
  </si>
  <si>
    <t>PASY OCHRONNE I PPOŻ.</t>
  </si>
  <si>
    <t>POWIERZCHNIA ZEWNĘTRZNA</t>
  </si>
  <si>
    <t>Załącznik nr 3</t>
  </si>
  <si>
    <t>SZCZEGÓŁOWE ZESTAWIENIE POWIERZCHNI DO SPRZĄTANIA W KOMPLEKSIE WOJSKOWYM W OLSZEWNICY.</t>
  </si>
  <si>
    <t xml:space="preserve"> KOMPLEKS</t>
  </si>
  <si>
    <t>Olszewnica</t>
  </si>
  <si>
    <t>Olszewnica Stara ul. Wojska Polskiego,            05 -123 Chotomów.</t>
  </si>
  <si>
    <t>W TYM UJĘTE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</si>
</sst>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0" xfId="0" applyFont="1"/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2" fontId="0" fillId="0" borderId="4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2" fontId="7" fillId="0" borderId="26" xfId="0" applyNumberFormat="1" applyFont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7" fillId="0" borderId="24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2" fontId="7" fillId="0" borderId="21" xfId="0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6"/>
  <sheetViews>
    <sheetView tabSelected="1" topLeftCell="A10" workbookViewId="0">
      <selection activeCell="F26" sqref="F26:F33"/>
    </sheetView>
  </sheetViews>
  <sheetFormatPr defaultRowHeight="15" x14ac:dyDescent="0.25"/>
  <cols>
    <col min="1" max="1" width="7.28515625" customWidth="1"/>
    <col min="2" max="2" width="15.85546875" customWidth="1"/>
    <col min="3" max="3" width="10.85546875" customWidth="1"/>
    <col min="4" max="4" width="12.28515625" customWidth="1"/>
    <col min="5" max="5" width="15.85546875" customWidth="1"/>
    <col min="6" max="8" width="16" customWidth="1"/>
    <col min="9" max="9" width="10.140625" customWidth="1"/>
    <col min="12" max="12" width="10.7109375" customWidth="1"/>
    <col min="13" max="13" width="13.28515625" customWidth="1"/>
    <col min="14" max="14" width="15.7109375" customWidth="1"/>
    <col min="16" max="16" width="15" customWidth="1"/>
    <col min="18" max="18" width="11.5703125" customWidth="1"/>
    <col min="19" max="19" width="10.7109375" customWidth="1"/>
    <col min="20" max="20" width="12.7109375" customWidth="1"/>
    <col min="21" max="21" width="11.28515625" customWidth="1"/>
    <col min="22" max="22" width="8.5703125" customWidth="1"/>
    <col min="23" max="23" width="9.42578125" customWidth="1"/>
    <col min="24" max="24" width="9.85546875" customWidth="1"/>
    <col min="25" max="25" width="11.140625" customWidth="1"/>
    <col min="27" max="27" width="14.42578125" customWidth="1"/>
    <col min="28" max="28" width="9.85546875" customWidth="1"/>
    <col min="29" max="29" width="10.7109375" customWidth="1"/>
    <col min="30" max="30" width="14.42578125" customWidth="1"/>
    <col min="31" max="31" width="12.7109375" customWidth="1"/>
    <col min="32" max="32" width="8" customWidth="1"/>
    <col min="34" max="34" width="11" customWidth="1"/>
    <col min="35" max="42" width="4.7109375" customWidth="1"/>
    <col min="43" max="43" width="7.85546875" customWidth="1"/>
    <col min="44" max="44" width="10.7109375" customWidth="1"/>
    <col min="45" max="45" width="17.42578125" customWidth="1"/>
  </cols>
  <sheetData>
    <row r="1" spans="1:45" x14ac:dyDescent="0.25">
      <c r="M1" s="1" t="s">
        <v>61</v>
      </c>
    </row>
    <row r="3" spans="1:45" x14ac:dyDescent="0.25">
      <c r="A3" s="1" t="s">
        <v>62</v>
      </c>
    </row>
    <row r="5" spans="1:45" x14ac:dyDescent="0.25">
      <c r="A5" s="1" t="s">
        <v>0</v>
      </c>
    </row>
    <row r="7" spans="1:45" ht="30" customHeight="1" x14ac:dyDescent="0.25">
      <c r="A7" s="18" t="s">
        <v>1</v>
      </c>
      <c r="B7" s="18" t="s">
        <v>63</v>
      </c>
      <c r="C7" s="18" t="s">
        <v>55</v>
      </c>
      <c r="D7" s="18" t="s">
        <v>2</v>
      </c>
      <c r="E7" s="32" t="s">
        <v>3</v>
      </c>
      <c r="F7" s="21" t="s">
        <v>42</v>
      </c>
      <c r="G7" s="21" t="s">
        <v>43</v>
      </c>
      <c r="H7" s="21" t="s">
        <v>44</v>
      </c>
      <c r="I7" s="29" t="s">
        <v>66</v>
      </c>
      <c r="J7" s="30"/>
      <c r="K7" s="31"/>
      <c r="L7" s="18" t="s">
        <v>6</v>
      </c>
      <c r="M7" s="21" t="s">
        <v>7</v>
      </c>
      <c r="N7" s="18" t="s">
        <v>8</v>
      </c>
      <c r="O7" s="18" t="s">
        <v>9</v>
      </c>
      <c r="P7" s="21" t="s">
        <v>46</v>
      </c>
      <c r="Q7" s="18" t="s">
        <v>10</v>
      </c>
      <c r="R7" s="21" t="s">
        <v>11</v>
      </c>
      <c r="S7" s="21" t="s">
        <v>12</v>
      </c>
      <c r="T7" s="21" t="s">
        <v>13</v>
      </c>
      <c r="U7" s="21" t="s">
        <v>14</v>
      </c>
      <c r="V7" s="18" t="s">
        <v>15</v>
      </c>
      <c r="W7" s="21" t="s">
        <v>16</v>
      </c>
      <c r="X7" s="21" t="s">
        <v>17</v>
      </c>
      <c r="Y7" s="21" t="s">
        <v>18</v>
      </c>
      <c r="Z7" s="21" t="s">
        <v>19</v>
      </c>
      <c r="AA7" s="21" t="s">
        <v>20</v>
      </c>
      <c r="AB7" s="21" t="s">
        <v>21</v>
      </c>
      <c r="AC7" s="21" t="s">
        <v>47</v>
      </c>
      <c r="AD7" s="21" t="s">
        <v>22</v>
      </c>
      <c r="AE7" s="21" t="s">
        <v>23</v>
      </c>
      <c r="AF7" s="18" t="s">
        <v>24</v>
      </c>
      <c r="AG7" s="21" t="s">
        <v>49</v>
      </c>
      <c r="AH7" s="21" t="s">
        <v>25</v>
      </c>
      <c r="AI7" s="23" t="s">
        <v>26</v>
      </c>
      <c r="AJ7" s="24"/>
      <c r="AK7" s="23" t="s">
        <v>27</v>
      </c>
      <c r="AL7" s="24"/>
      <c r="AM7" s="23" t="s">
        <v>29</v>
      </c>
      <c r="AN7" s="24"/>
      <c r="AO7" s="23" t="s">
        <v>30</v>
      </c>
      <c r="AP7" s="24"/>
      <c r="AQ7" s="21" t="s">
        <v>31</v>
      </c>
      <c r="AR7" s="18" t="s">
        <v>32</v>
      </c>
      <c r="AS7" s="21" t="s">
        <v>33</v>
      </c>
    </row>
    <row r="8" spans="1:45" ht="59.25" customHeight="1" x14ac:dyDescent="0.25">
      <c r="A8" s="19"/>
      <c r="B8" s="19"/>
      <c r="C8" s="19"/>
      <c r="D8" s="19"/>
      <c r="E8" s="33"/>
      <c r="F8" s="22"/>
      <c r="G8" s="22"/>
      <c r="H8" s="22"/>
      <c r="I8" s="14" t="s">
        <v>4</v>
      </c>
      <c r="J8" s="14" t="s">
        <v>5</v>
      </c>
      <c r="K8" s="14" t="s">
        <v>45</v>
      </c>
      <c r="L8" s="20"/>
      <c r="M8" s="22"/>
      <c r="N8" s="20"/>
      <c r="O8" s="20"/>
      <c r="P8" s="22"/>
      <c r="Q8" s="20"/>
      <c r="R8" s="22"/>
      <c r="S8" s="22"/>
      <c r="T8" s="22"/>
      <c r="U8" s="22"/>
      <c r="V8" s="20"/>
      <c r="W8" s="22"/>
      <c r="X8" s="22"/>
      <c r="Y8" s="22"/>
      <c r="Z8" s="22"/>
      <c r="AA8" s="22"/>
      <c r="AB8" s="22"/>
      <c r="AC8" s="22"/>
      <c r="AD8" s="22"/>
      <c r="AE8" s="22"/>
      <c r="AF8" s="20"/>
      <c r="AG8" s="22"/>
      <c r="AH8" s="22"/>
      <c r="AI8" s="25"/>
      <c r="AJ8" s="26"/>
      <c r="AK8" s="25"/>
      <c r="AL8" s="26"/>
      <c r="AM8" s="25"/>
      <c r="AN8" s="26"/>
      <c r="AO8" s="25"/>
      <c r="AP8" s="26"/>
      <c r="AQ8" s="22"/>
      <c r="AR8" s="20"/>
      <c r="AS8" s="22"/>
    </row>
    <row r="9" spans="1:45" ht="18.75" customHeight="1" x14ac:dyDescent="0.25">
      <c r="A9" s="20"/>
      <c r="B9" s="20"/>
      <c r="C9" s="20"/>
      <c r="D9" s="20"/>
      <c r="E9" s="14" t="s">
        <v>50</v>
      </c>
      <c r="F9" s="14" t="s">
        <v>50</v>
      </c>
      <c r="G9" s="14" t="s">
        <v>50</v>
      </c>
      <c r="H9" s="14" t="s">
        <v>50</v>
      </c>
      <c r="I9" s="14" t="s">
        <v>50</v>
      </c>
      <c r="J9" s="14" t="s">
        <v>50</v>
      </c>
      <c r="K9" s="14" t="s">
        <v>50</v>
      </c>
      <c r="L9" s="15" t="s">
        <v>28</v>
      </c>
      <c r="M9" s="15" t="s">
        <v>28</v>
      </c>
      <c r="N9" s="15" t="s">
        <v>28</v>
      </c>
      <c r="O9" s="15" t="s">
        <v>28</v>
      </c>
      <c r="P9" s="15" t="s">
        <v>28</v>
      </c>
      <c r="Q9" s="15" t="s">
        <v>28</v>
      </c>
      <c r="R9" s="15" t="s">
        <v>28</v>
      </c>
      <c r="S9" s="15" t="s">
        <v>28</v>
      </c>
      <c r="T9" s="15" t="s">
        <v>28</v>
      </c>
      <c r="U9" s="15" t="s">
        <v>28</v>
      </c>
      <c r="V9" s="15" t="s">
        <v>28</v>
      </c>
      <c r="W9" s="14" t="s">
        <v>50</v>
      </c>
      <c r="X9" s="14" t="s">
        <v>50</v>
      </c>
      <c r="Y9" s="14" t="s">
        <v>50</v>
      </c>
      <c r="Z9" s="14" t="s">
        <v>50</v>
      </c>
      <c r="AA9" s="14" t="s">
        <v>50</v>
      </c>
      <c r="AB9" s="14" t="s">
        <v>50</v>
      </c>
      <c r="AC9" s="14" t="s">
        <v>50</v>
      </c>
      <c r="AD9" s="14" t="s">
        <v>50</v>
      </c>
      <c r="AE9" s="14" t="s">
        <v>50</v>
      </c>
      <c r="AF9" s="15" t="s">
        <v>28</v>
      </c>
      <c r="AG9" s="15" t="s">
        <v>28</v>
      </c>
      <c r="AH9" s="15" t="s">
        <v>28</v>
      </c>
      <c r="AI9" s="15" t="s">
        <v>28</v>
      </c>
      <c r="AJ9" s="14" t="s">
        <v>50</v>
      </c>
      <c r="AK9" s="15" t="s">
        <v>28</v>
      </c>
      <c r="AL9" s="14" t="s">
        <v>50</v>
      </c>
      <c r="AM9" s="15" t="s">
        <v>28</v>
      </c>
      <c r="AN9" s="14" t="s">
        <v>50</v>
      </c>
      <c r="AO9" s="15" t="s">
        <v>28</v>
      </c>
      <c r="AP9" s="14" t="s">
        <v>50</v>
      </c>
      <c r="AQ9" s="15" t="s">
        <v>28</v>
      </c>
      <c r="AR9" s="15" t="s">
        <v>28</v>
      </c>
      <c r="AS9" s="15" t="s">
        <v>28</v>
      </c>
    </row>
    <row r="10" spans="1:45" x14ac:dyDescent="0.25">
      <c r="A10" s="3" t="s">
        <v>34</v>
      </c>
      <c r="B10" s="18" t="s">
        <v>64</v>
      </c>
      <c r="C10" s="27" t="s">
        <v>65</v>
      </c>
      <c r="D10" s="4">
        <v>1</v>
      </c>
      <c r="E10" s="5">
        <v>1132.98</v>
      </c>
      <c r="F10" s="6">
        <v>830.16</v>
      </c>
      <c r="G10" s="6">
        <v>94.45</v>
      </c>
      <c r="H10" s="6">
        <v>208.37</v>
      </c>
      <c r="I10" s="5">
        <v>0</v>
      </c>
      <c r="J10" s="5">
        <v>0</v>
      </c>
      <c r="K10" s="5">
        <v>0</v>
      </c>
      <c r="L10" s="6">
        <f>19</f>
        <v>19</v>
      </c>
      <c r="M10" s="6">
        <v>0</v>
      </c>
      <c r="N10" s="6">
        <v>0</v>
      </c>
      <c r="O10" s="6">
        <f>6</f>
        <v>6</v>
      </c>
      <c r="P10" s="6">
        <f>12</f>
        <v>12</v>
      </c>
      <c r="Q10" s="6">
        <f>0</f>
        <v>0</v>
      </c>
      <c r="R10" s="6">
        <f>4</f>
        <v>4</v>
      </c>
      <c r="S10" s="6">
        <f>4</f>
        <v>4</v>
      </c>
      <c r="T10" s="6">
        <f>0</f>
        <v>0</v>
      </c>
      <c r="U10" s="6">
        <f>6</f>
        <v>6</v>
      </c>
      <c r="V10" s="6">
        <f>4</f>
        <v>4</v>
      </c>
      <c r="W10" s="6">
        <v>213</v>
      </c>
      <c r="X10" s="6">
        <v>242</v>
      </c>
      <c r="Y10" s="6">
        <v>212</v>
      </c>
      <c r="Z10" s="6">
        <v>0</v>
      </c>
      <c r="AA10" s="6">
        <v>0</v>
      </c>
      <c r="AB10" s="6">
        <v>0</v>
      </c>
      <c r="AC10" s="6">
        <v>430</v>
      </c>
      <c r="AD10" s="6">
        <v>0</v>
      </c>
      <c r="AE10" s="6">
        <v>302</v>
      </c>
      <c r="AF10" s="6">
        <v>48</v>
      </c>
      <c r="AG10" s="6">
        <v>64</v>
      </c>
      <c r="AH10" s="6">
        <v>60</v>
      </c>
      <c r="AI10" s="6">
        <v>12</v>
      </c>
      <c r="AJ10" s="6">
        <v>83</v>
      </c>
      <c r="AK10" s="6">
        <v>12</v>
      </c>
      <c r="AL10" s="6">
        <v>151</v>
      </c>
      <c r="AM10" s="6">
        <v>4</v>
      </c>
      <c r="AN10" s="6">
        <v>25</v>
      </c>
      <c r="AO10" s="6">
        <v>0</v>
      </c>
      <c r="AP10" s="6">
        <v>0</v>
      </c>
      <c r="AQ10" s="6">
        <v>24</v>
      </c>
      <c r="AR10" s="6">
        <v>0</v>
      </c>
      <c r="AS10" s="6">
        <v>97</v>
      </c>
    </row>
    <row r="11" spans="1:45" x14ac:dyDescent="0.25">
      <c r="A11" s="3" t="s">
        <v>35</v>
      </c>
      <c r="B11" s="19"/>
      <c r="C11" s="28"/>
      <c r="D11" s="4">
        <v>2</v>
      </c>
      <c r="E11" s="5">
        <v>598.66999999999996</v>
      </c>
      <c r="F11" s="6">
        <v>481.69</v>
      </c>
      <c r="G11" s="6">
        <v>19.86</v>
      </c>
      <c r="H11" s="6">
        <v>97.12</v>
      </c>
      <c r="I11" s="5">
        <v>0</v>
      </c>
      <c r="J11" s="5">
        <v>0</v>
      </c>
      <c r="K11" s="5">
        <v>0</v>
      </c>
      <c r="L11" s="6">
        <v>9</v>
      </c>
      <c r="M11" s="6">
        <v>0</v>
      </c>
      <c r="N11" s="6">
        <v>0</v>
      </c>
      <c r="O11" s="6">
        <v>9</v>
      </c>
      <c r="P11" s="6">
        <f>1</f>
        <v>1</v>
      </c>
      <c r="Q11" s="6">
        <f>4</f>
        <v>4</v>
      </c>
      <c r="R11" s="6">
        <f>4</f>
        <v>4</v>
      </c>
      <c r="S11" s="6">
        <f>4</f>
        <v>4</v>
      </c>
      <c r="T11" s="6">
        <f>0</f>
        <v>0</v>
      </c>
      <c r="U11" s="6">
        <f>9</f>
        <v>9</v>
      </c>
      <c r="V11" s="6">
        <f>7</f>
        <v>7</v>
      </c>
      <c r="W11" s="6">
        <v>37</v>
      </c>
      <c r="X11" s="6">
        <v>61</v>
      </c>
      <c r="Y11" s="6">
        <v>94</v>
      </c>
      <c r="Z11" s="6">
        <v>0</v>
      </c>
      <c r="AA11" s="6">
        <v>0</v>
      </c>
      <c r="AB11" s="6">
        <v>180</v>
      </c>
      <c r="AC11" s="6">
        <v>0</v>
      </c>
      <c r="AD11" s="6">
        <v>0</v>
      </c>
      <c r="AE11" s="6">
        <v>263</v>
      </c>
      <c r="AF11" s="6">
        <v>50</v>
      </c>
      <c r="AG11" s="6">
        <v>41</v>
      </c>
      <c r="AH11" s="6">
        <v>38</v>
      </c>
      <c r="AI11" s="6">
        <v>12</v>
      </c>
      <c r="AJ11" s="6">
        <v>95</v>
      </c>
      <c r="AK11" s="6">
        <v>12</v>
      </c>
      <c r="AL11" s="6">
        <v>71</v>
      </c>
      <c r="AM11" s="6">
        <v>6</v>
      </c>
      <c r="AN11" s="6">
        <v>26</v>
      </c>
      <c r="AO11" s="6">
        <v>4</v>
      </c>
      <c r="AP11" s="6">
        <v>16</v>
      </c>
      <c r="AQ11" s="6">
        <v>27</v>
      </c>
      <c r="AR11" s="6">
        <f>4</f>
        <v>4</v>
      </c>
      <c r="AS11" s="6">
        <v>52</v>
      </c>
    </row>
    <row r="12" spans="1:45" x14ac:dyDescent="0.25">
      <c r="A12" s="3" t="s">
        <v>36</v>
      </c>
      <c r="B12" s="19"/>
      <c r="C12" s="28"/>
      <c r="D12" s="4">
        <v>3</v>
      </c>
      <c r="E12" s="5">
        <v>275.27999999999997</v>
      </c>
      <c r="F12" s="6">
        <v>137.47</v>
      </c>
      <c r="G12" s="6">
        <v>31.45</v>
      </c>
      <c r="H12" s="6">
        <v>106.36</v>
      </c>
      <c r="I12" s="5">
        <v>0</v>
      </c>
      <c r="J12" s="5">
        <v>0</v>
      </c>
      <c r="K12" s="5">
        <v>0</v>
      </c>
      <c r="L12" s="6">
        <v>1</v>
      </c>
      <c r="M12" s="6">
        <v>0</v>
      </c>
      <c r="N12" s="6">
        <v>0</v>
      </c>
      <c r="O12" s="6">
        <v>1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1</v>
      </c>
      <c r="V12" s="6">
        <v>0</v>
      </c>
      <c r="W12" s="6">
        <v>6</v>
      </c>
      <c r="X12" s="6">
        <v>6</v>
      </c>
      <c r="Y12" s="6">
        <v>31</v>
      </c>
      <c r="Z12" s="6">
        <v>0</v>
      </c>
      <c r="AA12" s="6">
        <f>0</f>
        <v>0</v>
      </c>
      <c r="AB12" s="6">
        <v>0</v>
      </c>
      <c r="AC12" s="6">
        <v>0</v>
      </c>
      <c r="AD12" s="6">
        <v>0</v>
      </c>
      <c r="AE12" s="6">
        <v>0</v>
      </c>
      <c r="AF12" s="6">
        <v>3</v>
      </c>
      <c r="AG12" s="6">
        <v>8</v>
      </c>
      <c r="AH12" s="6">
        <v>8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1</v>
      </c>
      <c r="AR12" s="6">
        <v>0</v>
      </c>
      <c r="AS12" s="6">
        <v>10</v>
      </c>
    </row>
    <row r="13" spans="1:45" x14ac:dyDescent="0.25">
      <c r="A13" s="3" t="s">
        <v>37</v>
      </c>
      <c r="B13" s="19"/>
      <c r="C13" s="28"/>
      <c r="D13" s="4">
        <v>4</v>
      </c>
      <c r="E13" s="5">
        <v>112.82</v>
      </c>
      <c r="F13" s="6">
        <v>93.3</v>
      </c>
      <c r="G13" s="5">
        <v>3.2</v>
      </c>
      <c r="H13" s="6">
        <v>16.32</v>
      </c>
      <c r="I13" s="5">
        <v>0</v>
      </c>
      <c r="J13" s="5">
        <v>0</v>
      </c>
      <c r="K13" s="5">
        <v>0</v>
      </c>
      <c r="L13" s="6">
        <v>1</v>
      </c>
      <c r="M13" s="6">
        <v>0</v>
      </c>
      <c r="N13" s="6">
        <v>0</v>
      </c>
      <c r="O13" s="6">
        <v>1</v>
      </c>
      <c r="P13" s="6">
        <v>0</v>
      </c>
      <c r="Q13" s="6">
        <v>0</v>
      </c>
      <c r="R13" s="6">
        <v>1</v>
      </c>
      <c r="S13" s="6">
        <v>1</v>
      </c>
      <c r="T13" s="6">
        <v>0</v>
      </c>
      <c r="U13" s="6">
        <v>1</v>
      </c>
      <c r="V13" s="6">
        <v>1</v>
      </c>
      <c r="W13" s="6">
        <v>8</v>
      </c>
      <c r="X13" s="6">
        <v>4</v>
      </c>
      <c r="Y13" s="6">
        <v>16</v>
      </c>
      <c r="Z13" s="6">
        <v>0</v>
      </c>
      <c r="AA13" s="6">
        <v>0</v>
      </c>
      <c r="AB13" s="6">
        <v>93</v>
      </c>
      <c r="AC13" s="6">
        <v>0</v>
      </c>
      <c r="AD13" s="6">
        <v>0</v>
      </c>
      <c r="AE13" s="6">
        <v>0</v>
      </c>
      <c r="AF13" s="6">
        <v>9</v>
      </c>
      <c r="AG13" s="6">
        <v>7</v>
      </c>
      <c r="AH13" s="6">
        <v>7</v>
      </c>
      <c r="AI13" s="6">
        <v>3</v>
      </c>
      <c r="AJ13" s="6">
        <v>13</v>
      </c>
      <c r="AK13" s="6">
        <v>3</v>
      </c>
      <c r="AL13" s="6">
        <v>13</v>
      </c>
      <c r="AM13" s="6">
        <v>0</v>
      </c>
      <c r="AN13" s="6">
        <v>0</v>
      </c>
      <c r="AO13" s="6">
        <v>0</v>
      </c>
      <c r="AP13" s="6">
        <v>0</v>
      </c>
      <c r="AQ13" s="6">
        <v>7</v>
      </c>
      <c r="AR13" s="6">
        <v>0</v>
      </c>
      <c r="AS13" s="6">
        <v>14</v>
      </c>
    </row>
    <row r="14" spans="1:45" x14ac:dyDescent="0.25">
      <c r="A14" s="3" t="s">
        <v>38</v>
      </c>
      <c r="B14" s="19"/>
      <c r="C14" s="28"/>
      <c r="D14" s="4">
        <v>8</v>
      </c>
      <c r="E14" s="5">
        <v>28.93</v>
      </c>
      <c r="F14" s="6">
        <v>22.05</v>
      </c>
      <c r="G14" s="5">
        <v>4.6399999999999997</v>
      </c>
      <c r="H14" s="6">
        <v>2.2400000000000002</v>
      </c>
      <c r="I14" s="5">
        <v>0</v>
      </c>
      <c r="J14" s="5">
        <v>0</v>
      </c>
      <c r="K14" s="5">
        <v>0</v>
      </c>
      <c r="L14" s="6">
        <v>1</v>
      </c>
      <c r="M14" s="6">
        <v>0</v>
      </c>
      <c r="N14" s="6">
        <v>0</v>
      </c>
      <c r="O14" s="6">
        <v>1</v>
      </c>
      <c r="P14" s="6">
        <v>0</v>
      </c>
      <c r="Q14" s="6">
        <v>0</v>
      </c>
      <c r="R14" s="6">
        <v>1</v>
      </c>
      <c r="S14" s="6">
        <v>1</v>
      </c>
      <c r="T14" s="6">
        <v>0</v>
      </c>
      <c r="U14" s="6">
        <v>1</v>
      </c>
      <c r="V14" s="6">
        <v>2</v>
      </c>
      <c r="W14" s="6">
        <v>7</v>
      </c>
      <c r="X14" s="6">
        <v>5</v>
      </c>
      <c r="Y14" s="6">
        <v>3</v>
      </c>
      <c r="Z14" s="6">
        <v>0</v>
      </c>
      <c r="AA14" s="6">
        <v>0</v>
      </c>
      <c r="AB14" s="6">
        <v>22</v>
      </c>
      <c r="AC14" s="6">
        <v>0</v>
      </c>
      <c r="AD14" s="6">
        <v>0</v>
      </c>
      <c r="AE14" s="6">
        <v>0</v>
      </c>
      <c r="AF14" s="6">
        <v>7</v>
      </c>
      <c r="AG14" s="6">
        <v>6</v>
      </c>
      <c r="AH14" s="6">
        <v>6</v>
      </c>
      <c r="AI14" s="6">
        <v>4</v>
      </c>
      <c r="AJ14" s="6">
        <v>36</v>
      </c>
      <c r="AK14" s="6">
        <v>4</v>
      </c>
      <c r="AL14" s="6">
        <v>36</v>
      </c>
      <c r="AM14" s="6">
        <v>0</v>
      </c>
      <c r="AN14" s="6">
        <v>0</v>
      </c>
      <c r="AO14" s="6">
        <v>0</v>
      </c>
      <c r="AP14" s="6">
        <v>3</v>
      </c>
      <c r="AQ14" s="6">
        <v>3</v>
      </c>
      <c r="AR14" s="6">
        <v>1</v>
      </c>
      <c r="AS14" s="6">
        <v>2</v>
      </c>
    </row>
    <row r="15" spans="1:45" x14ac:dyDescent="0.25">
      <c r="A15" s="3" t="s">
        <v>39</v>
      </c>
      <c r="B15" s="19"/>
      <c r="C15" s="28"/>
      <c r="D15" s="6">
        <v>10</v>
      </c>
      <c r="E15" s="7">
        <v>57.74</v>
      </c>
      <c r="F15" s="6">
        <v>43.56</v>
      </c>
      <c r="G15" s="5">
        <v>9.9</v>
      </c>
      <c r="H15" s="6">
        <v>4.28</v>
      </c>
      <c r="I15" s="5">
        <v>0</v>
      </c>
      <c r="J15" s="5">
        <v>0</v>
      </c>
      <c r="K15" s="5">
        <v>0</v>
      </c>
      <c r="L15" s="6">
        <v>4</v>
      </c>
      <c r="M15" s="6">
        <v>0</v>
      </c>
      <c r="N15" s="6">
        <v>0</v>
      </c>
      <c r="O15" s="6">
        <v>3</v>
      </c>
      <c r="P15" s="6">
        <v>0</v>
      </c>
      <c r="Q15" s="6">
        <v>0</v>
      </c>
      <c r="R15" s="6">
        <f>4</f>
        <v>4</v>
      </c>
      <c r="S15" s="6">
        <f>0</f>
        <v>0</v>
      </c>
      <c r="T15" s="6">
        <f>0</f>
        <v>0</v>
      </c>
      <c r="U15" s="6">
        <f>3</f>
        <v>3</v>
      </c>
      <c r="V15" s="6">
        <v>2</v>
      </c>
      <c r="W15" s="6">
        <v>0</v>
      </c>
      <c r="X15" s="6">
        <v>0</v>
      </c>
      <c r="Y15" s="6">
        <v>10</v>
      </c>
      <c r="Z15" s="6">
        <v>0</v>
      </c>
      <c r="AA15" s="6">
        <v>0</v>
      </c>
      <c r="AB15" s="6">
        <v>43</v>
      </c>
      <c r="AC15" s="6">
        <v>0</v>
      </c>
      <c r="AD15" s="6">
        <v>0</v>
      </c>
      <c r="AE15" s="6">
        <v>0</v>
      </c>
      <c r="AF15" s="6">
        <v>6</v>
      </c>
      <c r="AG15" s="6">
        <v>6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>
        <v>1</v>
      </c>
      <c r="AR15" s="6">
        <v>0</v>
      </c>
      <c r="AS15" s="6">
        <f>15</f>
        <v>15</v>
      </c>
    </row>
    <row r="16" spans="1:45" x14ac:dyDescent="0.25">
      <c r="A16" s="3" t="s">
        <v>40</v>
      </c>
      <c r="B16" s="19"/>
      <c r="C16" s="28"/>
      <c r="D16" s="4">
        <v>20</v>
      </c>
      <c r="E16" s="7">
        <v>226.24</v>
      </c>
      <c r="F16" s="6">
        <v>180.29</v>
      </c>
      <c r="G16" s="5">
        <v>1.22</v>
      </c>
      <c r="H16" s="6">
        <v>44.73</v>
      </c>
      <c r="I16" s="5">
        <v>0</v>
      </c>
      <c r="J16" s="5">
        <v>0</v>
      </c>
      <c r="K16" s="5">
        <v>0</v>
      </c>
      <c r="L16" s="6">
        <v>1</v>
      </c>
      <c r="M16" s="6">
        <v>0</v>
      </c>
      <c r="N16" s="6">
        <v>0</v>
      </c>
      <c r="O16" s="6">
        <v>1</v>
      </c>
      <c r="P16" s="6">
        <v>0</v>
      </c>
      <c r="Q16" s="6">
        <v>0</v>
      </c>
      <c r="R16" s="6">
        <v>1</v>
      </c>
      <c r="S16" s="6">
        <v>0</v>
      </c>
      <c r="T16" s="6">
        <v>0</v>
      </c>
      <c r="U16" s="6">
        <v>1</v>
      </c>
      <c r="V16" s="6">
        <v>0</v>
      </c>
      <c r="W16" s="6">
        <v>0</v>
      </c>
      <c r="X16" s="6">
        <v>0</v>
      </c>
      <c r="Y16" s="6">
        <v>0</v>
      </c>
      <c r="Z16" s="6">
        <v>1</v>
      </c>
      <c r="AA16" s="6">
        <v>0</v>
      </c>
      <c r="AB16" s="6">
        <v>0</v>
      </c>
      <c r="AC16" s="6">
        <v>0</v>
      </c>
      <c r="AD16" s="6">
        <v>225</v>
      </c>
      <c r="AE16" s="6">
        <v>0</v>
      </c>
      <c r="AF16" s="6">
        <v>6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1</v>
      </c>
      <c r="AR16" s="6">
        <v>0</v>
      </c>
      <c r="AS16" s="6">
        <v>20</v>
      </c>
    </row>
    <row r="17" spans="1:46" ht="15.75" thickBot="1" x14ac:dyDescent="0.3">
      <c r="A17" s="9" t="s">
        <v>41</v>
      </c>
      <c r="B17" s="19"/>
      <c r="C17" s="28"/>
      <c r="D17" s="10">
        <v>31</v>
      </c>
      <c r="E17" s="11">
        <v>28.93</v>
      </c>
      <c r="F17" s="12">
        <v>22.05</v>
      </c>
      <c r="G17" s="13">
        <v>4.6399999999999997</v>
      </c>
      <c r="H17" s="12">
        <v>2.2400000000000002</v>
      </c>
      <c r="I17" s="13">
        <v>0</v>
      </c>
      <c r="J17" s="13">
        <v>0</v>
      </c>
      <c r="K17" s="13">
        <v>0</v>
      </c>
      <c r="L17" s="12">
        <f>1</f>
        <v>1</v>
      </c>
      <c r="M17" s="12">
        <f>0</f>
        <v>0</v>
      </c>
      <c r="N17" s="12">
        <f>0</f>
        <v>0</v>
      </c>
      <c r="O17" s="12">
        <f>1</f>
        <v>1</v>
      </c>
      <c r="P17" s="12">
        <f>0</f>
        <v>0</v>
      </c>
      <c r="Q17" s="12">
        <f>0</f>
        <v>0</v>
      </c>
      <c r="R17" s="12">
        <f>1</f>
        <v>1</v>
      </c>
      <c r="S17" s="12">
        <f>1</f>
        <v>1</v>
      </c>
      <c r="T17" s="12">
        <f>0</f>
        <v>0</v>
      </c>
      <c r="U17" s="12">
        <f>1</f>
        <v>1</v>
      </c>
      <c r="V17" s="12">
        <f>1</f>
        <v>1</v>
      </c>
      <c r="W17" s="12">
        <f>15</f>
        <v>15</v>
      </c>
      <c r="X17" s="12">
        <f>6</f>
        <v>6</v>
      </c>
      <c r="Y17" s="12">
        <f>0</f>
        <v>0</v>
      </c>
      <c r="Z17" s="12">
        <f>0</f>
        <v>0</v>
      </c>
      <c r="AA17" s="12">
        <v>0</v>
      </c>
      <c r="AB17" s="12">
        <v>16</v>
      </c>
      <c r="AC17" s="12">
        <v>0</v>
      </c>
      <c r="AD17" s="12">
        <v>0</v>
      </c>
      <c r="AE17" s="12">
        <v>20</v>
      </c>
      <c r="AF17" s="12">
        <v>5</v>
      </c>
      <c r="AG17" s="12">
        <f>6</f>
        <v>6</v>
      </c>
      <c r="AH17" s="12">
        <v>6</v>
      </c>
      <c r="AI17" s="12">
        <v>4</v>
      </c>
      <c r="AJ17" s="12">
        <v>36</v>
      </c>
      <c r="AK17" s="12">
        <v>0</v>
      </c>
      <c r="AL17" s="12">
        <v>0</v>
      </c>
      <c r="AM17" s="12">
        <v>0</v>
      </c>
      <c r="AN17" s="12">
        <v>0</v>
      </c>
      <c r="AO17" s="12">
        <v>0</v>
      </c>
      <c r="AP17" s="12">
        <v>0</v>
      </c>
      <c r="AQ17" s="12">
        <f>1</f>
        <v>1</v>
      </c>
      <c r="AR17" s="12">
        <f>1</f>
        <v>1</v>
      </c>
      <c r="AS17" s="12">
        <f>4</f>
        <v>4</v>
      </c>
    </row>
    <row r="18" spans="1:46" ht="15" customHeight="1" x14ac:dyDescent="0.25">
      <c r="A18" s="43" t="s">
        <v>48</v>
      </c>
      <c r="B18" s="44"/>
      <c r="C18" s="44"/>
      <c r="D18" s="45"/>
      <c r="E18" s="34">
        <f>E10+E11+E12+E13+E14+E15+E16+E17</f>
        <v>2461.5899999999997</v>
      </c>
      <c r="F18" s="34">
        <f>F10+F11+F12+F13+F14+F16+F15+F17</f>
        <v>1810.5699999999997</v>
      </c>
      <c r="G18" s="34">
        <f t="shared" ref="G18:AS18" si="0">G10+G11+G12+G13+G14+G15+G16+G17</f>
        <v>169.35999999999996</v>
      </c>
      <c r="H18" s="34">
        <f t="shared" si="0"/>
        <v>481.66</v>
      </c>
      <c r="I18" s="34">
        <f t="shared" si="0"/>
        <v>0</v>
      </c>
      <c r="J18" s="34">
        <f t="shared" si="0"/>
        <v>0</v>
      </c>
      <c r="K18" s="34">
        <f t="shared" si="0"/>
        <v>0</v>
      </c>
      <c r="L18" s="36">
        <f t="shared" si="0"/>
        <v>37</v>
      </c>
      <c r="M18" s="36">
        <f t="shared" si="0"/>
        <v>0</v>
      </c>
      <c r="N18" s="36">
        <f t="shared" si="0"/>
        <v>0</v>
      </c>
      <c r="O18" s="36">
        <f t="shared" si="0"/>
        <v>23</v>
      </c>
      <c r="P18" s="36">
        <f t="shared" si="0"/>
        <v>13</v>
      </c>
      <c r="Q18" s="36">
        <f t="shared" si="0"/>
        <v>4</v>
      </c>
      <c r="R18" s="36">
        <f t="shared" si="0"/>
        <v>16</v>
      </c>
      <c r="S18" s="36">
        <f t="shared" si="0"/>
        <v>11</v>
      </c>
      <c r="T18" s="37">
        <f t="shared" si="0"/>
        <v>0</v>
      </c>
      <c r="U18" s="39">
        <f t="shared" si="0"/>
        <v>23</v>
      </c>
      <c r="V18" s="36">
        <f t="shared" si="0"/>
        <v>17</v>
      </c>
      <c r="W18" s="39">
        <f t="shared" si="0"/>
        <v>286</v>
      </c>
      <c r="X18" s="36">
        <f t="shared" si="0"/>
        <v>324</v>
      </c>
      <c r="Y18" s="36">
        <f t="shared" si="0"/>
        <v>366</v>
      </c>
      <c r="Z18" s="36">
        <f t="shared" si="0"/>
        <v>1</v>
      </c>
      <c r="AA18" s="36">
        <f t="shared" si="0"/>
        <v>0</v>
      </c>
      <c r="AB18" s="36">
        <f t="shared" si="0"/>
        <v>354</v>
      </c>
      <c r="AC18" s="36">
        <f t="shared" si="0"/>
        <v>430</v>
      </c>
      <c r="AD18" s="36">
        <f t="shared" si="0"/>
        <v>225</v>
      </c>
      <c r="AE18" s="36">
        <f t="shared" si="0"/>
        <v>585</v>
      </c>
      <c r="AF18" s="36">
        <f t="shared" si="0"/>
        <v>134</v>
      </c>
      <c r="AG18" s="36">
        <f t="shared" si="0"/>
        <v>138</v>
      </c>
      <c r="AH18" s="36">
        <f t="shared" si="0"/>
        <v>125</v>
      </c>
      <c r="AI18" s="36">
        <f t="shared" si="0"/>
        <v>35</v>
      </c>
      <c r="AJ18" s="36">
        <f t="shared" si="0"/>
        <v>263</v>
      </c>
      <c r="AK18" s="36">
        <f t="shared" si="0"/>
        <v>31</v>
      </c>
      <c r="AL18" s="39">
        <f t="shared" si="0"/>
        <v>271</v>
      </c>
      <c r="AM18" s="36">
        <f t="shared" si="0"/>
        <v>10</v>
      </c>
      <c r="AN18" s="36">
        <f t="shared" si="0"/>
        <v>51</v>
      </c>
      <c r="AO18" s="36">
        <f t="shared" si="0"/>
        <v>4</v>
      </c>
      <c r="AP18" s="36">
        <f t="shared" si="0"/>
        <v>19</v>
      </c>
      <c r="AQ18" s="36">
        <f t="shared" si="0"/>
        <v>65</v>
      </c>
      <c r="AR18" s="36">
        <f t="shared" si="0"/>
        <v>6</v>
      </c>
      <c r="AS18" s="41">
        <f t="shared" si="0"/>
        <v>214</v>
      </c>
      <c r="AT18" s="8"/>
    </row>
    <row r="19" spans="1:46" ht="15.75" customHeight="1" thickBot="1" x14ac:dyDescent="0.3">
      <c r="A19" s="46"/>
      <c r="B19" s="47"/>
      <c r="C19" s="47"/>
      <c r="D19" s="48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8"/>
      <c r="U19" s="40"/>
      <c r="V19" s="35"/>
      <c r="W19" s="40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40"/>
      <c r="AM19" s="35"/>
      <c r="AN19" s="35"/>
      <c r="AO19" s="35"/>
      <c r="AP19" s="35"/>
      <c r="AQ19" s="35"/>
      <c r="AR19" s="35"/>
      <c r="AS19" s="42"/>
      <c r="AT19" s="8"/>
    </row>
    <row r="20" spans="1:46" x14ac:dyDescent="0.25"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2" spans="1:46" x14ac:dyDescent="0.25">
      <c r="A22" s="1" t="s">
        <v>60</v>
      </c>
    </row>
    <row r="23" spans="1:46" ht="15.75" thickBot="1" x14ac:dyDescent="0.3"/>
    <row r="24" spans="1:46" ht="42" customHeight="1" thickBot="1" x14ac:dyDescent="0.3">
      <c r="A24" s="97" t="s">
        <v>51</v>
      </c>
      <c r="B24" s="97" t="s">
        <v>63</v>
      </c>
      <c r="C24" s="97" t="s">
        <v>55</v>
      </c>
      <c r="D24" s="16" t="s">
        <v>52</v>
      </c>
      <c r="E24" s="16" t="s">
        <v>53</v>
      </c>
      <c r="F24" s="16" t="s">
        <v>54</v>
      </c>
      <c r="G24" s="49" t="s">
        <v>56</v>
      </c>
      <c r="H24" s="50"/>
      <c r="I24" s="49" t="s">
        <v>59</v>
      </c>
      <c r="J24" s="96"/>
      <c r="K24" s="50"/>
    </row>
    <row r="25" spans="1:46" ht="15.75" thickBot="1" x14ac:dyDescent="0.3">
      <c r="A25" s="98"/>
      <c r="B25" s="98"/>
      <c r="C25" s="98"/>
      <c r="D25" s="17" t="s">
        <v>50</v>
      </c>
      <c r="E25" s="17" t="s">
        <v>50</v>
      </c>
      <c r="F25" s="17" t="s">
        <v>50</v>
      </c>
      <c r="G25" s="17" t="s">
        <v>57</v>
      </c>
      <c r="H25" s="17" t="s">
        <v>58</v>
      </c>
      <c r="I25" s="99" t="s">
        <v>50</v>
      </c>
      <c r="J25" s="100"/>
      <c r="K25" s="101"/>
    </row>
    <row r="26" spans="1:46" ht="15" customHeight="1" x14ac:dyDescent="0.25">
      <c r="A26" s="54" t="s">
        <v>34</v>
      </c>
      <c r="B26" s="51" t="s">
        <v>64</v>
      </c>
      <c r="C26" s="27" t="s">
        <v>65</v>
      </c>
      <c r="D26" s="57">
        <v>13411</v>
      </c>
      <c r="E26" s="57">
        <v>4511</v>
      </c>
      <c r="F26" s="57">
        <v>433</v>
      </c>
      <c r="G26" s="57">
        <v>16350</v>
      </c>
      <c r="H26" s="57">
        <v>16350</v>
      </c>
      <c r="I26" s="60">
        <v>9000</v>
      </c>
      <c r="J26" s="61"/>
      <c r="K26" s="62"/>
    </row>
    <row r="27" spans="1:46" x14ac:dyDescent="0.25">
      <c r="A27" s="55"/>
      <c r="B27" s="52"/>
      <c r="C27" s="28"/>
      <c r="D27" s="58"/>
      <c r="E27" s="58"/>
      <c r="F27" s="58"/>
      <c r="G27" s="58"/>
      <c r="H27" s="58"/>
      <c r="I27" s="63"/>
      <c r="J27" s="64"/>
      <c r="K27" s="65"/>
    </row>
    <row r="28" spans="1:46" x14ac:dyDescent="0.25">
      <c r="A28" s="55"/>
      <c r="B28" s="52"/>
      <c r="C28" s="28"/>
      <c r="D28" s="58"/>
      <c r="E28" s="58"/>
      <c r="F28" s="58"/>
      <c r="G28" s="58"/>
      <c r="H28" s="58"/>
      <c r="I28" s="63"/>
      <c r="J28" s="64"/>
      <c r="K28" s="65"/>
    </row>
    <row r="29" spans="1:46" x14ac:dyDescent="0.25">
      <c r="A29" s="55"/>
      <c r="B29" s="52"/>
      <c r="C29" s="28"/>
      <c r="D29" s="58"/>
      <c r="E29" s="58"/>
      <c r="F29" s="58"/>
      <c r="G29" s="58"/>
      <c r="H29" s="58"/>
      <c r="I29" s="63"/>
      <c r="J29" s="64"/>
      <c r="K29" s="65"/>
    </row>
    <row r="30" spans="1:46" x14ac:dyDescent="0.25">
      <c r="A30" s="55"/>
      <c r="B30" s="52"/>
      <c r="C30" s="28"/>
      <c r="D30" s="58"/>
      <c r="E30" s="58"/>
      <c r="F30" s="58"/>
      <c r="G30" s="58"/>
      <c r="H30" s="58"/>
      <c r="I30" s="63"/>
      <c r="J30" s="64"/>
      <c r="K30" s="65"/>
    </row>
    <row r="31" spans="1:46" x14ac:dyDescent="0.25">
      <c r="A31" s="55"/>
      <c r="B31" s="52"/>
      <c r="C31" s="28"/>
      <c r="D31" s="58"/>
      <c r="E31" s="58"/>
      <c r="F31" s="58"/>
      <c r="G31" s="58"/>
      <c r="H31" s="58"/>
      <c r="I31" s="63"/>
      <c r="J31" s="64"/>
      <c r="K31" s="65"/>
    </row>
    <row r="32" spans="1:46" x14ac:dyDescent="0.25">
      <c r="A32" s="55"/>
      <c r="B32" s="52"/>
      <c r="C32" s="28"/>
      <c r="D32" s="58"/>
      <c r="E32" s="58"/>
      <c r="F32" s="58"/>
      <c r="G32" s="58"/>
      <c r="H32" s="58"/>
      <c r="I32" s="63"/>
      <c r="J32" s="64"/>
      <c r="K32" s="65"/>
    </row>
    <row r="33" spans="1:11" ht="15.75" thickBot="1" x14ac:dyDescent="0.3">
      <c r="A33" s="56"/>
      <c r="B33" s="53"/>
      <c r="C33" s="28"/>
      <c r="D33" s="59"/>
      <c r="E33" s="59"/>
      <c r="F33" s="59"/>
      <c r="G33" s="59"/>
      <c r="H33" s="59"/>
      <c r="I33" s="66"/>
      <c r="J33" s="67"/>
      <c r="K33" s="68"/>
    </row>
    <row r="34" spans="1:11" x14ac:dyDescent="0.25">
      <c r="A34" s="69" t="s">
        <v>48</v>
      </c>
      <c r="B34" s="70"/>
      <c r="C34" s="71"/>
      <c r="D34" s="78">
        <v>18355</v>
      </c>
      <c r="E34" s="79"/>
      <c r="F34" s="80"/>
      <c r="G34" s="87"/>
      <c r="H34" s="88"/>
      <c r="I34" s="88"/>
      <c r="J34" s="88"/>
      <c r="K34" s="89"/>
    </row>
    <row r="35" spans="1:11" x14ac:dyDescent="0.25">
      <c r="A35" s="72"/>
      <c r="B35" s="73"/>
      <c r="C35" s="74"/>
      <c r="D35" s="81"/>
      <c r="E35" s="82"/>
      <c r="F35" s="83"/>
      <c r="G35" s="90"/>
      <c r="H35" s="91"/>
      <c r="I35" s="91"/>
      <c r="J35" s="91"/>
      <c r="K35" s="92"/>
    </row>
    <row r="36" spans="1:11" ht="15.75" thickBot="1" x14ac:dyDescent="0.3">
      <c r="A36" s="75"/>
      <c r="B36" s="76"/>
      <c r="C36" s="77"/>
      <c r="D36" s="84"/>
      <c r="E36" s="85"/>
      <c r="F36" s="86"/>
      <c r="G36" s="93"/>
      <c r="H36" s="94"/>
      <c r="I36" s="94"/>
      <c r="J36" s="94"/>
      <c r="K36" s="95"/>
    </row>
  </sheetData>
  <mergeCells count="101">
    <mergeCell ref="I26:K33"/>
    <mergeCell ref="A34:C36"/>
    <mergeCell ref="D34:F36"/>
    <mergeCell ref="G34:K36"/>
    <mergeCell ref="I24:K24"/>
    <mergeCell ref="C24:C25"/>
    <mergeCell ref="B24:B25"/>
    <mergeCell ref="A24:A25"/>
    <mergeCell ref="I25:K25"/>
    <mergeCell ref="A18:D19"/>
    <mergeCell ref="G24:H24"/>
    <mergeCell ref="C26:C33"/>
    <mergeCell ref="B26:B33"/>
    <mergeCell ref="A26:A33"/>
    <mergeCell ref="D26:D33"/>
    <mergeCell ref="E26:E33"/>
    <mergeCell ref="F26:F33"/>
    <mergeCell ref="G26:G33"/>
    <mergeCell ref="H26:H33"/>
    <mergeCell ref="AR18:AR19"/>
    <mergeCell ref="AS18:AS19"/>
    <mergeCell ref="AM18:AM19"/>
    <mergeCell ref="AN18:AN19"/>
    <mergeCell ref="AO18:AO19"/>
    <mergeCell ref="AP18:AP19"/>
    <mergeCell ref="AQ18:AQ19"/>
    <mergeCell ref="AH18:AH19"/>
    <mergeCell ref="AI18:AI19"/>
    <mergeCell ref="AJ18:AJ19"/>
    <mergeCell ref="AK18:AK19"/>
    <mergeCell ref="AL18:AL19"/>
    <mergeCell ref="AC18:AC19"/>
    <mergeCell ref="AD18:AD19"/>
    <mergeCell ref="AE18:AE19"/>
    <mergeCell ref="AF18:AF19"/>
    <mergeCell ref="AG18:AG19"/>
    <mergeCell ref="X18:X19"/>
    <mergeCell ref="Y18:Y19"/>
    <mergeCell ref="Z18:Z19"/>
    <mergeCell ref="AA18:AA19"/>
    <mergeCell ref="AB18:AB19"/>
    <mergeCell ref="S18:S19"/>
    <mergeCell ref="T18:T19"/>
    <mergeCell ref="U18:U19"/>
    <mergeCell ref="V18:V19"/>
    <mergeCell ref="W18:W19"/>
    <mergeCell ref="N18:N19"/>
    <mergeCell ref="O18:O19"/>
    <mergeCell ref="P18:P19"/>
    <mergeCell ref="Q18:Q19"/>
    <mergeCell ref="R18:R19"/>
    <mergeCell ref="I18:I19"/>
    <mergeCell ref="J18:J19"/>
    <mergeCell ref="K18:K19"/>
    <mergeCell ref="L18:L19"/>
    <mergeCell ref="M18:M19"/>
    <mergeCell ref="E18:E19"/>
    <mergeCell ref="F18:F19"/>
    <mergeCell ref="G18:G19"/>
    <mergeCell ref="H18:H19"/>
    <mergeCell ref="C10:C17"/>
    <mergeCell ref="B10:B17"/>
    <mergeCell ref="I7:K7"/>
    <mergeCell ref="AQ7:AQ8"/>
    <mergeCell ref="AA7:AA8"/>
    <mergeCell ref="AB7:AB8"/>
    <mergeCell ref="AC7:AC8"/>
    <mergeCell ref="R7:R8"/>
    <mergeCell ref="S7:S8"/>
    <mergeCell ref="T7:T8"/>
    <mergeCell ref="U7:U8"/>
    <mergeCell ref="V7:V8"/>
    <mergeCell ref="W7:W8"/>
    <mergeCell ref="Q7:Q8"/>
    <mergeCell ref="E7:E8"/>
    <mergeCell ref="N7:N8"/>
    <mergeCell ref="AR7:AR8"/>
    <mergeCell ref="AS7:AS8"/>
    <mergeCell ref="D7:D9"/>
    <mergeCell ref="C7:C9"/>
    <mergeCell ref="AK7:AL8"/>
    <mergeCell ref="AM7:AN8"/>
    <mergeCell ref="AO7:AP8"/>
    <mergeCell ref="AI7:AJ8"/>
    <mergeCell ref="AD7:AD8"/>
    <mergeCell ref="AE7:AE8"/>
    <mergeCell ref="AF7:AF8"/>
    <mergeCell ref="AG7:AG8"/>
    <mergeCell ref="AH7:AH8"/>
    <mergeCell ref="X7:X8"/>
    <mergeCell ref="Y7:Y8"/>
    <mergeCell ref="Z7:Z8"/>
    <mergeCell ref="A7:A9"/>
    <mergeCell ref="L7:L8"/>
    <mergeCell ref="M7:M8"/>
    <mergeCell ref="B7:B9"/>
    <mergeCell ref="O7:O8"/>
    <mergeCell ref="P7:P8"/>
    <mergeCell ref="F7:F8"/>
    <mergeCell ref="G7:G8"/>
    <mergeCell ref="H7:H8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FE380480-6259-4F93-B4A9-35EF4C81701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 nr 1 </vt:lpstr>
      <vt:lpstr>Arkusz1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Kwapińska Małgorzata</dc:creator>
  <cp:lastModifiedBy>Turek Aneta</cp:lastModifiedBy>
  <cp:lastPrinted>2021-01-26T13:40:44Z</cp:lastPrinted>
  <dcterms:created xsi:type="dcterms:W3CDTF">2018-01-10T08:52:09Z</dcterms:created>
  <dcterms:modified xsi:type="dcterms:W3CDTF">2021-01-28T08:10:08Z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33ec347c-b8b5-4bbc-af35-4a74336e8f2a</vt:lpwstr>
  </property>
  <property fmtid="{D5CDD505-2E9C-101B-9397-08002B2CF9AE}" pid="3" name="bjSaver">
    <vt:lpwstr>wubesKF6Ct5BhI0ZKDqaTYaRpKMiprCM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