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1A39AD5-0692-4122-83C3-19DB9A8A62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ĘSO I PRODUKTY MIĘSNE" sheetId="1" r:id="rId1"/>
    <sheet name="RÓŻNE ARTYKUŁY ŻYWNOŚCIOWE" sheetId="2" r:id="rId2"/>
    <sheet name="PRODUKTY MLECZARSKIE" sheetId="3" r:id="rId3"/>
    <sheet name="WARZYWA I OWOCE ŚWIEŻE" sheetId="4" r:id="rId4"/>
    <sheet name="PIECZYWO, WYROBY PIEKARSKIE" sheetId="5" r:id="rId5"/>
    <sheet name="MROŻONE WARZYWA, OWOCE ORAZ RYB" sheetId="6" r:id="rId6"/>
    <sheet name="JAJA" sheetId="7" r:id="rId7"/>
    <sheet name="Garmażerka" sheetId="10" r:id="rId8"/>
    <sheet name="RAZEM FORMULARZ CENOWY" sheetId="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2" i="2" l="1"/>
  <c r="G106" i="2"/>
  <c r="H106" i="2" s="1"/>
  <c r="I106" i="2" s="1"/>
  <c r="I15" i="4"/>
  <c r="J15" i="4" s="1"/>
  <c r="I16" i="4"/>
  <c r="J16" i="4" s="1"/>
  <c r="G139" i="2"/>
  <c r="G136" i="2"/>
  <c r="G132" i="2"/>
  <c r="G125" i="2"/>
  <c r="G126" i="2"/>
  <c r="G127" i="2"/>
  <c r="G128" i="2"/>
  <c r="G117" i="2"/>
  <c r="G118" i="2"/>
  <c r="G119" i="2"/>
  <c r="G120" i="2"/>
  <c r="G121" i="2"/>
  <c r="G122" i="2"/>
  <c r="G99" i="2"/>
  <c r="G97" i="2"/>
  <c r="G98" i="2"/>
  <c r="G96" i="2"/>
  <c r="G93" i="2"/>
  <c r="G94" i="2"/>
  <c r="G95" i="2"/>
  <c r="G91" i="2"/>
  <c r="G92" i="2"/>
  <c r="G86" i="2"/>
  <c r="G82" i="2"/>
  <c r="G75" i="2"/>
  <c r="G74" i="2"/>
  <c r="G69" i="2"/>
  <c r="G70" i="2"/>
  <c r="G59" i="2"/>
  <c r="G58" i="2"/>
  <c r="G36" i="2"/>
  <c r="G43" i="2"/>
  <c r="G30" i="2"/>
  <c r="G28" i="2"/>
  <c r="G29" i="2"/>
  <c r="G24" i="2"/>
  <c r="G21" i="2"/>
  <c r="G17" i="2"/>
  <c r="G16" i="2"/>
  <c r="G9" i="2"/>
  <c r="G10" i="2"/>
  <c r="G8" i="2"/>
  <c r="G7" i="2"/>
  <c r="H19" i="6"/>
  <c r="I19" i="6" s="1"/>
  <c r="J19" i="6" s="1"/>
  <c r="H26" i="6"/>
  <c r="H27" i="6"/>
  <c r="H13" i="6"/>
  <c r="H14" i="6"/>
  <c r="I61" i="4"/>
  <c r="I62" i="4"/>
  <c r="I63" i="4"/>
  <c r="I64" i="4"/>
  <c r="I65" i="4"/>
  <c r="I58" i="4"/>
  <c r="I57" i="4"/>
  <c r="J57" i="4"/>
  <c r="I52" i="4"/>
  <c r="I43" i="4"/>
  <c r="I29" i="4"/>
  <c r="I26" i="4"/>
  <c r="I12" i="4"/>
  <c r="I33" i="3"/>
  <c r="H33" i="3"/>
  <c r="J33" i="3" s="1"/>
  <c r="H25" i="3"/>
  <c r="H26" i="3"/>
  <c r="H27" i="3"/>
  <c r="H28" i="3"/>
  <c r="H17" i="3"/>
  <c r="H15" i="3"/>
  <c r="H9" i="3"/>
  <c r="H10" i="3"/>
  <c r="I17" i="10"/>
  <c r="J17" i="10" s="1"/>
  <c r="I16" i="10"/>
  <c r="H17" i="10"/>
  <c r="H18" i="10"/>
  <c r="H16" i="10"/>
  <c r="H31" i="1"/>
  <c r="I31" i="1" s="1"/>
  <c r="J31" i="1" s="1"/>
  <c r="H32" i="1"/>
  <c r="I32" i="1" s="1"/>
  <c r="J32" i="1" s="1"/>
  <c r="H28" i="1"/>
  <c r="H27" i="1"/>
  <c r="H9" i="1"/>
  <c r="H28" i="6"/>
  <c r="J18" i="10" l="1"/>
  <c r="I18" i="10"/>
  <c r="K16" i="4"/>
  <c r="K15" i="4"/>
  <c r="J27" i="3"/>
  <c r="J26" i="3"/>
  <c r="J25" i="3"/>
  <c r="I27" i="3"/>
  <c r="I26" i="3"/>
  <c r="I25" i="3"/>
  <c r="I28" i="3"/>
  <c r="J28" i="3" s="1"/>
  <c r="H112" i="2"/>
  <c r="I112" i="2" s="1"/>
  <c r="H139" i="2"/>
  <c r="I139" i="2" s="1"/>
  <c r="J65" i="4"/>
  <c r="K65" i="4" s="1"/>
  <c r="J64" i="4"/>
  <c r="K64" i="4" s="1"/>
  <c r="J63" i="4"/>
  <c r="K63" i="4" s="1"/>
  <c r="J62" i="4"/>
  <c r="K62" i="4" s="1"/>
  <c r="J61" i="4"/>
  <c r="K61" i="4" s="1"/>
  <c r="H128" i="2"/>
  <c r="I128" i="2" s="1"/>
  <c r="H127" i="2"/>
  <c r="I127" i="2" s="1"/>
  <c r="H126" i="2"/>
  <c r="I126" i="2" s="1"/>
  <c r="H125" i="2"/>
  <c r="I125" i="2" s="1"/>
  <c r="H132" i="2"/>
  <c r="I132" i="2" s="1"/>
  <c r="H136" i="2"/>
  <c r="I136" i="2" s="1"/>
  <c r="H122" i="2"/>
  <c r="I122" i="2" s="1"/>
  <c r="H121" i="2"/>
  <c r="I121" i="2" s="1"/>
  <c r="H120" i="2"/>
  <c r="I120" i="2" s="1"/>
  <c r="H119" i="2"/>
  <c r="I119" i="2" s="1"/>
  <c r="H118" i="2"/>
  <c r="I118" i="2" s="1"/>
  <c r="H117" i="2"/>
  <c r="I117" i="2" s="1"/>
  <c r="H95" i="2"/>
  <c r="I95" i="2"/>
  <c r="H94" i="2"/>
  <c r="I94" i="2" s="1"/>
  <c r="H93" i="2"/>
  <c r="I93" i="2" s="1"/>
  <c r="H96" i="2"/>
  <c r="I96" i="2" s="1"/>
  <c r="H98" i="2"/>
  <c r="I98" i="2" s="1"/>
  <c r="H97" i="2"/>
  <c r="I97" i="2" s="1"/>
  <c r="H99" i="2"/>
  <c r="I99" i="2" s="1"/>
  <c r="H59" i="2"/>
  <c r="I59" i="2" s="1"/>
  <c r="H70" i="2"/>
  <c r="I70" i="2" s="1"/>
  <c r="H69" i="2"/>
  <c r="I69" i="2" s="1"/>
  <c r="H74" i="2"/>
  <c r="I74" i="2" s="1"/>
  <c r="H75" i="2"/>
  <c r="I75" i="2" s="1"/>
  <c r="H82" i="2"/>
  <c r="I82" i="2" s="1"/>
  <c r="H86" i="2"/>
  <c r="I86" i="2" s="1"/>
  <c r="H92" i="2"/>
  <c r="I92" i="2" s="1"/>
  <c r="H91" i="2"/>
  <c r="I91" i="2" s="1"/>
  <c r="H36" i="2"/>
  <c r="I36" i="2" s="1"/>
  <c r="H58" i="2"/>
  <c r="I58" i="2" s="1"/>
  <c r="H30" i="2"/>
  <c r="I30" i="2" s="1"/>
  <c r="H29" i="2"/>
  <c r="I29" i="2" s="1"/>
  <c r="H28" i="2"/>
  <c r="I28" i="2" s="1"/>
  <c r="H10" i="2"/>
  <c r="I10" i="2" s="1"/>
  <c r="H9" i="2"/>
  <c r="I9" i="2" s="1"/>
  <c r="H16" i="2"/>
  <c r="I16" i="2" s="1"/>
  <c r="H17" i="2"/>
  <c r="I17" i="2" s="1"/>
  <c r="H21" i="2"/>
  <c r="I21" i="2" s="1"/>
  <c r="H24" i="2"/>
  <c r="I24" i="2" s="1"/>
  <c r="H7" i="2"/>
  <c r="I7" i="2" s="1"/>
  <c r="I14" i="6"/>
  <c r="J14" i="6" s="1"/>
  <c r="I13" i="6"/>
  <c r="J13" i="6" s="1"/>
  <c r="I27" i="6"/>
  <c r="J27" i="6" s="1"/>
  <c r="I26" i="6"/>
  <c r="J26" i="6" s="1"/>
  <c r="J58" i="4"/>
  <c r="K58" i="4" s="1"/>
  <c r="J52" i="4"/>
  <c r="K52" i="4" s="1"/>
  <c r="J43" i="4"/>
  <c r="K43" i="4" s="1"/>
  <c r="J29" i="4"/>
  <c r="K29" i="4" s="1"/>
  <c r="J26" i="4"/>
  <c r="K26" i="4" s="1"/>
  <c r="J12" i="4"/>
  <c r="K12" i="4" s="1"/>
  <c r="I10" i="3"/>
  <c r="J10" i="3" s="1"/>
  <c r="I9" i="3"/>
  <c r="J9" i="3" s="1"/>
  <c r="I15" i="3"/>
  <c r="J15" i="3" s="1"/>
  <c r="I17" i="3"/>
  <c r="J17" i="3" s="1"/>
  <c r="I9" i="1"/>
  <c r="J9" i="1" s="1"/>
  <c r="I27" i="1"/>
  <c r="J27" i="1" s="1"/>
  <c r="I28" i="1"/>
  <c r="J28" i="1" s="1"/>
  <c r="G101" i="2"/>
  <c r="H101" i="2" s="1"/>
  <c r="I101" i="2" s="1"/>
  <c r="G68" i="2"/>
  <c r="H68" i="2" s="1"/>
  <c r="G104" i="2"/>
  <c r="H104" i="2" s="1"/>
  <c r="I104" i="2" l="1"/>
  <c r="I68" i="2"/>
  <c r="H30" i="1" l="1"/>
  <c r="I30" i="1" s="1"/>
  <c r="J30" i="1" s="1"/>
  <c r="G56" i="2" l="1"/>
  <c r="H56" i="2" s="1"/>
  <c r="I8" i="4" l="1"/>
  <c r="G73" i="2"/>
  <c r="H73" i="2" s="1"/>
  <c r="G100" i="2"/>
  <c r="H100" i="2" s="1"/>
  <c r="I100" i="2" s="1"/>
  <c r="G20" i="2"/>
  <c r="G18" i="2"/>
  <c r="G13" i="2"/>
  <c r="H13" i="2" s="1"/>
  <c r="I13" i="2" s="1"/>
  <c r="G11" i="2"/>
  <c r="H11" i="2" s="1"/>
  <c r="H11" i="1"/>
  <c r="I56" i="2"/>
  <c r="G15" i="2"/>
  <c r="H15" i="2" s="1"/>
  <c r="G19" i="2"/>
  <c r="H19" i="2" s="1"/>
  <c r="I19" i="2" s="1"/>
  <c r="G22" i="2"/>
  <c r="G23" i="2"/>
  <c r="G26" i="2"/>
  <c r="H26" i="2" s="1"/>
  <c r="I26" i="2" s="1"/>
  <c r="G27" i="2"/>
  <c r="H27" i="2" s="1"/>
  <c r="I27" i="2" s="1"/>
  <c r="G31" i="2"/>
  <c r="H31" i="2" s="1"/>
  <c r="G32" i="2"/>
  <c r="H32" i="2" s="1"/>
  <c r="I32" i="2" s="1"/>
  <c r="G33" i="2"/>
  <c r="H33" i="2" s="1"/>
  <c r="I33" i="2" s="1"/>
  <c r="G35" i="2"/>
  <c r="H35" i="2" s="1"/>
  <c r="G38" i="2"/>
  <c r="G37" i="2"/>
  <c r="G42" i="2"/>
  <c r="G39" i="2"/>
  <c r="H39" i="2" s="1"/>
  <c r="G41" i="2"/>
  <c r="G40" i="2"/>
  <c r="H40" i="2" s="1"/>
  <c r="I40" i="2" s="1"/>
  <c r="G45" i="2"/>
  <c r="H45" i="2" s="1"/>
  <c r="I45" i="2" s="1"/>
  <c r="G46" i="2"/>
  <c r="H46" i="2" s="1"/>
  <c r="I46" i="2" s="1"/>
  <c r="G48" i="2"/>
  <c r="H48" i="2" s="1"/>
  <c r="G49" i="2"/>
  <c r="G52" i="2"/>
  <c r="H52" i="2" s="1"/>
  <c r="G50" i="2"/>
  <c r="H50" i="2" s="1"/>
  <c r="G51" i="2"/>
  <c r="G53" i="2"/>
  <c r="H53" i="2" s="1"/>
  <c r="I53" i="2" s="1"/>
  <c r="G54" i="2"/>
  <c r="H54" i="2" s="1"/>
  <c r="G55" i="2"/>
  <c r="G57" i="2"/>
  <c r="H57" i="2" s="1"/>
  <c r="I57" i="2" s="1"/>
  <c r="G60" i="2"/>
  <c r="G61" i="2"/>
  <c r="H61" i="2" s="1"/>
  <c r="G64" i="2"/>
  <c r="H64" i="2" s="1"/>
  <c r="I64" i="2" s="1"/>
  <c r="G63" i="2"/>
  <c r="H63" i="2" s="1"/>
  <c r="G65" i="2"/>
  <c r="H65" i="2" s="1"/>
  <c r="I65" i="2" s="1"/>
  <c r="G72" i="2"/>
  <c r="H72" i="2" s="1"/>
  <c r="G76" i="2"/>
  <c r="G78" i="2"/>
  <c r="H78" i="2" s="1"/>
  <c r="G84" i="2"/>
  <c r="H84" i="2" s="1"/>
  <c r="I84" i="2" s="1"/>
  <c r="G87" i="2"/>
  <c r="H87" i="2" s="1"/>
  <c r="G88" i="2"/>
  <c r="H88" i="2" s="1"/>
  <c r="G89" i="2"/>
  <c r="H89" i="2" s="1"/>
  <c r="G90" i="2"/>
  <c r="H90" i="2" s="1"/>
  <c r="I90" i="2" s="1"/>
  <c r="G103" i="2"/>
  <c r="G102" i="2"/>
  <c r="H102" i="2" s="1"/>
  <c r="I102" i="2" s="1"/>
  <c r="G105" i="2"/>
  <c r="H105" i="2" s="1"/>
  <c r="G107" i="2"/>
  <c r="H107" i="2" s="1"/>
  <c r="I107" i="2" s="1"/>
  <c r="G108" i="2"/>
  <c r="H108" i="2" s="1"/>
  <c r="G110" i="2"/>
  <c r="H110" i="2" s="1"/>
  <c r="I110" i="2" s="1"/>
  <c r="G111" i="2"/>
  <c r="G113" i="2"/>
  <c r="H113" i="2" s="1"/>
  <c r="G114" i="2"/>
  <c r="G115" i="2"/>
  <c r="H115" i="2" s="1"/>
  <c r="I115" i="2" s="1"/>
  <c r="G116" i="2"/>
  <c r="G124" i="2"/>
  <c r="H124" i="2" s="1"/>
  <c r="G129" i="2"/>
  <c r="H129" i="2" s="1"/>
  <c r="I129" i="2" s="1"/>
  <c r="G133" i="2"/>
  <c r="H133" i="2" s="1"/>
  <c r="G135" i="2"/>
  <c r="H135" i="2" s="1"/>
  <c r="G137" i="2"/>
  <c r="H137" i="2" s="1"/>
  <c r="G138" i="2"/>
  <c r="G67" i="2"/>
  <c r="G140" i="2"/>
  <c r="G34" i="2"/>
  <c r="H34" i="2" s="1"/>
  <c r="G134" i="2"/>
  <c r="H134" i="2" s="1"/>
  <c r="I134" i="2" s="1"/>
  <c r="G25" i="2"/>
  <c r="G83" i="2"/>
  <c r="G131" i="2"/>
  <c r="H131" i="2" s="1"/>
  <c r="G109" i="2"/>
  <c r="G66" i="2"/>
  <c r="H66" i="2" s="1"/>
  <c r="I66" i="2" s="1"/>
  <c r="G123" i="2"/>
  <c r="H123" i="2" s="1"/>
  <c r="I123" i="2" s="1"/>
  <c r="G44" i="2"/>
  <c r="H44" i="2" s="1"/>
  <c r="I44" i="2" s="1"/>
  <c r="G14" i="2"/>
  <c r="H14" i="2" s="1"/>
  <c r="G81" i="2"/>
  <c r="G80" i="2"/>
  <c r="H8" i="2"/>
  <c r="G79" i="2"/>
  <c r="H79" i="2" s="1"/>
  <c r="I79" i="2" s="1"/>
  <c r="G77" i="2"/>
  <c r="H77" i="2" s="1"/>
  <c r="G12" i="2"/>
  <c r="H12" i="2" s="1"/>
  <c r="G130" i="2"/>
  <c r="H130" i="2" s="1"/>
  <c r="I130" i="2" s="1"/>
  <c r="G85" i="2"/>
  <c r="G141" i="2"/>
  <c r="H141" i="2" s="1"/>
  <c r="G71" i="2"/>
  <c r="H71" i="2" s="1"/>
  <c r="I71" i="2" s="1"/>
  <c r="G62" i="2"/>
  <c r="G47" i="2"/>
  <c r="H47" i="2" s="1"/>
  <c r="H138" i="2" l="1"/>
  <c r="I138" i="2"/>
  <c r="H116" i="2"/>
  <c r="I116" i="2" s="1"/>
  <c r="H42" i="2"/>
  <c r="I42" i="2" s="1"/>
  <c r="H43" i="2"/>
  <c r="I43" i="2" s="1"/>
  <c r="H20" i="2"/>
  <c r="I20" i="2"/>
  <c r="J8" i="4"/>
  <c r="K8" i="4" s="1"/>
  <c r="I77" i="2"/>
  <c r="I87" i="2"/>
  <c r="H38" i="2"/>
  <c r="I38" i="2" s="1"/>
  <c r="I113" i="2"/>
  <c r="I54" i="2"/>
  <c r="H49" i="2"/>
  <c r="I49" i="2" s="1"/>
  <c r="H41" i="2"/>
  <c r="I41" i="2" s="1"/>
  <c r="H140" i="2"/>
  <c r="I140" i="2" s="1"/>
  <c r="H80" i="2"/>
  <c r="I80" i="2" s="1"/>
  <c r="H62" i="2"/>
  <c r="I62" i="2" s="1"/>
  <c r="H83" i="2"/>
  <c r="I83" i="2" s="1"/>
  <c r="I47" i="2"/>
  <c r="I12" i="2"/>
  <c r="I63" i="2"/>
  <c r="I48" i="2"/>
  <c r="I15" i="2"/>
  <c r="H22" i="2"/>
  <c r="I22" i="2" s="1"/>
  <c r="H37" i="2"/>
  <c r="I37" i="2" s="1"/>
  <c r="H114" i="2"/>
  <c r="I114" i="2" s="1"/>
  <c r="H76" i="2"/>
  <c r="I76" i="2" s="1"/>
  <c r="I135" i="2"/>
  <c r="I108" i="2"/>
  <c r="I72" i="2"/>
  <c r="I52" i="2"/>
  <c r="H60" i="2"/>
  <c r="I60" i="2" s="1"/>
  <c r="I73" i="2"/>
  <c r="I8" i="2"/>
  <c r="I34" i="2"/>
  <c r="H23" i="2"/>
  <c r="I23" i="2" s="1"/>
  <c r="I141" i="2"/>
  <c r="I131" i="2"/>
  <c r="I137" i="2"/>
  <c r="I14" i="2"/>
  <c r="I124" i="2"/>
  <c r="I89" i="2"/>
  <c r="I61" i="2"/>
  <c r="H51" i="2"/>
  <c r="I51" i="2" s="1"/>
  <c r="I39" i="2"/>
  <c r="I31" i="2"/>
  <c r="H55" i="2"/>
  <c r="I55" i="2" s="1"/>
  <c r="H103" i="2"/>
  <c r="I103" i="2" s="1"/>
  <c r="H111" i="2"/>
  <c r="I111" i="2" s="1"/>
  <c r="H67" i="2"/>
  <c r="I67" i="2" s="1"/>
  <c r="H25" i="2"/>
  <c r="I25" i="2" s="1"/>
  <c r="H109" i="2"/>
  <c r="I109" i="2" s="1"/>
  <c r="H81" i="2"/>
  <c r="I81" i="2" s="1"/>
  <c r="H18" i="2"/>
  <c r="I18" i="2" s="1"/>
  <c r="H85" i="2"/>
  <c r="I85" i="2" s="1"/>
  <c r="I133" i="2"/>
  <c r="I105" i="2"/>
  <c r="I88" i="2"/>
  <c r="I78" i="2"/>
  <c r="I50" i="2"/>
  <c r="I35" i="2"/>
  <c r="H23" i="1"/>
  <c r="I23" i="1" l="1"/>
  <c r="J23" i="1" s="1"/>
  <c r="H8" i="3"/>
  <c r="H30" i="3"/>
  <c r="I30" i="3" s="1"/>
  <c r="I40" i="4"/>
  <c r="J40" i="4" s="1"/>
  <c r="I33" i="4"/>
  <c r="J33" i="4" s="1"/>
  <c r="K33" i="4" l="1"/>
  <c r="J30" i="3"/>
  <c r="I8" i="3"/>
  <c r="J8" i="3" s="1"/>
  <c r="K40" i="4"/>
  <c r="H18" i="5"/>
  <c r="H15" i="5"/>
  <c r="I18" i="5" l="1"/>
  <c r="J18" i="5" s="1"/>
  <c r="I15" i="5"/>
  <c r="J15" i="5" s="1"/>
  <c r="I11" i="2" l="1"/>
  <c r="I142" i="2" s="1"/>
  <c r="H21" i="3" l="1"/>
  <c r="I21" i="3" s="1"/>
  <c r="H22" i="3"/>
  <c r="I22" i="3" s="1"/>
  <c r="J22" i="3" l="1"/>
  <c r="J21" i="3"/>
  <c r="I28" i="6" l="1"/>
  <c r="J28" i="6" s="1"/>
  <c r="H20" i="6"/>
  <c r="H21" i="6"/>
  <c r="I21" i="6" s="1"/>
  <c r="I20" i="6" l="1"/>
  <c r="J20" i="6" s="1"/>
  <c r="J21" i="6"/>
  <c r="H19" i="10"/>
  <c r="I19" i="10" l="1"/>
  <c r="J19" i="10" s="1"/>
  <c r="H8" i="5" l="1"/>
  <c r="I8" i="5" s="1"/>
  <c r="J8" i="5" l="1"/>
  <c r="H22" i="5"/>
  <c r="I22" i="5" l="1"/>
  <c r="J22" i="5" s="1"/>
  <c r="H21" i="1"/>
  <c r="I21" i="1" l="1"/>
  <c r="J21" i="1" s="1"/>
  <c r="H13" i="1" l="1"/>
  <c r="I13" i="1" s="1"/>
  <c r="J13" i="1" l="1"/>
  <c r="H20" i="3"/>
  <c r="I20" i="3" s="1"/>
  <c r="H24" i="3"/>
  <c r="H31" i="3"/>
  <c r="I31" i="3" s="1"/>
  <c r="H29" i="3"/>
  <c r="I29" i="3" s="1"/>
  <c r="I24" i="3" l="1"/>
  <c r="J24" i="3" s="1"/>
  <c r="J31" i="3"/>
  <c r="J29" i="3"/>
  <c r="J20" i="3"/>
  <c r="H17" i="5" l="1"/>
  <c r="I17" i="5" s="1"/>
  <c r="J16" i="10" l="1"/>
  <c r="I22" i="4" l="1"/>
  <c r="J22" i="4" s="1"/>
  <c r="I21" i="4"/>
  <c r="H23" i="5"/>
  <c r="I23" i="5" s="1"/>
  <c r="J21" i="4" l="1"/>
  <c r="K21" i="4" s="1"/>
  <c r="K22" i="4"/>
  <c r="J23" i="5"/>
  <c r="I14" i="4"/>
  <c r="I37" i="4"/>
  <c r="J37" i="4" s="1"/>
  <c r="J14" i="4" l="1"/>
  <c r="K14" i="4" s="1"/>
  <c r="K37" i="4"/>
  <c r="H15" i="10"/>
  <c r="I15" i="10" s="1"/>
  <c r="H19" i="5"/>
  <c r="I19" i="5" s="1"/>
  <c r="J17" i="5"/>
  <c r="H16" i="5"/>
  <c r="H20" i="5"/>
  <c r="I66" i="4"/>
  <c r="J66" i="4" s="1"/>
  <c r="I60" i="4"/>
  <c r="J60" i="4" s="1"/>
  <c r="I59" i="4"/>
  <c r="I53" i="4"/>
  <c r="J53" i="4" s="1"/>
  <c r="I42" i="4"/>
  <c r="J42" i="4" s="1"/>
  <c r="I39" i="4"/>
  <c r="H29" i="1"/>
  <c r="I29" i="1" s="1"/>
  <c r="H22" i="1"/>
  <c r="I22" i="1" s="1"/>
  <c r="J22" i="1" s="1"/>
  <c r="J59" i="4" l="1"/>
  <c r="K59" i="4" s="1"/>
  <c r="I20" i="5"/>
  <c r="J20" i="5" s="1"/>
  <c r="I16" i="5"/>
  <c r="J16" i="5" s="1"/>
  <c r="J39" i="4"/>
  <c r="K39" i="4" s="1"/>
  <c r="H20" i="10"/>
  <c r="C13" i="8" s="1"/>
  <c r="J19" i="5"/>
  <c r="J29" i="1"/>
  <c r="K57" i="4"/>
  <c r="K60" i="4"/>
  <c r="K42" i="4"/>
  <c r="K53" i="4"/>
  <c r="J15" i="10" l="1"/>
  <c r="J20" i="10" s="1"/>
  <c r="I20" i="10"/>
  <c r="K66" i="4"/>
  <c r="D13" i="8" l="1"/>
  <c r="H19" i="3"/>
  <c r="I19" i="3" s="1"/>
  <c r="H16" i="3"/>
  <c r="I16" i="3" s="1"/>
  <c r="G142" i="2"/>
  <c r="H10" i="6"/>
  <c r="I10" i="6" l="1"/>
  <c r="J16" i="3"/>
  <c r="J19" i="3"/>
  <c r="H13" i="3"/>
  <c r="I13" i="3" s="1"/>
  <c r="C7" i="8" l="1"/>
  <c r="J13" i="3" l="1"/>
  <c r="H8" i="1"/>
  <c r="I8" i="1" s="1"/>
  <c r="H10" i="1"/>
  <c r="H17" i="1"/>
  <c r="H12" i="1"/>
  <c r="I12" i="1" s="1"/>
  <c r="H16" i="1"/>
  <c r="I16" i="1" s="1"/>
  <c r="J16" i="1" s="1"/>
  <c r="I11" i="1"/>
  <c r="H14" i="1"/>
  <c r="H15" i="1"/>
  <c r="I15" i="1" s="1"/>
  <c r="H26" i="1"/>
  <c r="H33" i="1"/>
  <c r="I33" i="1" s="1"/>
  <c r="H25" i="1"/>
  <c r="H24" i="1"/>
  <c r="I24" i="1" s="1"/>
  <c r="H7" i="1"/>
  <c r="I10" i="7"/>
  <c r="H22" i="6"/>
  <c r="I22" i="6" s="1"/>
  <c r="H23" i="6"/>
  <c r="H24" i="6"/>
  <c r="H25" i="6"/>
  <c r="H9" i="6"/>
  <c r="J10" i="6"/>
  <c r="H11" i="6"/>
  <c r="I11" i="6" s="1"/>
  <c r="H12" i="6"/>
  <c r="H15" i="6"/>
  <c r="H16" i="6"/>
  <c r="H17" i="6"/>
  <c r="H18" i="6"/>
  <c r="I18" i="6" s="1"/>
  <c r="H8" i="6"/>
  <c r="I8" i="6" s="1"/>
  <c r="H10" i="5"/>
  <c r="I10" i="5" s="1"/>
  <c r="H9" i="5"/>
  <c r="I9" i="5" s="1"/>
  <c r="H11" i="5"/>
  <c r="I11" i="5" s="1"/>
  <c r="H12" i="5"/>
  <c r="I12" i="5" s="1"/>
  <c r="H13" i="5"/>
  <c r="I13" i="5" s="1"/>
  <c r="H14" i="5"/>
  <c r="I14" i="5" s="1"/>
  <c r="H21" i="5"/>
  <c r="I21" i="5" s="1"/>
  <c r="I67" i="4"/>
  <c r="J67" i="4" s="1"/>
  <c r="I56" i="4"/>
  <c r="J56" i="4" s="1"/>
  <c r="I55" i="4"/>
  <c r="I54" i="4"/>
  <c r="I47" i="4"/>
  <c r="J47" i="4" s="1"/>
  <c r="I44" i="4"/>
  <c r="J44" i="4" s="1"/>
  <c r="I45" i="4"/>
  <c r="J45" i="4" s="1"/>
  <c r="I46" i="4"/>
  <c r="J46" i="4" s="1"/>
  <c r="I48" i="4"/>
  <c r="J48" i="4" s="1"/>
  <c r="I49" i="4"/>
  <c r="J49" i="4" s="1"/>
  <c r="I50" i="4"/>
  <c r="J50" i="4" s="1"/>
  <c r="I51" i="4"/>
  <c r="J51" i="4" s="1"/>
  <c r="I41" i="4"/>
  <c r="J41" i="4" s="1"/>
  <c r="I38" i="4"/>
  <c r="J38" i="4" s="1"/>
  <c r="I36" i="4"/>
  <c r="J36" i="4" s="1"/>
  <c r="I35" i="4"/>
  <c r="J35" i="4" s="1"/>
  <c r="I34" i="4"/>
  <c r="J34" i="4" s="1"/>
  <c r="I25" i="4"/>
  <c r="J25" i="4" s="1"/>
  <c r="I32" i="4"/>
  <c r="J32" i="4" s="1"/>
  <c r="I9" i="4"/>
  <c r="J9" i="4" s="1"/>
  <c r="I10" i="4"/>
  <c r="J10" i="4" s="1"/>
  <c r="I11" i="4"/>
  <c r="J11" i="4" s="1"/>
  <c r="I13" i="4"/>
  <c r="J13" i="4" s="1"/>
  <c r="I17" i="4"/>
  <c r="J17" i="4" s="1"/>
  <c r="I18" i="4"/>
  <c r="J18" i="4" s="1"/>
  <c r="I19" i="4"/>
  <c r="J19" i="4" s="1"/>
  <c r="I20" i="4"/>
  <c r="J20" i="4" s="1"/>
  <c r="I23" i="4"/>
  <c r="J23" i="4" s="1"/>
  <c r="I24" i="4"/>
  <c r="J24" i="4" s="1"/>
  <c r="I27" i="4"/>
  <c r="J27" i="4" s="1"/>
  <c r="I28" i="4"/>
  <c r="J28" i="4" s="1"/>
  <c r="I30" i="4"/>
  <c r="J30" i="4" s="1"/>
  <c r="I31" i="4"/>
  <c r="J31" i="4" s="1"/>
  <c r="H14" i="3"/>
  <c r="I14" i="3" s="1"/>
  <c r="H12" i="3"/>
  <c r="I12" i="3" s="1"/>
  <c r="H18" i="3"/>
  <c r="I18" i="3" s="1"/>
  <c r="H23" i="3"/>
  <c r="I23" i="3" s="1"/>
  <c r="H32" i="3"/>
  <c r="I32" i="3" s="1"/>
  <c r="H34" i="3"/>
  <c r="I34" i="3" s="1"/>
  <c r="H35" i="3"/>
  <c r="I35" i="3" s="1"/>
  <c r="H11" i="3"/>
  <c r="J55" i="4" l="1"/>
  <c r="K55" i="4" s="1"/>
  <c r="J54" i="4"/>
  <c r="K54" i="4" s="1"/>
  <c r="K44" i="4"/>
  <c r="H29" i="6"/>
  <c r="C11" i="8" s="1"/>
  <c r="H24" i="5"/>
  <c r="C10" i="8" s="1"/>
  <c r="I68" i="4"/>
  <c r="C9" i="8" s="1"/>
  <c r="H36" i="3"/>
  <c r="C8" i="8" s="1"/>
  <c r="I10" i="1"/>
  <c r="J10" i="1" s="1"/>
  <c r="H34" i="1"/>
  <c r="J34" i="3"/>
  <c r="H18" i="1"/>
  <c r="I26" i="1"/>
  <c r="I23" i="6"/>
  <c r="J23" i="6" s="1"/>
  <c r="J10" i="5"/>
  <c r="I11" i="7"/>
  <c r="C12" i="8" s="1"/>
  <c r="I7" i="1"/>
  <c r="I25" i="6"/>
  <c r="J25" i="6" s="1"/>
  <c r="I24" i="6"/>
  <c r="J24" i="6" s="1"/>
  <c r="J22" i="6"/>
  <c r="J18" i="6"/>
  <c r="I17" i="6"/>
  <c r="J17" i="6" s="1"/>
  <c r="I16" i="6"/>
  <c r="J16" i="6" s="1"/>
  <c r="I15" i="6"/>
  <c r="J11" i="6"/>
  <c r="I9" i="6"/>
  <c r="I12" i="6"/>
  <c r="J12" i="6" s="1"/>
  <c r="J8" i="6"/>
  <c r="J10" i="7"/>
  <c r="J11" i="7" s="1"/>
  <c r="I11" i="3"/>
  <c r="I36" i="3" s="1"/>
  <c r="J8" i="1"/>
  <c r="K13" i="4"/>
  <c r="K30" i="4"/>
  <c r="K11" i="4"/>
  <c r="K17" i="4"/>
  <c r="K25" i="4"/>
  <c r="K32" i="4"/>
  <c r="K31" i="4"/>
  <c r="K18" i="4"/>
  <c r="K67" i="4"/>
  <c r="K19" i="4"/>
  <c r="J35" i="3"/>
  <c r="K24" i="4"/>
  <c r="K9" i="4"/>
  <c r="K51" i="4"/>
  <c r="K46" i="4"/>
  <c r="J14" i="5"/>
  <c r="J11" i="5"/>
  <c r="J23" i="3"/>
  <c r="K50" i="4"/>
  <c r="K35" i="4"/>
  <c r="I24" i="5"/>
  <c r="K47" i="4"/>
  <c r="J18" i="3"/>
  <c r="K45" i="4"/>
  <c r="K28" i="4"/>
  <c r="K41" i="4"/>
  <c r="K49" i="4"/>
  <c r="J21" i="5"/>
  <c r="K10" i="4"/>
  <c r="K27" i="4"/>
  <c r="K23" i="4"/>
  <c r="K38" i="4"/>
  <c r="J9" i="5"/>
  <c r="K34" i="4"/>
  <c r="K36" i="4"/>
  <c r="K48" i="4"/>
  <c r="J33" i="1"/>
  <c r="I17" i="1"/>
  <c r="I25" i="1"/>
  <c r="J25" i="1" s="1"/>
  <c r="J11" i="1"/>
  <c r="J15" i="1"/>
  <c r="J12" i="1"/>
  <c r="I14" i="1"/>
  <c r="J14" i="1" s="1"/>
  <c r="J68" i="4" l="1"/>
  <c r="I29" i="6"/>
  <c r="J15" i="6"/>
  <c r="H142" i="2"/>
  <c r="I18" i="1"/>
  <c r="J12" i="5"/>
  <c r="H36" i="1"/>
  <c r="C6" i="8" s="1"/>
  <c r="C14" i="8" s="1"/>
  <c r="I34" i="1"/>
  <c r="J26" i="1"/>
  <c r="K20" i="4"/>
  <c r="J17" i="1"/>
  <c r="K10" i="7"/>
  <c r="K11" i="7" s="1"/>
  <c r="D12" i="8" s="1"/>
  <c r="J13" i="5"/>
  <c r="J24" i="1"/>
  <c r="J12" i="3"/>
  <c r="J11" i="3"/>
  <c r="J9" i="6"/>
  <c r="K56" i="4"/>
  <c r="J32" i="3"/>
  <c r="J7" i="1"/>
  <c r="J14" i="3"/>
  <c r="J24" i="5" l="1"/>
  <c r="D10" i="8" s="1"/>
  <c r="J36" i="3"/>
  <c r="D8" i="8" s="1"/>
  <c r="J34" i="1"/>
  <c r="J29" i="6"/>
  <c r="D11" i="8" s="1"/>
  <c r="J18" i="1"/>
  <c r="K68" i="4"/>
  <c r="D9" i="8" s="1"/>
  <c r="D7" i="8"/>
  <c r="I36" i="1"/>
  <c r="J36" i="1" l="1"/>
  <c r="D6" i="8" s="1"/>
  <c r="D14" i="8" s="1"/>
</calcChain>
</file>

<file path=xl/sharedStrings.xml><?xml version="1.0" encoding="utf-8"?>
<sst xmlns="http://schemas.openxmlformats.org/spreadsheetml/2006/main" count="962" uniqueCount="475">
  <si>
    <t>FORMULARZ CENOWY</t>
  </si>
  <si>
    <t xml:space="preserve">CZĘŚĆ I- MIĘSO I PRODUKTY MIĘSNE </t>
  </si>
  <si>
    <t>Lp.</t>
  </si>
  <si>
    <t>Nazwa produktu spożywczego</t>
  </si>
  <si>
    <t>Jednostka miary</t>
  </si>
  <si>
    <t>Ilość szacunkowa</t>
  </si>
  <si>
    <t>Cena jednostkowa netto</t>
  </si>
  <si>
    <t>Wartość netto</t>
  </si>
  <si>
    <t>Podatek VAT</t>
  </si>
  <si>
    <t>Wartość brutto</t>
  </si>
  <si>
    <t>MIĘSO</t>
  </si>
  <si>
    <t>1.</t>
  </si>
  <si>
    <t>Filet z indyka bez kości</t>
  </si>
  <si>
    <t>kg</t>
  </si>
  <si>
    <t>2.</t>
  </si>
  <si>
    <t>Filet z kurczaka bez kości</t>
  </si>
  <si>
    <t>3.</t>
  </si>
  <si>
    <t>Medaliony z indyka</t>
  </si>
  <si>
    <t>4.</t>
  </si>
  <si>
    <t>Kurczak cały</t>
  </si>
  <si>
    <t>5.</t>
  </si>
  <si>
    <t>Łopatka wieprzowa surowa, bez kości</t>
  </si>
  <si>
    <t>6.</t>
  </si>
  <si>
    <t>Łopatka wołowa bez kości</t>
  </si>
  <si>
    <t>7.</t>
  </si>
  <si>
    <t>Polędwiczki wieprzowe</t>
  </si>
  <si>
    <t>8.</t>
  </si>
  <si>
    <t>Schab bez kości</t>
  </si>
  <si>
    <t>9.</t>
  </si>
  <si>
    <t>Szponder wołowy</t>
  </si>
  <si>
    <t>10.</t>
  </si>
  <si>
    <t xml:space="preserve">Szynka surowa wieprzowa bez kości kulka </t>
  </si>
  <si>
    <t>11.</t>
  </si>
  <si>
    <t>Udziec z kurczaka bez skóry trybowany</t>
  </si>
  <si>
    <t>mięso razem</t>
  </si>
  <si>
    <t>WĘDLINY</t>
  </si>
  <si>
    <t>Kabanosy drobiowe cienkie exclusive</t>
  </si>
  <si>
    <t>Kiełbasa krakowska sucha</t>
  </si>
  <si>
    <t>Kiełbasa podwawelska</t>
  </si>
  <si>
    <t>Kiełbasa śląska</t>
  </si>
  <si>
    <t>Parówki z szynki 93%</t>
  </si>
  <si>
    <t>Szynka delikatesowa z kurcząt</t>
  </si>
  <si>
    <t>Boczek parzony wędzony</t>
  </si>
  <si>
    <t xml:space="preserve">Parówki z indyka/kurczaka 93% </t>
  </si>
  <si>
    <t>Szynka wiejska wieprzowa</t>
  </si>
  <si>
    <t>Szynka z piersi indyka</t>
  </si>
  <si>
    <t>Szynka z kotła</t>
  </si>
  <si>
    <t>12.</t>
  </si>
  <si>
    <t>Szynka krucha</t>
  </si>
  <si>
    <t>13.</t>
  </si>
  <si>
    <t>Szynka z piersi kurczaka</t>
  </si>
  <si>
    <t>wędliny razem</t>
  </si>
  <si>
    <t>RAZEM MIĘSO I WĘDLINY</t>
  </si>
  <si>
    <t>CZĘŚĆ II- RÓŻNE ARTYKUŁY ŻYWNOŚCIOWE</t>
  </si>
  <si>
    <t>Ananas w puszce w lekkim syropie, 675g</t>
  </si>
  <si>
    <t>szt.</t>
  </si>
  <si>
    <t>Bakalie, op. 1 kg</t>
  </si>
  <si>
    <t>Baton zbożowy z musli 40g</t>
  </si>
  <si>
    <t>Baton zbożowy 35g</t>
  </si>
  <si>
    <t xml:space="preserve">Biszkopty wrocławskie bezcukrowe, op. 100 g </t>
  </si>
  <si>
    <t>Brzoskwinie w syropie w  puszcze, op. 850 g</t>
  </si>
  <si>
    <t>szt</t>
  </si>
  <si>
    <t>Chrupki kukurydziane, op. 120 g</t>
  </si>
  <si>
    <t>Chrupsy plasterki naturalne jabłko, brzoskwinia lub ananas,op. 25 g</t>
  </si>
  <si>
    <t>Chrzan tarty, słoik 190g</t>
  </si>
  <si>
    <t>Chipsy z buraka, op. 18g</t>
  </si>
  <si>
    <t>Ciasteczka zbożowe bez cukru z dodatkiem owoców zawierające 3 rodzaje zbóż Sante, op. 50 g</t>
  </si>
  <si>
    <t>Ciasteczka zbożowe z żurawiną lub morelą bez dodatku cukru Sante op. 25g</t>
  </si>
  <si>
    <t>14.</t>
  </si>
  <si>
    <t>Ciecierzyca op. 1 kg</t>
  </si>
  <si>
    <t>15.</t>
  </si>
  <si>
    <t>Cieciorka konserwowa w puszce, 400g</t>
  </si>
  <si>
    <t>16.</t>
  </si>
  <si>
    <t>Cukier biały, sypki, op. papierowe 1 kg</t>
  </si>
  <si>
    <t>17.</t>
  </si>
  <si>
    <t>Cukier wanilinowy op. 20 g</t>
  </si>
  <si>
    <t>18.</t>
  </si>
  <si>
    <t>Czekolada gorzka 100g</t>
  </si>
  <si>
    <t>19.</t>
  </si>
  <si>
    <t>Drożdze świeże 100 g</t>
  </si>
  <si>
    <t>20.</t>
  </si>
  <si>
    <t>Dżem morelowy, brzoskwiniowy, wiśniowy  niskosłodzony Łowicz,  słoik op. 280 g</t>
  </si>
  <si>
    <t>21.</t>
  </si>
  <si>
    <t>Dżem truskawkowy niskosłodzony Łowicz, słoik op. 280 g</t>
  </si>
  <si>
    <t>22.</t>
  </si>
  <si>
    <t>Fasola czerwona w puszce, 2600g</t>
  </si>
  <si>
    <t>23.</t>
  </si>
  <si>
    <t>Fasola czerwona/biała w puszce, puszka 400g</t>
  </si>
  <si>
    <t>24.</t>
  </si>
  <si>
    <t>Fasola biała Jaś op. 1kg</t>
  </si>
  <si>
    <t>25.</t>
  </si>
  <si>
    <t>Fasola biała Jaś  op. 5 kg</t>
  </si>
  <si>
    <t>26.</t>
  </si>
  <si>
    <t>Filet z makreli w oleju/w pomidorach z zawartością omega 3, op. Puszka 170 g</t>
  </si>
  <si>
    <t>27.</t>
  </si>
  <si>
    <t>Galaretka owocowa (różne smaki), bez cukru, bez sztucznych barwników, dr Oetker, Winiary, Gellwe  op. 75 g</t>
  </si>
  <si>
    <t>28.</t>
  </si>
  <si>
    <t>Gałka muszkatołowa 15 g, op. papierowe, typu Prymat</t>
  </si>
  <si>
    <t>29.</t>
  </si>
  <si>
    <t>Groch łuszczony, połówki op. 1 kg</t>
  </si>
  <si>
    <t>30.</t>
  </si>
  <si>
    <t>Groszek konserwowy słoik 900g</t>
  </si>
  <si>
    <t>31.</t>
  </si>
  <si>
    <t>Groszek konserwowy puszka 400g</t>
  </si>
  <si>
    <t>32.</t>
  </si>
  <si>
    <t>Herbata czarna Lipton op. 100 torebek</t>
  </si>
  <si>
    <t>33.</t>
  </si>
  <si>
    <t xml:space="preserve">Herbata melisa 20 torebek  op. 40 g  </t>
  </si>
  <si>
    <t>34.</t>
  </si>
  <si>
    <t>Herbata miętowa 20 torebek, op. 40 g</t>
  </si>
  <si>
    <t>35.</t>
  </si>
  <si>
    <t>Herbata owocowa 20 torebek różne smaki op. 54 g</t>
  </si>
  <si>
    <t>36.</t>
  </si>
  <si>
    <t>Herbata rumiankowa, 20 saszetek, op. 40 g</t>
  </si>
  <si>
    <t>37.</t>
  </si>
  <si>
    <t>Herbata ziołowa lipa, 20 saszetek, op. 35g</t>
  </si>
  <si>
    <t>38.</t>
  </si>
  <si>
    <t>Herbatniki maślane op. 200 g</t>
  </si>
  <si>
    <t>39.</t>
  </si>
  <si>
    <t>Jabłka prażone, słoik 790 g</t>
  </si>
  <si>
    <t>40.</t>
  </si>
  <si>
    <t>Kakao naturalne op. 150 g</t>
  </si>
  <si>
    <t>41.</t>
  </si>
  <si>
    <t>Kasza bulgur op. 1kg</t>
  </si>
  <si>
    <t>42.</t>
  </si>
  <si>
    <t>Kasza gryczana op.1 KG</t>
  </si>
  <si>
    <t>43.</t>
  </si>
  <si>
    <t>Kasza jaglana op. 1 KG</t>
  </si>
  <si>
    <t>44.</t>
  </si>
  <si>
    <t>Kasza jęczmienna op.1 KG</t>
  </si>
  <si>
    <t>45.</t>
  </si>
  <si>
    <t>Kasza manna błyskawiczna op. 0,5 kg</t>
  </si>
  <si>
    <t>46.</t>
  </si>
  <si>
    <t>Kasza pęczak op, 1 KG</t>
  </si>
  <si>
    <t>47.</t>
  </si>
  <si>
    <t xml:space="preserve">Kawa zbożowa Inka rozpuszczalna, op. 150g </t>
  </si>
  <si>
    <t>48.</t>
  </si>
  <si>
    <t>Ketchup łagodny Pudliszki dla dzieci bez konserwantów. Zawartośc pomidorów 185 g na 100 g ketchupu, op. 275 g</t>
  </si>
  <si>
    <t>49.</t>
  </si>
  <si>
    <t>Kisiel owocowy  z cukrem, bez sztucznych barwników, rózne smaki dr Oetker, Winiary, Gellwe, op, 75 g</t>
  </si>
  <si>
    <t>50.</t>
  </si>
  <si>
    <t>Koncentrat pomidorowy Pudliszki lub Kotlin 30%  lub równoważne pod względem walorów smakowych , koloru i konsystencji, op. 950 g</t>
  </si>
  <si>
    <t>51.</t>
  </si>
  <si>
    <t>Konserwa tuńczyk w sosie własnym op, 170 g</t>
  </si>
  <si>
    <t>52.</t>
  </si>
  <si>
    <t>Komosa ryżowa Sante, op. 1 kg</t>
  </si>
  <si>
    <t xml:space="preserve">szt. </t>
  </si>
  <si>
    <t>53.</t>
  </si>
  <si>
    <t>Kukurydza konserwowa w puszce 400g</t>
  </si>
  <si>
    <t>54.</t>
  </si>
  <si>
    <t>Kukurydza konserwowa w puszce 2600 g</t>
  </si>
  <si>
    <t>55.</t>
  </si>
  <si>
    <t>Kwasek cytrynowy, op. 20 g</t>
  </si>
  <si>
    <t>56.</t>
  </si>
  <si>
    <t>Filet z łososia bez skóry</t>
  </si>
  <si>
    <t>57.</t>
  </si>
  <si>
    <t>Majonez kielecki, op. 310 ml</t>
  </si>
  <si>
    <t>58.</t>
  </si>
  <si>
    <t>Makaron z pszenicy durum  (muszelka duża, muszelka mała, świder, wstęgi, rurki, łazanki, makaron ryżyk)</t>
  </si>
  <si>
    <t>59.</t>
  </si>
  <si>
    <t>Makaron 5-jajeczny krajanka Czaniecki, op. 250 g</t>
  </si>
  <si>
    <t>60.</t>
  </si>
  <si>
    <t>Masło orzechowe 100% orzechów op. 500 g</t>
  </si>
  <si>
    <t>61.</t>
  </si>
  <si>
    <t>zacierka 5 jajeczna lub rownoważne pod względem walorów smakowych, koloru i kształtu, op. 250 g</t>
  </si>
  <si>
    <t>62.</t>
  </si>
  <si>
    <t>Mąka pszenna tortowa, typ 450, op. papierowe 1 kg</t>
  </si>
  <si>
    <t>63.</t>
  </si>
  <si>
    <t>Mąka pszenna pełnoziarnista</t>
  </si>
  <si>
    <t>64.</t>
  </si>
  <si>
    <t>Mąka orkiszowa pełnoziarnista, op. papierowe 1 kg</t>
  </si>
  <si>
    <t>65.</t>
  </si>
  <si>
    <t>Migdały, płatki, op. 100g</t>
  </si>
  <si>
    <t>66.</t>
  </si>
  <si>
    <t>Miód pszczeli naturalny op. 1 l</t>
  </si>
  <si>
    <t>67.</t>
  </si>
  <si>
    <t>Mus owocowy w tubce, op. 100 g</t>
  </si>
  <si>
    <t>68.</t>
  </si>
  <si>
    <t>Musztarda op. 180g</t>
  </si>
  <si>
    <t>69.</t>
  </si>
  <si>
    <t>Mleko kokosowe puszka 400 ml</t>
  </si>
  <si>
    <t>70.</t>
  </si>
  <si>
    <t>Ocet jabłkowy 6 % op. 250 ml</t>
  </si>
  <si>
    <t>71.</t>
  </si>
  <si>
    <t>Ogórki konserwowe, słoik 870 g, b/z 460 g</t>
  </si>
  <si>
    <t>72.</t>
  </si>
  <si>
    <t>Olej rzepakowy z pierwszego tłoczenia, filtrowany na zimno, z omega 3, op.  1 litr, butelka plastikowa gat. I</t>
  </si>
  <si>
    <t>73.</t>
  </si>
  <si>
    <t>Oliwa z oliwek z pierwszego tłoczenia, op. 1 l</t>
  </si>
  <si>
    <t>74.</t>
  </si>
  <si>
    <t>Orzechy nerkowca, op. 100 g</t>
  </si>
  <si>
    <t>75.</t>
  </si>
  <si>
    <t>Orzechy włoskie łuskane op. 200 g</t>
  </si>
  <si>
    <t>76.</t>
  </si>
  <si>
    <t>Otręby pszenne op. 150g</t>
  </si>
  <si>
    <t>77.</t>
  </si>
  <si>
    <t>Śliwki suszone, op. 200g</t>
  </si>
  <si>
    <t>78.</t>
  </si>
  <si>
    <t>Paprykarz warzywny, op. 120 g</t>
  </si>
  <si>
    <t>79.</t>
  </si>
  <si>
    <t>Pestki dyni łuskane, op. 500g</t>
  </si>
  <si>
    <t>80.</t>
  </si>
  <si>
    <t>Pierniczki serduszka/dzwoneczki op. 300g</t>
  </si>
  <si>
    <t>81.</t>
  </si>
  <si>
    <t>Płatki jaglane 100% naturalne, op. foliowe 400 g</t>
  </si>
  <si>
    <t>82.</t>
  </si>
  <si>
    <t>83.</t>
  </si>
  <si>
    <t>Płatki owsiane górskie, op. 400 g</t>
  </si>
  <si>
    <t>84.</t>
  </si>
  <si>
    <t>Płatki ryżowe błyskawiczne, op. 500 g</t>
  </si>
  <si>
    <t>85.</t>
  </si>
  <si>
    <t>Płatki orkiszowe pełnoziarniste, 100% naturalne, op. 1kg</t>
  </si>
  <si>
    <t>86.</t>
  </si>
  <si>
    <t>Płatki jęczmienne, błyskawiczne, op. foliowe, 500g</t>
  </si>
  <si>
    <t>87.</t>
  </si>
  <si>
    <t>Pomidory w puszce krojone 400 g</t>
  </si>
  <si>
    <t>88.</t>
  </si>
  <si>
    <t>Pomidory w puszce krojone  2,65l</t>
  </si>
  <si>
    <t>89.</t>
  </si>
  <si>
    <t>Pomidory suszone w oleju 270g</t>
  </si>
  <si>
    <t>90.</t>
  </si>
  <si>
    <t>Popcorn (ziarna do smażenia), op. 250g</t>
  </si>
  <si>
    <t>91.</t>
  </si>
  <si>
    <t>Porcja dobra, krążki owocowo-orzechowe, op.25g</t>
  </si>
  <si>
    <t>92.</t>
  </si>
  <si>
    <t>Porcja dobra, przekąska owocowa 100% owoców, op. 16g</t>
  </si>
  <si>
    <t>93.</t>
  </si>
  <si>
    <t>Powidła węgierkowe, słoik 290g</t>
  </si>
  <si>
    <t>94.</t>
  </si>
  <si>
    <t>Proszek do pieczenia op. 16 g</t>
  </si>
  <si>
    <t>95.</t>
  </si>
  <si>
    <t>Przecier pomidorowy passata, op. 500 g</t>
  </si>
  <si>
    <t>96.</t>
  </si>
  <si>
    <t>Przyprawa bazylia otarta, op. papierowe 10 g, typu Prymat</t>
  </si>
  <si>
    <t>97.</t>
  </si>
  <si>
    <t>Przyprawa cynamon op. 15 g, typu Prymat</t>
  </si>
  <si>
    <t>98.</t>
  </si>
  <si>
    <t>Przyprawa do gyrosa, op. 30 g, typu Prymat</t>
  </si>
  <si>
    <t>99.</t>
  </si>
  <si>
    <t>Przyprawa do kurczaka, op. 30 g, typu Prymat</t>
  </si>
  <si>
    <t>100.</t>
  </si>
  <si>
    <t>Przyprawa papryka wędzona, op. papierowe 20g, typu Prymat</t>
  </si>
  <si>
    <t>101.</t>
  </si>
  <si>
    <t>Przyprawa liść laurowy op. papierowe 6 g, typu Prymat</t>
  </si>
  <si>
    <t>102.</t>
  </si>
  <si>
    <t>Przyprawa liść lubczyku op. papierowe 10 g, typu Prymat</t>
  </si>
  <si>
    <t>103.</t>
  </si>
  <si>
    <t>Przyprawa majeranek, op. 8 g, typu Prymat</t>
  </si>
  <si>
    <t>104.</t>
  </si>
  <si>
    <t>Przyprawa oregano suszone, op. 8 g, typu Prymat</t>
  </si>
  <si>
    <t>105.</t>
  </si>
  <si>
    <t>Przyprawa papryka słodka, op. papierowe 20 g, typu Prymat</t>
  </si>
  <si>
    <t>106.</t>
  </si>
  <si>
    <t>Przyprawa kolendra nasiona, op. papierowe 15g, typu Prymat</t>
  </si>
  <si>
    <t>107.</t>
  </si>
  <si>
    <t>Przyprawa pieprz czarny op. papierowe 20 g, typu Prymat</t>
  </si>
  <si>
    <t>108.</t>
  </si>
  <si>
    <t>Przyprawa pieprz ziołowy op. 20 g, typu Prymat</t>
  </si>
  <si>
    <t>109.</t>
  </si>
  <si>
    <t>Przyprawa warzywna do potraw Vegeta Natur, op. 300 g bez wzmacniaczy smaku, bez dodatku aromatów i barwników</t>
  </si>
  <si>
    <t>110.</t>
  </si>
  <si>
    <t>Przyprawa ziele angielskie op. papierowe 15 g, typu Prymat</t>
  </si>
  <si>
    <t>111.</t>
  </si>
  <si>
    <t>Przyprawa imbir mielony, op. papierowe 15g, typu Prymat</t>
  </si>
  <si>
    <t>112.</t>
  </si>
  <si>
    <t>Przyprawa curry, op. papierowe 20g, typu Prymat</t>
  </si>
  <si>
    <t>113.</t>
  </si>
  <si>
    <t>Przyprawa kurkuma mielona, op. papierowe 20g, typu Prymat</t>
  </si>
  <si>
    <t>114.</t>
  </si>
  <si>
    <t>Przyprawa tymianek, op. papierowe 10g, typu Prymat</t>
  </si>
  <si>
    <t>115.</t>
  </si>
  <si>
    <t>Przyprawa goździki całe, op. papierowe 10g, typu Prymat</t>
  </si>
  <si>
    <t>116.</t>
  </si>
  <si>
    <t>Przyprawa do piernika, op. papierowe 20g, typu Prymat</t>
  </si>
  <si>
    <t>117.</t>
  </si>
  <si>
    <t>Przyprawa zioła prowansalskie op.  10 g</t>
  </si>
  <si>
    <t>118.</t>
  </si>
  <si>
    <t>Ryż biały op. papierowe 1 kg, gat. I</t>
  </si>
  <si>
    <t>119.</t>
  </si>
  <si>
    <t>Ryż paraboliczny op. papierowe, 1 kg</t>
  </si>
  <si>
    <t>120.</t>
  </si>
  <si>
    <t>Ryż paraboliczny op. papierowe 5 kg</t>
  </si>
  <si>
    <t>121.</t>
  </si>
  <si>
    <t>Rodzynki 200g</t>
  </si>
  <si>
    <t>122.</t>
  </si>
  <si>
    <t>Sezam, op. 100g</t>
  </si>
  <si>
    <t>123.</t>
  </si>
  <si>
    <t>Skrobia ziemniaczana, op. papierowe 500 g</t>
  </si>
  <si>
    <t>124.</t>
  </si>
  <si>
    <t>Słonecznik łuskany</t>
  </si>
  <si>
    <t>125.</t>
  </si>
  <si>
    <t>Soczek owocowy 100 %, op. 0, 2 l</t>
  </si>
  <si>
    <t>126.</t>
  </si>
  <si>
    <t>Soczewica zielona, op. 1 kg</t>
  </si>
  <si>
    <t>127.</t>
  </si>
  <si>
    <t>Soczewica czerwona, op. 1 KG</t>
  </si>
  <si>
    <t>128.</t>
  </si>
  <si>
    <t>Soda oczyszczona 70 g</t>
  </si>
  <si>
    <t>129.</t>
  </si>
  <si>
    <t>Sól jodowana, op. foliowe 1 kg</t>
  </si>
  <si>
    <t>130.</t>
  </si>
  <si>
    <t>Tortilla pełnoziarnista/wieloziarnista, op. 250g</t>
  </si>
  <si>
    <t>131.</t>
  </si>
  <si>
    <t>Szczaw konserwowy siekany op. 900g</t>
  </si>
  <si>
    <t>132.</t>
  </si>
  <si>
    <t>Wafle ryżowe op. 130 g</t>
  </si>
  <si>
    <t>133.</t>
  </si>
  <si>
    <t>Wafle ryżowe w czekoladzie deserowej, op. 65g</t>
  </si>
  <si>
    <t>134.</t>
  </si>
  <si>
    <t>Zakwas żytni naturalny ekologiczny do żurku, op. butelka szklana 0,5 l</t>
  </si>
  <si>
    <t>135.</t>
  </si>
  <si>
    <t>Żurawina suszona, op. 200g</t>
  </si>
  <si>
    <t>RAZEM</t>
  </si>
  <si>
    <t>CZĘŚĆ III- PRODUKTY MLECZARSKIE</t>
  </si>
  <si>
    <t>Jogurt grecki, op. 400 g</t>
  </si>
  <si>
    <t>Jogurt naturalny, op. 400 g</t>
  </si>
  <si>
    <t>jogurt naturalny, op. 3 kg</t>
  </si>
  <si>
    <t>Jogurt naturalny, op. 1 kg</t>
  </si>
  <si>
    <t>Jogurt owocowy bez cukru, op 125 g</t>
  </si>
  <si>
    <t>Jogurt wegański kokosowy naturalny bezglutenowy, 140g</t>
  </si>
  <si>
    <t>Masło o zawartości tłuszczu min. 82 %, op. 200 g</t>
  </si>
  <si>
    <t xml:space="preserve">Kefir, 2% tł., 500 ml </t>
  </si>
  <si>
    <t>Masło roślinne op. 400g, typu Flora</t>
  </si>
  <si>
    <t xml:space="preserve">maślanka zwykła 1 l </t>
  </si>
  <si>
    <t>Mleko pasteryzowane, homogenizowane o zawartości tłuszczu min  2 %, op. karton 1 litr</t>
  </si>
  <si>
    <t>Napój sojowy, ryżowy, owsiany lub migdałowy 1 l, bez dodatku cukru, wzbogacany wapniem</t>
  </si>
  <si>
    <t>Paluszki serowe, op. 80 g</t>
  </si>
  <si>
    <t>Ser półtłusty typu feta 12% tł, op. 270 g</t>
  </si>
  <si>
    <t>Ser mozzarella, op. 125 g</t>
  </si>
  <si>
    <t>Ser żółty łagodny, blok</t>
  </si>
  <si>
    <t>Serek owocowy, rózne smaki, tubka op 90 g</t>
  </si>
  <si>
    <t>ser kozi w plastrach typu żółty, 150 g</t>
  </si>
  <si>
    <t>ser kozi do smarowania, 150g</t>
  </si>
  <si>
    <t>ser Bursztyn, kg</t>
  </si>
  <si>
    <t>Serek homogenizowany naturalny, op. 150g</t>
  </si>
  <si>
    <t>Serek waniliowy, truskawkowy, op. 150 g</t>
  </si>
  <si>
    <t>Serek wiejski, op 150 g</t>
  </si>
  <si>
    <t>Śmietana 30 %, op. 500 g</t>
  </si>
  <si>
    <t>Śmietana o zawartości tłuszczu 18%,  do zup i sosów, opakowanie plastikowe o pojemności 400 ml</t>
  </si>
  <si>
    <t>Śmietana o zawartości tłuszczu 12%, poj. 400 ml</t>
  </si>
  <si>
    <t>Twaróg półtłusty</t>
  </si>
  <si>
    <t>Twaróg sernikowy mielony, Mój ulubiony, op. 450g</t>
  </si>
  <si>
    <t>CZĘŚĆ IV- WARZYWA I OWOCE ŚWIEŻE</t>
  </si>
  <si>
    <t>Ananas</t>
  </si>
  <si>
    <t>Arbuz</t>
  </si>
  <si>
    <t>Banan owoc</t>
  </si>
  <si>
    <t>Borówka amerykańska owoc</t>
  </si>
  <si>
    <t>Awokado</t>
  </si>
  <si>
    <t>Brokuł świeży/sezonowo</t>
  </si>
  <si>
    <t>Brzoskwinie</t>
  </si>
  <si>
    <t>Buraki czerwone gotowane, op. 4 kg</t>
  </si>
  <si>
    <t>Buraki czerwone, poch. PL</t>
  </si>
  <si>
    <t>Cebula bez szczypioru, poch. PL</t>
  </si>
  <si>
    <t>Cukinia, poch. PL</t>
  </si>
  <si>
    <t>Cytryna</t>
  </si>
  <si>
    <t>Czosnek  w główkach,  poch. PL</t>
  </si>
  <si>
    <t>Dynia hokkaido</t>
  </si>
  <si>
    <t xml:space="preserve">Fasolka szparagowa </t>
  </si>
  <si>
    <t>Gruszka owoc, poch. PL</t>
  </si>
  <si>
    <t>Jabłko owoc, poch. PL</t>
  </si>
  <si>
    <t>Kalafior świeży /sezonowo</t>
  </si>
  <si>
    <t>Kalarepa</t>
  </si>
  <si>
    <t>Kapusta głowiasta biała, poch. PL</t>
  </si>
  <si>
    <t>Kapusta głowiasta czerwona, poch. PL</t>
  </si>
  <si>
    <t>Kapusta kiszona op. 1 kg</t>
  </si>
  <si>
    <t>Kapusta kiszona wiaderko 5 kg</t>
  </si>
  <si>
    <t>Kapusta młoda, poch. PL</t>
  </si>
  <si>
    <t>Kapusta pekińska</t>
  </si>
  <si>
    <t>Kiełki, op. 50 g</t>
  </si>
  <si>
    <t>Kiwi owoc</t>
  </si>
  <si>
    <t>Koper świeży w pęczkach ok. 40 g, poch. PL</t>
  </si>
  <si>
    <t>Malina owoc, poch. PL</t>
  </si>
  <si>
    <t>Mandarynka</t>
  </si>
  <si>
    <t>Marchew, poch. PL</t>
  </si>
  <si>
    <t>Melon</t>
  </si>
  <si>
    <t>Morele</t>
  </si>
  <si>
    <t>Natka pietruszki w pęczkach ok. 50 g, poch. PL</t>
  </si>
  <si>
    <t>Nektarynka</t>
  </si>
  <si>
    <t>Ogórek kiszony, op. 3 kg</t>
  </si>
  <si>
    <t>Ogórek kiszony, op.  1kg</t>
  </si>
  <si>
    <t>Ogórek świeży, poch. PL</t>
  </si>
  <si>
    <t>Papryka świeża czerwona/zielona/żółta</t>
  </si>
  <si>
    <t xml:space="preserve">Pieczarki świeże </t>
  </si>
  <si>
    <t>Pietruszka korzeniowa, poch. PL</t>
  </si>
  <si>
    <t>Pomarańcze</t>
  </si>
  <si>
    <t>Pomidor świeży, poch. PL</t>
  </si>
  <si>
    <t>Por, poch. PL</t>
  </si>
  <si>
    <t>Pmidorki koktajlowe</t>
  </si>
  <si>
    <t>Rzodkiewka w pęczkach, ok. 150g</t>
  </si>
  <si>
    <t>Sałata lodowa</t>
  </si>
  <si>
    <t>Sałata zielona, poch. PL</t>
  </si>
  <si>
    <t>Seler korzeniowy, poch. PL</t>
  </si>
  <si>
    <t>Szczypiorek w pęczkach, ok 150 g</t>
  </si>
  <si>
    <t xml:space="preserve">Śliwka renkloda </t>
  </si>
  <si>
    <t>Śliwka węgierka</t>
  </si>
  <si>
    <t>Truskawka</t>
  </si>
  <si>
    <t>Lubczyk świeży w pęczkach ok. 100g</t>
  </si>
  <si>
    <t>Bazylia w doniczce</t>
  </si>
  <si>
    <t>Mięta świeża w pęczkach poch. pols, 100g</t>
  </si>
  <si>
    <t>Sałatka grecka słoik, 850g</t>
  </si>
  <si>
    <t>Sałatka szwedzka słoik 850g</t>
  </si>
  <si>
    <t>Winogrona białe lub czerwone</t>
  </si>
  <si>
    <t>Ziemniaki / ziemniaki młode, poch. PL</t>
  </si>
  <si>
    <t>CZĘŚĆ V- PIECZYWO, WYROBY PIEKARSKIE</t>
  </si>
  <si>
    <t>Bułka  kajzerka, ok. 50-55 g</t>
  </si>
  <si>
    <t>Bułka drożdżówka z serem, owocami ok. 70 g</t>
  </si>
  <si>
    <t>Bułka grahamka, ok. 70 g</t>
  </si>
  <si>
    <t>Bułka maślana, ok. 70 g</t>
  </si>
  <si>
    <t>Bułka orkiszowa, ok. 70 g</t>
  </si>
  <si>
    <t>Bułka tarta, op. papierowe 0,5 kg</t>
  </si>
  <si>
    <t>Chałka krojona 250g</t>
  </si>
  <si>
    <t>Chleb krojony graham 400 g</t>
  </si>
  <si>
    <t>Chleb krojony wieloziarnisty 400 g</t>
  </si>
  <si>
    <t>Chleb krojony ze słonecznikiem 400 g</t>
  </si>
  <si>
    <t>Chleb krojony ze śliwką, 400 g</t>
  </si>
  <si>
    <t>Chleb krojony żytni razowy 400 g</t>
  </si>
  <si>
    <t>Chleb krojony, orkiszowy 500 g</t>
  </si>
  <si>
    <t>Chleb krojony, świeży, 600 g</t>
  </si>
  <si>
    <t>Mały pączek z różą 50 g</t>
  </si>
  <si>
    <t>Rogal pszenny 90 g</t>
  </si>
  <si>
    <t>CZĘŚĆ VI- MROŻONE WARZYWA, OWOCE ORAZ RYBY MROŻONE</t>
  </si>
  <si>
    <t>Brokuł mrożony, op. 2,5 kg</t>
  </si>
  <si>
    <t>Dorsz filet mrożony bez skóry, do 10% lodu, op. 6,8 kg</t>
  </si>
  <si>
    <t>Dynia kostka mrożona, op.2,5 kg</t>
  </si>
  <si>
    <t>Fasola szparagowa zielona, cięta, op. 2,5 kg</t>
  </si>
  <si>
    <t>Fasola szparagowa żółta cięta op. 2,5 kg</t>
  </si>
  <si>
    <t>Fasola szparagowa zielona w całości, op. 2,5 kg</t>
  </si>
  <si>
    <t>Włoszczyzna mrożona paski, op. 2.5 kg</t>
  </si>
  <si>
    <t>Groszek zielony mrożony, op. 2,5 kg</t>
  </si>
  <si>
    <t>Kompot owocowy –mieszanka op. 2,5 kg</t>
  </si>
  <si>
    <t>Malina mrożona, op. 1 kg</t>
  </si>
  <si>
    <t xml:space="preserve">Miruna filet mrożony bez skóry, do 10% lodu, </t>
  </si>
  <si>
    <t>Marchewka mini op. 2.5 kg</t>
  </si>
  <si>
    <t>Mrożone jagody op.  1 kg</t>
  </si>
  <si>
    <t>Mrożone wiśnie, bez pestek 2,5 kg</t>
  </si>
  <si>
    <t>Mrożony kalafior op. 2,5 kg</t>
  </si>
  <si>
    <t>Szpinak mrożony w liściach op.2,5kg</t>
  </si>
  <si>
    <t>Truskawka mrożona, op. 2,5 kg</t>
  </si>
  <si>
    <t>Porzeczka czerwona, mrożona, op. 2,5 kg</t>
  </si>
  <si>
    <t>Porzeczka czarna, mrożona, op. 2,5 kg</t>
  </si>
  <si>
    <t>Zupa jarzynowa, op. 2,5 kg</t>
  </si>
  <si>
    <t>razem</t>
  </si>
  <si>
    <t>CZĘŚĆ VII- JAJA</t>
  </si>
  <si>
    <t>Jaja kurze świeże, klasa A, gat. I wielkość nim. L (duże 63 - 73 g), naświetlane</t>
  </si>
  <si>
    <t>CZĘŚĆ VIII - GARMAŻERKA</t>
  </si>
  <si>
    <t>Pierogi ruskie, ręcznie robione (min. 25 % sera białego)</t>
  </si>
  <si>
    <t>Pierogi z mięsem, ręcznie robione</t>
  </si>
  <si>
    <t>kopytka</t>
  </si>
  <si>
    <t>gołąbki z ryżem i mięsem, min. 50% mięsa w nadzieniu</t>
  </si>
  <si>
    <t>Pierogi z truskawkami, ręcznie robione</t>
  </si>
  <si>
    <t>Tabela oszacowania wartości</t>
  </si>
  <si>
    <t>Nr części</t>
  </si>
  <si>
    <t>Rodzaj dostawy</t>
  </si>
  <si>
    <t>Kwota netto</t>
  </si>
  <si>
    <t>Kwota brutto</t>
  </si>
  <si>
    <t>Część I</t>
  </si>
  <si>
    <t>Mięso i produkty mięsne</t>
  </si>
  <si>
    <t>Część II</t>
  </si>
  <si>
    <t>Różne artykuły żywnościowe</t>
  </si>
  <si>
    <t>Część III</t>
  </si>
  <si>
    <t>Produkty mleczarskie</t>
  </si>
  <si>
    <t>Część IV</t>
  </si>
  <si>
    <t>Warzywa i owoce świeże</t>
  </si>
  <si>
    <t>Część V</t>
  </si>
  <si>
    <t>Pieczywo, wyroby piekarskie</t>
  </si>
  <si>
    <t>Część VI</t>
  </si>
  <si>
    <t>Mrożone warzywa, owoce oraz ryby</t>
  </si>
  <si>
    <t>Część VII</t>
  </si>
  <si>
    <t>Jaja</t>
  </si>
  <si>
    <t>Część VIII</t>
  </si>
  <si>
    <t>Garmażerka</t>
  </si>
  <si>
    <t>Razem</t>
  </si>
  <si>
    <t>Budyń czekoladowy Winiary, op. 63g</t>
  </si>
  <si>
    <t>Płatki kukurydziane Lubella/Sante, op. 1 kg</t>
  </si>
  <si>
    <t>Paluszki rybne Frosta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</si>
</sst>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6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2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" fontId="0" fillId="0" borderId="0" xfId="0" applyNumberFormat="1" applyAlignment="1">
      <alignment horizontal="center" vertical="center"/>
    </xf>
    <xf numFmtId="4" fontId="7" fillId="0" borderId="1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0" fontId="11" fillId="0" borderId="21" xfId="0" applyFont="1" applyBorder="1"/>
    <xf numFmtId="4" fontId="1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3" fillId="0" borderId="3" xfId="0" applyNumberFormat="1" applyFont="1" applyBorder="1"/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11" fillId="0" borderId="26" xfId="0" applyNumberFormat="1" applyFont="1" applyBorder="1" applyAlignment="1">
      <alignment horizontal="right" vertical="center"/>
    </xf>
    <xf numFmtId="4" fontId="11" fillId="0" borderId="29" xfId="0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4" fontId="0" fillId="0" borderId="0" xfId="0" applyNumberForma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15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wrapText="1"/>
    </xf>
    <xf numFmtId="9" fontId="4" fillId="0" borderId="0" xfId="0" applyNumberFormat="1" applyFont="1"/>
    <xf numFmtId="9" fontId="0" fillId="0" borderId="0" xfId="0" applyNumberFormat="1"/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2" fontId="15" fillId="3" borderId="9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9" fontId="0" fillId="0" borderId="0" xfId="0" applyNumberForma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4" fontId="0" fillId="0" borderId="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right" vertical="center"/>
    </xf>
    <xf numFmtId="4" fontId="10" fillId="0" borderId="29" xfId="0" applyNumberFormat="1" applyFont="1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0" borderId="0" xfId="1" applyNumberFormat="1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 wrapText="1"/>
    </xf>
    <xf numFmtId="2" fontId="4" fillId="0" borderId="23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15" fillId="0" borderId="1" xfId="1" applyNumberFormat="1" applyFont="1" applyBorder="1" applyAlignment="1">
      <alignment horizontal="center" vertical="center"/>
    </xf>
    <xf numFmtId="2" fontId="11" fillId="0" borderId="30" xfId="1" applyNumberFormat="1" applyFont="1" applyBorder="1" applyAlignment="1">
      <alignment horizontal="center" vertical="center"/>
    </xf>
    <xf numFmtId="2" fontId="11" fillId="0" borderId="0" xfId="1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1" fillId="0" borderId="1" xfId="0" applyFont="1" applyBorder="1"/>
    <xf numFmtId="0" fontId="14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11" fillId="0" borderId="22" xfId="0" applyFont="1" applyBorder="1" applyAlignment="1">
      <alignment horizontal="center"/>
    </xf>
    <xf numFmtId="4" fontId="11" fillId="0" borderId="6" xfId="0" applyNumberFormat="1" applyFont="1" applyBorder="1"/>
    <xf numFmtId="4" fontId="11" fillId="0" borderId="22" xfId="0" applyNumberFormat="1" applyFont="1" applyBorder="1"/>
    <xf numFmtId="4" fontId="11" fillId="0" borderId="7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4" fontId="4" fillId="0" borderId="41" xfId="0" applyNumberFormat="1" applyFont="1" applyBorder="1" applyAlignment="1">
      <alignment horizontal="right" vertical="center"/>
    </xf>
    <xf numFmtId="2" fontId="4" fillId="0" borderId="2" xfId="1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37"/>
  <sheetViews>
    <sheetView tabSelected="1" zoomScale="95" workbookViewId="0">
      <selection activeCell="H36" sqref="H36"/>
    </sheetView>
  </sheetViews>
  <sheetFormatPr defaultRowHeight="15" x14ac:dyDescent="0.25"/>
  <cols>
    <col min="3" max="3" width="8.85546875" style="111"/>
    <col min="4" max="4" width="38" style="111" customWidth="1"/>
    <col min="5" max="5" width="9.7109375" style="111" customWidth="1"/>
    <col min="6" max="6" width="11.7109375" style="111" customWidth="1"/>
    <col min="7" max="7" width="12.7109375" style="111" customWidth="1"/>
    <col min="8" max="8" width="11" style="111" bestFit="1" customWidth="1"/>
    <col min="9" max="9" width="9.85546875" style="111" bestFit="1" customWidth="1"/>
    <col min="10" max="10" width="11" style="111" bestFit="1" customWidth="1"/>
  </cols>
  <sheetData>
    <row r="1" spans="3:14" x14ac:dyDescent="0.25">
      <c r="E1" s="97" t="s">
        <v>0</v>
      </c>
    </row>
    <row r="2" spans="3:14" x14ac:dyDescent="0.25">
      <c r="C2" s="97"/>
      <c r="D2" s="97"/>
      <c r="E2" s="97" t="s">
        <v>1</v>
      </c>
      <c r="F2" s="97"/>
      <c r="G2" s="97"/>
      <c r="H2" s="97"/>
      <c r="I2" s="97"/>
      <c r="J2" s="97"/>
    </row>
    <row r="3" spans="3:14" ht="15.75" thickBot="1" x14ac:dyDescent="0.3">
      <c r="C3" s="98"/>
      <c r="D3" s="98"/>
      <c r="E3" s="98"/>
      <c r="F3" s="98"/>
      <c r="G3" s="98"/>
      <c r="H3" s="98"/>
      <c r="I3" s="98"/>
      <c r="J3" s="98"/>
    </row>
    <row r="4" spans="3:14" ht="45.75" thickBot="1" x14ac:dyDescent="0.3">
      <c r="C4" s="119" t="s">
        <v>2</v>
      </c>
      <c r="D4" s="118" t="s">
        <v>3</v>
      </c>
      <c r="E4" s="112" t="s">
        <v>4</v>
      </c>
      <c r="F4" s="113" t="s">
        <v>5</v>
      </c>
      <c r="G4" s="112" t="s">
        <v>6</v>
      </c>
      <c r="H4" s="112" t="s">
        <v>7</v>
      </c>
      <c r="I4" s="112" t="s">
        <v>8</v>
      </c>
      <c r="J4" s="114" t="s">
        <v>9</v>
      </c>
    </row>
    <row r="5" spans="3:14" ht="25.35" customHeight="1" thickBot="1" x14ac:dyDescent="0.3">
      <c r="C5" s="131">
        <v>1</v>
      </c>
      <c r="D5" s="132">
        <v>2</v>
      </c>
      <c r="E5" s="132">
        <v>3</v>
      </c>
      <c r="F5" s="133">
        <v>4</v>
      </c>
      <c r="G5" s="132">
        <v>5</v>
      </c>
      <c r="H5" s="132">
        <v>6</v>
      </c>
      <c r="I5" s="132">
        <v>7</v>
      </c>
      <c r="J5" s="134">
        <v>8</v>
      </c>
      <c r="N5" s="95"/>
    </row>
    <row r="6" spans="3:14" ht="25.35" customHeight="1" x14ac:dyDescent="0.25">
      <c r="C6" s="243" t="s">
        <v>10</v>
      </c>
      <c r="D6" s="244"/>
      <c r="E6" s="244"/>
      <c r="F6" s="244"/>
      <c r="G6" s="244"/>
      <c r="H6" s="244"/>
      <c r="I6" s="244"/>
      <c r="J6" s="245"/>
      <c r="N6" s="95"/>
    </row>
    <row r="7" spans="3:14" ht="25.35" customHeight="1" x14ac:dyDescent="0.25">
      <c r="C7" s="135" t="s">
        <v>11</v>
      </c>
      <c r="D7" s="195" t="s">
        <v>12</v>
      </c>
      <c r="E7" s="137" t="s">
        <v>13</v>
      </c>
      <c r="F7" s="138">
        <v>200</v>
      </c>
      <c r="G7" s="139"/>
      <c r="H7" s="156">
        <f t="shared" ref="H7:H17" si="0">F7*G7</f>
        <v>0</v>
      </c>
      <c r="I7" s="156">
        <f t="shared" ref="I7:I17" si="1">H7*5%</f>
        <v>0</v>
      </c>
      <c r="J7" s="157">
        <f t="shared" ref="J7:J17" si="2">SUM(H7:I7)</f>
        <v>0</v>
      </c>
      <c r="K7" s="91">
        <v>0.05</v>
      </c>
    </row>
    <row r="8" spans="3:14" ht="25.35" customHeight="1" x14ac:dyDescent="0.25">
      <c r="C8" s="135" t="s">
        <v>14</v>
      </c>
      <c r="D8" s="195" t="s">
        <v>15</v>
      </c>
      <c r="E8" s="137" t="s">
        <v>13</v>
      </c>
      <c r="F8" s="138">
        <v>800</v>
      </c>
      <c r="G8" s="139"/>
      <c r="H8" s="156">
        <f t="shared" si="0"/>
        <v>0</v>
      </c>
      <c r="I8" s="156">
        <f t="shared" si="1"/>
        <v>0</v>
      </c>
      <c r="J8" s="157">
        <f t="shared" si="2"/>
        <v>0</v>
      </c>
      <c r="K8" s="91">
        <v>0.05</v>
      </c>
    </row>
    <row r="9" spans="3:14" ht="25.35" customHeight="1" x14ac:dyDescent="0.25">
      <c r="C9" s="135" t="s">
        <v>16</v>
      </c>
      <c r="D9" s="195" t="s">
        <v>17</v>
      </c>
      <c r="E9" s="137" t="s">
        <v>13</v>
      </c>
      <c r="F9" s="138">
        <v>450</v>
      </c>
      <c r="G9" s="139"/>
      <c r="H9" s="156">
        <f t="shared" si="0"/>
        <v>0</v>
      </c>
      <c r="I9" s="156">
        <f t="shared" si="1"/>
        <v>0</v>
      </c>
      <c r="J9" s="157">
        <f t="shared" si="2"/>
        <v>0</v>
      </c>
      <c r="K9" s="91">
        <v>0.05</v>
      </c>
    </row>
    <row r="10" spans="3:14" ht="25.35" customHeight="1" x14ac:dyDescent="0.25">
      <c r="C10" s="135" t="s">
        <v>18</v>
      </c>
      <c r="D10" s="195" t="s">
        <v>19</v>
      </c>
      <c r="E10" s="137" t="s">
        <v>13</v>
      </c>
      <c r="F10" s="140">
        <v>50</v>
      </c>
      <c r="G10" s="139"/>
      <c r="H10" s="156">
        <f t="shared" si="0"/>
        <v>0</v>
      </c>
      <c r="I10" s="156">
        <f t="shared" si="1"/>
        <v>0</v>
      </c>
      <c r="J10" s="157">
        <f t="shared" si="2"/>
        <v>0</v>
      </c>
      <c r="K10" s="91">
        <v>0.05</v>
      </c>
    </row>
    <row r="11" spans="3:14" ht="25.35" customHeight="1" x14ac:dyDescent="0.25">
      <c r="C11" s="135" t="s">
        <v>20</v>
      </c>
      <c r="D11" s="195" t="s">
        <v>21</v>
      </c>
      <c r="E11" s="137" t="s">
        <v>13</v>
      </c>
      <c r="F11" s="138">
        <v>700</v>
      </c>
      <c r="G11" s="139"/>
      <c r="H11" s="156">
        <f t="shared" si="0"/>
        <v>0</v>
      </c>
      <c r="I11" s="156">
        <f t="shared" si="1"/>
        <v>0</v>
      </c>
      <c r="J11" s="157">
        <f t="shared" si="2"/>
        <v>0</v>
      </c>
      <c r="K11" s="91">
        <v>0.05</v>
      </c>
    </row>
    <row r="12" spans="3:14" ht="25.35" customHeight="1" x14ac:dyDescent="0.25">
      <c r="C12" s="135" t="s">
        <v>22</v>
      </c>
      <c r="D12" s="195" t="s">
        <v>23</v>
      </c>
      <c r="E12" s="137" t="s">
        <v>13</v>
      </c>
      <c r="F12" s="138">
        <v>130</v>
      </c>
      <c r="G12" s="139"/>
      <c r="H12" s="156">
        <f t="shared" si="0"/>
        <v>0</v>
      </c>
      <c r="I12" s="156">
        <f t="shared" si="1"/>
        <v>0</v>
      </c>
      <c r="J12" s="157">
        <f t="shared" si="2"/>
        <v>0</v>
      </c>
      <c r="K12" s="91">
        <v>0.05</v>
      </c>
    </row>
    <row r="13" spans="3:14" ht="25.35" customHeight="1" x14ac:dyDescent="0.25">
      <c r="C13" s="135" t="s">
        <v>24</v>
      </c>
      <c r="D13" s="207" t="s">
        <v>25</v>
      </c>
      <c r="E13" s="142" t="s">
        <v>13</v>
      </c>
      <c r="F13" s="143">
        <v>130</v>
      </c>
      <c r="G13" s="144"/>
      <c r="H13" s="156">
        <f t="shared" si="0"/>
        <v>0</v>
      </c>
      <c r="I13" s="156">
        <f t="shared" si="1"/>
        <v>0</v>
      </c>
      <c r="J13" s="157">
        <f t="shared" si="2"/>
        <v>0</v>
      </c>
      <c r="K13" s="91">
        <v>0.05</v>
      </c>
    </row>
    <row r="14" spans="3:14" ht="25.35" customHeight="1" x14ac:dyDescent="0.25">
      <c r="C14" s="135" t="s">
        <v>26</v>
      </c>
      <c r="D14" s="195" t="s">
        <v>27</v>
      </c>
      <c r="E14" s="137" t="s">
        <v>13</v>
      </c>
      <c r="F14" s="138">
        <v>400</v>
      </c>
      <c r="G14" s="139"/>
      <c r="H14" s="156">
        <f t="shared" si="0"/>
        <v>0</v>
      </c>
      <c r="I14" s="156">
        <f t="shared" si="1"/>
        <v>0</v>
      </c>
      <c r="J14" s="157">
        <f t="shared" si="2"/>
        <v>0</v>
      </c>
      <c r="K14" s="91">
        <v>0.05</v>
      </c>
    </row>
    <row r="15" spans="3:14" ht="25.35" customHeight="1" x14ac:dyDescent="0.25">
      <c r="C15" s="135" t="s">
        <v>28</v>
      </c>
      <c r="D15" s="195" t="s">
        <v>29</v>
      </c>
      <c r="E15" s="137" t="s">
        <v>13</v>
      </c>
      <c r="F15" s="138">
        <v>10</v>
      </c>
      <c r="G15" s="139"/>
      <c r="H15" s="156">
        <f t="shared" si="0"/>
        <v>0</v>
      </c>
      <c r="I15" s="156">
        <f t="shared" si="1"/>
        <v>0</v>
      </c>
      <c r="J15" s="157">
        <f t="shared" si="2"/>
        <v>0</v>
      </c>
      <c r="K15" s="91">
        <v>0.05</v>
      </c>
    </row>
    <row r="16" spans="3:14" ht="25.35" customHeight="1" x14ac:dyDescent="0.25">
      <c r="C16" s="135" t="s">
        <v>30</v>
      </c>
      <c r="D16" s="195" t="s">
        <v>31</v>
      </c>
      <c r="E16" s="137" t="s">
        <v>13</v>
      </c>
      <c r="F16" s="137">
        <v>400</v>
      </c>
      <c r="G16" s="139"/>
      <c r="H16" s="156">
        <f t="shared" si="0"/>
        <v>0</v>
      </c>
      <c r="I16" s="156">
        <f t="shared" si="1"/>
        <v>0</v>
      </c>
      <c r="J16" s="157">
        <f t="shared" si="2"/>
        <v>0</v>
      </c>
      <c r="K16" s="91">
        <v>0.05</v>
      </c>
    </row>
    <row r="17" spans="3:11" ht="25.35" customHeight="1" x14ac:dyDescent="0.25">
      <c r="C17" s="135" t="s">
        <v>32</v>
      </c>
      <c r="D17" s="195" t="s">
        <v>33</v>
      </c>
      <c r="E17" s="137" t="s">
        <v>13</v>
      </c>
      <c r="F17" s="137">
        <v>450</v>
      </c>
      <c r="G17" s="139"/>
      <c r="H17" s="156">
        <f t="shared" si="0"/>
        <v>0</v>
      </c>
      <c r="I17" s="156">
        <f t="shared" si="1"/>
        <v>0</v>
      </c>
      <c r="J17" s="157">
        <f t="shared" si="2"/>
        <v>0</v>
      </c>
      <c r="K17" s="91">
        <v>0.05</v>
      </c>
    </row>
    <row r="18" spans="3:11" s="96" customFormat="1" ht="25.35" customHeight="1" thickBot="1" x14ac:dyDescent="0.3">
      <c r="C18" s="246" t="s">
        <v>34</v>
      </c>
      <c r="D18" s="247"/>
      <c r="E18" s="248"/>
      <c r="F18" s="145"/>
      <c r="G18" s="145"/>
      <c r="H18" s="158">
        <f>SUM(H7:H17)</f>
        <v>0</v>
      </c>
      <c r="I18" s="158">
        <f>SUM(I7:I17)</f>
        <v>0</v>
      </c>
      <c r="J18" s="159">
        <f>SUM(J7:J17)</f>
        <v>0</v>
      </c>
    </row>
    <row r="19" spans="3:11" ht="25.35" customHeight="1" thickBot="1" x14ac:dyDescent="0.3">
      <c r="C19" s="252" t="s">
        <v>35</v>
      </c>
      <c r="D19" s="252"/>
      <c r="E19" s="252"/>
      <c r="F19" s="252"/>
      <c r="G19" s="252"/>
      <c r="H19" s="252"/>
      <c r="I19" s="252"/>
      <c r="J19" s="253"/>
    </row>
    <row r="20" spans="3:11" ht="25.35" customHeight="1" x14ac:dyDescent="0.25">
      <c r="C20" s="146"/>
      <c r="D20" s="208"/>
      <c r="E20" s="147"/>
      <c r="F20" s="148"/>
      <c r="G20" s="149"/>
      <c r="H20" s="160"/>
      <c r="I20" s="160"/>
      <c r="J20" s="161"/>
      <c r="K20" s="91"/>
    </row>
    <row r="21" spans="3:11" ht="25.35" customHeight="1" x14ac:dyDescent="0.25">
      <c r="C21" s="135" t="s">
        <v>11</v>
      </c>
      <c r="D21" s="207" t="s">
        <v>36</v>
      </c>
      <c r="E21" s="142" t="s">
        <v>13</v>
      </c>
      <c r="F21" s="143">
        <v>17</v>
      </c>
      <c r="G21" s="139"/>
      <c r="H21" s="156">
        <f t="shared" ref="H21:H33" si="3">F21*G21</f>
        <v>0</v>
      </c>
      <c r="I21" s="156">
        <f t="shared" ref="I21:I33" si="4">H21*5%</f>
        <v>0</v>
      </c>
      <c r="J21" s="157">
        <f t="shared" ref="J21:J33" si="5">SUM(H21:I21)</f>
        <v>0</v>
      </c>
      <c r="K21" s="91">
        <v>0.05</v>
      </c>
    </row>
    <row r="22" spans="3:11" ht="25.35" customHeight="1" x14ac:dyDescent="0.25">
      <c r="C22" s="135" t="s">
        <v>14</v>
      </c>
      <c r="D22" s="195" t="s">
        <v>37</v>
      </c>
      <c r="E22" s="137" t="s">
        <v>13</v>
      </c>
      <c r="F22" s="138">
        <v>6</v>
      </c>
      <c r="G22" s="139"/>
      <c r="H22" s="156">
        <f t="shared" si="3"/>
        <v>0</v>
      </c>
      <c r="I22" s="156">
        <f t="shared" si="4"/>
        <v>0</v>
      </c>
      <c r="J22" s="157">
        <f t="shared" si="5"/>
        <v>0</v>
      </c>
      <c r="K22" s="91">
        <v>0.05</v>
      </c>
    </row>
    <row r="23" spans="3:11" ht="25.35" customHeight="1" x14ac:dyDescent="0.25">
      <c r="C23" s="135" t="s">
        <v>16</v>
      </c>
      <c r="D23" s="207" t="s">
        <v>38</v>
      </c>
      <c r="E23" s="142" t="s">
        <v>13</v>
      </c>
      <c r="F23" s="143">
        <v>50</v>
      </c>
      <c r="G23" s="139"/>
      <c r="H23" s="156">
        <f t="shared" si="3"/>
        <v>0</v>
      </c>
      <c r="I23" s="156">
        <f t="shared" si="4"/>
        <v>0</v>
      </c>
      <c r="J23" s="157">
        <f t="shared" si="5"/>
        <v>0</v>
      </c>
      <c r="K23" s="91">
        <v>0.05</v>
      </c>
    </row>
    <row r="24" spans="3:11" ht="25.35" customHeight="1" x14ac:dyDescent="0.25">
      <c r="C24" s="135" t="s">
        <v>18</v>
      </c>
      <c r="D24" s="195" t="s">
        <v>39</v>
      </c>
      <c r="E24" s="137" t="s">
        <v>13</v>
      </c>
      <c r="F24" s="138">
        <v>250</v>
      </c>
      <c r="G24" s="139"/>
      <c r="H24" s="156">
        <f t="shared" si="3"/>
        <v>0</v>
      </c>
      <c r="I24" s="156">
        <f t="shared" si="4"/>
        <v>0</v>
      </c>
      <c r="J24" s="157">
        <f t="shared" si="5"/>
        <v>0</v>
      </c>
      <c r="K24" s="91">
        <v>0.05</v>
      </c>
    </row>
    <row r="25" spans="3:11" ht="25.35" customHeight="1" x14ac:dyDescent="0.25">
      <c r="C25" s="135" t="s">
        <v>20</v>
      </c>
      <c r="D25" s="195" t="s">
        <v>40</v>
      </c>
      <c r="E25" s="137" t="s">
        <v>13</v>
      </c>
      <c r="F25" s="138">
        <v>15</v>
      </c>
      <c r="G25" s="139"/>
      <c r="H25" s="156">
        <f t="shared" si="3"/>
        <v>0</v>
      </c>
      <c r="I25" s="156">
        <f t="shared" si="4"/>
        <v>0</v>
      </c>
      <c r="J25" s="157">
        <f t="shared" si="5"/>
        <v>0</v>
      </c>
      <c r="K25" s="91">
        <v>0.05</v>
      </c>
    </row>
    <row r="26" spans="3:11" ht="25.35" customHeight="1" x14ac:dyDescent="0.25">
      <c r="C26" s="135" t="s">
        <v>22</v>
      </c>
      <c r="D26" s="195" t="s">
        <v>41</v>
      </c>
      <c r="E26" s="137" t="s">
        <v>13</v>
      </c>
      <c r="F26" s="138">
        <v>10</v>
      </c>
      <c r="G26" s="139"/>
      <c r="H26" s="156">
        <f t="shared" si="3"/>
        <v>0</v>
      </c>
      <c r="I26" s="156">
        <f t="shared" si="4"/>
        <v>0</v>
      </c>
      <c r="J26" s="157">
        <f t="shared" si="5"/>
        <v>0</v>
      </c>
      <c r="K26" s="91">
        <v>0.05</v>
      </c>
    </row>
    <row r="27" spans="3:11" ht="25.35" customHeight="1" x14ac:dyDescent="0.25">
      <c r="C27" s="135" t="s">
        <v>24</v>
      </c>
      <c r="D27" s="209" t="s">
        <v>42</v>
      </c>
      <c r="E27" s="150" t="s">
        <v>13</v>
      </c>
      <c r="F27" s="151">
        <v>35</v>
      </c>
      <c r="G27" s="152"/>
      <c r="H27" s="156">
        <f t="shared" si="3"/>
        <v>0</v>
      </c>
      <c r="I27" s="156">
        <f t="shared" si="4"/>
        <v>0</v>
      </c>
      <c r="J27" s="157">
        <f t="shared" si="5"/>
        <v>0</v>
      </c>
      <c r="K27" s="91">
        <v>0.05</v>
      </c>
    </row>
    <row r="28" spans="3:11" ht="25.35" customHeight="1" x14ac:dyDescent="0.25">
      <c r="C28" s="135" t="s">
        <v>26</v>
      </c>
      <c r="D28" s="195" t="s">
        <v>43</v>
      </c>
      <c r="E28" s="137" t="s">
        <v>13</v>
      </c>
      <c r="F28" s="137">
        <v>18</v>
      </c>
      <c r="G28" s="139"/>
      <c r="H28" s="156">
        <f t="shared" si="3"/>
        <v>0</v>
      </c>
      <c r="I28" s="156">
        <f t="shared" si="4"/>
        <v>0</v>
      </c>
      <c r="J28" s="157">
        <f t="shared" si="5"/>
        <v>0</v>
      </c>
      <c r="K28" s="91">
        <v>0.05</v>
      </c>
    </row>
    <row r="29" spans="3:11" ht="25.35" customHeight="1" x14ac:dyDescent="0.25">
      <c r="C29" s="135" t="s">
        <v>28</v>
      </c>
      <c r="D29" s="195" t="s">
        <v>44</v>
      </c>
      <c r="E29" s="137" t="s">
        <v>13</v>
      </c>
      <c r="F29" s="137">
        <v>12</v>
      </c>
      <c r="G29" s="139"/>
      <c r="H29" s="156">
        <f t="shared" si="3"/>
        <v>0</v>
      </c>
      <c r="I29" s="156">
        <f t="shared" si="4"/>
        <v>0</v>
      </c>
      <c r="J29" s="157">
        <f t="shared" si="5"/>
        <v>0</v>
      </c>
      <c r="K29" s="91">
        <v>0.05</v>
      </c>
    </row>
    <row r="30" spans="3:11" ht="25.35" customHeight="1" x14ac:dyDescent="0.25">
      <c r="C30" s="135" t="s">
        <v>30</v>
      </c>
      <c r="D30" s="195" t="s">
        <v>45</v>
      </c>
      <c r="E30" s="137" t="s">
        <v>13</v>
      </c>
      <c r="F30" s="137">
        <v>30</v>
      </c>
      <c r="G30" s="139"/>
      <c r="H30" s="156">
        <f t="shared" si="3"/>
        <v>0</v>
      </c>
      <c r="I30" s="156">
        <f t="shared" si="4"/>
        <v>0</v>
      </c>
      <c r="J30" s="157">
        <f t="shared" si="5"/>
        <v>0</v>
      </c>
      <c r="K30" s="91">
        <v>0.05</v>
      </c>
    </row>
    <row r="31" spans="3:11" ht="25.35" customHeight="1" x14ac:dyDescent="0.25">
      <c r="C31" s="135" t="s">
        <v>32</v>
      </c>
      <c r="D31" s="195" t="s">
        <v>46</v>
      </c>
      <c r="E31" s="137" t="s">
        <v>13</v>
      </c>
      <c r="F31" s="137">
        <v>9</v>
      </c>
      <c r="G31" s="139"/>
      <c r="H31" s="156">
        <f t="shared" si="3"/>
        <v>0</v>
      </c>
      <c r="I31" s="156">
        <f t="shared" si="4"/>
        <v>0</v>
      </c>
      <c r="J31" s="157">
        <f t="shared" si="5"/>
        <v>0</v>
      </c>
      <c r="K31" s="91">
        <v>0.05</v>
      </c>
    </row>
    <row r="32" spans="3:11" ht="25.35" customHeight="1" x14ac:dyDescent="0.25">
      <c r="C32" s="135" t="s">
        <v>47</v>
      </c>
      <c r="D32" s="195" t="s">
        <v>48</v>
      </c>
      <c r="E32" s="137" t="s">
        <v>13</v>
      </c>
      <c r="F32" s="137">
        <v>9</v>
      </c>
      <c r="G32" s="139"/>
      <c r="H32" s="156">
        <f t="shared" si="3"/>
        <v>0</v>
      </c>
      <c r="I32" s="156">
        <f t="shared" si="4"/>
        <v>0</v>
      </c>
      <c r="J32" s="157">
        <f t="shared" si="5"/>
        <v>0</v>
      </c>
      <c r="K32" s="91">
        <v>0.05</v>
      </c>
    </row>
    <row r="33" spans="3:11" ht="25.35" customHeight="1" x14ac:dyDescent="0.25">
      <c r="C33" s="135" t="s">
        <v>49</v>
      </c>
      <c r="D33" s="195" t="s">
        <v>50</v>
      </c>
      <c r="E33" s="137" t="s">
        <v>13</v>
      </c>
      <c r="F33" s="137">
        <v>20</v>
      </c>
      <c r="G33" s="139"/>
      <c r="H33" s="156">
        <f t="shared" si="3"/>
        <v>0</v>
      </c>
      <c r="I33" s="156">
        <f t="shared" si="4"/>
        <v>0</v>
      </c>
      <c r="J33" s="157">
        <f t="shared" si="5"/>
        <v>0</v>
      </c>
      <c r="K33" s="91">
        <v>0.05</v>
      </c>
    </row>
    <row r="34" spans="3:11" s="96" customFormat="1" ht="25.35" customHeight="1" thickBot="1" x14ac:dyDescent="0.3">
      <c r="C34" s="249" t="s">
        <v>51</v>
      </c>
      <c r="D34" s="250"/>
      <c r="E34" s="251"/>
      <c r="F34" s="153"/>
      <c r="G34" s="153"/>
      <c r="H34" s="158">
        <f>SUM(H20:H33)</f>
        <v>0</v>
      </c>
      <c r="I34" s="158">
        <f>SUM(I20:I33)</f>
        <v>0</v>
      </c>
      <c r="J34" s="159">
        <f>SUM(J20:J33)</f>
        <v>0</v>
      </c>
    </row>
    <row r="35" spans="3:11" ht="25.35" customHeight="1" thickBot="1" x14ac:dyDescent="0.3">
      <c r="C35" s="154"/>
      <c r="D35" s="98"/>
      <c r="E35" s="98"/>
      <c r="F35" s="155"/>
      <c r="G35" s="162"/>
      <c r="H35" s="163"/>
      <c r="I35" s="163"/>
      <c r="J35" s="159"/>
    </row>
    <row r="36" spans="3:11" s="96" customFormat="1" ht="27.75" customHeight="1" thickBot="1" x14ac:dyDescent="0.3">
      <c r="C36" s="240" t="s">
        <v>52</v>
      </c>
      <c r="D36" s="241"/>
      <c r="E36" s="241"/>
      <c r="F36" s="242"/>
      <c r="G36" s="164"/>
      <c r="H36" s="165">
        <f>H18+H34</f>
        <v>0</v>
      </c>
      <c r="I36" s="165">
        <f>I18+I34</f>
        <v>0</v>
      </c>
      <c r="J36" s="166">
        <f>J18+J34</f>
        <v>0</v>
      </c>
    </row>
    <row r="37" spans="3:11" x14ac:dyDescent="0.25">
      <c r="J37" s="21"/>
    </row>
  </sheetData>
  <sortState xmlns:xlrd2="http://schemas.microsoft.com/office/spreadsheetml/2017/richdata2" ref="D22:J35">
    <sortCondition ref="D21"/>
  </sortState>
  <mergeCells count="5">
    <mergeCell ref="C36:F36"/>
    <mergeCell ref="C6:J6"/>
    <mergeCell ref="C18:E18"/>
    <mergeCell ref="C34:E34"/>
    <mergeCell ref="C19:J19"/>
  </mergeCells>
  <pageMargins left="0.7" right="0.7" top="0.75" bottom="0.75" header="0.3" footer="0.3"/>
  <pageSetup paperSize="9" scale="62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145"/>
  <sheetViews>
    <sheetView topLeftCell="A132" workbookViewId="0">
      <selection activeCell="C124" sqref="C124"/>
    </sheetView>
  </sheetViews>
  <sheetFormatPr defaultRowHeight="15" customHeight="1" x14ac:dyDescent="0.25"/>
  <cols>
    <col min="3" max="3" width="51.7109375" customWidth="1"/>
    <col min="4" max="4" width="10.85546875" style="111" customWidth="1"/>
    <col min="5" max="5" width="14.5703125" style="111" customWidth="1"/>
    <col min="6" max="6" width="12.7109375" style="121" customWidth="1"/>
    <col min="7" max="7" width="11.7109375" style="186" customWidth="1"/>
    <col min="8" max="8" width="10.85546875" style="186" customWidth="1"/>
    <col min="9" max="9" width="14.42578125" style="186" customWidth="1"/>
  </cols>
  <sheetData>
    <row r="2" spans="2:11" x14ac:dyDescent="0.25">
      <c r="D2" s="95" t="s">
        <v>0</v>
      </c>
      <c r="E2" s="97"/>
      <c r="F2" s="120"/>
      <c r="G2" s="185"/>
      <c r="H2" s="185"/>
    </row>
    <row r="3" spans="2:11" x14ac:dyDescent="0.25">
      <c r="D3" s="95" t="s">
        <v>53</v>
      </c>
      <c r="E3" s="97"/>
      <c r="F3" s="120"/>
      <c r="G3" s="185"/>
      <c r="H3" s="185"/>
    </row>
    <row r="4" spans="2:11" ht="15.75" thickBot="1" x14ac:dyDescent="0.3"/>
    <row r="5" spans="2:11" ht="45" x14ac:dyDescent="0.25">
      <c r="B5" s="119" t="s">
        <v>2</v>
      </c>
      <c r="C5" s="118" t="s">
        <v>3</v>
      </c>
      <c r="D5" s="112" t="s">
        <v>4</v>
      </c>
      <c r="E5" s="113" t="s">
        <v>5</v>
      </c>
      <c r="F5" s="122" t="s">
        <v>6</v>
      </c>
      <c r="G5" s="112" t="s">
        <v>7</v>
      </c>
      <c r="H5" s="112" t="s">
        <v>8</v>
      </c>
      <c r="I5" s="114" t="s">
        <v>9</v>
      </c>
    </row>
    <row r="6" spans="2:11" x14ac:dyDescent="0.25">
      <c r="B6" s="10">
        <v>1</v>
      </c>
      <c r="C6" s="11">
        <v>2</v>
      </c>
      <c r="D6" s="11">
        <v>3</v>
      </c>
      <c r="E6" s="11">
        <v>4</v>
      </c>
      <c r="F6" s="123">
        <v>5</v>
      </c>
      <c r="G6" s="115">
        <v>6</v>
      </c>
      <c r="H6" s="115">
        <v>7</v>
      </c>
      <c r="I6" s="116">
        <v>8</v>
      </c>
      <c r="J6" s="1"/>
      <c r="K6" s="1"/>
    </row>
    <row r="7" spans="2:11" ht="25.9" customHeight="1" x14ac:dyDescent="0.25">
      <c r="B7" s="104" t="s">
        <v>11</v>
      </c>
      <c r="C7" s="105" t="s">
        <v>54</v>
      </c>
      <c r="D7" s="106" t="s">
        <v>55</v>
      </c>
      <c r="E7" s="106">
        <v>24</v>
      </c>
      <c r="F7" s="124"/>
      <c r="G7" s="61">
        <f t="shared" ref="G7:G45" si="0">E7*F7</f>
        <v>0</v>
      </c>
      <c r="H7" s="187">
        <f t="shared" ref="H7:H21" si="1">G7*5%</f>
        <v>0</v>
      </c>
      <c r="I7" s="188">
        <f t="shared" ref="I7:I45" si="2">G7+H7</f>
        <v>0</v>
      </c>
      <c r="J7" s="90">
        <v>0.05</v>
      </c>
      <c r="K7" s="1"/>
    </row>
    <row r="8" spans="2:11" ht="25.9" customHeight="1" x14ac:dyDescent="0.25">
      <c r="B8" s="104" t="s">
        <v>14</v>
      </c>
      <c r="C8" s="72" t="s">
        <v>56</v>
      </c>
      <c r="D8" s="71" t="s">
        <v>13</v>
      </c>
      <c r="E8" s="71">
        <v>25</v>
      </c>
      <c r="F8" s="125"/>
      <c r="G8" s="61">
        <f>E8*F8</f>
        <v>0</v>
      </c>
      <c r="H8" s="187">
        <f t="shared" si="1"/>
        <v>0</v>
      </c>
      <c r="I8" s="188">
        <f t="shared" si="2"/>
        <v>0</v>
      </c>
      <c r="J8" s="90">
        <v>0.05</v>
      </c>
      <c r="K8" s="1"/>
    </row>
    <row r="9" spans="2:11" ht="25.9" customHeight="1" x14ac:dyDescent="0.25">
      <c r="B9" s="104" t="s">
        <v>16</v>
      </c>
      <c r="C9" s="72" t="s">
        <v>57</v>
      </c>
      <c r="D9" s="71" t="s">
        <v>55</v>
      </c>
      <c r="E9" s="71">
        <v>450</v>
      </c>
      <c r="F9" s="125"/>
      <c r="G9" s="61">
        <f t="shared" ref="G9:G10" si="3">E9*F9</f>
        <v>0</v>
      </c>
      <c r="H9" s="187">
        <f t="shared" si="1"/>
        <v>0</v>
      </c>
      <c r="I9" s="188">
        <f t="shared" si="2"/>
        <v>0</v>
      </c>
      <c r="J9" s="90">
        <v>0.05</v>
      </c>
      <c r="K9" s="1"/>
    </row>
    <row r="10" spans="2:11" ht="25.9" customHeight="1" x14ac:dyDescent="0.25">
      <c r="B10" s="104" t="s">
        <v>18</v>
      </c>
      <c r="C10" s="39" t="s">
        <v>58</v>
      </c>
      <c r="D10" s="40" t="s">
        <v>55</v>
      </c>
      <c r="E10" s="40">
        <v>450</v>
      </c>
      <c r="F10" s="126"/>
      <c r="G10" s="61">
        <f t="shared" si="3"/>
        <v>0</v>
      </c>
      <c r="H10" s="187">
        <f t="shared" si="1"/>
        <v>0</v>
      </c>
      <c r="I10" s="188">
        <f t="shared" si="2"/>
        <v>0</v>
      </c>
      <c r="J10" s="90">
        <v>0.05</v>
      </c>
      <c r="K10" s="1"/>
    </row>
    <row r="11" spans="2:11" ht="25.9" customHeight="1" x14ac:dyDescent="0.25">
      <c r="B11" s="104" t="s">
        <v>20</v>
      </c>
      <c r="C11" s="99" t="s">
        <v>59</v>
      </c>
      <c r="D11" s="101" t="s">
        <v>55</v>
      </c>
      <c r="E11" s="101">
        <v>75</v>
      </c>
      <c r="F11" s="126"/>
      <c r="G11" s="61">
        <f t="shared" si="0"/>
        <v>0</v>
      </c>
      <c r="H11" s="187">
        <f t="shared" si="1"/>
        <v>0</v>
      </c>
      <c r="I11" s="188">
        <f t="shared" si="2"/>
        <v>0</v>
      </c>
      <c r="J11" s="90">
        <v>0.05</v>
      </c>
      <c r="K11" s="1"/>
    </row>
    <row r="12" spans="2:11" ht="25.9" customHeight="1" x14ac:dyDescent="0.25">
      <c r="B12" s="104" t="s">
        <v>22</v>
      </c>
      <c r="C12" s="72" t="s">
        <v>60</v>
      </c>
      <c r="D12" s="71" t="s">
        <v>61</v>
      </c>
      <c r="E12" s="71">
        <v>55</v>
      </c>
      <c r="F12" s="125"/>
      <c r="G12" s="61">
        <f t="shared" si="0"/>
        <v>0</v>
      </c>
      <c r="H12" s="187">
        <f t="shared" si="1"/>
        <v>0</v>
      </c>
      <c r="I12" s="188">
        <f t="shared" si="2"/>
        <v>0</v>
      </c>
      <c r="J12" s="90">
        <v>0.05</v>
      </c>
      <c r="K12" s="1"/>
    </row>
    <row r="13" spans="2:11" ht="25.9" customHeight="1" x14ac:dyDescent="0.25">
      <c r="B13" s="104" t="s">
        <v>24</v>
      </c>
      <c r="C13" s="39" t="s">
        <v>472</v>
      </c>
      <c r="D13" s="40" t="s">
        <v>55</v>
      </c>
      <c r="E13" s="40">
        <v>200</v>
      </c>
      <c r="F13" s="126"/>
      <c r="G13" s="61">
        <f t="shared" si="0"/>
        <v>0</v>
      </c>
      <c r="H13" s="187">
        <f t="shared" si="1"/>
        <v>0</v>
      </c>
      <c r="I13" s="188">
        <f t="shared" si="2"/>
        <v>0</v>
      </c>
      <c r="J13" s="90">
        <v>0.05</v>
      </c>
      <c r="K13" s="1"/>
    </row>
    <row r="14" spans="2:11" ht="25.9" customHeight="1" x14ac:dyDescent="0.25">
      <c r="B14" s="104" t="s">
        <v>26</v>
      </c>
      <c r="C14" s="72" t="s">
        <v>62</v>
      </c>
      <c r="D14" s="71" t="s">
        <v>61</v>
      </c>
      <c r="E14" s="71">
        <v>35</v>
      </c>
      <c r="F14" s="125"/>
      <c r="G14" s="61">
        <f t="shared" si="0"/>
        <v>0</v>
      </c>
      <c r="H14" s="187">
        <f t="shared" si="1"/>
        <v>0</v>
      </c>
      <c r="I14" s="188">
        <f t="shared" si="2"/>
        <v>0</v>
      </c>
      <c r="J14" s="90">
        <v>0.05</v>
      </c>
      <c r="K14" s="1"/>
    </row>
    <row r="15" spans="2:11" ht="25.9" customHeight="1" x14ac:dyDescent="0.25">
      <c r="B15" s="104" t="s">
        <v>28</v>
      </c>
      <c r="C15" s="89" t="s">
        <v>63</v>
      </c>
      <c r="D15" s="40" t="s">
        <v>55</v>
      </c>
      <c r="E15" s="40">
        <v>460</v>
      </c>
      <c r="F15" s="126"/>
      <c r="G15" s="61">
        <f t="shared" si="0"/>
        <v>0</v>
      </c>
      <c r="H15" s="187">
        <f t="shared" si="1"/>
        <v>0</v>
      </c>
      <c r="I15" s="188">
        <f t="shared" si="2"/>
        <v>0</v>
      </c>
      <c r="J15" s="90">
        <v>0.05</v>
      </c>
      <c r="K15" s="1"/>
    </row>
    <row r="16" spans="2:11" ht="25.9" customHeight="1" x14ac:dyDescent="0.25">
      <c r="B16" s="104" t="s">
        <v>30</v>
      </c>
      <c r="C16" s="89" t="s">
        <v>64</v>
      </c>
      <c r="D16" s="40" t="s">
        <v>55</v>
      </c>
      <c r="E16" s="40">
        <v>40</v>
      </c>
      <c r="F16" s="126"/>
      <c r="G16" s="61">
        <f t="shared" si="0"/>
        <v>0</v>
      </c>
      <c r="H16" s="187">
        <f t="shared" si="1"/>
        <v>0</v>
      </c>
      <c r="I16" s="188">
        <f t="shared" si="2"/>
        <v>0</v>
      </c>
      <c r="J16" s="90">
        <v>0.05</v>
      </c>
      <c r="K16" s="1"/>
    </row>
    <row r="17" spans="2:11" ht="25.9" customHeight="1" x14ac:dyDescent="0.25">
      <c r="B17" s="104" t="s">
        <v>32</v>
      </c>
      <c r="C17" s="72" t="s">
        <v>65</v>
      </c>
      <c r="D17" s="71" t="s">
        <v>55</v>
      </c>
      <c r="E17" s="71">
        <v>230</v>
      </c>
      <c r="F17" s="125"/>
      <c r="G17" s="61">
        <f t="shared" si="0"/>
        <v>0</v>
      </c>
      <c r="H17" s="187">
        <f t="shared" si="1"/>
        <v>0</v>
      </c>
      <c r="I17" s="188">
        <f t="shared" si="2"/>
        <v>0</v>
      </c>
      <c r="J17" s="90">
        <v>0.05</v>
      </c>
      <c r="K17" s="1"/>
    </row>
    <row r="18" spans="2:11" ht="25.9" customHeight="1" x14ac:dyDescent="0.25">
      <c r="B18" s="104" t="s">
        <v>47</v>
      </c>
      <c r="C18" s="39" t="s">
        <v>66</v>
      </c>
      <c r="D18" s="40" t="s">
        <v>55</v>
      </c>
      <c r="E18" s="40">
        <v>80</v>
      </c>
      <c r="F18" s="126"/>
      <c r="G18" s="61">
        <f t="shared" si="0"/>
        <v>0</v>
      </c>
      <c r="H18" s="187">
        <f t="shared" si="1"/>
        <v>0</v>
      </c>
      <c r="I18" s="188">
        <f t="shared" si="2"/>
        <v>0</v>
      </c>
      <c r="J18" s="90">
        <v>0.05</v>
      </c>
      <c r="K18" s="1"/>
    </row>
    <row r="19" spans="2:11" ht="25.9" customHeight="1" x14ac:dyDescent="0.25">
      <c r="B19" s="104" t="s">
        <v>49</v>
      </c>
      <c r="C19" s="39" t="s">
        <v>67</v>
      </c>
      <c r="D19" s="40" t="s">
        <v>55</v>
      </c>
      <c r="E19" s="40">
        <v>60</v>
      </c>
      <c r="F19" s="126"/>
      <c r="G19" s="61">
        <f t="shared" si="0"/>
        <v>0</v>
      </c>
      <c r="H19" s="187">
        <f t="shared" si="1"/>
        <v>0</v>
      </c>
      <c r="I19" s="188">
        <f t="shared" si="2"/>
        <v>0</v>
      </c>
      <c r="J19" s="90">
        <v>0.05</v>
      </c>
      <c r="K19" s="1"/>
    </row>
    <row r="20" spans="2:11" ht="25.9" customHeight="1" x14ac:dyDescent="0.25">
      <c r="B20" s="104" t="s">
        <v>68</v>
      </c>
      <c r="C20" s="39" t="s">
        <v>69</v>
      </c>
      <c r="D20" s="40" t="s">
        <v>55</v>
      </c>
      <c r="E20" s="40">
        <v>70</v>
      </c>
      <c r="F20" s="126"/>
      <c r="G20" s="61">
        <f t="shared" si="0"/>
        <v>0</v>
      </c>
      <c r="H20" s="187">
        <f t="shared" si="1"/>
        <v>0</v>
      </c>
      <c r="I20" s="188">
        <f>G20+H20</f>
        <v>0</v>
      </c>
      <c r="J20" s="90">
        <v>0.05</v>
      </c>
      <c r="K20" s="1"/>
    </row>
    <row r="21" spans="2:11" ht="25.9" customHeight="1" x14ac:dyDescent="0.25">
      <c r="B21" s="104" t="s">
        <v>70</v>
      </c>
      <c r="C21" s="39" t="s">
        <v>71</v>
      </c>
      <c r="D21" s="40" t="s">
        <v>55</v>
      </c>
      <c r="E21" s="40">
        <v>26</v>
      </c>
      <c r="F21" s="126"/>
      <c r="G21" s="61">
        <f t="shared" si="0"/>
        <v>0</v>
      </c>
      <c r="H21" s="187">
        <f t="shared" si="1"/>
        <v>0</v>
      </c>
      <c r="I21" s="188">
        <f>G21+H21</f>
        <v>0</v>
      </c>
      <c r="J21" s="90">
        <v>0.05</v>
      </c>
      <c r="K21" s="1"/>
    </row>
    <row r="22" spans="2:11" ht="25.9" customHeight="1" x14ac:dyDescent="0.25">
      <c r="B22" s="104" t="s">
        <v>72</v>
      </c>
      <c r="C22" s="39" t="s">
        <v>73</v>
      </c>
      <c r="D22" s="40" t="s">
        <v>13</v>
      </c>
      <c r="E22" s="40">
        <v>900</v>
      </c>
      <c r="F22" s="126"/>
      <c r="G22" s="61">
        <f t="shared" si="0"/>
        <v>0</v>
      </c>
      <c r="H22" s="187">
        <f>G22*8%</f>
        <v>0</v>
      </c>
      <c r="I22" s="188">
        <f t="shared" si="2"/>
        <v>0</v>
      </c>
      <c r="J22" s="90">
        <v>0.08</v>
      </c>
      <c r="K22" s="1"/>
    </row>
    <row r="23" spans="2:11" ht="25.9" customHeight="1" x14ac:dyDescent="0.25">
      <c r="B23" s="104" t="s">
        <v>74</v>
      </c>
      <c r="C23" s="39" t="s">
        <v>75</v>
      </c>
      <c r="D23" s="40" t="s">
        <v>55</v>
      </c>
      <c r="E23" s="40">
        <v>100</v>
      </c>
      <c r="F23" s="126"/>
      <c r="G23" s="61">
        <f t="shared" si="0"/>
        <v>0</v>
      </c>
      <c r="H23" s="187">
        <f>G23*8%</f>
        <v>0</v>
      </c>
      <c r="I23" s="188">
        <f t="shared" si="2"/>
        <v>0</v>
      </c>
      <c r="J23" s="90">
        <v>0.08</v>
      </c>
      <c r="K23" s="1"/>
    </row>
    <row r="24" spans="2:11" ht="25.9" customHeight="1" x14ac:dyDescent="0.25">
      <c r="B24" s="104" t="s">
        <v>76</v>
      </c>
      <c r="C24" s="39" t="s">
        <v>77</v>
      </c>
      <c r="D24" s="40" t="s">
        <v>61</v>
      </c>
      <c r="E24" s="40">
        <v>30</v>
      </c>
      <c r="F24" s="126"/>
      <c r="G24" s="61">
        <f t="shared" si="0"/>
        <v>0</v>
      </c>
      <c r="H24" s="187">
        <f>G24*8%</f>
        <v>0</v>
      </c>
      <c r="I24" s="188">
        <f t="shared" si="2"/>
        <v>0</v>
      </c>
      <c r="J24" s="90">
        <v>0.08</v>
      </c>
      <c r="K24" s="1"/>
    </row>
    <row r="25" spans="2:11" ht="25.9" customHeight="1" x14ac:dyDescent="0.25">
      <c r="B25" s="104" t="s">
        <v>78</v>
      </c>
      <c r="C25" s="39" t="s">
        <v>79</v>
      </c>
      <c r="D25" s="40" t="s">
        <v>61</v>
      </c>
      <c r="E25" s="40">
        <v>90</v>
      </c>
      <c r="F25" s="126"/>
      <c r="G25" s="61">
        <f t="shared" si="0"/>
        <v>0</v>
      </c>
      <c r="H25" s="187">
        <f>G25*23%</f>
        <v>0</v>
      </c>
      <c r="I25" s="188">
        <f t="shared" si="2"/>
        <v>0</v>
      </c>
      <c r="J25" s="90">
        <v>0.23</v>
      </c>
      <c r="K25" s="1"/>
    </row>
    <row r="26" spans="2:11" ht="25.9" customHeight="1" x14ac:dyDescent="0.25">
      <c r="B26" s="104" t="s">
        <v>80</v>
      </c>
      <c r="C26" s="39" t="s">
        <v>81</v>
      </c>
      <c r="D26" s="40" t="s">
        <v>55</v>
      </c>
      <c r="E26" s="40">
        <v>30</v>
      </c>
      <c r="F26" s="126"/>
      <c r="G26" s="61">
        <f t="shared" si="0"/>
        <v>0</v>
      </c>
      <c r="H26" s="187">
        <f>G26*5%</f>
        <v>0</v>
      </c>
      <c r="I26" s="188">
        <f t="shared" si="2"/>
        <v>0</v>
      </c>
      <c r="J26" s="90">
        <v>0.05</v>
      </c>
      <c r="K26" s="1"/>
    </row>
    <row r="27" spans="2:11" ht="25.9" customHeight="1" x14ac:dyDescent="0.25">
      <c r="B27" s="104" t="s">
        <v>82</v>
      </c>
      <c r="C27" s="39" t="s">
        <v>83</v>
      </c>
      <c r="D27" s="40" t="s">
        <v>61</v>
      </c>
      <c r="E27" s="40">
        <v>150</v>
      </c>
      <c r="F27" s="126"/>
      <c r="G27" s="61">
        <f t="shared" si="0"/>
        <v>0</v>
      </c>
      <c r="H27" s="187">
        <f>G27*5%</f>
        <v>0</v>
      </c>
      <c r="I27" s="188">
        <f t="shared" si="2"/>
        <v>0</v>
      </c>
      <c r="J27" s="90">
        <v>0.05</v>
      </c>
      <c r="K27" s="1"/>
    </row>
    <row r="28" spans="2:11" ht="25.9" customHeight="1" x14ac:dyDescent="0.25">
      <c r="B28" s="104" t="s">
        <v>84</v>
      </c>
      <c r="C28" s="39" t="s">
        <v>85</v>
      </c>
      <c r="D28" s="40" t="s">
        <v>61</v>
      </c>
      <c r="E28" s="40">
        <v>150</v>
      </c>
      <c r="F28" s="126"/>
      <c r="G28" s="61">
        <f t="shared" si="0"/>
        <v>0</v>
      </c>
      <c r="H28" s="187">
        <f t="shared" ref="H28:H30" si="4">G28*5%</f>
        <v>0</v>
      </c>
      <c r="I28" s="188">
        <f t="shared" si="2"/>
        <v>0</v>
      </c>
      <c r="J28" s="90">
        <v>0.05</v>
      </c>
      <c r="K28" s="1"/>
    </row>
    <row r="29" spans="2:11" ht="25.9" customHeight="1" x14ac:dyDescent="0.25">
      <c r="B29" s="104" t="s">
        <v>86</v>
      </c>
      <c r="C29" s="39" t="s">
        <v>87</v>
      </c>
      <c r="D29" s="40" t="s">
        <v>61</v>
      </c>
      <c r="E29" s="40">
        <v>25</v>
      </c>
      <c r="F29" s="126"/>
      <c r="G29" s="61">
        <f t="shared" si="0"/>
        <v>0</v>
      </c>
      <c r="H29" s="187">
        <f t="shared" si="4"/>
        <v>0</v>
      </c>
      <c r="I29" s="188">
        <f t="shared" si="2"/>
        <v>0</v>
      </c>
      <c r="J29" s="90">
        <v>0.05</v>
      </c>
      <c r="K29" s="1"/>
    </row>
    <row r="30" spans="2:11" ht="25.9" customHeight="1" x14ac:dyDescent="0.25">
      <c r="B30" s="104" t="s">
        <v>88</v>
      </c>
      <c r="C30" s="39" t="s">
        <v>89</v>
      </c>
      <c r="D30" s="40" t="s">
        <v>61</v>
      </c>
      <c r="E30" s="40">
        <v>35</v>
      </c>
      <c r="F30" s="126"/>
      <c r="G30" s="61">
        <f t="shared" si="0"/>
        <v>0</v>
      </c>
      <c r="H30" s="187">
        <f t="shared" si="4"/>
        <v>0</v>
      </c>
      <c r="I30" s="188">
        <f t="shared" si="2"/>
        <v>0</v>
      </c>
      <c r="J30" s="90">
        <v>0.05</v>
      </c>
      <c r="K30" s="1"/>
    </row>
    <row r="31" spans="2:11" ht="25.9" customHeight="1" x14ac:dyDescent="0.25">
      <c r="B31" s="104" t="s">
        <v>90</v>
      </c>
      <c r="C31" s="39" t="s">
        <v>91</v>
      </c>
      <c r="D31" s="40" t="s">
        <v>61</v>
      </c>
      <c r="E31" s="40">
        <v>15</v>
      </c>
      <c r="F31" s="126"/>
      <c r="G31" s="61">
        <f t="shared" si="0"/>
        <v>0</v>
      </c>
      <c r="H31" s="187">
        <f>G31*5%</f>
        <v>0</v>
      </c>
      <c r="I31" s="188">
        <f t="shared" si="2"/>
        <v>0</v>
      </c>
      <c r="J31" s="90">
        <v>0.05</v>
      </c>
      <c r="K31" s="1"/>
    </row>
    <row r="32" spans="2:11" ht="25.9" customHeight="1" x14ac:dyDescent="0.25">
      <c r="B32" s="104" t="s">
        <v>92</v>
      </c>
      <c r="C32" s="39" t="s">
        <v>93</v>
      </c>
      <c r="D32" s="40" t="s">
        <v>55</v>
      </c>
      <c r="E32" s="40">
        <v>90</v>
      </c>
      <c r="F32" s="126"/>
      <c r="G32" s="61">
        <f t="shared" si="0"/>
        <v>0</v>
      </c>
      <c r="H32" s="187">
        <f>G32*5%</f>
        <v>0</v>
      </c>
      <c r="I32" s="188">
        <f t="shared" si="2"/>
        <v>0</v>
      </c>
      <c r="J32" s="90">
        <v>0.05</v>
      </c>
      <c r="K32" s="1"/>
    </row>
    <row r="33" spans="2:11" ht="25.9" customHeight="1" x14ac:dyDescent="0.25">
      <c r="B33" s="104" t="s">
        <v>94</v>
      </c>
      <c r="C33" s="39" t="s">
        <v>95</v>
      </c>
      <c r="D33" s="40" t="s">
        <v>61</v>
      </c>
      <c r="E33" s="40">
        <v>200</v>
      </c>
      <c r="F33" s="126"/>
      <c r="G33" s="61">
        <f t="shared" si="0"/>
        <v>0</v>
      </c>
      <c r="H33" s="187">
        <f>G33*8%</f>
        <v>0</v>
      </c>
      <c r="I33" s="188">
        <f t="shared" si="2"/>
        <v>0</v>
      </c>
      <c r="J33" s="90">
        <v>0.08</v>
      </c>
      <c r="K33" s="1"/>
    </row>
    <row r="34" spans="2:11" ht="25.9" customHeight="1" x14ac:dyDescent="0.25">
      <c r="B34" s="104" t="s">
        <v>96</v>
      </c>
      <c r="C34" s="39" t="s">
        <v>97</v>
      </c>
      <c r="D34" s="40" t="s">
        <v>55</v>
      </c>
      <c r="E34" s="40">
        <v>30</v>
      </c>
      <c r="F34" s="126"/>
      <c r="G34" s="61">
        <f t="shared" si="0"/>
        <v>0</v>
      </c>
      <c r="H34" s="187">
        <f>G34*8%</f>
        <v>0</v>
      </c>
      <c r="I34" s="188">
        <f t="shared" si="2"/>
        <v>0</v>
      </c>
      <c r="J34" s="90">
        <v>0.08</v>
      </c>
      <c r="K34" s="1"/>
    </row>
    <row r="35" spans="2:11" ht="25.9" customHeight="1" x14ac:dyDescent="0.25">
      <c r="B35" s="104" t="s">
        <v>98</v>
      </c>
      <c r="C35" s="39" t="s">
        <v>99</v>
      </c>
      <c r="D35" s="40" t="s">
        <v>13</v>
      </c>
      <c r="E35" s="40">
        <v>30</v>
      </c>
      <c r="F35" s="126"/>
      <c r="G35" s="61">
        <f t="shared" si="0"/>
        <v>0</v>
      </c>
      <c r="H35" s="187">
        <f>G35*5%</f>
        <v>0</v>
      </c>
      <c r="I35" s="188">
        <f t="shared" si="2"/>
        <v>0</v>
      </c>
      <c r="J35" s="90">
        <v>0.05</v>
      </c>
      <c r="K35" s="1"/>
    </row>
    <row r="36" spans="2:11" ht="25.9" customHeight="1" x14ac:dyDescent="0.25">
      <c r="B36" s="104" t="s">
        <v>100</v>
      </c>
      <c r="C36" s="39" t="s">
        <v>101</v>
      </c>
      <c r="D36" s="40" t="s">
        <v>61</v>
      </c>
      <c r="E36" s="40">
        <v>40</v>
      </c>
      <c r="F36" s="126"/>
      <c r="G36" s="61">
        <f t="shared" si="0"/>
        <v>0</v>
      </c>
      <c r="H36" s="187">
        <f>G36*5%</f>
        <v>0</v>
      </c>
      <c r="I36" s="188">
        <f t="shared" si="2"/>
        <v>0</v>
      </c>
      <c r="J36" s="90">
        <v>0.05</v>
      </c>
      <c r="K36" s="1"/>
    </row>
    <row r="37" spans="2:11" ht="25.9" customHeight="1" x14ac:dyDescent="0.25">
      <c r="B37" s="104" t="s">
        <v>102</v>
      </c>
      <c r="C37" s="39" t="s">
        <v>103</v>
      </c>
      <c r="D37" s="40" t="s">
        <v>55</v>
      </c>
      <c r="E37" s="40">
        <v>30</v>
      </c>
      <c r="F37" s="126"/>
      <c r="G37" s="61">
        <f t="shared" si="0"/>
        <v>0</v>
      </c>
      <c r="H37" s="187">
        <f>G37*5%</f>
        <v>0</v>
      </c>
      <c r="I37" s="188">
        <f t="shared" si="2"/>
        <v>0</v>
      </c>
      <c r="J37" s="90">
        <v>0.05</v>
      </c>
      <c r="K37" s="1"/>
    </row>
    <row r="38" spans="2:11" ht="25.9" customHeight="1" x14ac:dyDescent="0.25">
      <c r="B38" s="104" t="s">
        <v>104</v>
      </c>
      <c r="C38" s="100" t="s">
        <v>105</v>
      </c>
      <c r="D38" s="40" t="s">
        <v>55</v>
      </c>
      <c r="E38" s="40">
        <v>10</v>
      </c>
      <c r="F38" s="126"/>
      <c r="G38" s="61">
        <f t="shared" si="0"/>
        <v>0</v>
      </c>
      <c r="H38" s="187">
        <f>G38*23%</f>
        <v>0</v>
      </c>
      <c r="I38" s="188">
        <f t="shared" si="2"/>
        <v>0</v>
      </c>
      <c r="J38" s="90">
        <v>0.23</v>
      </c>
      <c r="K38" s="1"/>
    </row>
    <row r="39" spans="2:11" ht="25.9" customHeight="1" x14ac:dyDescent="0.25">
      <c r="B39" s="104" t="s">
        <v>106</v>
      </c>
      <c r="C39" s="39" t="s">
        <v>107</v>
      </c>
      <c r="D39" s="41" t="s">
        <v>55</v>
      </c>
      <c r="E39" s="41">
        <v>40</v>
      </c>
      <c r="F39" s="126"/>
      <c r="G39" s="61">
        <f t="shared" si="0"/>
        <v>0</v>
      </c>
      <c r="H39" s="187">
        <f>G39*5%</f>
        <v>0</v>
      </c>
      <c r="I39" s="188">
        <f t="shared" si="2"/>
        <v>0</v>
      </c>
      <c r="J39" s="90">
        <v>0.05</v>
      </c>
      <c r="K39" s="1"/>
    </row>
    <row r="40" spans="2:11" ht="25.9" customHeight="1" x14ac:dyDescent="0.25">
      <c r="B40" s="104" t="s">
        <v>108</v>
      </c>
      <c r="C40" s="39" t="s">
        <v>109</v>
      </c>
      <c r="D40" s="40" t="s">
        <v>55</v>
      </c>
      <c r="E40" s="40">
        <v>40</v>
      </c>
      <c r="F40" s="126"/>
      <c r="G40" s="61">
        <f t="shared" si="0"/>
        <v>0</v>
      </c>
      <c r="H40" s="187">
        <f>G40*5%</f>
        <v>0</v>
      </c>
      <c r="I40" s="188">
        <f t="shared" si="2"/>
        <v>0</v>
      </c>
      <c r="J40" s="90">
        <v>0.05</v>
      </c>
      <c r="K40" s="1"/>
    </row>
    <row r="41" spans="2:11" ht="25.9" customHeight="1" x14ac:dyDescent="0.25">
      <c r="B41" s="104" t="s">
        <v>110</v>
      </c>
      <c r="C41" s="39" t="s">
        <v>111</v>
      </c>
      <c r="D41" s="40" t="s">
        <v>55</v>
      </c>
      <c r="E41" s="40">
        <v>200</v>
      </c>
      <c r="F41" s="126"/>
      <c r="G41" s="61">
        <f t="shared" si="0"/>
        <v>0</v>
      </c>
      <c r="H41" s="187">
        <f>G41*8%</f>
        <v>0</v>
      </c>
      <c r="I41" s="188">
        <f t="shared" si="2"/>
        <v>0</v>
      </c>
      <c r="J41" s="90">
        <v>0.08</v>
      </c>
      <c r="K41" s="1"/>
    </row>
    <row r="42" spans="2:11" ht="25.9" customHeight="1" x14ac:dyDescent="0.25">
      <c r="B42" s="104" t="s">
        <v>112</v>
      </c>
      <c r="C42" s="39" t="s">
        <v>113</v>
      </c>
      <c r="D42" s="41" t="s">
        <v>55</v>
      </c>
      <c r="E42" s="41">
        <v>40</v>
      </c>
      <c r="F42" s="126"/>
      <c r="G42" s="61">
        <f t="shared" si="0"/>
        <v>0</v>
      </c>
      <c r="H42" s="187">
        <f>G42*5%</f>
        <v>0</v>
      </c>
      <c r="I42" s="188">
        <f>G42+H42</f>
        <v>0</v>
      </c>
      <c r="J42" s="90">
        <v>0.05</v>
      </c>
      <c r="K42" s="1"/>
    </row>
    <row r="43" spans="2:11" ht="25.9" customHeight="1" x14ac:dyDescent="0.25">
      <c r="B43" s="104" t="s">
        <v>114</v>
      </c>
      <c r="C43" s="39" t="s">
        <v>115</v>
      </c>
      <c r="D43" s="41" t="s">
        <v>61</v>
      </c>
      <c r="E43" s="41">
        <v>40</v>
      </c>
      <c r="F43" s="126"/>
      <c r="G43" s="61">
        <f t="shared" si="0"/>
        <v>0</v>
      </c>
      <c r="H43" s="187">
        <f>G42*5%</f>
        <v>0</v>
      </c>
      <c r="I43" s="188">
        <f>G43+H43</f>
        <v>0</v>
      </c>
      <c r="J43" s="90">
        <v>0.05</v>
      </c>
      <c r="K43" s="1"/>
    </row>
    <row r="44" spans="2:11" ht="25.9" customHeight="1" x14ac:dyDescent="0.25">
      <c r="B44" s="104" t="s">
        <v>116</v>
      </c>
      <c r="C44" s="39" t="s">
        <v>117</v>
      </c>
      <c r="D44" s="40" t="s">
        <v>61</v>
      </c>
      <c r="E44" s="40">
        <v>60</v>
      </c>
      <c r="F44" s="126"/>
      <c r="G44" s="61">
        <f t="shared" si="0"/>
        <v>0</v>
      </c>
      <c r="H44" s="187">
        <f>G44*5%</f>
        <v>0</v>
      </c>
      <c r="I44" s="188">
        <f t="shared" si="2"/>
        <v>0</v>
      </c>
      <c r="J44" s="90">
        <v>0.05</v>
      </c>
      <c r="K44" s="1"/>
    </row>
    <row r="45" spans="2:11" ht="25.9" customHeight="1" x14ac:dyDescent="0.25">
      <c r="B45" s="104" t="s">
        <v>118</v>
      </c>
      <c r="C45" s="39" t="s">
        <v>119</v>
      </c>
      <c r="D45" s="40" t="s">
        <v>55</v>
      </c>
      <c r="E45" s="40">
        <v>200</v>
      </c>
      <c r="F45" s="126"/>
      <c r="G45" s="61">
        <f t="shared" si="0"/>
        <v>0</v>
      </c>
      <c r="H45" s="187">
        <f>G45*5%</f>
        <v>0</v>
      </c>
      <c r="I45" s="188">
        <f t="shared" si="2"/>
        <v>0</v>
      </c>
      <c r="J45" s="90">
        <v>0.05</v>
      </c>
      <c r="K45" s="1"/>
    </row>
    <row r="46" spans="2:11" ht="25.9" customHeight="1" x14ac:dyDescent="0.25">
      <c r="B46" s="104" t="s">
        <v>120</v>
      </c>
      <c r="C46" s="39" t="s">
        <v>121</v>
      </c>
      <c r="D46" s="40" t="s">
        <v>55</v>
      </c>
      <c r="E46" s="40">
        <v>120</v>
      </c>
      <c r="F46" s="126"/>
      <c r="G46" s="61">
        <f t="shared" ref="G46:G79" si="5">E46*F46</f>
        <v>0</v>
      </c>
      <c r="H46" s="187">
        <f>G46*23%</f>
        <v>0</v>
      </c>
      <c r="I46" s="188">
        <f t="shared" ref="I46:I79" si="6">G46+H46</f>
        <v>0</v>
      </c>
      <c r="J46" s="90">
        <v>0.23</v>
      </c>
      <c r="K46" s="1"/>
    </row>
    <row r="47" spans="2:11" ht="25.9" customHeight="1" x14ac:dyDescent="0.25">
      <c r="B47" s="104" t="s">
        <v>122</v>
      </c>
      <c r="C47" s="72" t="s">
        <v>123</v>
      </c>
      <c r="D47" s="71" t="s">
        <v>13</v>
      </c>
      <c r="E47" s="71">
        <v>240</v>
      </c>
      <c r="F47" s="125"/>
      <c r="G47" s="61">
        <f t="shared" si="5"/>
        <v>0</v>
      </c>
      <c r="H47" s="187">
        <f t="shared" ref="H47:H52" si="7">G47*5%</f>
        <v>0</v>
      </c>
      <c r="I47" s="188">
        <f t="shared" si="6"/>
        <v>0</v>
      </c>
      <c r="J47" s="90">
        <v>0.05</v>
      </c>
      <c r="K47" s="1"/>
    </row>
    <row r="48" spans="2:11" ht="25.9" customHeight="1" x14ac:dyDescent="0.25">
      <c r="B48" s="104" t="s">
        <v>124</v>
      </c>
      <c r="C48" s="39" t="s">
        <v>125</v>
      </c>
      <c r="D48" s="40" t="s">
        <v>13</v>
      </c>
      <c r="E48" s="40">
        <v>480</v>
      </c>
      <c r="F48" s="126"/>
      <c r="G48" s="61">
        <f t="shared" si="5"/>
        <v>0</v>
      </c>
      <c r="H48" s="187">
        <f t="shared" si="7"/>
        <v>0</v>
      </c>
      <c r="I48" s="188">
        <f t="shared" si="6"/>
        <v>0</v>
      </c>
      <c r="J48" s="90">
        <v>0.05</v>
      </c>
      <c r="K48" s="1"/>
    </row>
    <row r="49" spans="2:11" ht="25.9" customHeight="1" x14ac:dyDescent="0.25">
      <c r="B49" s="104" t="s">
        <v>126</v>
      </c>
      <c r="C49" s="39" t="s">
        <v>127</v>
      </c>
      <c r="D49" s="40" t="s">
        <v>13</v>
      </c>
      <c r="E49" s="40">
        <v>20</v>
      </c>
      <c r="F49" s="126"/>
      <c r="G49" s="61">
        <f t="shared" si="5"/>
        <v>0</v>
      </c>
      <c r="H49" s="187">
        <f t="shared" si="7"/>
        <v>0</v>
      </c>
      <c r="I49" s="188">
        <f t="shared" si="6"/>
        <v>0</v>
      </c>
      <c r="J49" s="90">
        <v>0.05</v>
      </c>
      <c r="K49" s="1"/>
    </row>
    <row r="50" spans="2:11" ht="25.9" customHeight="1" x14ac:dyDescent="0.25">
      <c r="B50" s="104" t="s">
        <v>128</v>
      </c>
      <c r="C50" s="39" t="s">
        <v>129</v>
      </c>
      <c r="D50" s="40" t="s">
        <v>13</v>
      </c>
      <c r="E50" s="40">
        <v>360</v>
      </c>
      <c r="F50" s="126"/>
      <c r="G50" s="61">
        <f t="shared" si="5"/>
        <v>0</v>
      </c>
      <c r="H50" s="187">
        <f t="shared" si="7"/>
        <v>0</v>
      </c>
      <c r="I50" s="188">
        <f t="shared" si="6"/>
        <v>0</v>
      </c>
      <c r="J50" s="90">
        <v>0.05</v>
      </c>
      <c r="K50" s="1"/>
    </row>
    <row r="51" spans="2:11" ht="25.9" customHeight="1" x14ac:dyDescent="0.25">
      <c r="B51" s="104" t="s">
        <v>130</v>
      </c>
      <c r="C51" s="39" t="s">
        <v>131</v>
      </c>
      <c r="D51" s="40" t="s">
        <v>61</v>
      </c>
      <c r="E51" s="40">
        <v>70</v>
      </c>
      <c r="F51" s="126"/>
      <c r="G51" s="61">
        <f t="shared" si="5"/>
        <v>0</v>
      </c>
      <c r="H51" s="187">
        <f t="shared" si="7"/>
        <v>0</v>
      </c>
      <c r="I51" s="188">
        <f t="shared" si="6"/>
        <v>0</v>
      </c>
      <c r="J51" s="90">
        <v>0.05</v>
      </c>
      <c r="K51" s="1"/>
    </row>
    <row r="52" spans="2:11" ht="25.9" customHeight="1" x14ac:dyDescent="0.25">
      <c r="B52" s="104" t="s">
        <v>132</v>
      </c>
      <c r="C52" s="39" t="s">
        <v>133</v>
      </c>
      <c r="D52" s="40" t="s">
        <v>13</v>
      </c>
      <c r="E52" s="40">
        <v>240</v>
      </c>
      <c r="F52" s="126"/>
      <c r="G52" s="61">
        <f t="shared" si="5"/>
        <v>0</v>
      </c>
      <c r="H52" s="187">
        <f t="shared" si="7"/>
        <v>0</v>
      </c>
      <c r="I52" s="188">
        <f t="shared" si="6"/>
        <v>0</v>
      </c>
      <c r="J52" s="90">
        <v>0.05</v>
      </c>
      <c r="K52" s="1"/>
    </row>
    <row r="53" spans="2:11" ht="25.9" customHeight="1" x14ac:dyDescent="0.25">
      <c r="B53" s="104" t="s">
        <v>134</v>
      </c>
      <c r="C53" s="39" t="s">
        <v>135</v>
      </c>
      <c r="D53" s="40" t="s">
        <v>55</v>
      </c>
      <c r="E53" s="40">
        <v>120</v>
      </c>
      <c r="F53" s="126"/>
      <c r="G53" s="61">
        <f t="shared" si="5"/>
        <v>0</v>
      </c>
      <c r="H53" s="187">
        <f>G53*8%</f>
        <v>0</v>
      </c>
      <c r="I53" s="188">
        <f t="shared" si="6"/>
        <v>0</v>
      </c>
      <c r="J53" s="90">
        <v>0.08</v>
      </c>
      <c r="K53" s="1"/>
    </row>
    <row r="54" spans="2:11" ht="25.9" customHeight="1" x14ac:dyDescent="0.25">
      <c r="B54" s="104" t="s">
        <v>136</v>
      </c>
      <c r="C54" s="39" t="s">
        <v>137</v>
      </c>
      <c r="D54" s="40" t="s">
        <v>55</v>
      </c>
      <c r="E54" s="40">
        <v>30</v>
      </c>
      <c r="F54" s="126"/>
      <c r="G54" s="61">
        <f t="shared" si="5"/>
        <v>0</v>
      </c>
      <c r="H54" s="187">
        <f>G54*8%</f>
        <v>0</v>
      </c>
      <c r="I54" s="188">
        <f t="shared" si="6"/>
        <v>0</v>
      </c>
      <c r="J54" s="90">
        <v>0.08</v>
      </c>
      <c r="K54" s="1"/>
    </row>
    <row r="55" spans="2:11" ht="25.9" customHeight="1" x14ac:dyDescent="0.25">
      <c r="B55" s="104" t="s">
        <v>138</v>
      </c>
      <c r="C55" s="39" t="s">
        <v>139</v>
      </c>
      <c r="D55" s="40" t="s">
        <v>55</v>
      </c>
      <c r="E55" s="40">
        <v>200</v>
      </c>
      <c r="F55" s="126"/>
      <c r="G55" s="61">
        <f t="shared" si="5"/>
        <v>0</v>
      </c>
      <c r="H55" s="187">
        <f>G55*5%</f>
        <v>0</v>
      </c>
      <c r="I55" s="188">
        <f t="shared" si="6"/>
        <v>0</v>
      </c>
      <c r="J55" s="90">
        <v>0.05</v>
      </c>
      <c r="K55" s="1"/>
    </row>
    <row r="56" spans="2:11" ht="43.15" customHeight="1" x14ac:dyDescent="0.25">
      <c r="B56" s="104" t="s">
        <v>140</v>
      </c>
      <c r="C56" s="39" t="s">
        <v>141</v>
      </c>
      <c r="D56" s="41" t="s">
        <v>55</v>
      </c>
      <c r="E56" s="41">
        <v>400</v>
      </c>
      <c r="F56" s="126"/>
      <c r="G56" s="61">
        <f t="shared" si="5"/>
        <v>0</v>
      </c>
      <c r="H56" s="187">
        <f>G56*8%</f>
        <v>0</v>
      </c>
      <c r="I56" s="188">
        <f t="shared" si="6"/>
        <v>0</v>
      </c>
      <c r="J56" s="90">
        <v>0.05</v>
      </c>
      <c r="K56" s="1"/>
    </row>
    <row r="57" spans="2:11" ht="25.9" customHeight="1" x14ac:dyDescent="0.25">
      <c r="B57" s="104" t="s">
        <v>142</v>
      </c>
      <c r="C57" s="39" t="s">
        <v>143</v>
      </c>
      <c r="D57" s="41" t="s">
        <v>55</v>
      </c>
      <c r="E57" s="41">
        <v>90</v>
      </c>
      <c r="F57" s="126"/>
      <c r="G57" s="61">
        <f t="shared" si="5"/>
        <v>0</v>
      </c>
      <c r="H57" s="187">
        <f>G57*5%</f>
        <v>0</v>
      </c>
      <c r="I57" s="188">
        <f t="shared" si="6"/>
        <v>0</v>
      </c>
      <c r="J57" s="90">
        <v>0.05</v>
      </c>
      <c r="K57" s="1"/>
    </row>
    <row r="58" spans="2:11" ht="25.9" customHeight="1" x14ac:dyDescent="0.25">
      <c r="B58" s="104" t="s">
        <v>144</v>
      </c>
      <c r="C58" s="72" t="s">
        <v>145</v>
      </c>
      <c r="D58" s="71" t="s">
        <v>146</v>
      </c>
      <c r="E58" s="71">
        <v>30</v>
      </c>
      <c r="F58" s="125"/>
      <c r="G58" s="61">
        <f t="shared" si="5"/>
        <v>0</v>
      </c>
      <c r="H58" s="187">
        <f>G58*5%</f>
        <v>0</v>
      </c>
      <c r="I58" s="188">
        <f t="shared" si="6"/>
        <v>0</v>
      </c>
      <c r="J58" s="90">
        <v>0.05</v>
      </c>
      <c r="K58" s="1"/>
    </row>
    <row r="59" spans="2:11" ht="25.9" customHeight="1" x14ac:dyDescent="0.25">
      <c r="B59" s="104" t="s">
        <v>147</v>
      </c>
      <c r="C59" s="72" t="s">
        <v>148</v>
      </c>
      <c r="D59" s="71" t="s">
        <v>61</v>
      </c>
      <c r="E59" s="71">
        <v>40</v>
      </c>
      <c r="F59" s="125"/>
      <c r="G59" s="61">
        <f t="shared" si="5"/>
        <v>0</v>
      </c>
      <c r="H59" s="187">
        <f>G59*5%</f>
        <v>0</v>
      </c>
      <c r="I59" s="188">
        <f t="shared" si="6"/>
        <v>0</v>
      </c>
      <c r="J59" s="90">
        <v>0.05</v>
      </c>
      <c r="K59" s="1"/>
    </row>
    <row r="60" spans="2:11" ht="25.9" customHeight="1" x14ac:dyDescent="0.25">
      <c r="B60" s="104" t="s">
        <v>149</v>
      </c>
      <c r="C60" s="39" t="s">
        <v>150</v>
      </c>
      <c r="D60" s="40" t="s">
        <v>55</v>
      </c>
      <c r="E60" s="40">
        <v>25</v>
      </c>
      <c r="F60" s="126"/>
      <c r="G60" s="61">
        <f t="shared" si="5"/>
        <v>0</v>
      </c>
      <c r="H60" s="187">
        <f>G60*5%</f>
        <v>0</v>
      </c>
      <c r="I60" s="188">
        <f t="shared" si="6"/>
        <v>0</v>
      </c>
      <c r="J60" s="90">
        <v>0.05</v>
      </c>
      <c r="K60" s="1"/>
    </row>
    <row r="61" spans="2:11" ht="25.9" customHeight="1" x14ac:dyDescent="0.25">
      <c r="B61" s="104" t="s">
        <v>151</v>
      </c>
      <c r="C61" s="39" t="s">
        <v>152</v>
      </c>
      <c r="D61" s="40" t="s">
        <v>55</v>
      </c>
      <c r="E61" s="40">
        <v>150</v>
      </c>
      <c r="F61" s="126"/>
      <c r="G61" s="61">
        <f t="shared" si="5"/>
        <v>0</v>
      </c>
      <c r="H61" s="187">
        <f>G61*23%</f>
        <v>0</v>
      </c>
      <c r="I61" s="188">
        <f t="shared" si="6"/>
        <v>0</v>
      </c>
      <c r="J61" s="90">
        <v>0.23</v>
      </c>
      <c r="K61" s="1"/>
    </row>
    <row r="62" spans="2:11" ht="25.9" customHeight="1" x14ac:dyDescent="0.25">
      <c r="B62" s="104" t="s">
        <v>153</v>
      </c>
      <c r="C62" s="72" t="s">
        <v>154</v>
      </c>
      <c r="D62" s="71" t="s">
        <v>13</v>
      </c>
      <c r="E62" s="71">
        <v>43</v>
      </c>
      <c r="F62" s="125"/>
      <c r="G62" s="61">
        <f t="shared" si="5"/>
        <v>0</v>
      </c>
      <c r="H62" s="187">
        <f>G62*5%</f>
        <v>0</v>
      </c>
      <c r="I62" s="188">
        <f t="shared" si="6"/>
        <v>0</v>
      </c>
      <c r="J62" s="90">
        <v>0.05</v>
      </c>
      <c r="K62" s="1"/>
    </row>
    <row r="63" spans="2:11" ht="25.9" customHeight="1" x14ac:dyDescent="0.25">
      <c r="B63" s="104" t="s">
        <v>155</v>
      </c>
      <c r="C63" s="39" t="s">
        <v>156</v>
      </c>
      <c r="D63" s="40" t="s">
        <v>55</v>
      </c>
      <c r="E63" s="40">
        <v>90</v>
      </c>
      <c r="F63" s="126"/>
      <c r="G63" s="61">
        <f t="shared" si="5"/>
        <v>0</v>
      </c>
      <c r="H63" s="187">
        <f>G63*8%</f>
        <v>0</v>
      </c>
      <c r="I63" s="188">
        <f t="shared" si="6"/>
        <v>0</v>
      </c>
      <c r="J63" s="90">
        <v>0.08</v>
      </c>
      <c r="K63" s="1"/>
    </row>
    <row r="64" spans="2:11" ht="25.9" customHeight="1" x14ac:dyDescent="0.25">
      <c r="B64" s="104" t="s">
        <v>157</v>
      </c>
      <c r="C64" s="39" t="s">
        <v>158</v>
      </c>
      <c r="D64" s="40" t="s">
        <v>13</v>
      </c>
      <c r="E64" s="40">
        <v>1000</v>
      </c>
      <c r="F64" s="126"/>
      <c r="G64" s="61">
        <f t="shared" si="5"/>
        <v>0</v>
      </c>
      <c r="H64" s="187">
        <f>G64*5%</f>
        <v>0</v>
      </c>
      <c r="I64" s="188">
        <f t="shared" si="6"/>
        <v>0</v>
      </c>
      <c r="J64" s="90">
        <v>0.05</v>
      </c>
      <c r="K64" s="1"/>
    </row>
    <row r="65" spans="2:11" ht="25.9" customHeight="1" x14ac:dyDescent="0.25">
      <c r="B65" s="104" t="s">
        <v>159</v>
      </c>
      <c r="C65" s="39" t="s">
        <v>160</v>
      </c>
      <c r="D65" s="40" t="s">
        <v>55</v>
      </c>
      <c r="E65" s="40">
        <v>200</v>
      </c>
      <c r="F65" s="126"/>
      <c r="G65" s="61">
        <f t="shared" si="5"/>
        <v>0</v>
      </c>
      <c r="H65" s="187">
        <f>G65*5%</f>
        <v>0</v>
      </c>
      <c r="I65" s="188">
        <f t="shared" si="6"/>
        <v>0</v>
      </c>
      <c r="J65" s="90">
        <v>0.05</v>
      </c>
      <c r="K65" s="1"/>
    </row>
    <row r="66" spans="2:11" ht="25.9" customHeight="1" x14ac:dyDescent="0.25">
      <c r="B66" s="104" t="s">
        <v>161</v>
      </c>
      <c r="C66" s="39" t="s">
        <v>162</v>
      </c>
      <c r="D66" s="40" t="s">
        <v>55</v>
      </c>
      <c r="E66" s="40">
        <v>30</v>
      </c>
      <c r="F66" s="126"/>
      <c r="G66" s="61">
        <f t="shared" si="5"/>
        <v>0</v>
      </c>
      <c r="H66" s="187">
        <f t="shared" ref="H66:H75" si="8">G66*5%</f>
        <v>0</v>
      </c>
      <c r="I66" s="188">
        <f t="shared" si="6"/>
        <v>0</v>
      </c>
      <c r="J66" s="90">
        <v>0.05</v>
      </c>
      <c r="K66" s="1"/>
    </row>
    <row r="67" spans="2:11" ht="25.9" customHeight="1" x14ac:dyDescent="0.25">
      <c r="B67" s="104" t="s">
        <v>163</v>
      </c>
      <c r="C67" s="39" t="s">
        <v>164</v>
      </c>
      <c r="D67" s="40" t="s">
        <v>55</v>
      </c>
      <c r="E67" s="40">
        <v>60</v>
      </c>
      <c r="F67" s="126"/>
      <c r="G67" s="61">
        <f>E67*F67</f>
        <v>0</v>
      </c>
      <c r="H67" s="187">
        <f>G67*5%</f>
        <v>0</v>
      </c>
      <c r="I67" s="188">
        <f>G67+H67</f>
        <v>0</v>
      </c>
      <c r="J67" s="90">
        <v>0.05</v>
      </c>
      <c r="K67" s="1"/>
    </row>
    <row r="68" spans="2:11" ht="25.9" customHeight="1" x14ac:dyDescent="0.25">
      <c r="B68" s="104" t="s">
        <v>165</v>
      </c>
      <c r="C68" s="39" t="s">
        <v>166</v>
      </c>
      <c r="D68" s="40" t="s">
        <v>13</v>
      </c>
      <c r="E68" s="40">
        <v>500</v>
      </c>
      <c r="F68" s="126"/>
      <c r="G68" s="61">
        <f t="shared" si="5"/>
        <v>0</v>
      </c>
      <c r="H68" s="187">
        <f t="shared" si="8"/>
        <v>0</v>
      </c>
      <c r="I68" s="188">
        <f t="shared" si="6"/>
        <v>0</v>
      </c>
      <c r="J68" s="90">
        <v>0.05</v>
      </c>
      <c r="K68" s="1"/>
    </row>
    <row r="69" spans="2:11" ht="25.9" customHeight="1" x14ac:dyDescent="0.25">
      <c r="B69" s="104" t="s">
        <v>167</v>
      </c>
      <c r="C69" s="39" t="s">
        <v>168</v>
      </c>
      <c r="D69" s="40" t="s">
        <v>13</v>
      </c>
      <c r="E69" s="40">
        <v>20</v>
      </c>
      <c r="F69" s="126"/>
      <c r="G69" s="61">
        <f t="shared" si="5"/>
        <v>0</v>
      </c>
      <c r="H69" s="187">
        <f t="shared" si="8"/>
        <v>0</v>
      </c>
      <c r="I69" s="188">
        <f t="shared" si="6"/>
        <v>0</v>
      </c>
      <c r="J69" s="90">
        <v>0.05</v>
      </c>
      <c r="K69" s="1"/>
    </row>
    <row r="70" spans="2:11" ht="25.9" customHeight="1" x14ac:dyDescent="0.25">
      <c r="B70" s="104" t="s">
        <v>169</v>
      </c>
      <c r="C70" s="39" t="s">
        <v>170</v>
      </c>
      <c r="D70" s="40" t="s">
        <v>13</v>
      </c>
      <c r="E70" s="40">
        <v>20</v>
      </c>
      <c r="F70" s="126"/>
      <c r="G70" s="61">
        <f t="shared" si="5"/>
        <v>0</v>
      </c>
      <c r="H70" s="187">
        <f t="shared" si="8"/>
        <v>0</v>
      </c>
      <c r="I70" s="188">
        <f t="shared" si="6"/>
        <v>0</v>
      </c>
      <c r="J70" s="90">
        <v>0.05</v>
      </c>
      <c r="K70" s="1"/>
    </row>
    <row r="71" spans="2:11" ht="25.9" customHeight="1" x14ac:dyDescent="0.25">
      <c r="B71" s="104" t="s">
        <v>171</v>
      </c>
      <c r="C71" s="72" t="s">
        <v>172</v>
      </c>
      <c r="D71" s="71" t="s">
        <v>61</v>
      </c>
      <c r="E71" s="71">
        <v>170</v>
      </c>
      <c r="F71" s="125"/>
      <c r="G71" s="61">
        <f t="shared" si="5"/>
        <v>0</v>
      </c>
      <c r="H71" s="187">
        <f t="shared" si="8"/>
        <v>0</v>
      </c>
      <c r="I71" s="188">
        <f t="shared" si="6"/>
        <v>0</v>
      </c>
      <c r="J71" s="90">
        <v>0.05</v>
      </c>
      <c r="K71" s="1"/>
    </row>
    <row r="72" spans="2:11" ht="25.9" customHeight="1" x14ac:dyDescent="0.25">
      <c r="B72" s="104" t="s">
        <v>173</v>
      </c>
      <c r="C72" s="39" t="s">
        <v>174</v>
      </c>
      <c r="D72" s="40" t="s">
        <v>55</v>
      </c>
      <c r="E72" s="40">
        <v>30</v>
      </c>
      <c r="F72" s="126"/>
      <c r="G72" s="61">
        <f t="shared" si="5"/>
        <v>0</v>
      </c>
      <c r="H72" s="187">
        <f t="shared" si="8"/>
        <v>0</v>
      </c>
      <c r="I72" s="188">
        <f t="shared" si="6"/>
        <v>0</v>
      </c>
      <c r="J72" s="90">
        <v>0.05</v>
      </c>
      <c r="K72" s="1"/>
    </row>
    <row r="73" spans="2:11" ht="25.9" customHeight="1" x14ac:dyDescent="0.25">
      <c r="B73" s="104" t="s">
        <v>175</v>
      </c>
      <c r="C73" s="72" t="s">
        <v>176</v>
      </c>
      <c r="D73" s="71" t="s">
        <v>55</v>
      </c>
      <c r="E73" s="71">
        <v>800</v>
      </c>
      <c r="F73" s="125"/>
      <c r="G73" s="61">
        <f t="shared" si="5"/>
        <v>0</v>
      </c>
      <c r="H73" s="187">
        <f t="shared" si="8"/>
        <v>0</v>
      </c>
      <c r="I73" s="188">
        <f t="shared" si="6"/>
        <v>0</v>
      </c>
      <c r="J73" s="90">
        <v>0.05</v>
      </c>
      <c r="K73" s="1"/>
    </row>
    <row r="74" spans="2:11" ht="25.9" customHeight="1" x14ac:dyDescent="0.25">
      <c r="B74" s="104" t="s">
        <v>177</v>
      </c>
      <c r="C74" s="39" t="s">
        <v>178</v>
      </c>
      <c r="D74" s="40" t="s">
        <v>61</v>
      </c>
      <c r="E74" s="40">
        <v>20</v>
      </c>
      <c r="F74" s="126"/>
      <c r="G74" s="61">
        <f t="shared" si="5"/>
        <v>0</v>
      </c>
      <c r="H74" s="187">
        <f t="shared" si="8"/>
        <v>0</v>
      </c>
      <c r="I74" s="188">
        <f t="shared" si="6"/>
        <v>0</v>
      </c>
      <c r="J74" s="90">
        <v>0.08</v>
      </c>
      <c r="K74" s="1"/>
    </row>
    <row r="75" spans="2:11" ht="25.9" customHeight="1" x14ac:dyDescent="0.25">
      <c r="B75" s="104" t="s">
        <v>179</v>
      </c>
      <c r="C75" s="39" t="s">
        <v>180</v>
      </c>
      <c r="D75" s="40" t="s">
        <v>61</v>
      </c>
      <c r="E75" s="40">
        <v>40</v>
      </c>
      <c r="F75" s="126"/>
      <c r="G75" s="61">
        <f t="shared" si="5"/>
        <v>0</v>
      </c>
      <c r="H75" s="187">
        <f t="shared" si="8"/>
        <v>0</v>
      </c>
      <c r="I75" s="188">
        <f t="shared" si="6"/>
        <v>0</v>
      </c>
      <c r="J75" s="90">
        <v>0.08</v>
      </c>
      <c r="K75" s="1"/>
    </row>
    <row r="76" spans="2:11" ht="25.9" customHeight="1" x14ac:dyDescent="0.25">
      <c r="B76" s="104" t="s">
        <v>181</v>
      </c>
      <c r="C76" s="39" t="s">
        <v>182</v>
      </c>
      <c r="D76" s="40" t="s">
        <v>55</v>
      </c>
      <c r="E76" s="40">
        <v>60</v>
      </c>
      <c r="F76" s="126"/>
      <c r="G76" s="61">
        <f t="shared" si="5"/>
        <v>0</v>
      </c>
      <c r="H76" s="187">
        <f t="shared" ref="H76:H94" si="9">G76*5%</f>
        <v>0</v>
      </c>
      <c r="I76" s="188">
        <f t="shared" si="6"/>
        <v>0</v>
      </c>
      <c r="J76" s="90">
        <v>0.23</v>
      </c>
      <c r="K76" s="1"/>
    </row>
    <row r="77" spans="2:11" ht="25.9" customHeight="1" x14ac:dyDescent="0.25">
      <c r="B77" s="104" t="s">
        <v>183</v>
      </c>
      <c r="C77" s="72" t="s">
        <v>184</v>
      </c>
      <c r="D77" s="71" t="s">
        <v>55</v>
      </c>
      <c r="E77" s="71">
        <v>100</v>
      </c>
      <c r="F77" s="125"/>
      <c r="G77" s="61">
        <f t="shared" si="5"/>
        <v>0</v>
      </c>
      <c r="H77" s="187">
        <f t="shared" si="9"/>
        <v>0</v>
      </c>
      <c r="I77" s="188">
        <f t="shared" si="6"/>
        <v>0</v>
      </c>
      <c r="J77" s="90">
        <v>0.05</v>
      </c>
      <c r="K77" s="1"/>
    </row>
    <row r="78" spans="2:11" ht="25.9" customHeight="1" x14ac:dyDescent="0.25">
      <c r="B78" s="104" t="s">
        <v>185</v>
      </c>
      <c r="C78" s="39" t="s">
        <v>186</v>
      </c>
      <c r="D78" s="40" t="s">
        <v>55</v>
      </c>
      <c r="E78" s="40">
        <v>600</v>
      </c>
      <c r="F78" s="126"/>
      <c r="G78" s="61">
        <f t="shared" si="5"/>
        <v>0</v>
      </c>
      <c r="H78" s="187">
        <f t="shared" si="9"/>
        <v>0</v>
      </c>
      <c r="I78" s="188">
        <f t="shared" si="6"/>
        <v>0</v>
      </c>
      <c r="J78" s="90">
        <v>0.05</v>
      </c>
      <c r="K78" s="1"/>
    </row>
    <row r="79" spans="2:11" ht="25.9" customHeight="1" x14ac:dyDescent="0.25">
      <c r="B79" s="104" t="s">
        <v>187</v>
      </c>
      <c r="C79" s="72" t="s">
        <v>188</v>
      </c>
      <c r="D79" s="71" t="s">
        <v>146</v>
      </c>
      <c r="E79" s="71">
        <v>25</v>
      </c>
      <c r="F79" s="125"/>
      <c r="G79" s="61">
        <f t="shared" si="5"/>
        <v>0</v>
      </c>
      <c r="H79" s="187">
        <f t="shared" si="9"/>
        <v>0</v>
      </c>
      <c r="I79" s="188">
        <f t="shared" si="6"/>
        <v>0</v>
      </c>
      <c r="J79" s="90">
        <v>0.05</v>
      </c>
      <c r="K79" s="1"/>
    </row>
    <row r="80" spans="2:11" ht="25.9" customHeight="1" x14ac:dyDescent="0.25">
      <c r="B80" s="104" t="s">
        <v>189</v>
      </c>
      <c r="C80" s="72" t="s">
        <v>190</v>
      </c>
      <c r="D80" s="71" t="s">
        <v>61</v>
      </c>
      <c r="E80" s="71">
        <v>170</v>
      </c>
      <c r="F80" s="125"/>
      <c r="G80" s="61">
        <f t="shared" ref="G80:G134" si="10">E80*F80</f>
        <v>0</v>
      </c>
      <c r="H80" s="187">
        <f t="shared" si="9"/>
        <v>0</v>
      </c>
      <c r="I80" s="188">
        <f t="shared" ref="I80:I134" si="11">G80+H80</f>
        <v>0</v>
      </c>
      <c r="J80" s="90">
        <v>0.05</v>
      </c>
      <c r="K80" s="1"/>
    </row>
    <row r="81" spans="2:11" ht="25.9" customHeight="1" x14ac:dyDescent="0.25">
      <c r="B81" s="104" t="s">
        <v>191</v>
      </c>
      <c r="C81" s="72" t="s">
        <v>192</v>
      </c>
      <c r="D81" s="71" t="s">
        <v>55</v>
      </c>
      <c r="E81" s="71">
        <v>85</v>
      </c>
      <c r="F81" s="125"/>
      <c r="G81" s="61">
        <f t="shared" si="10"/>
        <v>0</v>
      </c>
      <c r="H81" s="187">
        <f t="shared" si="9"/>
        <v>0</v>
      </c>
      <c r="I81" s="188">
        <f t="shared" si="11"/>
        <v>0</v>
      </c>
      <c r="J81" s="90">
        <v>0.05</v>
      </c>
      <c r="K81" s="1"/>
    </row>
    <row r="82" spans="2:11" ht="25.9" customHeight="1" x14ac:dyDescent="0.25">
      <c r="B82" s="104" t="s">
        <v>193</v>
      </c>
      <c r="C82" s="72" t="s">
        <v>194</v>
      </c>
      <c r="D82" s="71" t="s">
        <v>61</v>
      </c>
      <c r="E82" s="71">
        <v>20</v>
      </c>
      <c r="F82" s="125"/>
      <c r="G82" s="61">
        <f t="shared" si="10"/>
        <v>0</v>
      </c>
      <c r="H82" s="187">
        <f t="shared" si="9"/>
        <v>0</v>
      </c>
      <c r="I82" s="188">
        <f t="shared" si="11"/>
        <v>0</v>
      </c>
      <c r="J82" s="90">
        <v>0.05</v>
      </c>
      <c r="K82" s="1"/>
    </row>
    <row r="83" spans="2:11" ht="25.9" customHeight="1" x14ac:dyDescent="0.25">
      <c r="B83" s="104" t="s">
        <v>195</v>
      </c>
      <c r="C83" s="39" t="s">
        <v>196</v>
      </c>
      <c r="D83" s="40" t="s">
        <v>61</v>
      </c>
      <c r="E83" s="40">
        <v>44</v>
      </c>
      <c r="F83" s="126"/>
      <c r="G83" s="61">
        <f t="shared" si="10"/>
        <v>0</v>
      </c>
      <c r="H83" s="187">
        <f t="shared" si="9"/>
        <v>0</v>
      </c>
      <c r="I83" s="188">
        <f t="shared" si="11"/>
        <v>0</v>
      </c>
      <c r="J83" s="90">
        <v>0.05</v>
      </c>
      <c r="K83" s="1"/>
    </row>
    <row r="84" spans="2:11" ht="25.9" customHeight="1" x14ac:dyDescent="0.25">
      <c r="B84" s="104" t="s">
        <v>197</v>
      </c>
      <c r="C84" s="39" t="s">
        <v>198</v>
      </c>
      <c r="D84" s="40" t="s">
        <v>55</v>
      </c>
      <c r="E84" s="40">
        <v>20</v>
      </c>
      <c r="F84" s="126"/>
      <c r="G84" s="61">
        <f t="shared" si="10"/>
        <v>0</v>
      </c>
      <c r="H84" s="187">
        <f t="shared" si="9"/>
        <v>0</v>
      </c>
      <c r="I84" s="188">
        <f t="shared" si="11"/>
        <v>0</v>
      </c>
      <c r="J84" s="90">
        <v>0.05</v>
      </c>
      <c r="K84" s="1"/>
    </row>
    <row r="85" spans="2:11" ht="25.9" customHeight="1" x14ac:dyDescent="0.25">
      <c r="B85" s="104" t="s">
        <v>199</v>
      </c>
      <c r="C85" s="72" t="s">
        <v>200</v>
      </c>
      <c r="D85" s="71" t="s">
        <v>61</v>
      </c>
      <c r="E85" s="71">
        <v>20</v>
      </c>
      <c r="F85" s="125"/>
      <c r="G85" s="61">
        <f t="shared" si="10"/>
        <v>0</v>
      </c>
      <c r="H85" s="187">
        <f t="shared" si="9"/>
        <v>0</v>
      </c>
      <c r="I85" s="188">
        <f t="shared" si="11"/>
        <v>0</v>
      </c>
      <c r="J85" s="90">
        <v>0.05</v>
      </c>
      <c r="K85" s="1"/>
    </row>
    <row r="86" spans="2:11" ht="25.9" customHeight="1" x14ac:dyDescent="0.25">
      <c r="B86" s="104" t="s">
        <v>201</v>
      </c>
      <c r="C86" s="72" t="s">
        <v>202</v>
      </c>
      <c r="D86" s="71" t="s">
        <v>61</v>
      </c>
      <c r="E86" s="71">
        <v>10</v>
      </c>
      <c r="F86" s="125"/>
      <c r="G86" s="61">
        <f t="shared" si="10"/>
        <v>0</v>
      </c>
      <c r="H86" s="187">
        <f t="shared" si="9"/>
        <v>0</v>
      </c>
      <c r="I86" s="188">
        <f t="shared" si="11"/>
        <v>0</v>
      </c>
      <c r="J86" s="90">
        <v>0.05</v>
      </c>
      <c r="K86" s="1"/>
    </row>
    <row r="87" spans="2:11" ht="25.9" customHeight="1" x14ac:dyDescent="0.25">
      <c r="B87" s="104" t="s">
        <v>203</v>
      </c>
      <c r="C87" s="39" t="s">
        <v>204</v>
      </c>
      <c r="D87" s="40" t="s">
        <v>55</v>
      </c>
      <c r="E87" s="40">
        <v>50</v>
      </c>
      <c r="F87" s="126"/>
      <c r="G87" s="61">
        <f t="shared" si="10"/>
        <v>0</v>
      </c>
      <c r="H87" s="187">
        <f t="shared" si="9"/>
        <v>0</v>
      </c>
      <c r="I87" s="188">
        <f t="shared" si="11"/>
        <v>0</v>
      </c>
      <c r="J87" s="90">
        <v>0.05</v>
      </c>
      <c r="K87" s="1"/>
    </row>
    <row r="88" spans="2:11" ht="25.9" customHeight="1" x14ac:dyDescent="0.25">
      <c r="B88" s="104" t="s">
        <v>205</v>
      </c>
      <c r="C88" s="39" t="s">
        <v>473</v>
      </c>
      <c r="D88" s="40" t="s">
        <v>61</v>
      </c>
      <c r="E88" s="40">
        <v>33</v>
      </c>
      <c r="F88" s="126"/>
      <c r="G88" s="61">
        <f t="shared" si="10"/>
        <v>0</v>
      </c>
      <c r="H88" s="187">
        <f t="shared" si="9"/>
        <v>0</v>
      </c>
      <c r="I88" s="188">
        <f t="shared" si="11"/>
        <v>0</v>
      </c>
      <c r="J88" s="90">
        <v>0.05</v>
      </c>
      <c r="K88" s="1"/>
    </row>
    <row r="89" spans="2:11" ht="25.9" customHeight="1" x14ac:dyDescent="0.25">
      <c r="B89" s="104" t="s">
        <v>206</v>
      </c>
      <c r="C89" s="39" t="s">
        <v>207</v>
      </c>
      <c r="D89" s="40" t="s">
        <v>55</v>
      </c>
      <c r="E89" s="40">
        <v>80</v>
      </c>
      <c r="F89" s="126"/>
      <c r="G89" s="61">
        <f t="shared" si="10"/>
        <v>0</v>
      </c>
      <c r="H89" s="187">
        <f t="shared" si="9"/>
        <v>0</v>
      </c>
      <c r="I89" s="188">
        <f t="shared" si="11"/>
        <v>0</v>
      </c>
      <c r="J89" s="90">
        <v>0.05</v>
      </c>
      <c r="K89" s="1"/>
    </row>
    <row r="90" spans="2:11" ht="25.9" customHeight="1" x14ac:dyDescent="0.25">
      <c r="B90" s="104" t="s">
        <v>208</v>
      </c>
      <c r="C90" s="39" t="s">
        <v>209</v>
      </c>
      <c r="D90" s="40" t="s">
        <v>61</v>
      </c>
      <c r="E90" s="40">
        <v>35</v>
      </c>
      <c r="F90" s="126"/>
      <c r="G90" s="61">
        <f t="shared" si="10"/>
        <v>0</v>
      </c>
      <c r="H90" s="187">
        <f t="shared" si="9"/>
        <v>0</v>
      </c>
      <c r="I90" s="188">
        <f t="shared" si="11"/>
        <v>0</v>
      </c>
      <c r="J90" s="90">
        <v>0.05</v>
      </c>
      <c r="K90" s="1"/>
    </row>
    <row r="91" spans="2:11" ht="25.9" customHeight="1" x14ac:dyDescent="0.25">
      <c r="B91" s="104" t="s">
        <v>210</v>
      </c>
      <c r="C91" s="39" t="s">
        <v>211</v>
      </c>
      <c r="D91" s="40" t="s">
        <v>61</v>
      </c>
      <c r="E91" s="40">
        <v>33</v>
      </c>
      <c r="F91" s="126"/>
      <c r="G91" s="61">
        <f t="shared" si="10"/>
        <v>0</v>
      </c>
      <c r="H91" s="187">
        <f t="shared" si="9"/>
        <v>0</v>
      </c>
      <c r="I91" s="188">
        <f t="shared" si="11"/>
        <v>0</v>
      </c>
      <c r="J91" s="90">
        <v>0.05</v>
      </c>
      <c r="K91" s="1"/>
    </row>
    <row r="92" spans="2:11" ht="25.9" customHeight="1" x14ac:dyDescent="0.25">
      <c r="B92" s="104" t="s">
        <v>212</v>
      </c>
      <c r="C92" s="39" t="s">
        <v>213</v>
      </c>
      <c r="D92" s="40" t="s">
        <v>61</v>
      </c>
      <c r="E92" s="40">
        <v>35</v>
      </c>
      <c r="F92" s="126"/>
      <c r="G92" s="61">
        <f t="shared" si="10"/>
        <v>0</v>
      </c>
      <c r="H92" s="187">
        <f t="shared" si="9"/>
        <v>0</v>
      </c>
      <c r="I92" s="188">
        <f t="shared" si="11"/>
        <v>0</v>
      </c>
      <c r="J92" s="90">
        <v>0.05</v>
      </c>
      <c r="K92" s="1"/>
    </row>
    <row r="93" spans="2:11" ht="25.9" customHeight="1" x14ac:dyDescent="0.25">
      <c r="B93" s="104" t="s">
        <v>214</v>
      </c>
      <c r="C93" s="39" t="s">
        <v>215</v>
      </c>
      <c r="D93" s="40" t="s">
        <v>61</v>
      </c>
      <c r="E93" s="40">
        <v>40</v>
      </c>
      <c r="F93" s="126"/>
      <c r="G93" s="61">
        <f t="shared" si="10"/>
        <v>0</v>
      </c>
      <c r="H93" s="187">
        <f t="shared" si="9"/>
        <v>0</v>
      </c>
      <c r="I93" s="188">
        <f t="shared" si="11"/>
        <v>0</v>
      </c>
      <c r="J93" s="90">
        <v>0.05</v>
      </c>
      <c r="K93" s="1"/>
    </row>
    <row r="94" spans="2:11" ht="25.9" customHeight="1" x14ac:dyDescent="0.25">
      <c r="B94" s="104" t="s">
        <v>216</v>
      </c>
      <c r="C94" s="39" t="s">
        <v>217</v>
      </c>
      <c r="D94" s="40" t="s">
        <v>61</v>
      </c>
      <c r="E94" s="40">
        <v>88</v>
      </c>
      <c r="F94" s="126"/>
      <c r="G94" s="61">
        <f t="shared" si="10"/>
        <v>0</v>
      </c>
      <c r="H94" s="187">
        <f t="shared" si="9"/>
        <v>0</v>
      </c>
      <c r="I94" s="188">
        <f t="shared" si="11"/>
        <v>0</v>
      </c>
      <c r="J94" s="90">
        <v>0.05</v>
      </c>
      <c r="K94" s="1"/>
    </row>
    <row r="95" spans="2:11" ht="25.9" customHeight="1" x14ac:dyDescent="0.25">
      <c r="B95" s="104" t="s">
        <v>218</v>
      </c>
      <c r="C95" s="39" t="s">
        <v>219</v>
      </c>
      <c r="D95" s="40" t="s">
        <v>61</v>
      </c>
      <c r="E95" s="40">
        <v>10</v>
      </c>
      <c r="F95" s="126"/>
      <c r="G95" s="61">
        <f t="shared" si="10"/>
        <v>0</v>
      </c>
      <c r="H95" s="187">
        <f>G95*5%</f>
        <v>0</v>
      </c>
      <c r="I95" s="188">
        <f t="shared" si="11"/>
        <v>0</v>
      </c>
      <c r="J95" s="90">
        <v>0.05</v>
      </c>
      <c r="K95" s="1"/>
    </row>
    <row r="96" spans="2:11" ht="25.9" customHeight="1" x14ac:dyDescent="0.25">
      <c r="B96" s="104" t="s">
        <v>220</v>
      </c>
      <c r="C96" s="39" t="s">
        <v>221</v>
      </c>
      <c r="D96" s="40" t="s">
        <v>61</v>
      </c>
      <c r="E96" s="40">
        <v>20</v>
      </c>
      <c r="F96" s="126"/>
      <c r="G96" s="61">
        <f t="shared" si="10"/>
        <v>0</v>
      </c>
      <c r="H96" s="187">
        <f>G96*5%</f>
        <v>0</v>
      </c>
      <c r="I96" s="188">
        <f t="shared" si="11"/>
        <v>0</v>
      </c>
      <c r="J96" s="90">
        <v>0.05</v>
      </c>
      <c r="K96" s="1"/>
    </row>
    <row r="97" spans="2:11" ht="25.9" customHeight="1" x14ac:dyDescent="0.25">
      <c r="B97" s="104" t="s">
        <v>222</v>
      </c>
      <c r="C97" s="39" t="s">
        <v>223</v>
      </c>
      <c r="D97" s="40" t="s">
        <v>61</v>
      </c>
      <c r="E97" s="40">
        <v>250</v>
      </c>
      <c r="F97" s="126"/>
      <c r="G97" s="61">
        <f t="shared" si="10"/>
        <v>0</v>
      </c>
      <c r="H97" s="187">
        <f t="shared" ref="H97:H99" si="12">G97*5%</f>
        <v>0</v>
      </c>
      <c r="I97" s="188">
        <f t="shared" si="11"/>
        <v>0</v>
      </c>
      <c r="J97" s="90">
        <v>0.05</v>
      </c>
      <c r="K97" s="1"/>
    </row>
    <row r="98" spans="2:11" ht="25.9" customHeight="1" x14ac:dyDescent="0.25">
      <c r="B98" s="104" t="s">
        <v>224</v>
      </c>
      <c r="C98" s="39" t="s">
        <v>225</v>
      </c>
      <c r="D98" s="40" t="s">
        <v>61</v>
      </c>
      <c r="E98" s="40">
        <v>250</v>
      </c>
      <c r="F98" s="126"/>
      <c r="G98" s="61">
        <f t="shared" si="10"/>
        <v>0</v>
      </c>
      <c r="H98" s="187">
        <f t="shared" si="12"/>
        <v>0</v>
      </c>
      <c r="I98" s="188">
        <f t="shared" si="11"/>
        <v>0</v>
      </c>
      <c r="J98" s="90">
        <v>0.05</v>
      </c>
      <c r="K98" s="1"/>
    </row>
    <row r="99" spans="2:11" ht="25.9" customHeight="1" x14ac:dyDescent="0.25">
      <c r="B99" s="104" t="s">
        <v>226</v>
      </c>
      <c r="C99" s="39" t="s">
        <v>227</v>
      </c>
      <c r="D99" s="40" t="s">
        <v>55</v>
      </c>
      <c r="E99" s="40">
        <v>12</v>
      </c>
      <c r="F99" s="126"/>
      <c r="G99" s="61">
        <f t="shared" si="10"/>
        <v>0</v>
      </c>
      <c r="H99" s="187">
        <f t="shared" si="12"/>
        <v>0</v>
      </c>
      <c r="I99" s="188">
        <f t="shared" si="11"/>
        <v>0</v>
      </c>
      <c r="J99" s="90">
        <v>0.05</v>
      </c>
      <c r="K99" s="1"/>
    </row>
    <row r="100" spans="2:11" ht="25.9" customHeight="1" x14ac:dyDescent="0.25">
      <c r="B100" s="104" t="s">
        <v>228</v>
      </c>
      <c r="C100" s="39" t="s">
        <v>229</v>
      </c>
      <c r="D100" s="40" t="s">
        <v>55</v>
      </c>
      <c r="E100" s="40">
        <v>10</v>
      </c>
      <c r="F100" s="126"/>
      <c r="G100" s="61">
        <f t="shared" si="10"/>
        <v>0</v>
      </c>
      <c r="H100" s="187">
        <f>G100*23%</f>
        <v>0</v>
      </c>
      <c r="I100" s="188">
        <f t="shared" si="11"/>
        <v>0</v>
      </c>
      <c r="J100" s="90">
        <v>0.23</v>
      </c>
      <c r="K100" s="1"/>
    </row>
    <row r="101" spans="2:11" ht="25.9" customHeight="1" x14ac:dyDescent="0.25">
      <c r="B101" s="104" t="s">
        <v>230</v>
      </c>
      <c r="C101" s="39" t="s">
        <v>231</v>
      </c>
      <c r="D101" s="40" t="s">
        <v>55</v>
      </c>
      <c r="E101" s="40">
        <v>50</v>
      </c>
      <c r="F101" s="126"/>
      <c r="G101" s="61">
        <f t="shared" si="10"/>
        <v>0</v>
      </c>
      <c r="H101" s="187">
        <f>G101*8%</f>
        <v>0</v>
      </c>
      <c r="I101" s="188">
        <f t="shared" si="11"/>
        <v>0</v>
      </c>
      <c r="J101" s="90">
        <v>0.08</v>
      </c>
      <c r="K101" s="1"/>
    </row>
    <row r="102" spans="2:11" ht="25.9" customHeight="1" x14ac:dyDescent="0.25">
      <c r="B102" s="104" t="s">
        <v>232</v>
      </c>
      <c r="C102" s="39" t="s">
        <v>233</v>
      </c>
      <c r="D102" s="40" t="s">
        <v>55</v>
      </c>
      <c r="E102" s="40">
        <v>80</v>
      </c>
      <c r="F102" s="126"/>
      <c r="G102" s="61">
        <f t="shared" si="10"/>
        <v>0</v>
      </c>
      <c r="H102" s="187">
        <f>G102*5%</f>
        <v>0</v>
      </c>
      <c r="I102" s="188">
        <f t="shared" si="11"/>
        <v>0</v>
      </c>
      <c r="J102" s="90">
        <v>0.05</v>
      </c>
      <c r="K102" s="1"/>
    </row>
    <row r="103" spans="2:11" ht="25.9" customHeight="1" x14ac:dyDescent="0.25">
      <c r="B103" s="104" t="s">
        <v>234</v>
      </c>
      <c r="C103" s="39" t="s">
        <v>235</v>
      </c>
      <c r="D103" s="40" t="s">
        <v>55</v>
      </c>
      <c r="E103" s="40">
        <v>80</v>
      </c>
      <c r="F103" s="126"/>
      <c r="G103" s="61">
        <f t="shared" si="10"/>
        <v>0</v>
      </c>
      <c r="H103" s="187">
        <f t="shared" ref="H103:H123" si="13">G103*8%</f>
        <v>0</v>
      </c>
      <c r="I103" s="188">
        <f t="shared" si="11"/>
        <v>0</v>
      </c>
      <c r="J103" s="90">
        <v>0.08</v>
      </c>
      <c r="K103" s="1"/>
    </row>
    <row r="104" spans="2:11" ht="25.9" customHeight="1" x14ac:dyDescent="0.25">
      <c r="B104" s="104" t="s">
        <v>236</v>
      </c>
      <c r="C104" s="39" t="s">
        <v>237</v>
      </c>
      <c r="D104" s="40" t="s">
        <v>55</v>
      </c>
      <c r="E104" s="40">
        <v>200</v>
      </c>
      <c r="F104" s="126"/>
      <c r="G104" s="61">
        <f t="shared" si="10"/>
        <v>0</v>
      </c>
      <c r="H104" s="187">
        <f t="shared" si="13"/>
        <v>0</v>
      </c>
      <c r="I104" s="188">
        <f t="shared" si="11"/>
        <v>0</v>
      </c>
      <c r="J104" s="90">
        <v>0.08</v>
      </c>
      <c r="K104" s="1"/>
    </row>
    <row r="105" spans="2:11" ht="25.9" customHeight="1" x14ac:dyDescent="0.25">
      <c r="B105" s="104" t="s">
        <v>238</v>
      </c>
      <c r="C105" s="39" t="s">
        <v>239</v>
      </c>
      <c r="D105" s="40" t="s">
        <v>55</v>
      </c>
      <c r="E105" s="40">
        <v>200</v>
      </c>
      <c r="F105" s="126"/>
      <c r="G105" s="61">
        <f t="shared" si="10"/>
        <v>0</v>
      </c>
      <c r="H105" s="187">
        <f t="shared" si="13"/>
        <v>0</v>
      </c>
      <c r="I105" s="188">
        <f t="shared" si="11"/>
        <v>0</v>
      </c>
      <c r="J105" s="90">
        <v>0.08</v>
      </c>
      <c r="K105" s="1"/>
    </row>
    <row r="106" spans="2:11" ht="25.9" customHeight="1" x14ac:dyDescent="0.25">
      <c r="B106" s="104" t="s">
        <v>240</v>
      </c>
      <c r="C106" s="39" t="s">
        <v>241</v>
      </c>
      <c r="D106" s="40" t="s">
        <v>61</v>
      </c>
      <c r="E106" s="40">
        <v>100</v>
      </c>
      <c r="F106" s="126"/>
      <c r="G106" s="61">
        <f t="shared" si="10"/>
        <v>0</v>
      </c>
      <c r="H106" s="187">
        <f t="shared" si="13"/>
        <v>0</v>
      </c>
      <c r="I106" s="188">
        <f t="shared" si="11"/>
        <v>0</v>
      </c>
      <c r="J106" s="90">
        <v>0.08</v>
      </c>
      <c r="K106" s="1"/>
    </row>
    <row r="107" spans="2:11" ht="25.9" customHeight="1" x14ac:dyDescent="0.25">
      <c r="B107" s="104" t="s">
        <v>242</v>
      </c>
      <c r="C107" s="39" t="s">
        <v>243</v>
      </c>
      <c r="D107" s="40" t="s">
        <v>55</v>
      </c>
      <c r="E107" s="40">
        <v>500</v>
      </c>
      <c r="F107" s="126"/>
      <c r="G107" s="61">
        <f t="shared" si="10"/>
        <v>0</v>
      </c>
      <c r="H107" s="187">
        <f t="shared" si="13"/>
        <v>0</v>
      </c>
      <c r="I107" s="188">
        <f t="shared" si="11"/>
        <v>0</v>
      </c>
      <c r="J107" s="90">
        <v>0.08</v>
      </c>
      <c r="K107" s="1"/>
    </row>
    <row r="108" spans="2:11" ht="25.9" customHeight="1" x14ac:dyDescent="0.25">
      <c r="B108" s="104" t="s">
        <v>244</v>
      </c>
      <c r="C108" s="39" t="s">
        <v>245</v>
      </c>
      <c r="D108" s="40" t="s">
        <v>55</v>
      </c>
      <c r="E108" s="40">
        <v>500</v>
      </c>
      <c r="F108" s="126"/>
      <c r="G108" s="61">
        <f t="shared" si="10"/>
        <v>0</v>
      </c>
      <c r="H108" s="187">
        <f t="shared" si="13"/>
        <v>0</v>
      </c>
      <c r="I108" s="188">
        <f t="shared" si="11"/>
        <v>0</v>
      </c>
      <c r="J108" s="90">
        <v>0.05</v>
      </c>
      <c r="K108" s="1"/>
    </row>
    <row r="109" spans="2:11" ht="25.9" customHeight="1" x14ac:dyDescent="0.25">
      <c r="B109" s="104" t="s">
        <v>246</v>
      </c>
      <c r="C109" s="39" t="s">
        <v>247</v>
      </c>
      <c r="D109" s="40" t="s">
        <v>61</v>
      </c>
      <c r="E109" s="40">
        <v>550</v>
      </c>
      <c r="F109" s="126"/>
      <c r="G109" s="61">
        <f t="shared" si="10"/>
        <v>0</v>
      </c>
      <c r="H109" s="187">
        <f t="shared" si="13"/>
        <v>0</v>
      </c>
      <c r="I109" s="188">
        <f t="shared" si="11"/>
        <v>0</v>
      </c>
      <c r="J109" s="90">
        <v>0.05</v>
      </c>
      <c r="K109" s="1"/>
    </row>
    <row r="110" spans="2:11" ht="25.9" customHeight="1" x14ac:dyDescent="0.25">
      <c r="B110" s="104" t="s">
        <v>248</v>
      </c>
      <c r="C110" s="39" t="s">
        <v>249</v>
      </c>
      <c r="D110" s="40" t="s">
        <v>55</v>
      </c>
      <c r="E110" s="40">
        <v>100</v>
      </c>
      <c r="F110" s="126"/>
      <c r="G110" s="61">
        <f t="shared" si="10"/>
        <v>0</v>
      </c>
      <c r="H110" s="187">
        <f t="shared" si="13"/>
        <v>0</v>
      </c>
      <c r="I110" s="188">
        <f t="shared" si="11"/>
        <v>0</v>
      </c>
      <c r="J110" s="90">
        <v>0.05</v>
      </c>
      <c r="K110" s="1"/>
    </row>
    <row r="111" spans="2:11" ht="25.9" customHeight="1" x14ac:dyDescent="0.25">
      <c r="B111" s="104" t="s">
        <v>250</v>
      </c>
      <c r="C111" s="39" t="s">
        <v>251</v>
      </c>
      <c r="D111" s="40" t="s">
        <v>55</v>
      </c>
      <c r="E111" s="40">
        <v>500</v>
      </c>
      <c r="F111" s="126"/>
      <c r="G111" s="61">
        <f t="shared" si="10"/>
        <v>0</v>
      </c>
      <c r="H111" s="187">
        <f t="shared" si="13"/>
        <v>0</v>
      </c>
      <c r="I111" s="188">
        <f t="shared" si="11"/>
        <v>0</v>
      </c>
      <c r="J111" s="90">
        <v>0.08</v>
      </c>
      <c r="K111" s="1"/>
    </row>
    <row r="112" spans="2:11" ht="25.9" customHeight="1" x14ac:dyDescent="0.25">
      <c r="B112" s="104" t="s">
        <v>252</v>
      </c>
      <c r="C112" s="72" t="s">
        <v>253</v>
      </c>
      <c r="D112" s="71" t="s">
        <v>61</v>
      </c>
      <c r="E112" s="71">
        <v>80</v>
      </c>
      <c r="F112" s="125"/>
      <c r="G112" s="61">
        <f t="shared" si="10"/>
        <v>0</v>
      </c>
      <c r="H112" s="187">
        <f t="shared" si="13"/>
        <v>0</v>
      </c>
      <c r="I112" s="188">
        <f t="shared" si="11"/>
        <v>0</v>
      </c>
      <c r="J112" s="90">
        <v>0.08</v>
      </c>
      <c r="K112" s="1"/>
    </row>
    <row r="113" spans="2:11" ht="25.9" customHeight="1" x14ac:dyDescent="0.25">
      <c r="B113" s="104" t="s">
        <v>254</v>
      </c>
      <c r="C113" s="39" t="s">
        <v>255</v>
      </c>
      <c r="D113" s="40" t="s">
        <v>55</v>
      </c>
      <c r="E113" s="40">
        <v>500</v>
      </c>
      <c r="F113" s="126"/>
      <c r="G113" s="61">
        <f t="shared" si="10"/>
        <v>0</v>
      </c>
      <c r="H113" s="187">
        <f t="shared" si="13"/>
        <v>0</v>
      </c>
      <c r="I113" s="188">
        <f t="shared" si="11"/>
        <v>0</v>
      </c>
      <c r="J113" s="90">
        <v>0.08</v>
      </c>
      <c r="K113" s="1"/>
    </row>
    <row r="114" spans="2:11" ht="25.9" customHeight="1" x14ac:dyDescent="0.25">
      <c r="B114" s="104" t="s">
        <v>256</v>
      </c>
      <c r="C114" s="39" t="s">
        <v>257</v>
      </c>
      <c r="D114" s="40" t="s">
        <v>55</v>
      </c>
      <c r="E114" s="40">
        <v>500</v>
      </c>
      <c r="F114" s="126"/>
      <c r="G114" s="61">
        <f t="shared" si="10"/>
        <v>0</v>
      </c>
      <c r="H114" s="187">
        <f t="shared" si="13"/>
        <v>0</v>
      </c>
      <c r="I114" s="188">
        <f t="shared" si="11"/>
        <v>0</v>
      </c>
      <c r="J114" s="90">
        <v>0.08</v>
      </c>
      <c r="K114" s="1"/>
    </row>
    <row r="115" spans="2:11" ht="25.9" customHeight="1" x14ac:dyDescent="0.25">
      <c r="B115" s="104" t="s">
        <v>258</v>
      </c>
      <c r="C115" s="39" t="s">
        <v>259</v>
      </c>
      <c r="D115" s="40" t="s">
        <v>55</v>
      </c>
      <c r="E115" s="40">
        <v>400</v>
      </c>
      <c r="F115" s="126"/>
      <c r="G115" s="61">
        <f t="shared" si="10"/>
        <v>0</v>
      </c>
      <c r="H115" s="187">
        <f t="shared" si="13"/>
        <v>0</v>
      </c>
      <c r="I115" s="188">
        <f t="shared" si="11"/>
        <v>0</v>
      </c>
      <c r="J115" s="90">
        <v>0.08</v>
      </c>
      <c r="K115" s="1"/>
    </row>
    <row r="116" spans="2:11" ht="25.9" customHeight="1" x14ac:dyDescent="0.25">
      <c r="B116" s="104" t="s">
        <v>260</v>
      </c>
      <c r="C116" s="39" t="s">
        <v>261</v>
      </c>
      <c r="D116" s="40" t="s">
        <v>55</v>
      </c>
      <c r="E116" s="40">
        <v>350</v>
      </c>
      <c r="F116" s="126"/>
      <c r="G116" s="61">
        <f>E116*F116</f>
        <v>0</v>
      </c>
      <c r="H116" s="187">
        <f>G116*8%</f>
        <v>0</v>
      </c>
      <c r="I116" s="188">
        <f>G116+H116</f>
        <v>0</v>
      </c>
      <c r="J116" s="90">
        <v>0.08</v>
      </c>
      <c r="K116" s="1"/>
    </row>
    <row r="117" spans="2:11" ht="25.9" customHeight="1" x14ac:dyDescent="0.25">
      <c r="B117" s="104" t="s">
        <v>262</v>
      </c>
      <c r="C117" s="39" t="s">
        <v>263</v>
      </c>
      <c r="D117" s="40" t="s">
        <v>61</v>
      </c>
      <c r="E117" s="40">
        <v>30</v>
      </c>
      <c r="F117" s="126"/>
      <c r="G117" s="61">
        <f t="shared" ref="G117:G122" si="14">E117*F117</f>
        <v>0</v>
      </c>
      <c r="H117" s="187">
        <f t="shared" ref="H117:H122" si="15">G117*8%</f>
        <v>0</v>
      </c>
      <c r="I117" s="188">
        <f t="shared" ref="I117:I122" si="16">G117+H117</f>
        <v>0</v>
      </c>
      <c r="J117" s="90">
        <v>0.08</v>
      </c>
      <c r="K117" s="1"/>
    </row>
    <row r="118" spans="2:11" ht="25.9" customHeight="1" x14ac:dyDescent="0.25">
      <c r="B118" s="104" t="s">
        <v>264</v>
      </c>
      <c r="C118" s="39" t="s">
        <v>265</v>
      </c>
      <c r="D118" s="40" t="s">
        <v>61</v>
      </c>
      <c r="E118" s="40">
        <v>60</v>
      </c>
      <c r="F118" s="126"/>
      <c r="G118" s="61">
        <f t="shared" si="14"/>
        <v>0</v>
      </c>
      <c r="H118" s="187">
        <f t="shared" si="15"/>
        <v>0</v>
      </c>
      <c r="I118" s="188">
        <f t="shared" si="16"/>
        <v>0</v>
      </c>
      <c r="J118" s="90">
        <v>0.08</v>
      </c>
      <c r="K118" s="1"/>
    </row>
    <row r="119" spans="2:11" ht="25.9" customHeight="1" x14ac:dyDescent="0.25">
      <c r="B119" s="104" t="s">
        <v>266</v>
      </c>
      <c r="C119" s="39" t="s">
        <v>267</v>
      </c>
      <c r="D119" s="40" t="s">
        <v>61</v>
      </c>
      <c r="E119" s="40">
        <v>30</v>
      </c>
      <c r="F119" s="126"/>
      <c r="G119" s="61">
        <f t="shared" si="14"/>
        <v>0</v>
      </c>
      <c r="H119" s="187">
        <f t="shared" si="15"/>
        <v>0</v>
      </c>
      <c r="I119" s="188">
        <f t="shared" si="16"/>
        <v>0</v>
      </c>
      <c r="J119" s="90">
        <v>0.08</v>
      </c>
      <c r="K119" s="1"/>
    </row>
    <row r="120" spans="2:11" ht="25.9" customHeight="1" x14ac:dyDescent="0.25">
      <c r="B120" s="104" t="s">
        <v>268</v>
      </c>
      <c r="C120" s="39" t="s">
        <v>269</v>
      </c>
      <c r="D120" s="40" t="s">
        <v>61</v>
      </c>
      <c r="E120" s="40">
        <v>50</v>
      </c>
      <c r="F120" s="126"/>
      <c r="G120" s="61">
        <f t="shared" si="14"/>
        <v>0</v>
      </c>
      <c r="H120" s="187">
        <f t="shared" si="15"/>
        <v>0</v>
      </c>
      <c r="I120" s="188">
        <f t="shared" si="16"/>
        <v>0</v>
      </c>
      <c r="J120" s="90">
        <v>0.08</v>
      </c>
      <c r="K120" s="1"/>
    </row>
    <row r="121" spans="2:11" ht="25.9" customHeight="1" x14ac:dyDescent="0.25">
      <c r="B121" s="104" t="s">
        <v>270</v>
      </c>
      <c r="C121" s="39" t="s">
        <v>271</v>
      </c>
      <c r="D121" s="40" t="s">
        <v>61</v>
      </c>
      <c r="E121" s="40">
        <v>30</v>
      </c>
      <c r="F121" s="126"/>
      <c r="G121" s="61">
        <f t="shared" si="14"/>
        <v>0</v>
      </c>
      <c r="H121" s="187">
        <f t="shared" si="15"/>
        <v>0</v>
      </c>
      <c r="I121" s="188">
        <f t="shared" si="16"/>
        <v>0</v>
      </c>
      <c r="J121" s="90">
        <v>0.08</v>
      </c>
      <c r="K121" s="1"/>
    </row>
    <row r="122" spans="2:11" ht="25.9" customHeight="1" x14ac:dyDescent="0.25">
      <c r="B122" s="104" t="s">
        <v>272</v>
      </c>
      <c r="C122" s="39" t="s">
        <v>273</v>
      </c>
      <c r="D122" s="40" t="s">
        <v>61</v>
      </c>
      <c r="E122" s="40">
        <v>10</v>
      </c>
      <c r="F122" s="126"/>
      <c r="G122" s="61">
        <f t="shared" si="14"/>
        <v>0</v>
      </c>
      <c r="H122" s="187">
        <f t="shared" si="15"/>
        <v>0</v>
      </c>
      <c r="I122" s="188">
        <f t="shared" si="16"/>
        <v>0</v>
      </c>
      <c r="J122" s="90">
        <v>0.08</v>
      </c>
      <c r="K122" s="1"/>
    </row>
    <row r="123" spans="2:11" ht="25.9" customHeight="1" x14ac:dyDescent="0.25">
      <c r="B123" s="104" t="s">
        <v>274</v>
      </c>
      <c r="C123" s="39" t="s">
        <v>275</v>
      </c>
      <c r="D123" s="40" t="s">
        <v>61</v>
      </c>
      <c r="E123" s="40">
        <v>60</v>
      </c>
      <c r="F123" s="126"/>
      <c r="G123" s="61">
        <f t="shared" si="10"/>
        <v>0</v>
      </c>
      <c r="H123" s="187">
        <f t="shared" si="13"/>
        <v>0</v>
      </c>
      <c r="I123" s="188">
        <f t="shared" si="11"/>
        <v>0</v>
      </c>
      <c r="J123" s="90">
        <v>0.08</v>
      </c>
      <c r="K123" s="1"/>
    </row>
    <row r="124" spans="2:11" ht="25.9" customHeight="1" x14ac:dyDescent="0.25">
      <c r="B124" s="104" t="s">
        <v>276</v>
      </c>
      <c r="C124" s="39" t="s">
        <v>277</v>
      </c>
      <c r="D124" s="40" t="s">
        <v>55</v>
      </c>
      <c r="E124" s="40">
        <v>100</v>
      </c>
      <c r="F124" s="126"/>
      <c r="G124" s="61">
        <f t="shared" si="10"/>
        <v>0</v>
      </c>
      <c r="H124" s="187">
        <f>G124*5%</f>
        <v>0</v>
      </c>
      <c r="I124" s="188">
        <f t="shared" si="11"/>
        <v>0</v>
      </c>
      <c r="J124" s="90">
        <v>0.05</v>
      </c>
      <c r="K124" s="1"/>
    </row>
    <row r="125" spans="2:11" ht="25.9" customHeight="1" x14ac:dyDescent="0.25">
      <c r="B125" s="104" t="s">
        <v>278</v>
      </c>
      <c r="C125" s="39" t="s">
        <v>279</v>
      </c>
      <c r="D125" s="40" t="s">
        <v>61</v>
      </c>
      <c r="E125" s="40">
        <v>50</v>
      </c>
      <c r="F125" s="126"/>
      <c r="G125" s="61">
        <f t="shared" si="10"/>
        <v>0</v>
      </c>
      <c r="H125" s="187">
        <f t="shared" ref="H125:H128" si="17">G125*5%</f>
        <v>0</v>
      </c>
      <c r="I125" s="188">
        <f t="shared" si="11"/>
        <v>0</v>
      </c>
      <c r="J125" s="90">
        <v>0.05</v>
      </c>
      <c r="K125" s="1"/>
    </row>
    <row r="126" spans="2:11" ht="25.9" customHeight="1" x14ac:dyDescent="0.25">
      <c r="B126" s="104" t="s">
        <v>280</v>
      </c>
      <c r="C126" s="39" t="s">
        <v>281</v>
      </c>
      <c r="D126" s="40" t="s">
        <v>61</v>
      </c>
      <c r="E126" s="40">
        <v>200</v>
      </c>
      <c r="F126" s="126"/>
      <c r="G126" s="61">
        <f t="shared" si="10"/>
        <v>0</v>
      </c>
      <c r="H126" s="187">
        <f t="shared" si="17"/>
        <v>0</v>
      </c>
      <c r="I126" s="188">
        <f t="shared" si="11"/>
        <v>0</v>
      </c>
      <c r="J126" s="90">
        <v>0.05</v>
      </c>
      <c r="K126" s="1"/>
    </row>
    <row r="127" spans="2:11" ht="25.9" customHeight="1" x14ac:dyDescent="0.25">
      <c r="B127" s="104" t="s">
        <v>282</v>
      </c>
      <c r="C127" s="39" t="s">
        <v>283</v>
      </c>
      <c r="D127" s="40" t="s">
        <v>61</v>
      </c>
      <c r="E127" s="40">
        <v>83</v>
      </c>
      <c r="F127" s="126"/>
      <c r="G127" s="61">
        <f t="shared" si="10"/>
        <v>0</v>
      </c>
      <c r="H127" s="187">
        <f t="shared" si="17"/>
        <v>0</v>
      </c>
      <c r="I127" s="188">
        <f t="shared" si="11"/>
        <v>0</v>
      </c>
      <c r="J127" s="90">
        <v>0.05</v>
      </c>
      <c r="K127" s="1"/>
    </row>
    <row r="128" spans="2:11" ht="25.9" customHeight="1" x14ac:dyDescent="0.25">
      <c r="B128" s="104" t="s">
        <v>284</v>
      </c>
      <c r="C128" s="39" t="s">
        <v>285</v>
      </c>
      <c r="D128" s="40" t="s">
        <v>61</v>
      </c>
      <c r="E128" s="40">
        <v>42</v>
      </c>
      <c r="F128" s="126"/>
      <c r="G128" s="61">
        <f t="shared" si="10"/>
        <v>0</v>
      </c>
      <c r="H128" s="187">
        <f t="shared" si="17"/>
        <v>0</v>
      </c>
      <c r="I128" s="188">
        <f t="shared" si="11"/>
        <v>0</v>
      </c>
      <c r="J128" s="90">
        <v>0.05</v>
      </c>
      <c r="K128" s="1"/>
    </row>
    <row r="129" spans="2:11" ht="25.9" customHeight="1" x14ac:dyDescent="0.25">
      <c r="B129" s="104" t="s">
        <v>286</v>
      </c>
      <c r="C129" s="39" t="s">
        <v>287</v>
      </c>
      <c r="D129" s="40" t="s">
        <v>55</v>
      </c>
      <c r="E129" s="40">
        <v>100</v>
      </c>
      <c r="F129" s="126"/>
      <c r="G129" s="61">
        <f t="shared" si="10"/>
        <v>0</v>
      </c>
      <c r="H129" s="187">
        <f>G129*5%</f>
        <v>0</v>
      </c>
      <c r="I129" s="188">
        <f t="shared" si="11"/>
        <v>0</v>
      </c>
      <c r="J129" s="90">
        <v>0.05</v>
      </c>
      <c r="K129" s="1"/>
    </row>
    <row r="130" spans="2:11" ht="25.9" customHeight="1" x14ac:dyDescent="0.25">
      <c r="B130" s="104" t="s">
        <v>288</v>
      </c>
      <c r="C130" s="72" t="s">
        <v>289</v>
      </c>
      <c r="D130" s="71" t="s">
        <v>13</v>
      </c>
      <c r="E130" s="71">
        <v>30</v>
      </c>
      <c r="F130" s="125"/>
      <c r="G130" s="61">
        <f t="shared" si="10"/>
        <v>0</v>
      </c>
      <c r="H130" s="187">
        <f>G130*5%</f>
        <v>0</v>
      </c>
      <c r="I130" s="188">
        <f t="shared" si="11"/>
        <v>0</v>
      </c>
      <c r="J130" s="90">
        <v>0.05</v>
      </c>
      <c r="K130" s="1"/>
    </row>
    <row r="131" spans="2:11" ht="25.9" customHeight="1" x14ac:dyDescent="0.25">
      <c r="B131" s="104" t="s">
        <v>290</v>
      </c>
      <c r="C131" s="39" t="s">
        <v>291</v>
      </c>
      <c r="D131" s="40" t="s">
        <v>61</v>
      </c>
      <c r="E131" s="40">
        <v>800</v>
      </c>
      <c r="F131" s="126"/>
      <c r="G131" s="61">
        <f t="shared" si="10"/>
        <v>0</v>
      </c>
      <c r="H131" s="187">
        <f>G131*5%</f>
        <v>0</v>
      </c>
      <c r="I131" s="188">
        <f t="shared" si="11"/>
        <v>0</v>
      </c>
      <c r="J131" s="90">
        <v>0.05</v>
      </c>
      <c r="K131" s="1"/>
    </row>
    <row r="132" spans="2:11" ht="25.9" customHeight="1" x14ac:dyDescent="0.25">
      <c r="B132" s="104" t="s">
        <v>292</v>
      </c>
      <c r="C132" s="39" t="s">
        <v>293</v>
      </c>
      <c r="D132" s="40" t="s">
        <v>61</v>
      </c>
      <c r="E132" s="40">
        <v>15</v>
      </c>
      <c r="F132" s="126"/>
      <c r="G132" s="61">
        <f t="shared" si="10"/>
        <v>0</v>
      </c>
      <c r="H132" s="187">
        <f>G132*5%</f>
        <v>0</v>
      </c>
      <c r="I132" s="188">
        <f t="shared" si="11"/>
        <v>0</v>
      </c>
      <c r="J132" s="90">
        <v>0.05</v>
      </c>
      <c r="K132" s="1"/>
    </row>
    <row r="133" spans="2:11" ht="25.9" customHeight="1" x14ac:dyDescent="0.25">
      <c r="B133" s="104" t="s">
        <v>294</v>
      </c>
      <c r="C133" s="39" t="s">
        <v>295</v>
      </c>
      <c r="D133" s="40" t="s">
        <v>13</v>
      </c>
      <c r="E133" s="40">
        <v>130</v>
      </c>
      <c r="F133" s="126"/>
      <c r="G133" s="61">
        <f t="shared" si="10"/>
        <v>0</v>
      </c>
      <c r="H133" s="187">
        <f>G133*5%</f>
        <v>0</v>
      </c>
      <c r="I133" s="188">
        <f t="shared" si="11"/>
        <v>0</v>
      </c>
      <c r="J133" s="90">
        <v>0.05</v>
      </c>
      <c r="K133" s="1"/>
    </row>
    <row r="134" spans="2:11" ht="25.9" customHeight="1" x14ac:dyDescent="0.25">
      <c r="B134" s="104" t="s">
        <v>296</v>
      </c>
      <c r="C134" s="39" t="s">
        <v>297</v>
      </c>
      <c r="D134" s="40" t="s">
        <v>61</v>
      </c>
      <c r="E134" s="40">
        <v>50</v>
      </c>
      <c r="F134" s="126"/>
      <c r="G134" s="61">
        <f t="shared" si="10"/>
        <v>0</v>
      </c>
      <c r="H134" s="187">
        <f>G134*23%</f>
        <v>0</v>
      </c>
      <c r="I134" s="188">
        <f t="shared" si="11"/>
        <v>0</v>
      </c>
      <c r="J134" s="90">
        <v>0.23</v>
      </c>
      <c r="K134" s="1"/>
    </row>
    <row r="135" spans="2:11" ht="25.9" customHeight="1" x14ac:dyDescent="0.25">
      <c r="B135" s="104" t="s">
        <v>298</v>
      </c>
      <c r="C135" s="39" t="s">
        <v>299</v>
      </c>
      <c r="D135" s="40" t="s">
        <v>13</v>
      </c>
      <c r="E135" s="40">
        <v>300</v>
      </c>
      <c r="F135" s="126"/>
      <c r="G135" s="61">
        <f t="shared" ref="G135:G141" si="18">E135*F135</f>
        <v>0</v>
      </c>
      <c r="H135" s="187">
        <f>G135*23%</f>
        <v>0</v>
      </c>
      <c r="I135" s="188">
        <f t="shared" ref="I135:I141" si="19">G135+H135</f>
        <v>0</v>
      </c>
      <c r="J135" s="90">
        <v>0.23</v>
      </c>
      <c r="K135" s="1"/>
    </row>
    <row r="136" spans="2:11" ht="25.9" customHeight="1" x14ac:dyDescent="0.25">
      <c r="B136" s="104" t="s">
        <v>300</v>
      </c>
      <c r="C136" s="39" t="s">
        <v>301</v>
      </c>
      <c r="D136" s="40" t="s">
        <v>61</v>
      </c>
      <c r="E136" s="40">
        <v>80</v>
      </c>
      <c r="F136" s="126"/>
      <c r="G136" s="61">
        <f t="shared" si="18"/>
        <v>0</v>
      </c>
      <c r="H136" s="187">
        <f>G136*23%</f>
        <v>0</v>
      </c>
      <c r="I136" s="188">
        <f>G136+H136</f>
        <v>0</v>
      </c>
      <c r="J136" s="90">
        <v>0.05</v>
      </c>
      <c r="K136" s="1"/>
    </row>
    <row r="137" spans="2:11" ht="25.9" customHeight="1" x14ac:dyDescent="0.25">
      <c r="B137" s="104" t="s">
        <v>302</v>
      </c>
      <c r="C137" s="39" t="s">
        <v>303</v>
      </c>
      <c r="D137" s="40" t="s">
        <v>55</v>
      </c>
      <c r="E137" s="40">
        <v>70</v>
      </c>
      <c r="F137" s="126"/>
      <c r="G137" s="61">
        <f t="shared" si="18"/>
        <v>0</v>
      </c>
      <c r="H137" s="187">
        <f t="shared" ref="H137:H141" si="20">G137*5%</f>
        <v>0</v>
      </c>
      <c r="I137" s="188">
        <f t="shared" si="19"/>
        <v>0</v>
      </c>
      <c r="J137" s="90">
        <v>0.05</v>
      </c>
      <c r="K137" s="1"/>
    </row>
    <row r="138" spans="2:11" ht="25.9" customHeight="1" x14ac:dyDescent="0.25">
      <c r="B138" s="104" t="s">
        <v>304</v>
      </c>
      <c r="C138" s="39" t="s">
        <v>305</v>
      </c>
      <c r="D138" s="40" t="s">
        <v>55</v>
      </c>
      <c r="E138" s="40">
        <v>100</v>
      </c>
      <c r="F138" s="126"/>
      <c r="G138" s="61">
        <f t="shared" si="18"/>
        <v>0</v>
      </c>
      <c r="H138" s="187">
        <f t="shared" si="20"/>
        <v>0</v>
      </c>
      <c r="I138" s="188">
        <f>G138+H138</f>
        <v>0</v>
      </c>
      <c r="J138" s="90">
        <v>0.05</v>
      </c>
      <c r="K138" s="1"/>
    </row>
    <row r="139" spans="2:11" ht="25.9" customHeight="1" x14ac:dyDescent="0.25">
      <c r="B139" s="104" t="s">
        <v>306</v>
      </c>
      <c r="C139" s="39" t="s">
        <v>307</v>
      </c>
      <c r="D139" s="40" t="s">
        <v>55</v>
      </c>
      <c r="E139" s="40">
        <v>60</v>
      </c>
      <c r="F139" s="126"/>
      <c r="G139" s="61">
        <f t="shared" si="18"/>
        <v>0</v>
      </c>
      <c r="H139" s="187">
        <f t="shared" si="20"/>
        <v>0</v>
      </c>
      <c r="I139" s="188">
        <f>G139+H139</f>
        <v>0</v>
      </c>
      <c r="J139" s="90">
        <v>0.05</v>
      </c>
      <c r="K139" s="1"/>
    </row>
    <row r="140" spans="2:11" ht="25.9" customHeight="1" x14ac:dyDescent="0.25">
      <c r="B140" s="104" t="s">
        <v>308</v>
      </c>
      <c r="C140" s="39" t="s">
        <v>309</v>
      </c>
      <c r="D140" s="40" t="s">
        <v>55</v>
      </c>
      <c r="E140" s="40">
        <v>150</v>
      </c>
      <c r="F140" s="126"/>
      <c r="G140" s="61">
        <f t="shared" si="18"/>
        <v>0</v>
      </c>
      <c r="H140" s="187">
        <f t="shared" si="20"/>
        <v>0</v>
      </c>
      <c r="I140" s="188">
        <f t="shared" si="19"/>
        <v>0</v>
      </c>
      <c r="J140" s="90">
        <v>0.05</v>
      </c>
      <c r="K140" s="1"/>
    </row>
    <row r="141" spans="2:11" ht="25.9" customHeight="1" x14ac:dyDescent="0.25">
      <c r="B141" s="104" t="s">
        <v>310</v>
      </c>
      <c r="C141" s="74" t="s">
        <v>311</v>
      </c>
      <c r="D141" s="73" t="s">
        <v>55</v>
      </c>
      <c r="E141" s="73">
        <v>83</v>
      </c>
      <c r="F141" s="127"/>
      <c r="G141" s="75">
        <f t="shared" si="18"/>
        <v>0</v>
      </c>
      <c r="H141" s="189">
        <f t="shared" si="20"/>
        <v>0</v>
      </c>
      <c r="I141" s="190">
        <f t="shared" si="19"/>
        <v>0</v>
      </c>
      <c r="J141" s="90">
        <v>0.05</v>
      </c>
      <c r="K141" s="1"/>
    </row>
    <row r="142" spans="2:11" ht="54.6" customHeight="1" x14ac:dyDescent="0.25">
      <c r="B142" s="107" t="s">
        <v>312</v>
      </c>
      <c r="C142" s="108"/>
      <c r="D142" s="108"/>
      <c r="E142" s="108"/>
      <c r="F142" s="128"/>
      <c r="G142" s="109">
        <f>SUM(G7:G141)</f>
        <v>0</v>
      </c>
      <c r="H142" s="109">
        <f>SUM(H7:H141)</f>
        <v>0</v>
      </c>
      <c r="I142" s="110">
        <f>SUM(I7:I141)</f>
        <v>0</v>
      </c>
      <c r="J142" s="1"/>
      <c r="K142" s="1"/>
    </row>
    <row r="143" spans="2:11" x14ac:dyDescent="0.25">
      <c r="B143" s="1"/>
      <c r="C143" s="1"/>
      <c r="D143" s="117"/>
      <c r="E143" s="117"/>
      <c r="F143" s="129"/>
      <c r="G143" s="191"/>
      <c r="H143" s="191"/>
      <c r="I143" s="191"/>
      <c r="J143" s="1"/>
      <c r="K143" s="1"/>
    </row>
    <row r="144" spans="2:11" x14ac:dyDescent="0.25">
      <c r="B144" s="1"/>
      <c r="C144" s="1"/>
      <c r="D144" s="117"/>
      <c r="E144" s="117"/>
      <c r="F144" s="129"/>
      <c r="G144" s="191"/>
      <c r="H144" s="191"/>
      <c r="I144" s="191"/>
      <c r="J144" s="1"/>
      <c r="K144" s="1"/>
    </row>
    <row r="145" spans="2:11" x14ac:dyDescent="0.25">
      <c r="B145" s="1"/>
      <c r="C145" s="217"/>
      <c r="D145" s="117"/>
      <c r="E145" s="117"/>
      <c r="F145" s="129"/>
      <c r="G145" s="191"/>
      <c r="H145" s="191"/>
      <c r="I145" s="191"/>
      <c r="J145" s="1"/>
      <c r="K145" s="1"/>
    </row>
  </sheetData>
  <sortState xmlns:xlrd2="http://schemas.microsoft.com/office/spreadsheetml/2017/richdata2" ref="B6:J145">
    <sortCondition ref="C7"/>
  </sortState>
  <pageMargins left="0.7" right="0.7" top="0.75" bottom="0.75" header="0.3" footer="0.3"/>
  <pageSetup scale="60" fitToHeight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3:L36"/>
  <sheetViews>
    <sheetView topLeftCell="A16" workbookViewId="0">
      <selection activeCell="G8" sqref="G8:G35"/>
    </sheetView>
  </sheetViews>
  <sheetFormatPr defaultRowHeight="15" x14ac:dyDescent="0.25"/>
  <cols>
    <col min="3" max="3" width="6.5703125" style="130" customWidth="1"/>
    <col min="4" max="4" width="49.85546875" style="130" customWidth="1"/>
    <col min="5" max="5" width="10.7109375" style="111" customWidth="1"/>
    <col min="6" max="6" width="12.28515625" style="111" customWidth="1"/>
    <col min="7" max="7" width="13.28515625" style="111" customWidth="1"/>
    <col min="8" max="8" width="10.140625" style="186" bestFit="1" customWidth="1"/>
    <col min="9" max="9" width="9.28515625" style="186" bestFit="1" customWidth="1"/>
    <col min="10" max="10" width="10.5703125" style="186" customWidth="1"/>
    <col min="11" max="12" width="8.85546875" style="130"/>
  </cols>
  <sheetData>
    <row r="3" spans="3:11" x14ac:dyDescent="0.25">
      <c r="E3" s="97" t="s">
        <v>0</v>
      </c>
      <c r="F3" s="97"/>
      <c r="G3" s="97"/>
      <c r="H3" s="185"/>
      <c r="I3" s="185"/>
    </row>
    <row r="4" spans="3:11" x14ac:dyDescent="0.25">
      <c r="E4" s="97" t="s">
        <v>313</v>
      </c>
      <c r="F4" s="97"/>
      <c r="G4" s="97"/>
      <c r="H4" s="185"/>
      <c r="I4" s="185"/>
    </row>
    <row r="5" spans="3:11" ht="15.75" thickBot="1" x14ac:dyDescent="0.3"/>
    <row r="6" spans="3:11" ht="45.75" thickBot="1" x14ac:dyDescent="0.3">
      <c r="C6" s="119" t="s">
        <v>2</v>
      </c>
      <c r="D6" s="118" t="s">
        <v>3</v>
      </c>
      <c r="E6" s="112" t="s">
        <v>4</v>
      </c>
      <c r="F6" s="113" t="s">
        <v>5</v>
      </c>
      <c r="G6" s="112" t="s">
        <v>6</v>
      </c>
      <c r="H6" s="112" t="s">
        <v>7</v>
      </c>
      <c r="I6" s="112" t="s">
        <v>8</v>
      </c>
      <c r="J6" s="114" t="s">
        <v>9</v>
      </c>
    </row>
    <row r="7" spans="3:11" ht="25.35" customHeight="1" thickBot="1" x14ac:dyDescent="0.3">
      <c r="C7" s="131">
        <v>1</v>
      </c>
      <c r="D7" s="132">
        <v>2</v>
      </c>
      <c r="E7" s="132">
        <v>3</v>
      </c>
      <c r="F7" s="132">
        <v>4</v>
      </c>
      <c r="G7" s="132">
        <v>5</v>
      </c>
      <c r="H7" s="132">
        <v>6</v>
      </c>
      <c r="I7" s="132">
        <v>7</v>
      </c>
      <c r="J7" s="134">
        <v>8</v>
      </c>
    </row>
    <row r="8" spans="3:11" ht="25.35" customHeight="1" x14ac:dyDescent="0.25">
      <c r="C8" s="167" t="s">
        <v>11</v>
      </c>
      <c r="D8" s="181" t="s">
        <v>314</v>
      </c>
      <c r="E8" s="182" t="s">
        <v>55</v>
      </c>
      <c r="F8" s="182">
        <v>50</v>
      </c>
      <c r="G8" s="183"/>
      <c r="H8" s="168">
        <f t="shared" ref="H8:H35" si="0">F8*G8</f>
        <v>0</v>
      </c>
      <c r="I8" s="168">
        <f t="shared" ref="I8:I35" si="1">H8*0.05</f>
        <v>0</v>
      </c>
      <c r="J8" s="169">
        <f t="shared" ref="J8:J35" si="2">SUM(H8:I8)</f>
        <v>0</v>
      </c>
      <c r="K8" s="170">
        <v>0.05</v>
      </c>
    </row>
    <row r="9" spans="3:11" ht="25.35" customHeight="1" x14ac:dyDescent="0.25">
      <c r="C9" s="167" t="s">
        <v>14</v>
      </c>
      <c r="D9" s="181" t="s">
        <v>315</v>
      </c>
      <c r="E9" s="182" t="s">
        <v>55</v>
      </c>
      <c r="F9" s="182">
        <v>100</v>
      </c>
      <c r="G9" s="183"/>
      <c r="H9" s="168">
        <f t="shared" si="0"/>
        <v>0</v>
      </c>
      <c r="I9" s="168">
        <f t="shared" si="1"/>
        <v>0</v>
      </c>
      <c r="J9" s="169">
        <f t="shared" si="2"/>
        <v>0</v>
      </c>
      <c r="K9" s="170">
        <v>0.05</v>
      </c>
    </row>
    <row r="10" spans="3:11" ht="25.35" customHeight="1" x14ac:dyDescent="0.25">
      <c r="C10" s="167" t="s">
        <v>16</v>
      </c>
      <c r="D10" s="181" t="s">
        <v>316</v>
      </c>
      <c r="E10" s="182" t="s">
        <v>55</v>
      </c>
      <c r="F10" s="182">
        <v>100</v>
      </c>
      <c r="G10" s="183"/>
      <c r="H10" s="168">
        <f t="shared" si="0"/>
        <v>0</v>
      </c>
      <c r="I10" s="168">
        <f t="shared" si="1"/>
        <v>0</v>
      </c>
      <c r="J10" s="169">
        <f t="shared" si="2"/>
        <v>0</v>
      </c>
      <c r="K10" s="170">
        <v>0.05</v>
      </c>
    </row>
    <row r="11" spans="3:11" ht="25.35" customHeight="1" x14ac:dyDescent="0.25">
      <c r="C11" s="167" t="s">
        <v>18</v>
      </c>
      <c r="D11" s="136" t="s">
        <v>317</v>
      </c>
      <c r="E11" s="137" t="s">
        <v>55</v>
      </c>
      <c r="F11" s="137">
        <v>160</v>
      </c>
      <c r="G11" s="139"/>
      <c r="H11" s="168">
        <f t="shared" si="0"/>
        <v>0</v>
      </c>
      <c r="I11" s="168">
        <f t="shared" si="1"/>
        <v>0</v>
      </c>
      <c r="J11" s="169">
        <f t="shared" si="2"/>
        <v>0</v>
      </c>
      <c r="K11" s="170">
        <v>0.05</v>
      </c>
    </row>
    <row r="12" spans="3:11" ht="25.35" customHeight="1" x14ac:dyDescent="0.25">
      <c r="C12" s="167" t="s">
        <v>20</v>
      </c>
      <c r="D12" s="141" t="s">
        <v>318</v>
      </c>
      <c r="E12" s="142" t="s">
        <v>55</v>
      </c>
      <c r="F12" s="142">
        <v>300</v>
      </c>
      <c r="G12" s="144"/>
      <c r="H12" s="171">
        <f t="shared" si="0"/>
        <v>0</v>
      </c>
      <c r="I12" s="168">
        <f t="shared" si="1"/>
        <v>0</v>
      </c>
      <c r="J12" s="172">
        <f t="shared" si="2"/>
        <v>0</v>
      </c>
      <c r="K12" s="170">
        <v>0.05</v>
      </c>
    </row>
    <row r="13" spans="3:11" ht="25.35" customHeight="1" x14ac:dyDescent="0.25">
      <c r="C13" s="167" t="s">
        <v>22</v>
      </c>
      <c r="D13" s="141" t="s">
        <v>319</v>
      </c>
      <c r="E13" s="142" t="s">
        <v>55</v>
      </c>
      <c r="F13" s="142">
        <v>20</v>
      </c>
      <c r="G13" s="144"/>
      <c r="H13" s="171">
        <f t="shared" si="0"/>
        <v>0</v>
      </c>
      <c r="I13" s="168">
        <f t="shared" si="1"/>
        <v>0</v>
      </c>
      <c r="J13" s="172">
        <f t="shared" si="2"/>
        <v>0</v>
      </c>
      <c r="K13" s="170">
        <v>0.05</v>
      </c>
    </row>
    <row r="14" spans="3:11" ht="38.25" customHeight="1" x14ac:dyDescent="0.25">
      <c r="C14" s="167" t="s">
        <v>24</v>
      </c>
      <c r="D14" s="141" t="s">
        <v>320</v>
      </c>
      <c r="E14" s="142" t="s">
        <v>55</v>
      </c>
      <c r="F14" s="142">
        <v>1160</v>
      </c>
      <c r="G14" s="144"/>
      <c r="H14" s="171">
        <f t="shared" si="0"/>
        <v>0</v>
      </c>
      <c r="I14" s="168">
        <f t="shared" si="1"/>
        <v>0</v>
      </c>
      <c r="J14" s="172">
        <f t="shared" si="2"/>
        <v>0</v>
      </c>
      <c r="K14" s="170">
        <v>0.05</v>
      </c>
    </row>
    <row r="15" spans="3:11" ht="38.25" customHeight="1" x14ac:dyDescent="0.25">
      <c r="C15" s="167" t="s">
        <v>26</v>
      </c>
      <c r="D15" s="141" t="s">
        <v>321</v>
      </c>
      <c r="E15" s="142" t="s">
        <v>55</v>
      </c>
      <c r="F15" s="142">
        <v>55</v>
      </c>
      <c r="G15" s="144"/>
      <c r="H15" s="171">
        <f t="shared" si="0"/>
        <v>0</v>
      </c>
      <c r="I15" s="168">
        <f t="shared" si="1"/>
        <v>0</v>
      </c>
      <c r="J15" s="172">
        <f t="shared" si="2"/>
        <v>0</v>
      </c>
      <c r="K15" s="170">
        <v>0.05</v>
      </c>
    </row>
    <row r="16" spans="3:11" ht="25.35" customHeight="1" x14ac:dyDescent="0.25">
      <c r="C16" s="167" t="s">
        <v>28</v>
      </c>
      <c r="D16" s="141" t="s">
        <v>322</v>
      </c>
      <c r="E16" s="142" t="s">
        <v>55</v>
      </c>
      <c r="F16" s="142">
        <v>30</v>
      </c>
      <c r="G16" s="144"/>
      <c r="H16" s="171">
        <f t="shared" si="0"/>
        <v>0</v>
      </c>
      <c r="I16" s="168">
        <f t="shared" si="1"/>
        <v>0</v>
      </c>
      <c r="J16" s="172">
        <f t="shared" si="2"/>
        <v>0</v>
      </c>
      <c r="K16" s="170">
        <v>0.05</v>
      </c>
    </row>
    <row r="17" spans="3:11" ht="25.35" customHeight="1" x14ac:dyDescent="0.25">
      <c r="C17" s="167" t="s">
        <v>30</v>
      </c>
      <c r="D17" s="141" t="s">
        <v>323</v>
      </c>
      <c r="E17" s="142" t="s">
        <v>55</v>
      </c>
      <c r="F17" s="142">
        <v>55</v>
      </c>
      <c r="G17" s="144"/>
      <c r="H17" s="171">
        <f t="shared" si="0"/>
        <v>0</v>
      </c>
      <c r="I17" s="168">
        <f t="shared" si="1"/>
        <v>0</v>
      </c>
      <c r="J17" s="172">
        <f t="shared" si="2"/>
        <v>0</v>
      </c>
      <c r="K17" s="170">
        <v>0.05</v>
      </c>
    </row>
    <row r="18" spans="3:11" ht="25.35" customHeight="1" x14ac:dyDescent="0.25">
      <c r="C18" s="167" t="s">
        <v>32</v>
      </c>
      <c r="D18" s="173" t="s">
        <v>324</v>
      </c>
      <c r="E18" s="142" t="s">
        <v>55</v>
      </c>
      <c r="F18" s="142">
        <v>4100</v>
      </c>
      <c r="G18" s="144"/>
      <c r="H18" s="171">
        <f t="shared" si="0"/>
        <v>0</v>
      </c>
      <c r="I18" s="168">
        <f t="shared" si="1"/>
        <v>0</v>
      </c>
      <c r="J18" s="172">
        <f t="shared" si="2"/>
        <v>0</v>
      </c>
      <c r="K18" s="170">
        <v>0.05</v>
      </c>
    </row>
    <row r="19" spans="3:11" ht="25.35" customHeight="1" x14ac:dyDescent="0.25">
      <c r="C19" s="167" t="s">
        <v>47</v>
      </c>
      <c r="D19" s="141" t="s">
        <v>325</v>
      </c>
      <c r="E19" s="142" t="s">
        <v>55</v>
      </c>
      <c r="F19" s="142">
        <v>45</v>
      </c>
      <c r="G19" s="144"/>
      <c r="H19" s="174">
        <f t="shared" si="0"/>
        <v>0</v>
      </c>
      <c r="I19" s="168">
        <f t="shared" si="1"/>
        <v>0</v>
      </c>
      <c r="J19" s="175">
        <f t="shared" si="2"/>
        <v>0</v>
      </c>
      <c r="K19" s="170">
        <v>0.05</v>
      </c>
    </row>
    <row r="20" spans="3:11" ht="25.35" customHeight="1" x14ac:dyDescent="0.25">
      <c r="C20" s="167" t="s">
        <v>49</v>
      </c>
      <c r="D20" s="141" t="s">
        <v>326</v>
      </c>
      <c r="E20" s="142" t="s">
        <v>55</v>
      </c>
      <c r="F20" s="142">
        <v>90</v>
      </c>
      <c r="G20" s="144"/>
      <c r="H20" s="174">
        <f t="shared" si="0"/>
        <v>0</v>
      </c>
      <c r="I20" s="168">
        <f t="shared" si="1"/>
        <v>0</v>
      </c>
      <c r="J20" s="175">
        <f t="shared" si="2"/>
        <v>0</v>
      </c>
      <c r="K20" s="170">
        <v>0.05</v>
      </c>
    </row>
    <row r="21" spans="3:11" ht="25.35" customHeight="1" x14ac:dyDescent="0.25">
      <c r="C21" s="167" t="s">
        <v>68</v>
      </c>
      <c r="D21" s="141" t="s">
        <v>327</v>
      </c>
      <c r="E21" s="142" t="s">
        <v>55</v>
      </c>
      <c r="F21" s="142">
        <v>40</v>
      </c>
      <c r="G21" s="144"/>
      <c r="H21" s="171">
        <f t="shared" si="0"/>
        <v>0</v>
      </c>
      <c r="I21" s="168">
        <f t="shared" si="1"/>
        <v>0</v>
      </c>
      <c r="J21" s="172">
        <f t="shared" si="2"/>
        <v>0</v>
      </c>
      <c r="K21" s="170">
        <v>0.05</v>
      </c>
    </row>
    <row r="22" spans="3:11" ht="25.35" customHeight="1" x14ac:dyDescent="0.25">
      <c r="C22" s="167" t="s">
        <v>70</v>
      </c>
      <c r="D22" s="141" t="s">
        <v>328</v>
      </c>
      <c r="E22" s="142" t="s">
        <v>55</v>
      </c>
      <c r="F22" s="142">
        <v>130</v>
      </c>
      <c r="G22" s="144"/>
      <c r="H22" s="171">
        <f t="shared" si="0"/>
        <v>0</v>
      </c>
      <c r="I22" s="168">
        <f t="shared" si="1"/>
        <v>0</v>
      </c>
      <c r="J22" s="172">
        <f t="shared" si="2"/>
        <v>0</v>
      </c>
      <c r="K22" s="170">
        <v>0.05</v>
      </c>
    </row>
    <row r="23" spans="3:11" ht="25.35" customHeight="1" x14ac:dyDescent="0.25">
      <c r="C23" s="167" t="s">
        <v>72</v>
      </c>
      <c r="D23" s="141" t="s">
        <v>329</v>
      </c>
      <c r="E23" s="142" t="s">
        <v>13</v>
      </c>
      <c r="F23" s="142">
        <v>70</v>
      </c>
      <c r="G23" s="144"/>
      <c r="H23" s="171">
        <f t="shared" si="0"/>
        <v>0</v>
      </c>
      <c r="I23" s="168">
        <f t="shared" si="1"/>
        <v>0</v>
      </c>
      <c r="J23" s="172">
        <f t="shared" si="2"/>
        <v>0</v>
      </c>
      <c r="K23" s="170">
        <v>0.05</v>
      </c>
    </row>
    <row r="24" spans="3:11" ht="25.35" customHeight="1" x14ac:dyDescent="0.25">
      <c r="C24" s="167" t="s">
        <v>74</v>
      </c>
      <c r="D24" s="141" t="s">
        <v>330</v>
      </c>
      <c r="E24" s="142" t="s">
        <v>55</v>
      </c>
      <c r="F24" s="142">
        <v>150</v>
      </c>
      <c r="G24" s="144"/>
      <c r="H24" s="171">
        <f t="shared" si="0"/>
        <v>0</v>
      </c>
      <c r="I24" s="168">
        <f t="shared" si="1"/>
        <v>0</v>
      </c>
      <c r="J24" s="172">
        <f t="shared" si="2"/>
        <v>0</v>
      </c>
      <c r="K24" s="170">
        <v>0.05</v>
      </c>
    </row>
    <row r="25" spans="3:11" ht="25.35" customHeight="1" x14ac:dyDescent="0.25">
      <c r="C25" s="167" t="s">
        <v>76</v>
      </c>
      <c r="D25" s="176" t="s">
        <v>331</v>
      </c>
      <c r="E25" s="177" t="s">
        <v>55</v>
      </c>
      <c r="F25" s="177">
        <v>10</v>
      </c>
      <c r="G25" s="144"/>
      <c r="H25" s="171">
        <f t="shared" si="0"/>
        <v>0</v>
      </c>
      <c r="I25" s="168">
        <f t="shared" si="1"/>
        <v>0</v>
      </c>
      <c r="J25" s="172">
        <f t="shared" si="2"/>
        <v>0</v>
      </c>
      <c r="K25" s="170">
        <v>0.05</v>
      </c>
    </row>
    <row r="26" spans="3:11" ht="25.35" customHeight="1" x14ac:dyDescent="0.25">
      <c r="C26" s="167" t="s">
        <v>78</v>
      </c>
      <c r="D26" s="176" t="s">
        <v>332</v>
      </c>
      <c r="E26" s="177" t="s">
        <v>55</v>
      </c>
      <c r="F26" s="177">
        <v>20</v>
      </c>
      <c r="G26" s="144"/>
      <c r="H26" s="171">
        <f t="shared" si="0"/>
        <v>0</v>
      </c>
      <c r="I26" s="168">
        <f t="shared" si="1"/>
        <v>0</v>
      </c>
      <c r="J26" s="172">
        <f t="shared" si="2"/>
        <v>0</v>
      </c>
      <c r="K26" s="170">
        <v>0.05</v>
      </c>
    </row>
    <row r="27" spans="3:11" ht="25.35" customHeight="1" x14ac:dyDescent="0.25">
      <c r="C27" s="167" t="s">
        <v>80</v>
      </c>
      <c r="D27" s="176" t="s">
        <v>333</v>
      </c>
      <c r="E27" s="177" t="s">
        <v>13</v>
      </c>
      <c r="F27" s="177">
        <v>6</v>
      </c>
      <c r="G27" s="144"/>
      <c r="H27" s="171">
        <f t="shared" si="0"/>
        <v>0</v>
      </c>
      <c r="I27" s="168">
        <f t="shared" si="1"/>
        <v>0</v>
      </c>
      <c r="J27" s="172">
        <f t="shared" si="2"/>
        <v>0</v>
      </c>
      <c r="K27" s="170">
        <v>0.05</v>
      </c>
    </row>
    <row r="28" spans="3:11" ht="25.35" customHeight="1" x14ac:dyDescent="0.25">
      <c r="C28" s="167" t="s">
        <v>82</v>
      </c>
      <c r="D28" s="176" t="s">
        <v>334</v>
      </c>
      <c r="E28" s="177" t="s">
        <v>55</v>
      </c>
      <c r="F28" s="177">
        <v>220</v>
      </c>
      <c r="G28" s="144"/>
      <c r="H28" s="171">
        <f t="shared" si="0"/>
        <v>0</v>
      </c>
      <c r="I28" s="168">
        <f t="shared" si="1"/>
        <v>0</v>
      </c>
      <c r="J28" s="172">
        <f t="shared" si="2"/>
        <v>0</v>
      </c>
      <c r="K28" s="170">
        <v>0.05</v>
      </c>
    </row>
    <row r="29" spans="3:11" ht="25.35" customHeight="1" x14ac:dyDescent="0.25">
      <c r="C29" s="167" t="s">
        <v>84</v>
      </c>
      <c r="D29" s="141" t="s">
        <v>335</v>
      </c>
      <c r="E29" s="142" t="s">
        <v>55</v>
      </c>
      <c r="F29" s="177">
        <v>150</v>
      </c>
      <c r="G29" s="144"/>
      <c r="H29" s="171">
        <f t="shared" si="0"/>
        <v>0</v>
      </c>
      <c r="I29" s="168">
        <f t="shared" si="1"/>
        <v>0</v>
      </c>
      <c r="J29" s="172">
        <f t="shared" si="2"/>
        <v>0</v>
      </c>
      <c r="K29" s="170">
        <v>0.05</v>
      </c>
    </row>
    <row r="30" spans="3:11" ht="25.35" customHeight="1" x14ac:dyDescent="0.25">
      <c r="C30" s="167" t="s">
        <v>86</v>
      </c>
      <c r="D30" s="141" t="s">
        <v>336</v>
      </c>
      <c r="E30" s="142" t="s">
        <v>55</v>
      </c>
      <c r="F30" s="177">
        <v>250</v>
      </c>
      <c r="G30" s="144"/>
      <c r="H30" s="171">
        <f t="shared" si="0"/>
        <v>0</v>
      </c>
      <c r="I30" s="168">
        <f t="shared" si="1"/>
        <v>0</v>
      </c>
      <c r="J30" s="172">
        <f t="shared" si="2"/>
        <v>0</v>
      </c>
      <c r="K30" s="170">
        <v>0.05</v>
      </c>
    </row>
    <row r="31" spans="3:11" ht="25.35" customHeight="1" x14ac:dyDescent="0.25">
      <c r="C31" s="167" t="s">
        <v>88</v>
      </c>
      <c r="D31" s="141" t="s">
        <v>337</v>
      </c>
      <c r="E31" s="142" t="s">
        <v>55</v>
      </c>
      <c r="F31" s="177">
        <v>30</v>
      </c>
      <c r="G31" s="144"/>
      <c r="H31" s="171">
        <f t="shared" si="0"/>
        <v>0</v>
      </c>
      <c r="I31" s="168">
        <f t="shared" si="1"/>
        <v>0</v>
      </c>
      <c r="J31" s="172">
        <f t="shared" si="2"/>
        <v>0</v>
      </c>
      <c r="K31" s="170">
        <v>0.05</v>
      </c>
    </row>
    <row r="32" spans="3:11" ht="25.35" customHeight="1" x14ac:dyDescent="0.25">
      <c r="C32" s="167" t="s">
        <v>90</v>
      </c>
      <c r="D32" s="173" t="s">
        <v>338</v>
      </c>
      <c r="E32" s="142" t="s">
        <v>55</v>
      </c>
      <c r="F32" s="142">
        <v>500</v>
      </c>
      <c r="G32" s="144"/>
      <c r="H32" s="171">
        <f t="shared" si="0"/>
        <v>0</v>
      </c>
      <c r="I32" s="168">
        <f t="shared" si="1"/>
        <v>0</v>
      </c>
      <c r="J32" s="172">
        <f t="shared" si="2"/>
        <v>0</v>
      </c>
      <c r="K32" s="170">
        <v>0.05</v>
      </c>
    </row>
    <row r="33" spans="3:11" ht="25.35" customHeight="1" x14ac:dyDescent="0.25">
      <c r="C33" s="167" t="s">
        <v>92</v>
      </c>
      <c r="D33" s="173" t="s">
        <v>339</v>
      </c>
      <c r="E33" s="142" t="s">
        <v>55</v>
      </c>
      <c r="F33" s="142">
        <v>300</v>
      </c>
      <c r="G33" s="144"/>
      <c r="H33" s="171">
        <f t="shared" si="0"/>
        <v>0</v>
      </c>
      <c r="I33" s="168">
        <f t="shared" si="1"/>
        <v>0</v>
      </c>
      <c r="J33" s="172">
        <f t="shared" si="2"/>
        <v>0</v>
      </c>
      <c r="K33" s="170">
        <v>0.05</v>
      </c>
    </row>
    <row r="34" spans="3:11" ht="25.35" customHeight="1" x14ac:dyDescent="0.25">
      <c r="C34" s="167" t="s">
        <v>94</v>
      </c>
      <c r="D34" s="141" t="s">
        <v>340</v>
      </c>
      <c r="E34" s="142" t="s">
        <v>13</v>
      </c>
      <c r="F34" s="142">
        <v>200</v>
      </c>
      <c r="G34" s="144"/>
      <c r="H34" s="171">
        <f t="shared" si="0"/>
        <v>0</v>
      </c>
      <c r="I34" s="168">
        <f t="shared" si="1"/>
        <v>0</v>
      </c>
      <c r="J34" s="172">
        <f t="shared" si="2"/>
        <v>0</v>
      </c>
      <c r="K34" s="170">
        <v>0.05</v>
      </c>
    </row>
    <row r="35" spans="3:11" ht="25.35" customHeight="1" x14ac:dyDescent="0.25">
      <c r="C35" s="167" t="s">
        <v>96</v>
      </c>
      <c r="D35" s="141" t="s">
        <v>341</v>
      </c>
      <c r="E35" s="142" t="s">
        <v>55</v>
      </c>
      <c r="F35" s="142">
        <v>50</v>
      </c>
      <c r="G35" s="144"/>
      <c r="H35" s="171">
        <f t="shared" si="0"/>
        <v>0</v>
      </c>
      <c r="I35" s="168">
        <f t="shared" si="1"/>
        <v>0</v>
      </c>
      <c r="J35" s="172">
        <f t="shared" si="2"/>
        <v>0</v>
      </c>
      <c r="K35" s="170">
        <v>0.05</v>
      </c>
    </row>
    <row r="36" spans="3:11" ht="25.35" customHeight="1" thickBot="1" x14ac:dyDescent="0.3">
      <c r="C36" s="254" t="s">
        <v>312</v>
      </c>
      <c r="D36" s="255"/>
      <c r="E36" s="255"/>
      <c r="F36" s="255"/>
      <c r="G36" s="256"/>
      <c r="H36" s="178">
        <f>SUM(H8:H35)</f>
        <v>0</v>
      </c>
      <c r="I36" s="178">
        <f>SUM(I8:I35)</f>
        <v>0</v>
      </c>
      <c r="J36" s="179">
        <f>SUM(J8:J35)</f>
        <v>0</v>
      </c>
    </row>
  </sheetData>
  <sortState xmlns:xlrd2="http://schemas.microsoft.com/office/spreadsheetml/2017/richdata2" ref="C7:K36">
    <sortCondition ref="D8"/>
  </sortState>
  <mergeCells count="1">
    <mergeCell ref="C36:G36"/>
  </mergeCells>
  <pageMargins left="0.7" right="0.7" top="0.75" bottom="0.75" header="0.3" footer="0.3"/>
  <pageSetup paperSize="9" scale="58" fitToHeight="0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3:N70"/>
  <sheetViews>
    <sheetView workbookViewId="0">
      <selection activeCell="I68" sqref="I68"/>
    </sheetView>
  </sheetViews>
  <sheetFormatPr defaultColWidth="8.85546875" defaultRowHeight="15" x14ac:dyDescent="0.25"/>
  <cols>
    <col min="1" max="4" width="8.85546875" style="111"/>
    <col min="5" max="5" width="42.140625" style="111" customWidth="1"/>
    <col min="6" max="6" width="13.28515625" style="111" customWidth="1"/>
    <col min="7" max="7" width="11.85546875" style="111" customWidth="1"/>
    <col min="8" max="8" width="12.42578125" style="197" customWidth="1"/>
    <col min="9" max="9" width="11.42578125" style="186" bestFit="1" customWidth="1"/>
    <col min="10" max="10" width="10" style="186" bestFit="1" customWidth="1"/>
    <col min="11" max="11" width="11" style="186" bestFit="1" customWidth="1"/>
    <col min="12" max="16384" width="8.85546875" style="111"/>
  </cols>
  <sheetData>
    <row r="3" spans="4:12" x14ac:dyDescent="0.25">
      <c r="F3" s="97" t="s">
        <v>0</v>
      </c>
      <c r="G3" s="97"/>
      <c r="H3" s="196"/>
      <c r="I3" s="185"/>
      <c r="J3" s="185"/>
    </row>
    <row r="4" spans="4:12" x14ac:dyDescent="0.25">
      <c r="F4" s="97" t="s">
        <v>342</v>
      </c>
      <c r="G4" s="97"/>
      <c r="H4" s="196"/>
      <c r="I4" s="185"/>
      <c r="J4" s="185"/>
    </row>
    <row r="5" spans="4:12" ht="15.75" thickBot="1" x14ac:dyDescent="0.3"/>
    <row r="6" spans="4:12" ht="45.75" thickBot="1" x14ac:dyDescent="0.3">
      <c r="D6" s="119" t="s">
        <v>2</v>
      </c>
      <c r="E6" s="118" t="s">
        <v>3</v>
      </c>
      <c r="F6" s="112" t="s">
        <v>4</v>
      </c>
      <c r="G6" s="113" t="s">
        <v>5</v>
      </c>
      <c r="H6" s="198" t="s">
        <v>6</v>
      </c>
      <c r="I6" s="112" t="s">
        <v>7</v>
      </c>
      <c r="J6" s="112" t="s">
        <v>8</v>
      </c>
      <c r="K6" s="114" t="s">
        <v>9</v>
      </c>
    </row>
    <row r="7" spans="4:12" x14ac:dyDescent="0.25">
      <c r="D7" s="31">
        <v>1</v>
      </c>
      <c r="E7" s="33">
        <v>2</v>
      </c>
      <c r="F7" s="33">
        <v>3</v>
      </c>
      <c r="G7" s="33">
        <v>4</v>
      </c>
      <c r="H7" s="199">
        <v>5</v>
      </c>
      <c r="I7" s="30">
        <v>6</v>
      </c>
      <c r="J7" s="30">
        <v>7</v>
      </c>
      <c r="K7" s="184">
        <v>8</v>
      </c>
    </row>
    <row r="8" spans="4:12" ht="25.35" customHeight="1" x14ac:dyDescent="0.25">
      <c r="D8" s="38" t="s">
        <v>11</v>
      </c>
      <c r="E8" s="192" t="s">
        <v>343</v>
      </c>
      <c r="F8" s="40" t="s">
        <v>55</v>
      </c>
      <c r="G8" s="40">
        <v>18</v>
      </c>
      <c r="H8" s="200"/>
      <c r="I8" s="61">
        <f t="shared" ref="I8:I39" si="0">G8*H8</f>
        <v>0</v>
      </c>
      <c r="J8" s="61">
        <f>I8*5%</f>
        <v>0</v>
      </c>
      <c r="K8" s="62">
        <f t="shared" ref="K8:K40" si="1">SUM(I8:J8)</f>
        <v>0</v>
      </c>
      <c r="L8" s="180">
        <v>0.05</v>
      </c>
    </row>
    <row r="9" spans="4:12" ht="25.35" customHeight="1" x14ac:dyDescent="0.25">
      <c r="D9" s="38" t="s">
        <v>14</v>
      </c>
      <c r="E9" s="192" t="s">
        <v>344</v>
      </c>
      <c r="F9" s="40" t="s">
        <v>13</v>
      </c>
      <c r="G9" s="40">
        <v>80</v>
      </c>
      <c r="H9" s="200"/>
      <c r="I9" s="61">
        <f t="shared" si="0"/>
        <v>0</v>
      </c>
      <c r="J9" s="61">
        <f t="shared" ref="J9:J67" si="2">I9*5%</f>
        <v>0</v>
      </c>
      <c r="K9" s="62">
        <f t="shared" si="1"/>
        <v>0</v>
      </c>
      <c r="L9" s="180">
        <v>0.05</v>
      </c>
    </row>
    <row r="10" spans="4:12" ht="25.35" customHeight="1" x14ac:dyDescent="0.25">
      <c r="D10" s="38" t="s">
        <v>16</v>
      </c>
      <c r="E10" s="192" t="s">
        <v>345</v>
      </c>
      <c r="F10" s="40" t="s">
        <v>13</v>
      </c>
      <c r="G10" s="40">
        <v>700</v>
      </c>
      <c r="H10" s="200"/>
      <c r="I10" s="61">
        <f t="shared" si="0"/>
        <v>0</v>
      </c>
      <c r="J10" s="61">
        <f t="shared" si="2"/>
        <v>0</v>
      </c>
      <c r="K10" s="62">
        <f t="shared" si="1"/>
        <v>0</v>
      </c>
      <c r="L10" s="180">
        <v>0.05</v>
      </c>
    </row>
    <row r="11" spans="4:12" ht="25.35" customHeight="1" x14ac:dyDescent="0.25">
      <c r="D11" s="38" t="s">
        <v>18</v>
      </c>
      <c r="E11" s="193" t="s">
        <v>346</v>
      </c>
      <c r="F11" s="2" t="s">
        <v>13</v>
      </c>
      <c r="G11" s="2">
        <v>25</v>
      </c>
      <c r="H11" s="200"/>
      <c r="I11" s="61">
        <f t="shared" si="0"/>
        <v>0</v>
      </c>
      <c r="J11" s="61">
        <f t="shared" si="2"/>
        <v>0</v>
      </c>
      <c r="K11" s="62">
        <f t="shared" si="1"/>
        <v>0</v>
      </c>
      <c r="L11" s="180">
        <v>0.05</v>
      </c>
    </row>
    <row r="12" spans="4:12" ht="25.35" customHeight="1" x14ac:dyDescent="0.25">
      <c r="D12" s="38" t="s">
        <v>20</v>
      </c>
      <c r="E12" s="193" t="s">
        <v>347</v>
      </c>
      <c r="F12" s="2" t="s">
        <v>55</v>
      </c>
      <c r="G12" s="2">
        <v>10</v>
      </c>
      <c r="H12" s="200"/>
      <c r="I12" s="61">
        <f t="shared" si="0"/>
        <v>0</v>
      </c>
      <c r="J12" s="61">
        <f t="shared" si="2"/>
        <v>0</v>
      </c>
      <c r="K12" s="62">
        <f t="shared" si="1"/>
        <v>0</v>
      </c>
      <c r="L12" s="180">
        <v>0.05</v>
      </c>
    </row>
    <row r="13" spans="4:12" ht="25.35" customHeight="1" x14ac:dyDescent="0.25">
      <c r="D13" s="38" t="s">
        <v>22</v>
      </c>
      <c r="E13" s="193" t="s">
        <v>348</v>
      </c>
      <c r="F13" s="2" t="s">
        <v>55</v>
      </c>
      <c r="G13" s="2">
        <v>15</v>
      </c>
      <c r="H13" s="200"/>
      <c r="I13" s="61">
        <f t="shared" si="0"/>
        <v>0</v>
      </c>
      <c r="J13" s="61">
        <f t="shared" si="2"/>
        <v>0</v>
      </c>
      <c r="K13" s="62">
        <f t="shared" si="1"/>
        <v>0</v>
      </c>
      <c r="L13" s="180">
        <v>0.05</v>
      </c>
    </row>
    <row r="14" spans="4:12" ht="25.35" customHeight="1" x14ac:dyDescent="0.25">
      <c r="D14" s="38" t="s">
        <v>24</v>
      </c>
      <c r="E14" s="192" t="s">
        <v>349</v>
      </c>
      <c r="F14" s="40" t="s">
        <v>13</v>
      </c>
      <c r="G14" s="40">
        <v>84</v>
      </c>
      <c r="H14" s="200"/>
      <c r="I14" s="69">
        <f t="shared" si="0"/>
        <v>0</v>
      </c>
      <c r="J14" s="61">
        <f t="shared" si="2"/>
        <v>0</v>
      </c>
      <c r="K14" s="62">
        <f t="shared" si="1"/>
        <v>0</v>
      </c>
      <c r="L14" s="180">
        <v>0.05</v>
      </c>
    </row>
    <row r="15" spans="4:12" ht="25.35" customHeight="1" x14ac:dyDescent="0.25">
      <c r="D15" s="38" t="s">
        <v>26</v>
      </c>
      <c r="E15" s="192" t="s">
        <v>350</v>
      </c>
      <c r="F15" s="40" t="s">
        <v>13</v>
      </c>
      <c r="G15" s="40">
        <v>900</v>
      </c>
      <c r="H15" s="200"/>
      <c r="I15" s="69">
        <f t="shared" si="0"/>
        <v>0</v>
      </c>
      <c r="J15" s="61">
        <f t="shared" si="2"/>
        <v>0</v>
      </c>
      <c r="K15" s="62">
        <f t="shared" si="1"/>
        <v>0</v>
      </c>
      <c r="L15" s="180">
        <v>0.05</v>
      </c>
    </row>
    <row r="16" spans="4:12" ht="25.35" customHeight="1" x14ac:dyDescent="0.25">
      <c r="D16" s="38" t="s">
        <v>28</v>
      </c>
      <c r="E16" s="192" t="s">
        <v>351</v>
      </c>
      <c r="F16" s="40" t="s">
        <v>13</v>
      </c>
      <c r="G16" s="40">
        <v>200</v>
      </c>
      <c r="H16" s="200"/>
      <c r="I16" s="69">
        <f t="shared" si="0"/>
        <v>0</v>
      </c>
      <c r="J16" s="61">
        <f t="shared" si="2"/>
        <v>0</v>
      </c>
      <c r="K16" s="62">
        <f t="shared" si="1"/>
        <v>0</v>
      </c>
      <c r="L16" s="180">
        <v>0.05</v>
      </c>
    </row>
    <row r="17" spans="4:12" ht="25.35" customHeight="1" x14ac:dyDescent="0.25">
      <c r="D17" s="38" t="s">
        <v>30</v>
      </c>
      <c r="E17" s="192" t="s">
        <v>352</v>
      </c>
      <c r="F17" s="40" t="s">
        <v>13</v>
      </c>
      <c r="G17" s="40">
        <v>300</v>
      </c>
      <c r="H17" s="200"/>
      <c r="I17" s="61">
        <f t="shared" si="0"/>
        <v>0</v>
      </c>
      <c r="J17" s="61">
        <f t="shared" si="2"/>
        <v>0</v>
      </c>
      <c r="K17" s="62">
        <f t="shared" si="1"/>
        <v>0</v>
      </c>
      <c r="L17" s="180">
        <v>0.05</v>
      </c>
    </row>
    <row r="18" spans="4:12" ht="25.35" customHeight="1" x14ac:dyDescent="0.25">
      <c r="D18" s="38" t="s">
        <v>32</v>
      </c>
      <c r="E18" s="193" t="s">
        <v>353</v>
      </c>
      <c r="F18" s="2" t="s">
        <v>13</v>
      </c>
      <c r="G18" s="2">
        <v>200</v>
      </c>
      <c r="H18" s="200"/>
      <c r="I18" s="61">
        <f t="shared" si="0"/>
        <v>0</v>
      </c>
      <c r="J18" s="61">
        <f t="shared" si="2"/>
        <v>0</v>
      </c>
      <c r="K18" s="62">
        <f t="shared" si="1"/>
        <v>0</v>
      </c>
      <c r="L18" s="180">
        <v>0.05</v>
      </c>
    </row>
    <row r="19" spans="4:12" ht="25.35" customHeight="1" x14ac:dyDescent="0.25">
      <c r="D19" s="38" t="s">
        <v>47</v>
      </c>
      <c r="E19" s="192" t="s">
        <v>354</v>
      </c>
      <c r="F19" s="40" t="s">
        <v>13</v>
      </c>
      <c r="G19" s="40">
        <v>50</v>
      </c>
      <c r="H19" s="200"/>
      <c r="I19" s="61">
        <f t="shared" si="0"/>
        <v>0</v>
      </c>
      <c r="J19" s="61">
        <f t="shared" si="2"/>
        <v>0</v>
      </c>
      <c r="K19" s="62">
        <f t="shared" si="1"/>
        <v>0</v>
      </c>
      <c r="L19" s="180">
        <v>0.05</v>
      </c>
    </row>
    <row r="20" spans="4:12" ht="25.35" customHeight="1" x14ac:dyDescent="0.25">
      <c r="D20" s="38" t="s">
        <v>49</v>
      </c>
      <c r="E20" s="192" t="s">
        <v>355</v>
      </c>
      <c r="F20" s="40" t="s">
        <v>55</v>
      </c>
      <c r="G20" s="40">
        <v>500</v>
      </c>
      <c r="H20" s="200"/>
      <c r="I20" s="61">
        <f t="shared" si="0"/>
        <v>0</v>
      </c>
      <c r="J20" s="61">
        <f t="shared" si="2"/>
        <v>0</v>
      </c>
      <c r="K20" s="62">
        <f t="shared" si="1"/>
        <v>0</v>
      </c>
      <c r="L20" s="180">
        <v>0.05</v>
      </c>
    </row>
    <row r="21" spans="4:12" ht="25.35" customHeight="1" x14ac:dyDescent="0.25">
      <c r="D21" s="38" t="s">
        <v>68</v>
      </c>
      <c r="E21" s="192" t="s">
        <v>356</v>
      </c>
      <c r="F21" s="40" t="s">
        <v>13</v>
      </c>
      <c r="G21" s="40">
        <v>10</v>
      </c>
      <c r="H21" s="200"/>
      <c r="I21" s="69">
        <f t="shared" si="0"/>
        <v>0</v>
      </c>
      <c r="J21" s="61">
        <f t="shared" si="2"/>
        <v>0</v>
      </c>
      <c r="K21" s="62">
        <f t="shared" si="1"/>
        <v>0</v>
      </c>
      <c r="L21" s="180">
        <v>0.05</v>
      </c>
    </row>
    <row r="22" spans="4:12" ht="25.35" customHeight="1" x14ac:dyDescent="0.25">
      <c r="D22" s="38" t="s">
        <v>70</v>
      </c>
      <c r="E22" s="192" t="s">
        <v>357</v>
      </c>
      <c r="F22" s="40" t="s">
        <v>13</v>
      </c>
      <c r="G22" s="40">
        <v>43</v>
      </c>
      <c r="H22" s="200"/>
      <c r="I22" s="69">
        <f t="shared" si="0"/>
        <v>0</v>
      </c>
      <c r="J22" s="61">
        <f t="shared" si="2"/>
        <v>0</v>
      </c>
      <c r="K22" s="62">
        <f t="shared" si="1"/>
        <v>0</v>
      </c>
      <c r="L22" s="180">
        <v>0.05</v>
      </c>
    </row>
    <row r="23" spans="4:12" ht="25.35" customHeight="1" x14ac:dyDescent="0.25">
      <c r="D23" s="38" t="s">
        <v>72</v>
      </c>
      <c r="E23" s="193" t="s">
        <v>358</v>
      </c>
      <c r="F23" s="2" t="s">
        <v>13</v>
      </c>
      <c r="G23" s="2">
        <v>200</v>
      </c>
      <c r="H23" s="200"/>
      <c r="I23" s="61">
        <f t="shared" si="0"/>
        <v>0</v>
      </c>
      <c r="J23" s="61">
        <f t="shared" si="2"/>
        <v>0</v>
      </c>
      <c r="K23" s="62">
        <f t="shared" si="1"/>
        <v>0</v>
      </c>
      <c r="L23" s="180">
        <v>0.05</v>
      </c>
    </row>
    <row r="24" spans="4:12" ht="25.35" customHeight="1" x14ac:dyDescent="0.25">
      <c r="D24" s="38" t="s">
        <v>74</v>
      </c>
      <c r="E24" s="192" t="s">
        <v>359</v>
      </c>
      <c r="F24" s="40" t="s">
        <v>13</v>
      </c>
      <c r="G24" s="40">
        <v>350</v>
      </c>
      <c r="H24" s="200"/>
      <c r="I24" s="61">
        <f t="shared" si="0"/>
        <v>0</v>
      </c>
      <c r="J24" s="61">
        <f t="shared" si="2"/>
        <v>0</v>
      </c>
      <c r="K24" s="62">
        <f t="shared" si="1"/>
        <v>0</v>
      </c>
      <c r="L24" s="180">
        <v>0.05</v>
      </c>
    </row>
    <row r="25" spans="4:12" ht="25.35" customHeight="1" x14ac:dyDescent="0.25">
      <c r="D25" s="38" t="s">
        <v>76</v>
      </c>
      <c r="E25" s="192" t="s">
        <v>360</v>
      </c>
      <c r="F25" s="40" t="s">
        <v>55</v>
      </c>
      <c r="G25" s="40">
        <v>15</v>
      </c>
      <c r="H25" s="200"/>
      <c r="I25" s="61">
        <f t="shared" si="0"/>
        <v>0</v>
      </c>
      <c r="J25" s="61">
        <f t="shared" si="2"/>
        <v>0</v>
      </c>
      <c r="K25" s="62">
        <f t="shared" si="1"/>
        <v>0</v>
      </c>
      <c r="L25" s="180">
        <v>0.05</v>
      </c>
    </row>
    <row r="26" spans="4:12" ht="25.35" customHeight="1" x14ac:dyDescent="0.25">
      <c r="D26" s="38" t="s">
        <v>78</v>
      </c>
      <c r="E26" s="192" t="s">
        <v>361</v>
      </c>
      <c r="F26" s="40" t="s">
        <v>55</v>
      </c>
      <c r="G26" s="40">
        <v>100</v>
      </c>
      <c r="H26" s="200"/>
      <c r="I26" s="61">
        <f t="shared" si="0"/>
        <v>0</v>
      </c>
      <c r="J26" s="61">
        <f t="shared" si="2"/>
        <v>0</v>
      </c>
      <c r="K26" s="62">
        <f t="shared" si="1"/>
        <v>0</v>
      </c>
      <c r="L26" s="180">
        <v>0.05</v>
      </c>
    </row>
    <row r="27" spans="4:12" ht="25.35" customHeight="1" x14ac:dyDescent="0.25">
      <c r="D27" s="38" t="s">
        <v>80</v>
      </c>
      <c r="E27" s="192" t="s">
        <v>362</v>
      </c>
      <c r="F27" s="40" t="s">
        <v>13</v>
      </c>
      <c r="G27" s="40">
        <v>630</v>
      </c>
      <c r="H27" s="200"/>
      <c r="I27" s="61">
        <f t="shared" si="0"/>
        <v>0</v>
      </c>
      <c r="J27" s="61">
        <f t="shared" si="2"/>
        <v>0</v>
      </c>
      <c r="K27" s="62">
        <f t="shared" si="1"/>
        <v>0</v>
      </c>
      <c r="L27" s="180">
        <v>0.05</v>
      </c>
    </row>
    <row r="28" spans="4:12" ht="25.35" customHeight="1" x14ac:dyDescent="0.25">
      <c r="D28" s="38" t="s">
        <v>82</v>
      </c>
      <c r="E28" s="192" t="s">
        <v>363</v>
      </c>
      <c r="F28" s="40" t="s">
        <v>13</v>
      </c>
      <c r="G28" s="40">
        <v>300</v>
      </c>
      <c r="H28" s="200"/>
      <c r="I28" s="61">
        <f t="shared" si="0"/>
        <v>0</v>
      </c>
      <c r="J28" s="61">
        <f t="shared" si="2"/>
        <v>0</v>
      </c>
      <c r="K28" s="62">
        <f t="shared" si="1"/>
        <v>0</v>
      </c>
      <c r="L28" s="180">
        <v>0.05</v>
      </c>
    </row>
    <row r="29" spans="4:12" ht="25.35" customHeight="1" x14ac:dyDescent="0.25">
      <c r="D29" s="38" t="s">
        <v>84</v>
      </c>
      <c r="E29" s="192" t="s">
        <v>364</v>
      </c>
      <c r="F29" s="40" t="s">
        <v>13</v>
      </c>
      <c r="G29" s="40">
        <v>100</v>
      </c>
      <c r="H29" s="200"/>
      <c r="I29" s="61">
        <f t="shared" si="0"/>
        <v>0</v>
      </c>
      <c r="J29" s="61">
        <f t="shared" si="2"/>
        <v>0</v>
      </c>
      <c r="K29" s="62">
        <f t="shared" si="1"/>
        <v>0</v>
      </c>
      <c r="L29" s="180">
        <v>0.05</v>
      </c>
    </row>
    <row r="30" spans="4:12" ht="25.35" customHeight="1" x14ac:dyDescent="0.25">
      <c r="D30" s="38" t="s">
        <v>86</v>
      </c>
      <c r="E30" s="192" t="s">
        <v>365</v>
      </c>
      <c r="F30" s="40" t="s">
        <v>55</v>
      </c>
      <c r="G30" s="40">
        <v>100</v>
      </c>
      <c r="H30" s="200"/>
      <c r="I30" s="61">
        <f t="shared" si="0"/>
        <v>0</v>
      </c>
      <c r="J30" s="61">
        <f t="shared" si="2"/>
        <v>0</v>
      </c>
      <c r="K30" s="62">
        <f t="shared" si="1"/>
        <v>0</v>
      </c>
      <c r="L30" s="180">
        <v>0.05</v>
      </c>
    </row>
    <row r="31" spans="4:12" ht="25.35" customHeight="1" x14ac:dyDescent="0.25">
      <c r="D31" s="38" t="s">
        <v>88</v>
      </c>
      <c r="E31" s="192" t="s">
        <v>366</v>
      </c>
      <c r="F31" s="40" t="s">
        <v>13</v>
      </c>
      <c r="G31" s="40">
        <v>170</v>
      </c>
      <c r="H31" s="200"/>
      <c r="I31" s="61">
        <f t="shared" si="0"/>
        <v>0</v>
      </c>
      <c r="J31" s="61">
        <f t="shared" si="2"/>
        <v>0</v>
      </c>
      <c r="K31" s="62">
        <f t="shared" si="1"/>
        <v>0</v>
      </c>
      <c r="L31" s="180">
        <v>0.05</v>
      </c>
    </row>
    <row r="32" spans="4:12" ht="25.35" customHeight="1" x14ac:dyDescent="0.25">
      <c r="D32" s="38" t="s">
        <v>90</v>
      </c>
      <c r="E32" s="192" t="s">
        <v>367</v>
      </c>
      <c r="F32" s="40" t="s">
        <v>13</v>
      </c>
      <c r="G32" s="40">
        <v>240</v>
      </c>
      <c r="H32" s="200"/>
      <c r="I32" s="61">
        <f t="shared" si="0"/>
        <v>0</v>
      </c>
      <c r="J32" s="61">
        <f t="shared" si="2"/>
        <v>0</v>
      </c>
      <c r="K32" s="62">
        <f t="shared" si="1"/>
        <v>0</v>
      </c>
      <c r="L32" s="180">
        <v>0.05</v>
      </c>
    </row>
    <row r="33" spans="4:14" ht="25.35" customHeight="1" x14ac:dyDescent="0.25">
      <c r="D33" s="38" t="s">
        <v>92</v>
      </c>
      <c r="E33" s="194" t="s">
        <v>368</v>
      </c>
      <c r="F33" s="71" t="s">
        <v>55</v>
      </c>
      <c r="G33" s="71">
        <v>40</v>
      </c>
      <c r="H33" s="201"/>
      <c r="I33" s="77">
        <f t="shared" si="0"/>
        <v>0</v>
      </c>
      <c r="J33" s="61">
        <f t="shared" si="2"/>
        <v>0</v>
      </c>
      <c r="K33" s="62">
        <f t="shared" si="1"/>
        <v>0</v>
      </c>
      <c r="L33" s="180">
        <v>0.05</v>
      </c>
    </row>
    <row r="34" spans="4:14" ht="25.35" customHeight="1" x14ac:dyDescent="0.25">
      <c r="D34" s="38" t="s">
        <v>94</v>
      </c>
      <c r="E34" s="193" t="s">
        <v>369</v>
      </c>
      <c r="F34" s="2" t="s">
        <v>55</v>
      </c>
      <c r="G34" s="2">
        <v>300</v>
      </c>
      <c r="H34" s="200"/>
      <c r="I34" s="61">
        <f t="shared" si="0"/>
        <v>0</v>
      </c>
      <c r="J34" s="61">
        <f t="shared" si="2"/>
        <v>0</v>
      </c>
      <c r="K34" s="62">
        <f t="shared" si="1"/>
        <v>0</v>
      </c>
      <c r="L34" s="180">
        <v>0.05</v>
      </c>
    </row>
    <row r="35" spans="4:14" ht="25.35" customHeight="1" x14ac:dyDescent="0.25">
      <c r="D35" s="38" t="s">
        <v>96</v>
      </c>
      <c r="E35" s="193" t="s">
        <v>370</v>
      </c>
      <c r="F35" s="2" t="s">
        <v>55</v>
      </c>
      <c r="G35" s="2">
        <v>400</v>
      </c>
      <c r="H35" s="200"/>
      <c r="I35" s="61">
        <f t="shared" si="0"/>
        <v>0</v>
      </c>
      <c r="J35" s="61">
        <f t="shared" si="2"/>
        <v>0</v>
      </c>
      <c r="K35" s="62">
        <f t="shared" si="1"/>
        <v>0</v>
      </c>
      <c r="L35" s="180">
        <v>0.05</v>
      </c>
    </row>
    <row r="36" spans="4:14" ht="25.35" customHeight="1" x14ac:dyDescent="0.25">
      <c r="D36" s="38" t="s">
        <v>98</v>
      </c>
      <c r="E36" s="193" t="s">
        <v>371</v>
      </c>
      <c r="F36" s="2" t="s">
        <v>13</v>
      </c>
      <c r="G36" s="2">
        <v>25</v>
      </c>
      <c r="H36" s="200"/>
      <c r="I36" s="61">
        <f t="shared" si="0"/>
        <v>0</v>
      </c>
      <c r="J36" s="61">
        <f t="shared" si="2"/>
        <v>0</v>
      </c>
      <c r="K36" s="62">
        <f t="shared" si="1"/>
        <v>0</v>
      </c>
      <c r="L36" s="180">
        <v>0.05</v>
      </c>
      <c r="N36" s="212"/>
    </row>
    <row r="37" spans="4:14" ht="25.35" customHeight="1" x14ac:dyDescent="0.25">
      <c r="D37" s="38" t="s">
        <v>100</v>
      </c>
      <c r="E37" s="192" t="s">
        <v>372</v>
      </c>
      <c r="F37" s="40" t="s">
        <v>13</v>
      </c>
      <c r="G37" s="40">
        <v>150</v>
      </c>
      <c r="H37" s="200"/>
      <c r="I37" s="69">
        <f t="shared" si="0"/>
        <v>0</v>
      </c>
      <c r="J37" s="61">
        <f t="shared" si="2"/>
        <v>0</v>
      </c>
      <c r="K37" s="62">
        <f t="shared" si="1"/>
        <v>0</v>
      </c>
      <c r="L37" s="180">
        <v>0.05</v>
      </c>
    </row>
    <row r="38" spans="4:14" ht="25.35" customHeight="1" x14ac:dyDescent="0.25">
      <c r="D38" s="38" t="s">
        <v>102</v>
      </c>
      <c r="E38" s="192" t="s">
        <v>373</v>
      </c>
      <c r="F38" s="40" t="s">
        <v>13</v>
      </c>
      <c r="G38" s="40">
        <v>2500</v>
      </c>
      <c r="H38" s="200"/>
      <c r="I38" s="61">
        <f t="shared" si="0"/>
        <v>0</v>
      </c>
      <c r="J38" s="61">
        <f t="shared" si="2"/>
        <v>0</v>
      </c>
      <c r="K38" s="62">
        <f t="shared" si="1"/>
        <v>0</v>
      </c>
      <c r="L38" s="180">
        <v>0.05</v>
      </c>
    </row>
    <row r="39" spans="4:14" ht="25.35" customHeight="1" x14ac:dyDescent="0.25">
      <c r="D39" s="38" t="s">
        <v>104</v>
      </c>
      <c r="E39" s="193" t="s">
        <v>374</v>
      </c>
      <c r="F39" s="2" t="s">
        <v>13</v>
      </c>
      <c r="G39" s="2">
        <v>40</v>
      </c>
      <c r="H39" s="200"/>
      <c r="I39" s="61">
        <f t="shared" si="0"/>
        <v>0</v>
      </c>
      <c r="J39" s="61">
        <f t="shared" si="2"/>
        <v>0</v>
      </c>
      <c r="K39" s="62">
        <f t="shared" si="1"/>
        <v>0</v>
      </c>
      <c r="L39" s="180">
        <v>0.05</v>
      </c>
    </row>
    <row r="40" spans="4:14" ht="25.35" customHeight="1" x14ac:dyDescent="0.25">
      <c r="D40" s="38" t="s">
        <v>106</v>
      </c>
      <c r="E40" s="194" t="s">
        <v>375</v>
      </c>
      <c r="F40" s="71" t="s">
        <v>13</v>
      </c>
      <c r="G40" s="71">
        <v>20</v>
      </c>
      <c r="H40" s="201"/>
      <c r="I40" s="77">
        <f t="shared" ref="I40:I67" si="3">G40*H40</f>
        <v>0</v>
      </c>
      <c r="J40" s="61">
        <f t="shared" si="2"/>
        <v>0</v>
      </c>
      <c r="K40" s="62">
        <f t="shared" si="1"/>
        <v>0</v>
      </c>
      <c r="L40" s="180">
        <v>0.05</v>
      </c>
    </row>
    <row r="41" spans="4:14" ht="25.35" customHeight="1" x14ac:dyDescent="0.25">
      <c r="D41" s="38" t="s">
        <v>108</v>
      </c>
      <c r="E41" s="193" t="s">
        <v>376</v>
      </c>
      <c r="F41" s="2" t="s">
        <v>55</v>
      </c>
      <c r="G41" s="2">
        <v>500</v>
      </c>
      <c r="H41" s="200"/>
      <c r="I41" s="61">
        <f t="shared" si="3"/>
        <v>0</v>
      </c>
      <c r="J41" s="61">
        <f t="shared" si="2"/>
        <v>0</v>
      </c>
      <c r="K41" s="62">
        <f t="shared" ref="K41:K67" si="4">SUM(I41:J41)</f>
        <v>0</v>
      </c>
      <c r="L41" s="180">
        <v>0.05</v>
      </c>
    </row>
    <row r="42" spans="4:14" ht="25.35" customHeight="1" x14ac:dyDescent="0.25">
      <c r="D42" s="38" t="s">
        <v>110</v>
      </c>
      <c r="E42" s="193" t="s">
        <v>377</v>
      </c>
      <c r="F42" s="2" t="s">
        <v>13</v>
      </c>
      <c r="G42" s="2">
        <v>80</v>
      </c>
      <c r="H42" s="200"/>
      <c r="I42" s="61">
        <f t="shared" si="3"/>
        <v>0</v>
      </c>
      <c r="J42" s="61">
        <f t="shared" si="2"/>
        <v>0</v>
      </c>
      <c r="K42" s="62">
        <f t="shared" si="4"/>
        <v>0</v>
      </c>
      <c r="L42" s="180">
        <v>0.05</v>
      </c>
    </row>
    <row r="43" spans="4:14" ht="25.35" customHeight="1" x14ac:dyDescent="0.25">
      <c r="D43" s="38" t="s">
        <v>112</v>
      </c>
      <c r="E43" s="193" t="s">
        <v>378</v>
      </c>
      <c r="F43" s="2" t="s">
        <v>55</v>
      </c>
      <c r="G43" s="2">
        <v>150</v>
      </c>
      <c r="H43" s="200"/>
      <c r="I43" s="61">
        <f t="shared" si="3"/>
        <v>0</v>
      </c>
      <c r="J43" s="61">
        <f t="shared" si="2"/>
        <v>0</v>
      </c>
      <c r="K43" s="62">
        <f t="shared" si="4"/>
        <v>0</v>
      </c>
      <c r="L43" s="180">
        <v>0.05</v>
      </c>
    </row>
    <row r="44" spans="4:14" ht="25.35" customHeight="1" x14ac:dyDescent="0.25">
      <c r="D44" s="38" t="s">
        <v>114</v>
      </c>
      <c r="E44" s="193" t="s">
        <v>379</v>
      </c>
      <c r="F44" s="2" t="s">
        <v>55</v>
      </c>
      <c r="G44" s="2">
        <v>150</v>
      </c>
      <c r="H44" s="200"/>
      <c r="I44" s="61">
        <f t="shared" si="3"/>
        <v>0</v>
      </c>
      <c r="J44" s="61">
        <f t="shared" si="2"/>
        <v>0</v>
      </c>
      <c r="K44" s="62">
        <f t="shared" si="4"/>
        <v>0</v>
      </c>
      <c r="L44" s="180">
        <v>0.05</v>
      </c>
    </row>
    <row r="45" spans="4:14" ht="25.35" customHeight="1" x14ac:dyDescent="0.25">
      <c r="D45" s="38" t="s">
        <v>116</v>
      </c>
      <c r="E45" s="195" t="s">
        <v>380</v>
      </c>
      <c r="F45" s="40" t="s">
        <v>13</v>
      </c>
      <c r="G45" s="40">
        <v>1000</v>
      </c>
      <c r="H45" s="200"/>
      <c r="I45" s="61">
        <f t="shared" si="3"/>
        <v>0</v>
      </c>
      <c r="J45" s="61">
        <f t="shared" si="2"/>
        <v>0</v>
      </c>
      <c r="K45" s="62">
        <f t="shared" si="4"/>
        <v>0</v>
      </c>
      <c r="L45" s="180">
        <v>0.05</v>
      </c>
    </row>
    <row r="46" spans="4:14" ht="25.35" customHeight="1" x14ac:dyDescent="0.25">
      <c r="D46" s="38" t="s">
        <v>118</v>
      </c>
      <c r="E46" s="192" t="s">
        <v>381</v>
      </c>
      <c r="F46" s="40" t="s">
        <v>13</v>
      </c>
      <c r="G46" s="40">
        <v>300</v>
      </c>
      <c r="H46" s="200"/>
      <c r="I46" s="61">
        <f t="shared" si="3"/>
        <v>0</v>
      </c>
      <c r="J46" s="61">
        <f t="shared" si="2"/>
        <v>0</v>
      </c>
      <c r="K46" s="62">
        <f t="shared" si="4"/>
        <v>0</v>
      </c>
      <c r="L46" s="180">
        <v>0.05</v>
      </c>
    </row>
    <row r="47" spans="4:14" ht="25.35" customHeight="1" x14ac:dyDescent="0.25">
      <c r="D47" s="38" t="s">
        <v>120</v>
      </c>
      <c r="E47" s="192" t="s">
        <v>382</v>
      </c>
      <c r="F47" s="40" t="s">
        <v>13</v>
      </c>
      <c r="G47" s="2">
        <v>100</v>
      </c>
      <c r="H47" s="200"/>
      <c r="I47" s="61">
        <f t="shared" si="3"/>
        <v>0</v>
      </c>
      <c r="J47" s="61">
        <f t="shared" si="2"/>
        <v>0</v>
      </c>
      <c r="K47" s="62">
        <f t="shared" si="4"/>
        <v>0</v>
      </c>
      <c r="L47" s="180">
        <v>0.05</v>
      </c>
    </row>
    <row r="48" spans="4:14" ht="25.35" customHeight="1" x14ac:dyDescent="0.25">
      <c r="D48" s="38" t="s">
        <v>122</v>
      </c>
      <c r="E48" s="192" t="s">
        <v>383</v>
      </c>
      <c r="F48" s="40" t="s">
        <v>13</v>
      </c>
      <c r="G48" s="40">
        <v>1000</v>
      </c>
      <c r="H48" s="200"/>
      <c r="I48" s="61">
        <f t="shared" si="3"/>
        <v>0</v>
      </c>
      <c r="J48" s="61">
        <f t="shared" si="2"/>
        <v>0</v>
      </c>
      <c r="K48" s="62">
        <f t="shared" si="4"/>
        <v>0</v>
      </c>
      <c r="L48" s="180">
        <v>0.05</v>
      </c>
    </row>
    <row r="49" spans="4:12" ht="25.35" customHeight="1" x14ac:dyDescent="0.25">
      <c r="D49" s="38" t="s">
        <v>124</v>
      </c>
      <c r="E49" s="192" t="s">
        <v>384</v>
      </c>
      <c r="F49" s="40" t="s">
        <v>13</v>
      </c>
      <c r="G49" s="40">
        <v>100</v>
      </c>
      <c r="H49" s="200"/>
      <c r="I49" s="61">
        <f t="shared" si="3"/>
        <v>0</v>
      </c>
      <c r="J49" s="61">
        <f t="shared" si="2"/>
        <v>0</v>
      </c>
      <c r="K49" s="62">
        <f t="shared" si="4"/>
        <v>0</v>
      </c>
      <c r="L49" s="180">
        <v>0.05</v>
      </c>
    </row>
    <row r="50" spans="4:12" ht="25.35" customHeight="1" x14ac:dyDescent="0.25">
      <c r="D50" s="38" t="s">
        <v>126</v>
      </c>
      <c r="E50" s="192" t="s">
        <v>385</v>
      </c>
      <c r="F50" s="40" t="s">
        <v>13</v>
      </c>
      <c r="G50" s="40">
        <v>300</v>
      </c>
      <c r="H50" s="200"/>
      <c r="I50" s="61">
        <f t="shared" si="3"/>
        <v>0</v>
      </c>
      <c r="J50" s="61">
        <f t="shared" si="2"/>
        <v>0</v>
      </c>
      <c r="K50" s="62">
        <f t="shared" si="4"/>
        <v>0</v>
      </c>
      <c r="L50" s="180">
        <v>0.05</v>
      </c>
    </row>
    <row r="51" spans="4:12" ht="25.35" customHeight="1" x14ac:dyDescent="0.25">
      <c r="D51" s="38" t="s">
        <v>128</v>
      </c>
      <c r="E51" s="192" t="s">
        <v>386</v>
      </c>
      <c r="F51" s="40" t="s">
        <v>13</v>
      </c>
      <c r="G51" s="40">
        <v>300</v>
      </c>
      <c r="H51" s="200"/>
      <c r="I51" s="61">
        <f t="shared" si="3"/>
        <v>0</v>
      </c>
      <c r="J51" s="61">
        <f t="shared" si="2"/>
        <v>0</v>
      </c>
      <c r="K51" s="62">
        <f t="shared" si="4"/>
        <v>0</v>
      </c>
      <c r="L51" s="180">
        <v>0.05</v>
      </c>
    </row>
    <row r="52" spans="4:12" ht="25.35" customHeight="1" x14ac:dyDescent="0.25">
      <c r="D52" s="38" t="s">
        <v>130</v>
      </c>
      <c r="E52" s="194" t="s">
        <v>387</v>
      </c>
      <c r="F52" s="71" t="s">
        <v>13</v>
      </c>
      <c r="G52" s="71">
        <v>20</v>
      </c>
      <c r="H52" s="201"/>
      <c r="I52" s="61">
        <f t="shared" si="3"/>
        <v>0</v>
      </c>
      <c r="J52" s="61">
        <f t="shared" si="2"/>
        <v>0</v>
      </c>
      <c r="K52" s="62">
        <f t="shared" si="4"/>
        <v>0</v>
      </c>
      <c r="L52" s="180">
        <v>0.05</v>
      </c>
    </row>
    <row r="53" spans="4:12" ht="25.35" customHeight="1" x14ac:dyDescent="0.25">
      <c r="D53" s="38" t="s">
        <v>132</v>
      </c>
      <c r="E53" s="192" t="s">
        <v>388</v>
      </c>
      <c r="F53" s="40" t="s">
        <v>55</v>
      </c>
      <c r="G53" s="40">
        <v>330</v>
      </c>
      <c r="H53" s="200"/>
      <c r="I53" s="61">
        <f t="shared" si="3"/>
        <v>0</v>
      </c>
      <c r="J53" s="61">
        <f t="shared" si="2"/>
        <v>0</v>
      </c>
      <c r="K53" s="62">
        <f t="shared" si="4"/>
        <v>0</v>
      </c>
      <c r="L53" s="180">
        <v>0.05</v>
      </c>
    </row>
    <row r="54" spans="4:12" ht="25.35" customHeight="1" x14ac:dyDescent="0.25">
      <c r="D54" s="38" t="s">
        <v>134</v>
      </c>
      <c r="E54" s="192" t="s">
        <v>389</v>
      </c>
      <c r="F54" s="40" t="s">
        <v>55</v>
      </c>
      <c r="G54" s="40">
        <v>25</v>
      </c>
      <c r="H54" s="200"/>
      <c r="I54" s="61">
        <f t="shared" si="3"/>
        <v>0</v>
      </c>
      <c r="J54" s="61">
        <f t="shared" si="2"/>
        <v>0</v>
      </c>
      <c r="K54" s="62">
        <f t="shared" si="4"/>
        <v>0</v>
      </c>
      <c r="L54" s="180">
        <v>0.05</v>
      </c>
    </row>
    <row r="55" spans="4:12" ht="25.35" customHeight="1" x14ac:dyDescent="0.25">
      <c r="D55" s="38" t="s">
        <v>136</v>
      </c>
      <c r="E55" s="192" t="s">
        <v>390</v>
      </c>
      <c r="F55" s="40" t="s">
        <v>55</v>
      </c>
      <c r="G55" s="40">
        <v>50</v>
      </c>
      <c r="H55" s="200"/>
      <c r="I55" s="61">
        <f t="shared" si="3"/>
        <v>0</v>
      </c>
      <c r="J55" s="61">
        <f t="shared" si="2"/>
        <v>0</v>
      </c>
      <c r="K55" s="62">
        <f t="shared" si="4"/>
        <v>0</v>
      </c>
      <c r="L55" s="180">
        <v>0.05</v>
      </c>
    </row>
    <row r="56" spans="4:12" ht="25.35" customHeight="1" x14ac:dyDescent="0.25">
      <c r="D56" s="38" t="s">
        <v>138</v>
      </c>
      <c r="E56" s="192" t="s">
        <v>391</v>
      </c>
      <c r="F56" s="40" t="s">
        <v>13</v>
      </c>
      <c r="G56" s="40">
        <v>1000</v>
      </c>
      <c r="H56" s="200"/>
      <c r="I56" s="75">
        <f t="shared" si="3"/>
        <v>0</v>
      </c>
      <c r="J56" s="75">
        <f t="shared" si="2"/>
        <v>0</v>
      </c>
      <c r="K56" s="62">
        <f t="shared" si="4"/>
        <v>0</v>
      </c>
      <c r="L56" s="180">
        <v>0.05</v>
      </c>
    </row>
    <row r="57" spans="4:12" ht="25.35" customHeight="1" x14ac:dyDescent="0.25">
      <c r="D57" s="38" t="s">
        <v>140</v>
      </c>
      <c r="E57" s="192" t="s">
        <v>392</v>
      </c>
      <c r="F57" s="40" t="s">
        <v>55</v>
      </c>
      <c r="G57" s="40">
        <v>80</v>
      </c>
      <c r="H57" s="237"/>
      <c r="I57" s="236">
        <f t="shared" si="3"/>
        <v>0</v>
      </c>
      <c r="J57" s="236">
        <f t="shared" si="2"/>
        <v>0</v>
      </c>
      <c r="K57" s="238">
        <f t="shared" si="4"/>
        <v>0</v>
      </c>
      <c r="L57" s="180">
        <v>0.05</v>
      </c>
    </row>
    <row r="58" spans="4:12" ht="25.35" customHeight="1" x14ac:dyDescent="0.25">
      <c r="D58" s="38" t="s">
        <v>142</v>
      </c>
      <c r="E58" s="192" t="s">
        <v>393</v>
      </c>
      <c r="F58" s="40" t="s">
        <v>13</v>
      </c>
      <c r="G58" s="40">
        <v>40</v>
      </c>
      <c r="H58" s="237"/>
      <c r="I58" s="236">
        <f t="shared" si="3"/>
        <v>0</v>
      </c>
      <c r="J58" s="236">
        <f t="shared" si="2"/>
        <v>0</v>
      </c>
      <c r="K58" s="238">
        <f t="shared" si="4"/>
        <v>0</v>
      </c>
      <c r="L58" s="180">
        <v>0.05</v>
      </c>
    </row>
    <row r="59" spans="4:12" ht="25.35" customHeight="1" x14ac:dyDescent="0.25">
      <c r="D59" s="38" t="s">
        <v>144</v>
      </c>
      <c r="E59" s="192" t="s">
        <v>394</v>
      </c>
      <c r="F59" s="40" t="s">
        <v>13</v>
      </c>
      <c r="G59" s="40">
        <v>40</v>
      </c>
      <c r="H59" s="200"/>
      <c r="I59" s="239">
        <f t="shared" si="3"/>
        <v>0</v>
      </c>
      <c r="J59" s="239">
        <f t="shared" si="2"/>
        <v>0</v>
      </c>
      <c r="K59" s="62">
        <f t="shared" si="4"/>
        <v>0</v>
      </c>
      <c r="L59" s="180">
        <v>0.05</v>
      </c>
    </row>
    <row r="60" spans="4:12" ht="25.35" customHeight="1" x14ac:dyDescent="0.25">
      <c r="D60" s="38" t="s">
        <v>147</v>
      </c>
      <c r="E60" s="192" t="s">
        <v>395</v>
      </c>
      <c r="F60" s="40" t="s">
        <v>13</v>
      </c>
      <c r="G60" s="40">
        <v>40</v>
      </c>
      <c r="H60" s="200"/>
      <c r="I60" s="61">
        <f t="shared" si="3"/>
        <v>0</v>
      </c>
      <c r="J60" s="61">
        <f t="shared" si="2"/>
        <v>0</v>
      </c>
      <c r="K60" s="62">
        <f t="shared" si="4"/>
        <v>0</v>
      </c>
      <c r="L60" s="180">
        <v>0.05</v>
      </c>
    </row>
    <row r="61" spans="4:12" ht="25.35" customHeight="1" x14ac:dyDescent="0.25">
      <c r="D61" s="38" t="s">
        <v>149</v>
      </c>
      <c r="E61" s="192" t="s">
        <v>396</v>
      </c>
      <c r="F61" s="40" t="s">
        <v>55</v>
      </c>
      <c r="G61" s="40">
        <v>20</v>
      </c>
      <c r="H61" s="200"/>
      <c r="I61" s="61">
        <f t="shared" si="3"/>
        <v>0</v>
      </c>
      <c r="J61" s="61">
        <f t="shared" si="2"/>
        <v>0</v>
      </c>
      <c r="K61" s="62">
        <f t="shared" si="4"/>
        <v>0</v>
      </c>
      <c r="L61" s="180">
        <v>0.05</v>
      </c>
    </row>
    <row r="62" spans="4:12" ht="25.35" customHeight="1" x14ac:dyDescent="0.25">
      <c r="D62" s="38" t="s">
        <v>151</v>
      </c>
      <c r="E62" s="192" t="s">
        <v>397</v>
      </c>
      <c r="F62" s="40" t="s">
        <v>55</v>
      </c>
      <c r="G62" s="40">
        <v>15</v>
      </c>
      <c r="H62" s="200"/>
      <c r="I62" s="61">
        <f t="shared" si="3"/>
        <v>0</v>
      </c>
      <c r="J62" s="61">
        <f t="shared" si="2"/>
        <v>0</v>
      </c>
      <c r="K62" s="62">
        <f t="shared" si="4"/>
        <v>0</v>
      </c>
      <c r="L62" s="180">
        <v>0.05</v>
      </c>
    </row>
    <row r="63" spans="4:12" ht="25.35" customHeight="1" x14ac:dyDescent="0.25">
      <c r="D63" s="38" t="s">
        <v>153</v>
      </c>
      <c r="E63" s="192" t="s">
        <v>398</v>
      </c>
      <c r="F63" s="40" t="s">
        <v>55</v>
      </c>
      <c r="G63" s="40">
        <v>15</v>
      </c>
      <c r="H63" s="200"/>
      <c r="I63" s="61">
        <f t="shared" si="3"/>
        <v>0</v>
      </c>
      <c r="J63" s="61">
        <f t="shared" si="2"/>
        <v>0</v>
      </c>
      <c r="K63" s="62">
        <f t="shared" si="4"/>
        <v>0</v>
      </c>
      <c r="L63" s="180">
        <v>0.05</v>
      </c>
    </row>
    <row r="64" spans="4:12" ht="25.35" customHeight="1" x14ac:dyDescent="0.25">
      <c r="D64" s="38" t="s">
        <v>155</v>
      </c>
      <c r="E64" s="192" t="s">
        <v>399</v>
      </c>
      <c r="F64" s="40" t="s">
        <v>55</v>
      </c>
      <c r="G64" s="40">
        <v>35</v>
      </c>
      <c r="H64" s="200"/>
      <c r="I64" s="61">
        <f t="shared" si="3"/>
        <v>0</v>
      </c>
      <c r="J64" s="61">
        <f t="shared" si="2"/>
        <v>0</v>
      </c>
      <c r="K64" s="62">
        <f t="shared" si="4"/>
        <v>0</v>
      </c>
      <c r="L64" s="180">
        <v>0.05</v>
      </c>
    </row>
    <row r="65" spans="4:12" ht="25.35" customHeight="1" x14ac:dyDescent="0.25">
      <c r="D65" s="38" t="s">
        <v>157</v>
      </c>
      <c r="E65" s="192" t="s">
        <v>400</v>
      </c>
      <c r="F65" s="40" t="s">
        <v>55</v>
      </c>
      <c r="G65" s="40">
        <v>35</v>
      </c>
      <c r="H65" s="200"/>
      <c r="I65" s="61">
        <f t="shared" si="3"/>
        <v>0</v>
      </c>
      <c r="J65" s="61">
        <f t="shared" si="2"/>
        <v>0</v>
      </c>
      <c r="K65" s="62">
        <f t="shared" si="4"/>
        <v>0</v>
      </c>
      <c r="L65" s="180">
        <v>0.05</v>
      </c>
    </row>
    <row r="66" spans="4:12" ht="25.35" customHeight="1" x14ac:dyDescent="0.25">
      <c r="D66" s="38" t="s">
        <v>159</v>
      </c>
      <c r="E66" s="192" t="s">
        <v>401</v>
      </c>
      <c r="F66" s="40" t="s">
        <v>13</v>
      </c>
      <c r="G66" s="40">
        <v>100</v>
      </c>
      <c r="H66" s="200"/>
      <c r="I66" s="61">
        <f t="shared" si="3"/>
        <v>0</v>
      </c>
      <c r="J66" s="61">
        <f t="shared" si="2"/>
        <v>0</v>
      </c>
      <c r="K66" s="62">
        <f t="shared" si="4"/>
        <v>0</v>
      </c>
      <c r="L66" s="180">
        <v>0.05</v>
      </c>
    </row>
    <row r="67" spans="4:12" ht="25.35" customHeight="1" x14ac:dyDescent="0.25">
      <c r="D67" s="38" t="s">
        <v>161</v>
      </c>
      <c r="E67" s="192" t="s">
        <v>402</v>
      </c>
      <c r="F67" s="40" t="s">
        <v>13</v>
      </c>
      <c r="G67" s="40">
        <v>8400</v>
      </c>
      <c r="H67" s="200"/>
      <c r="I67" s="69">
        <f t="shared" si="3"/>
        <v>0</v>
      </c>
      <c r="J67" s="61">
        <f t="shared" si="2"/>
        <v>0</v>
      </c>
      <c r="K67" s="62">
        <f t="shared" si="4"/>
        <v>0</v>
      </c>
      <c r="L67" s="180">
        <v>0.05</v>
      </c>
    </row>
    <row r="68" spans="4:12" ht="27" customHeight="1" thickBot="1" x14ac:dyDescent="0.3">
      <c r="D68" s="102" t="s">
        <v>312</v>
      </c>
      <c r="E68" s="103"/>
      <c r="F68" s="103"/>
      <c r="G68" s="103"/>
      <c r="H68" s="202"/>
      <c r="I68" s="67">
        <f>SUM(I8:I67)</f>
        <v>0</v>
      </c>
      <c r="J68" s="67">
        <f>SUM(J8:J67)</f>
        <v>0</v>
      </c>
      <c r="K68" s="68">
        <f>SUM(K8:K67)</f>
        <v>0</v>
      </c>
    </row>
    <row r="69" spans="4:12" ht="27" customHeight="1" x14ac:dyDescent="0.25">
      <c r="D69" s="92"/>
      <c r="E69" s="92"/>
      <c r="F69" s="92"/>
      <c r="G69" s="92"/>
      <c r="H69" s="203"/>
      <c r="I69" s="93"/>
      <c r="J69" s="93"/>
      <c r="K69" s="93"/>
    </row>
    <row r="70" spans="4:12" x14ac:dyDescent="0.25">
      <c r="D70" s="218"/>
      <c r="E70" s="218"/>
      <c r="F70" s="218"/>
      <c r="G70" s="218"/>
      <c r="H70" s="219"/>
      <c r="I70" s="220"/>
      <c r="J70" s="220"/>
      <c r="K70" s="220"/>
    </row>
  </sheetData>
  <sortState xmlns:xlrd2="http://schemas.microsoft.com/office/spreadsheetml/2017/richdata2" ref="D7:L67">
    <sortCondition ref="E8"/>
  </sortState>
  <pageMargins left="0.7" right="0.7" top="0.75" bottom="0.75" header="0.3" footer="0.3"/>
  <pageSetup paperSize="9" scale="55" fitToHeight="0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3:K24"/>
  <sheetViews>
    <sheetView topLeftCell="A3" workbookViewId="0">
      <selection activeCell="H24" sqref="H24"/>
    </sheetView>
  </sheetViews>
  <sheetFormatPr defaultRowHeight="15" x14ac:dyDescent="0.25"/>
  <cols>
    <col min="3" max="3" width="6.28515625" customWidth="1"/>
    <col min="4" max="4" width="41.5703125" customWidth="1"/>
    <col min="5" max="5" width="10.7109375" customWidth="1"/>
    <col min="6" max="6" width="12.7109375" customWidth="1"/>
    <col min="7" max="7" width="12.28515625" customWidth="1"/>
    <col min="8" max="8" width="10.5703125" customWidth="1"/>
    <col min="10" max="10" width="11.7109375" customWidth="1"/>
  </cols>
  <sheetData>
    <row r="3" spans="3:11" x14ac:dyDescent="0.25">
      <c r="D3" s="257" t="s">
        <v>0</v>
      </c>
      <c r="E3" s="257"/>
      <c r="F3" s="257"/>
      <c r="G3" s="257"/>
      <c r="H3" s="257"/>
      <c r="I3" s="257"/>
    </row>
    <row r="4" spans="3:11" x14ac:dyDescent="0.25">
      <c r="D4" s="257" t="s">
        <v>403</v>
      </c>
      <c r="E4" s="257"/>
      <c r="F4" s="257"/>
      <c r="G4" s="257"/>
      <c r="H4" s="257"/>
      <c r="I4" s="257"/>
    </row>
    <row r="5" spans="3:11" ht="15.75" thickBot="1" x14ac:dyDescent="0.3"/>
    <row r="6" spans="3:11" ht="45.75" thickBot="1" x14ac:dyDescent="0.3">
      <c r="C6" s="16" t="s">
        <v>2</v>
      </c>
      <c r="D6" s="17" t="s">
        <v>3</v>
      </c>
      <c r="E6" s="18" t="s">
        <v>4</v>
      </c>
      <c r="F6" s="19" t="s">
        <v>5</v>
      </c>
      <c r="G6" s="18" t="s">
        <v>6</v>
      </c>
      <c r="H6" s="18" t="s">
        <v>7</v>
      </c>
      <c r="I6" s="18" t="s">
        <v>8</v>
      </c>
      <c r="J6" s="20" t="s">
        <v>9</v>
      </c>
    </row>
    <row r="7" spans="3:11" ht="25.35" customHeight="1" thickBot="1" x14ac:dyDescent="0.3">
      <c r="C7" s="14">
        <v>1</v>
      </c>
      <c r="D7" s="15">
        <v>2</v>
      </c>
      <c r="E7" s="15">
        <v>3</v>
      </c>
      <c r="F7" s="15">
        <v>4</v>
      </c>
      <c r="G7" s="12">
        <v>5</v>
      </c>
      <c r="H7" s="12">
        <v>6</v>
      </c>
      <c r="I7" s="12">
        <v>7</v>
      </c>
      <c r="J7" s="13">
        <v>8</v>
      </c>
    </row>
    <row r="8" spans="3:11" ht="25.35" customHeight="1" x14ac:dyDescent="0.25">
      <c r="C8" s="221">
        <v>1</v>
      </c>
      <c r="D8" s="222" t="s">
        <v>404</v>
      </c>
      <c r="E8" s="223" t="s">
        <v>55</v>
      </c>
      <c r="F8" s="224">
        <v>900</v>
      </c>
      <c r="G8" s="223"/>
      <c r="H8" s="225">
        <f t="shared" ref="H8:H23" si="0">F8*G8</f>
        <v>0</v>
      </c>
      <c r="I8" s="225">
        <f>H8*5%</f>
        <v>0</v>
      </c>
      <c r="J8" s="226">
        <f>H8+I8</f>
        <v>0</v>
      </c>
      <c r="K8" s="91">
        <v>0.05</v>
      </c>
    </row>
    <row r="9" spans="3:11" ht="25.35" customHeight="1" x14ac:dyDescent="0.25">
      <c r="C9" s="221">
        <v>2</v>
      </c>
      <c r="D9" s="206" t="s">
        <v>405</v>
      </c>
      <c r="E9" s="227" t="s">
        <v>55</v>
      </c>
      <c r="F9" s="228">
        <v>300</v>
      </c>
      <c r="G9" s="229"/>
      <c r="H9" s="230">
        <f t="shared" si="0"/>
        <v>0</v>
      </c>
      <c r="I9" s="225">
        <f t="shared" ref="I9:I23" si="1">H9*5%</f>
        <v>0</v>
      </c>
      <c r="J9" s="231">
        <f t="shared" ref="J9:J22" si="2">SUM(H9:I9)</f>
        <v>0</v>
      </c>
      <c r="K9" s="91">
        <v>0.05</v>
      </c>
    </row>
    <row r="10" spans="3:11" ht="25.35" customHeight="1" x14ac:dyDescent="0.25">
      <c r="C10" s="221">
        <v>3</v>
      </c>
      <c r="D10" s="206" t="s">
        <v>406</v>
      </c>
      <c r="E10" s="227" t="s">
        <v>55</v>
      </c>
      <c r="F10" s="228">
        <v>150</v>
      </c>
      <c r="G10" s="229"/>
      <c r="H10" s="230">
        <f t="shared" si="0"/>
        <v>0</v>
      </c>
      <c r="I10" s="225">
        <f t="shared" si="1"/>
        <v>0</v>
      </c>
      <c r="J10" s="231">
        <f t="shared" si="2"/>
        <v>0</v>
      </c>
      <c r="K10" s="91">
        <v>0.05</v>
      </c>
    </row>
    <row r="11" spans="3:11" ht="25.35" customHeight="1" x14ac:dyDescent="0.25">
      <c r="C11" s="221">
        <v>4</v>
      </c>
      <c r="D11" s="206" t="s">
        <v>407</v>
      </c>
      <c r="E11" s="227" t="s">
        <v>55</v>
      </c>
      <c r="F11" s="228">
        <v>150</v>
      </c>
      <c r="G11" s="229"/>
      <c r="H11" s="230">
        <f t="shared" si="0"/>
        <v>0</v>
      </c>
      <c r="I11" s="225">
        <f t="shared" si="1"/>
        <v>0</v>
      </c>
      <c r="J11" s="231">
        <f t="shared" si="2"/>
        <v>0</v>
      </c>
      <c r="K11" s="91">
        <v>0.05</v>
      </c>
    </row>
    <row r="12" spans="3:11" ht="25.35" customHeight="1" x14ac:dyDescent="0.25">
      <c r="C12" s="221">
        <v>5</v>
      </c>
      <c r="D12" s="206" t="s">
        <v>408</v>
      </c>
      <c r="E12" s="227" t="s">
        <v>55</v>
      </c>
      <c r="F12" s="228">
        <v>150</v>
      </c>
      <c r="G12" s="229"/>
      <c r="H12" s="230">
        <f t="shared" si="0"/>
        <v>0</v>
      </c>
      <c r="I12" s="225">
        <f t="shared" si="1"/>
        <v>0</v>
      </c>
      <c r="J12" s="231">
        <f t="shared" si="2"/>
        <v>0</v>
      </c>
      <c r="K12" s="91">
        <v>0.05</v>
      </c>
    </row>
    <row r="13" spans="3:11" ht="25.35" customHeight="1" x14ac:dyDescent="0.25">
      <c r="C13" s="221">
        <v>6</v>
      </c>
      <c r="D13" s="206" t="s">
        <v>409</v>
      </c>
      <c r="E13" s="227" t="s">
        <v>55</v>
      </c>
      <c r="F13" s="228">
        <v>450</v>
      </c>
      <c r="G13" s="229"/>
      <c r="H13" s="230">
        <f t="shared" si="0"/>
        <v>0</v>
      </c>
      <c r="I13" s="225">
        <f t="shared" si="1"/>
        <v>0</v>
      </c>
      <c r="J13" s="231">
        <f t="shared" si="2"/>
        <v>0</v>
      </c>
      <c r="K13" s="91">
        <v>0.05</v>
      </c>
    </row>
    <row r="14" spans="3:11" ht="25.35" customHeight="1" x14ac:dyDescent="0.25">
      <c r="C14" s="221">
        <v>7</v>
      </c>
      <c r="D14" s="206" t="s">
        <v>410</v>
      </c>
      <c r="E14" s="227" t="s">
        <v>55</v>
      </c>
      <c r="F14" s="228">
        <v>160</v>
      </c>
      <c r="G14" s="229"/>
      <c r="H14" s="230">
        <f t="shared" si="0"/>
        <v>0</v>
      </c>
      <c r="I14" s="225">
        <f t="shared" si="1"/>
        <v>0</v>
      </c>
      <c r="J14" s="231">
        <f t="shared" si="2"/>
        <v>0</v>
      </c>
      <c r="K14" s="91">
        <v>0.05</v>
      </c>
    </row>
    <row r="15" spans="3:11" ht="25.35" customHeight="1" x14ac:dyDescent="0.25">
      <c r="C15" s="221">
        <v>8</v>
      </c>
      <c r="D15" s="206" t="s">
        <v>411</v>
      </c>
      <c r="E15" s="227" t="s">
        <v>55</v>
      </c>
      <c r="F15" s="228">
        <v>135</v>
      </c>
      <c r="G15" s="229"/>
      <c r="H15" s="230">
        <f t="shared" si="0"/>
        <v>0</v>
      </c>
      <c r="I15" s="225">
        <f t="shared" si="1"/>
        <v>0</v>
      </c>
      <c r="J15" s="231">
        <f t="shared" si="2"/>
        <v>0</v>
      </c>
      <c r="K15" s="91">
        <v>0.05</v>
      </c>
    </row>
    <row r="16" spans="3:11" ht="25.35" customHeight="1" x14ac:dyDescent="0.25">
      <c r="C16" s="221">
        <v>9</v>
      </c>
      <c r="D16" s="206" t="s">
        <v>412</v>
      </c>
      <c r="E16" s="227" t="s">
        <v>55</v>
      </c>
      <c r="F16" s="228">
        <v>135</v>
      </c>
      <c r="G16" s="229"/>
      <c r="H16" s="230">
        <f t="shared" si="0"/>
        <v>0</v>
      </c>
      <c r="I16" s="225">
        <f t="shared" si="1"/>
        <v>0</v>
      </c>
      <c r="J16" s="231">
        <f t="shared" si="2"/>
        <v>0</v>
      </c>
      <c r="K16" s="91">
        <v>0.05</v>
      </c>
    </row>
    <row r="17" spans="3:11" ht="25.35" customHeight="1" x14ac:dyDescent="0.25">
      <c r="C17" s="221">
        <v>10</v>
      </c>
      <c r="D17" s="206" t="s">
        <v>413</v>
      </c>
      <c r="E17" s="227" t="s">
        <v>55</v>
      </c>
      <c r="F17" s="228">
        <v>135</v>
      </c>
      <c r="G17" s="229"/>
      <c r="H17" s="230">
        <f t="shared" si="0"/>
        <v>0</v>
      </c>
      <c r="I17" s="225">
        <f t="shared" si="1"/>
        <v>0</v>
      </c>
      <c r="J17" s="231">
        <f t="shared" si="2"/>
        <v>0</v>
      </c>
      <c r="K17" s="91">
        <v>0.05</v>
      </c>
    </row>
    <row r="18" spans="3:11" ht="25.35" customHeight="1" x14ac:dyDescent="0.25">
      <c r="C18" s="221">
        <v>11</v>
      </c>
      <c r="D18" s="206" t="s">
        <v>414</v>
      </c>
      <c r="E18" s="227" t="s">
        <v>55</v>
      </c>
      <c r="F18" s="228">
        <v>100</v>
      </c>
      <c r="G18" s="229"/>
      <c r="H18" s="230">
        <f t="shared" si="0"/>
        <v>0</v>
      </c>
      <c r="I18" s="225">
        <f t="shared" si="1"/>
        <v>0</v>
      </c>
      <c r="J18" s="231">
        <f t="shared" si="2"/>
        <v>0</v>
      </c>
      <c r="K18" s="91">
        <v>0.05</v>
      </c>
    </row>
    <row r="19" spans="3:11" ht="25.35" customHeight="1" x14ac:dyDescent="0.25">
      <c r="C19" s="221">
        <v>12</v>
      </c>
      <c r="D19" s="206" t="s">
        <v>415</v>
      </c>
      <c r="E19" s="227" t="s">
        <v>55</v>
      </c>
      <c r="F19" s="228">
        <v>135</v>
      </c>
      <c r="G19" s="229"/>
      <c r="H19" s="230">
        <f t="shared" si="0"/>
        <v>0</v>
      </c>
      <c r="I19" s="225">
        <f t="shared" si="1"/>
        <v>0</v>
      </c>
      <c r="J19" s="231">
        <f t="shared" si="2"/>
        <v>0</v>
      </c>
      <c r="K19" s="91">
        <v>0.05</v>
      </c>
    </row>
    <row r="20" spans="3:11" ht="25.35" customHeight="1" x14ac:dyDescent="0.25">
      <c r="C20" s="221">
        <v>13</v>
      </c>
      <c r="D20" s="206" t="s">
        <v>416</v>
      </c>
      <c r="E20" s="227" t="s">
        <v>55</v>
      </c>
      <c r="F20" s="228">
        <v>135</v>
      </c>
      <c r="G20" s="229"/>
      <c r="H20" s="230">
        <f t="shared" si="0"/>
        <v>0</v>
      </c>
      <c r="I20" s="225">
        <f t="shared" si="1"/>
        <v>0</v>
      </c>
      <c r="J20" s="231">
        <f t="shared" si="2"/>
        <v>0</v>
      </c>
      <c r="K20" s="91">
        <v>0.05</v>
      </c>
    </row>
    <row r="21" spans="3:11" ht="25.35" customHeight="1" x14ac:dyDescent="0.25">
      <c r="C21" s="221">
        <v>14</v>
      </c>
      <c r="D21" s="206" t="s">
        <v>417</v>
      </c>
      <c r="E21" s="227" t="s">
        <v>55</v>
      </c>
      <c r="F21" s="228">
        <v>550</v>
      </c>
      <c r="G21" s="229"/>
      <c r="H21" s="230">
        <f t="shared" si="0"/>
        <v>0</v>
      </c>
      <c r="I21" s="225">
        <f t="shared" si="1"/>
        <v>0</v>
      </c>
      <c r="J21" s="231">
        <f t="shared" si="2"/>
        <v>0</v>
      </c>
      <c r="K21" s="91">
        <v>0.05</v>
      </c>
    </row>
    <row r="22" spans="3:11" ht="25.35" customHeight="1" x14ac:dyDescent="0.25">
      <c r="C22" s="221">
        <v>15</v>
      </c>
      <c r="D22" s="206" t="s">
        <v>418</v>
      </c>
      <c r="E22" s="227" t="s">
        <v>55</v>
      </c>
      <c r="F22" s="228">
        <v>430</v>
      </c>
      <c r="G22" s="229"/>
      <c r="H22" s="230">
        <f t="shared" si="0"/>
        <v>0</v>
      </c>
      <c r="I22" s="225">
        <f t="shared" si="1"/>
        <v>0</v>
      </c>
      <c r="J22" s="231">
        <f t="shared" si="2"/>
        <v>0</v>
      </c>
      <c r="K22" s="91">
        <v>0.05</v>
      </c>
    </row>
    <row r="23" spans="3:11" ht="25.35" customHeight="1" x14ac:dyDescent="0.25">
      <c r="C23" s="221">
        <v>16</v>
      </c>
      <c r="D23" s="206" t="s">
        <v>419</v>
      </c>
      <c r="E23" s="227" t="s">
        <v>55</v>
      </c>
      <c r="F23" s="228">
        <v>100</v>
      </c>
      <c r="G23" s="229"/>
      <c r="H23" s="230">
        <f t="shared" si="0"/>
        <v>0</v>
      </c>
      <c r="I23" s="225">
        <f t="shared" si="1"/>
        <v>0</v>
      </c>
      <c r="J23" s="231">
        <f>SUM(H23:I23)</f>
        <v>0</v>
      </c>
      <c r="K23" s="91">
        <v>0.05</v>
      </c>
    </row>
    <row r="24" spans="3:11" ht="25.35" customHeight="1" thickBot="1" x14ac:dyDescent="0.3">
      <c r="C24" s="258" t="s">
        <v>312</v>
      </c>
      <c r="D24" s="259"/>
      <c r="E24" s="259"/>
      <c r="F24" s="259"/>
      <c r="G24" s="260"/>
      <c r="H24" s="204">
        <f>SUM(H8:H23)</f>
        <v>0</v>
      </c>
      <c r="I24" s="204">
        <f>SUM(I8:I23)</f>
        <v>0</v>
      </c>
      <c r="J24" s="205">
        <f>SUM(J8:J23)</f>
        <v>0</v>
      </c>
      <c r="K24" s="21"/>
    </row>
  </sheetData>
  <sortState xmlns:xlrd2="http://schemas.microsoft.com/office/spreadsheetml/2017/richdata2" ref="C7:K23">
    <sortCondition ref="D8"/>
  </sortState>
  <mergeCells count="3">
    <mergeCell ref="D3:I3"/>
    <mergeCell ref="D4:I4"/>
    <mergeCell ref="C24:G24"/>
  </mergeCells>
  <pageMargins left="0.7" right="0.7" top="0.75" bottom="0.75" header="0.3" footer="0.3"/>
  <pageSetup scale="65" fitToHeight="0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3:K29"/>
  <sheetViews>
    <sheetView topLeftCell="B1" workbookViewId="0">
      <selection activeCell="H29" sqref="H29"/>
    </sheetView>
  </sheetViews>
  <sheetFormatPr defaultRowHeight="15" x14ac:dyDescent="0.25"/>
  <cols>
    <col min="4" max="4" width="40.7109375" customWidth="1"/>
    <col min="5" max="5" width="12.28515625" customWidth="1"/>
    <col min="6" max="6" width="13.140625" customWidth="1"/>
    <col min="7" max="7" width="12.28515625" customWidth="1"/>
    <col min="8" max="8" width="13.28515625" customWidth="1"/>
    <col min="9" max="9" width="9.28515625" bestFit="1" customWidth="1"/>
    <col min="10" max="10" width="12.42578125" customWidth="1"/>
  </cols>
  <sheetData>
    <row r="3" spans="3:11" x14ac:dyDescent="0.25">
      <c r="E3" s="95" t="s">
        <v>0</v>
      </c>
      <c r="F3" s="95"/>
      <c r="G3" s="95"/>
      <c r="H3" s="95"/>
      <c r="I3" s="95"/>
    </row>
    <row r="4" spans="3:11" x14ac:dyDescent="0.25">
      <c r="E4" s="95" t="s">
        <v>420</v>
      </c>
      <c r="F4" s="95"/>
      <c r="G4" s="95"/>
      <c r="H4" s="95"/>
      <c r="I4" s="95"/>
    </row>
    <row r="5" spans="3:11" ht="15.75" thickBot="1" x14ac:dyDescent="0.3"/>
    <row r="6" spans="3:11" ht="45.75" thickBot="1" x14ac:dyDescent="0.3">
      <c r="C6" s="23" t="s">
        <v>2</v>
      </c>
      <c r="D6" s="24" t="s">
        <v>3</v>
      </c>
      <c r="E6" s="25" t="s">
        <v>4</v>
      </c>
      <c r="F6" s="26" t="s">
        <v>5</v>
      </c>
      <c r="G6" s="25" t="s">
        <v>6</v>
      </c>
      <c r="H6" s="25" t="s">
        <v>7</v>
      </c>
      <c r="I6" s="25" t="s">
        <v>8</v>
      </c>
      <c r="J6" s="27" t="s">
        <v>9</v>
      </c>
    </row>
    <row r="7" spans="3:11" ht="26.25" customHeight="1" thickBot="1" x14ac:dyDescent="0.3">
      <c r="C7" s="31">
        <v>1</v>
      </c>
      <c r="D7" s="33">
        <v>2</v>
      </c>
      <c r="E7" s="33">
        <v>3</v>
      </c>
      <c r="F7" s="33">
        <v>4</v>
      </c>
      <c r="G7" s="55">
        <v>5</v>
      </c>
      <c r="H7" s="55">
        <v>6</v>
      </c>
      <c r="I7" s="55">
        <v>7</v>
      </c>
      <c r="J7" s="56">
        <v>8</v>
      </c>
    </row>
    <row r="8" spans="3:11" ht="26.25" customHeight="1" x14ac:dyDescent="0.25">
      <c r="C8" s="28" t="s">
        <v>11</v>
      </c>
      <c r="D8" s="45" t="s">
        <v>421</v>
      </c>
      <c r="E8" s="46" t="s">
        <v>61</v>
      </c>
      <c r="F8" s="46">
        <v>130</v>
      </c>
      <c r="G8" s="42"/>
      <c r="H8" s="43">
        <f t="shared" ref="H8:H28" si="0">F8*G8</f>
        <v>0</v>
      </c>
      <c r="I8" s="43">
        <f t="shared" ref="I8:I28" si="1">H8*5%</f>
        <v>0</v>
      </c>
      <c r="J8" s="44">
        <f t="shared" ref="J8:J28" si="2">SUM(H8:I8)</f>
        <v>0</v>
      </c>
      <c r="K8" s="91">
        <v>0.05</v>
      </c>
    </row>
    <row r="9" spans="3:11" ht="26.25" customHeight="1" x14ac:dyDescent="0.25">
      <c r="C9" s="28" t="s">
        <v>14</v>
      </c>
      <c r="D9" s="47" t="s">
        <v>422</v>
      </c>
      <c r="E9" s="48" t="s">
        <v>13</v>
      </c>
      <c r="F9" s="48">
        <v>640</v>
      </c>
      <c r="G9" s="3"/>
      <c r="H9" s="5">
        <f t="shared" si="0"/>
        <v>0</v>
      </c>
      <c r="I9" s="5">
        <f t="shared" si="1"/>
        <v>0</v>
      </c>
      <c r="J9" s="9">
        <f t="shared" si="2"/>
        <v>0</v>
      </c>
      <c r="K9" s="91">
        <v>0.05</v>
      </c>
    </row>
    <row r="10" spans="3:11" ht="26.25" customHeight="1" x14ac:dyDescent="0.25">
      <c r="C10" s="28" t="s">
        <v>16</v>
      </c>
      <c r="D10" s="47" t="s">
        <v>423</v>
      </c>
      <c r="E10" s="48" t="s">
        <v>13</v>
      </c>
      <c r="F10" s="48">
        <v>30</v>
      </c>
      <c r="G10" s="3"/>
      <c r="H10" s="5">
        <f t="shared" si="0"/>
        <v>0</v>
      </c>
      <c r="I10" s="5">
        <f t="shared" si="1"/>
        <v>0</v>
      </c>
      <c r="J10" s="9">
        <f t="shared" si="2"/>
        <v>0</v>
      </c>
      <c r="K10" s="91">
        <v>0.05</v>
      </c>
    </row>
    <row r="11" spans="3:11" ht="26.25" customHeight="1" x14ac:dyDescent="0.25">
      <c r="C11" s="28" t="s">
        <v>18</v>
      </c>
      <c r="D11" s="47" t="s">
        <v>424</v>
      </c>
      <c r="E11" s="48" t="s">
        <v>61</v>
      </c>
      <c r="F11" s="48">
        <v>40</v>
      </c>
      <c r="G11" s="3"/>
      <c r="H11" s="5">
        <f t="shared" si="0"/>
        <v>0</v>
      </c>
      <c r="I11" s="5">
        <f t="shared" si="1"/>
        <v>0</v>
      </c>
      <c r="J11" s="9">
        <f t="shared" si="2"/>
        <v>0</v>
      </c>
      <c r="K11" s="91">
        <v>0.05</v>
      </c>
    </row>
    <row r="12" spans="3:11" ht="26.25" customHeight="1" x14ac:dyDescent="0.25">
      <c r="C12" s="28" t="s">
        <v>20</v>
      </c>
      <c r="D12" s="47" t="s">
        <v>425</v>
      </c>
      <c r="E12" s="48" t="s">
        <v>61</v>
      </c>
      <c r="F12" s="48">
        <v>40</v>
      </c>
      <c r="G12" s="3"/>
      <c r="H12" s="5">
        <f t="shared" si="0"/>
        <v>0</v>
      </c>
      <c r="I12" s="5">
        <f t="shared" si="1"/>
        <v>0</v>
      </c>
      <c r="J12" s="9">
        <f t="shared" si="2"/>
        <v>0</v>
      </c>
      <c r="K12" s="91">
        <v>0.05</v>
      </c>
    </row>
    <row r="13" spans="3:11" ht="26.25" customHeight="1" x14ac:dyDescent="0.25">
      <c r="C13" s="28" t="s">
        <v>22</v>
      </c>
      <c r="D13" s="47" t="s">
        <v>426</v>
      </c>
      <c r="E13" s="48" t="s">
        <v>61</v>
      </c>
      <c r="F13" s="48">
        <v>6</v>
      </c>
      <c r="G13" s="3"/>
      <c r="H13" s="5">
        <f t="shared" si="0"/>
        <v>0</v>
      </c>
      <c r="I13" s="5">
        <f t="shared" si="1"/>
        <v>0</v>
      </c>
      <c r="J13" s="9">
        <f t="shared" si="2"/>
        <v>0</v>
      </c>
      <c r="K13" s="91">
        <v>0.05</v>
      </c>
    </row>
    <row r="14" spans="3:11" ht="26.25" customHeight="1" x14ac:dyDescent="0.25">
      <c r="C14" s="28" t="s">
        <v>24</v>
      </c>
      <c r="D14" s="47" t="s">
        <v>427</v>
      </c>
      <c r="E14" s="48" t="s">
        <v>61</v>
      </c>
      <c r="F14" s="48">
        <v>30</v>
      </c>
      <c r="G14" s="3"/>
      <c r="H14" s="5">
        <f t="shared" si="0"/>
        <v>0</v>
      </c>
      <c r="I14" s="5">
        <f t="shared" si="1"/>
        <v>0</v>
      </c>
      <c r="J14" s="9">
        <f t="shared" si="2"/>
        <v>0</v>
      </c>
      <c r="K14" s="91">
        <v>0.05</v>
      </c>
    </row>
    <row r="15" spans="3:11" ht="26.25" customHeight="1" x14ac:dyDescent="0.25">
      <c r="C15" s="28" t="s">
        <v>26</v>
      </c>
      <c r="D15" s="49" t="s">
        <v>428</v>
      </c>
      <c r="E15" s="50" t="s">
        <v>61</v>
      </c>
      <c r="F15" s="50">
        <v>10</v>
      </c>
      <c r="G15" s="3"/>
      <c r="H15" s="5">
        <f t="shared" si="0"/>
        <v>0</v>
      </c>
      <c r="I15" s="5">
        <f t="shared" si="1"/>
        <v>0</v>
      </c>
      <c r="J15" s="9">
        <f t="shared" si="2"/>
        <v>0</v>
      </c>
      <c r="K15" s="91">
        <v>0.05</v>
      </c>
    </row>
    <row r="16" spans="3:11" ht="26.25" customHeight="1" x14ac:dyDescent="0.25">
      <c r="C16" s="28" t="s">
        <v>28</v>
      </c>
      <c r="D16" s="47" t="s">
        <v>429</v>
      </c>
      <c r="E16" s="48" t="s">
        <v>61</v>
      </c>
      <c r="F16" s="48">
        <v>290</v>
      </c>
      <c r="G16" s="3"/>
      <c r="H16" s="5">
        <f t="shared" si="0"/>
        <v>0</v>
      </c>
      <c r="I16" s="5">
        <f t="shared" si="1"/>
        <v>0</v>
      </c>
      <c r="J16" s="9">
        <f t="shared" si="2"/>
        <v>0</v>
      </c>
      <c r="K16" s="91">
        <v>0.05</v>
      </c>
    </row>
    <row r="17" spans="3:11" ht="26.25" customHeight="1" x14ac:dyDescent="0.25">
      <c r="C17" s="28" t="s">
        <v>30</v>
      </c>
      <c r="D17" s="49" t="s">
        <v>430</v>
      </c>
      <c r="E17" s="50" t="s">
        <v>13</v>
      </c>
      <c r="F17" s="50">
        <v>15</v>
      </c>
      <c r="G17" s="3"/>
      <c r="H17" s="5">
        <f t="shared" si="0"/>
        <v>0</v>
      </c>
      <c r="I17" s="5">
        <f t="shared" si="1"/>
        <v>0</v>
      </c>
      <c r="J17" s="9">
        <f t="shared" si="2"/>
        <v>0</v>
      </c>
      <c r="K17" s="91">
        <v>0.05</v>
      </c>
    </row>
    <row r="18" spans="3:11" ht="26.25" customHeight="1" x14ac:dyDescent="0.25">
      <c r="C18" s="28" t="s">
        <v>32</v>
      </c>
      <c r="D18" s="47" t="s">
        <v>431</v>
      </c>
      <c r="E18" s="48" t="s">
        <v>13</v>
      </c>
      <c r="F18" s="48">
        <v>953</v>
      </c>
      <c r="G18" s="3"/>
      <c r="H18" s="5">
        <f t="shared" si="0"/>
        <v>0</v>
      </c>
      <c r="I18" s="5">
        <f>H18*5%</f>
        <v>0</v>
      </c>
      <c r="J18" s="9">
        <f t="shared" si="2"/>
        <v>0</v>
      </c>
      <c r="K18" s="91">
        <v>0.05</v>
      </c>
    </row>
    <row r="19" spans="3:11" ht="26.25" customHeight="1" x14ac:dyDescent="0.25">
      <c r="C19" s="28" t="s">
        <v>47</v>
      </c>
      <c r="D19" s="47" t="s">
        <v>432</v>
      </c>
      <c r="E19" s="48" t="s">
        <v>61</v>
      </c>
      <c r="F19" s="48">
        <v>60</v>
      </c>
      <c r="G19" s="3"/>
      <c r="H19" s="5">
        <f t="shared" si="0"/>
        <v>0</v>
      </c>
      <c r="I19" s="5">
        <f>H19*5%</f>
        <v>0</v>
      </c>
      <c r="J19" s="9">
        <f t="shared" si="2"/>
        <v>0</v>
      </c>
      <c r="K19" s="91">
        <v>0.05</v>
      </c>
    </row>
    <row r="20" spans="3:11" ht="26.25" customHeight="1" x14ac:dyDescent="0.25">
      <c r="C20" s="28" t="s">
        <v>49</v>
      </c>
      <c r="D20" s="49" t="s">
        <v>433</v>
      </c>
      <c r="E20" s="50" t="s">
        <v>13</v>
      </c>
      <c r="F20" s="50">
        <v>15</v>
      </c>
      <c r="G20" s="3"/>
      <c r="H20" s="5">
        <f t="shared" si="0"/>
        <v>0</v>
      </c>
      <c r="I20" s="5">
        <f t="shared" si="1"/>
        <v>0</v>
      </c>
      <c r="J20" s="9">
        <f t="shared" si="2"/>
        <v>0</v>
      </c>
      <c r="K20" s="91">
        <v>0.05</v>
      </c>
    </row>
    <row r="21" spans="3:11" ht="26.25" customHeight="1" x14ac:dyDescent="0.25">
      <c r="C21" s="28" t="s">
        <v>68</v>
      </c>
      <c r="D21" s="49" t="s">
        <v>434</v>
      </c>
      <c r="E21" s="50" t="s">
        <v>13</v>
      </c>
      <c r="F21" s="50">
        <v>60</v>
      </c>
      <c r="G21" s="3"/>
      <c r="H21" s="5">
        <f t="shared" si="0"/>
        <v>0</v>
      </c>
      <c r="I21" s="5">
        <f t="shared" si="1"/>
        <v>0</v>
      </c>
      <c r="J21" s="9">
        <f t="shared" si="2"/>
        <v>0</v>
      </c>
      <c r="K21" s="91">
        <v>0.05</v>
      </c>
    </row>
    <row r="22" spans="3:11" ht="26.25" customHeight="1" x14ac:dyDescent="0.25">
      <c r="C22" s="28" t="s">
        <v>70</v>
      </c>
      <c r="D22" s="47" t="s">
        <v>435</v>
      </c>
      <c r="E22" s="48" t="s">
        <v>61</v>
      </c>
      <c r="F22" s="48">
        <v>150</v>
      </c>
      <c r="G22" s="3"/>
      <c r="H22" s="5">
        <f t="shared" si="0"/>
        <v>0</v>
      </c>
      <c r="I22" s="5">
        <f t="shared" si="1"/>
        <v>0</v>
      </c>
      <c r="J22" s="9">
        <f t="shared" si="2"/>
        <v>0</v>
      </c>
      <c r="K22" s="91">
        <v>0.05</v>
      </c>
    </row>
    <row r="23" spans="3:11" ht="26.25" customHeight="1" x14ac:dyDescent="0.25">
      <c r="C23" s="28" t="s">
        <v>72</v>
      </c>
      <c r="D23" s="47" t="s">
        <v>474</v>
      </c>
      <c r="E23" s="48" t="s">
        <v>13</v>
      </c>
      <c r="F23" s="48">
        <v>23</v>
      </c>
      <c r="G23" s="3"/>
      <c r="H23" s="5">
        <f t="shared" si="0"/>
        <v>0</v>
      </c>
      <c r="I23" s="5">
        <f t="shared" si="1"/>
        <v>0</v>
      </c>
      <c r="J23" s="9">
        <f t="shared" si="2"/>
        <v>0</v>
      </c>
      <c r="K23" s="91">
        <v>0.05</v>
      </c>
    </row>
    <row r="24" spans="3:11" ht="26.25" customHeight="1" x14ac:dyDescent="0.25">
      <c r="C24" s="28" t="s">
        <v>74</v>
      </c>
      <c r="D24" s="49" t="s">
        <v>436</v>
      </c>
      <c r="E24" s="50" t="s">
        <v>61</v>
      </c>
      <c r="F24" s="50">
        <v>60</v>
      </c>
      <c r="G24" s="3"/>
      <c r="H24" s="5">
        <f t="shared" si="0"/>
        <v>0</v>
      </c>
      <c r="I24" s="5">
        <f t="shared" si="1"/>
        <v>0</v>
      </c>
      <c r="J24" s="9">
        <f t="shared" si="2"/>
        <v>0</v>
      </c>
      <c r="K24" s="91">
        <v>0.05</v>
      </c>
    </row>
    <row r="25" spans="3:11" ht="26.25" customHeight="1" x14ac:dyDescent="0.25">
      <c r="C25" s="28" t="s">
        <v>76</v>
      </c>
      <c r="D25" s="51" t="s">
        <v>437</v>
      </c>
      <c r="E25" s="52" t="s">
        <v>61</v>
      </c>
      <c r="F25" s="52">
        <v>125</v>
      </c>
      <c r="G25" s="7"/>
      <c r="H25" s="8">
        <f t="shared" si="0"/>
        <v>0</v>
      </c>
      <c r="I25" s="8">
        <f t="shared" si="1"/>
        <v>0</v>
      </c>
      <c r="J25" s="53">
        <f t="shared" si="2"/>
        <v>0</v>
      </c>
      <c r="K25" s="91">
        <v>0.05</v>
      </c>
    </row>
    <row r="26" spans="3:11" ht="26.25" customHeight="1" x14ac:dyDescent="0.25">
      <c r="C26" s="28" t="s">
        <v>78</v>
      </c>
      <c r="D26" s="51" t="s">
        <v>438</v>
      </c>
      <c r="E26" s="52" t="s">
        <v>61</v>
      </c>
      <c r="F26" s="52">
        <v>20</v>
      </c>
      <c r="G26" s="7"/>
      <c r="H26" s="8">
        <f t="shared" si="0"/>
        <v>0</v>
      </c>
      <c r="I26" s="8">
        <f t="shared" si="1"/>
        <v>0</v>
      </c>
      <c r="J26" s="53">
        <f t="shared" si="2"/>
        <v>0</v>
      </c>
      <c r="K26" s="91">
        <v>0.05</v>
      </c>
    </row>
    <row r="27" spans="3:11" ht="26.25" customHeight="1" x14ac:dyDescent="0.25">
      <c r="C27" s="28" t="s">
        <v>80</v>
      </c>
      <c r="D27" s="51" t="s">
        <v>439</v>
      </c>
      <c r="E27" s="52" t="s">
        <v>61</v>
      </c>
      <c r="F27" s="52">
        <v>40</v>
      </c>
      <c r="G27" s="7"/>
      <c r="H27" s="8">
        <f t="shared" si="0"/>
        <v>0</v>
      </c>
      <c r="I27" s="8">
        <f t="shared" si="1"/>
        <v>0</v>
      </c>
      <c r="J27" s="53">
        <f t="shared" si="2"/>
        <v>0</v>
      </c>
      <c r="K27" s="91">
        <v>0.05</v>
      </c>
    </row>
    <row r="28" spans="3:11" ht="26.25" customHeight="1" x14ac:dyDescent="0.25">
      <c r="C28" s="28" t="s">
        <v>82</v>
      </c>
      <c r="D28" s="51" t="s">
        <v>440</v>
      </c>
      <c r="E28" s="52" t="s">
        <v>61</v>
      </c>
      <c r="F28" s="52">
        <v>100</v>
      </c>
      <c r="G28" s="7"/>
      <c r="H28" s="8">
        <f t="shared" si="0"/>
        <v>0</v>
      </c>
      <c r="I28" s="8">
        <f t="shared" si="1"/>
        <v>0</v>
      </c>
      <c r="J28" s="53">
        <f t="shared" si="2"/>
        <v>0</v>
      </c>
      <c r="K28" s="91">
        <v>0.05</v>
      </c>
    </row>
    <row r="29" spans="3:11" ht="26.25" customHeight="1" x14ac:dyDescent="0.25">
      <c r="C29" s="210" t="s">
        <v>441</v>
      </c>
      <c r="D29" s="211"/>
      <c r="E29" s="211"/>
      <c r="F29" s="211"/>
      <c r="G29" s="213"/>
      <c r="H29" s="214">
        <f>SUM(H8:H28)</f>
        <v>0</v>
      </c>
      <c r="I29" s="215">
        <f>SUM(I8:I28)</f>
        <v>0</v>
      </c>
      <c r="J29" s="216">
        <f>SUM(J8:J28)</f>
        <v>0</v>
      </c>
    </row>
  </sheetData>
  <sortState xmlns:xlrd2="http://schemas.microsoft.com/office/spreadsheetml/2017/richdata2" ref="C7:K29">
    <sortCondition ref="D8"/>
  </sortState>
  <pageMargins left="0.7" right="0.7" top="0.75" bottom="0.75" header="0.3" footer="0.3"/>
  <pageSetup paperSize="9" scale="60" fitToHeight="0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4:L11"/>
  <sheetViews>
    <sheetView topLeftCell="C4" workbookViewId="0">
      <selection activeCell="H10" sqref="H10"/>
    </sheetView>
  </sheetViews>
  <sheetFormatPr defaultRowHeight="15" x14ac:dyDescent="0.25"/>
  <cols>
    <col min="4" max="4" width="5.42578125" customWidth="1"/>
    <col min="5" max="5" width="28.5703125" customWidth="1"/>
    <col min="6" max="6" width="9.85546875" customWidth="1"/>
    <col min="7" max="7" width="12" customWidth="1"/>
    <col min="8" max="8" width="12.85546875" customWidth="1"/>
    <col min="9" max="9" width="9.85546875" bestFit="1" customWidth="1"/>
    <col min="10" max="10" width="8.42578125" customWidth="1"/>
    <col min="11" max="11" width="9.85546875" bestFit="1" customWidth="1"/>
  </cols>
  <sheetData>
    <row r="4" spans="4:12" x14ac:dyDescent="0.25">
      <c r="E4" s="257" t="s">
        <v>0</v>
      </c>
      <c r="F4" s="257"/>
      <c r="G4" s="257"/>
      <c r="H4" s="257"/>
      <c r="I4" s="257"/>
      <c r="J4" s="257"/>
    </row>
    <row r="5" spans="4:12" x14ac:dyDescent="0.25">
      <c r="E5" s="257" t="s">
        <v>442</v>
      </c>
      <c r="F5" s="257"/>
      <c r="G5" s="257"/>
      <c r="H5" s="257"/>
      <c r="I5" s="257"/>
      <c r="J5" s="257"/>
    </row>
    <row r="7" spans="4:12" ht="15.75" thickBot="1" x14ac:dyDescent="0.3"/>
    <row r="8" spans="4:12" ht="45.75" thickBot="1" x14ac:dyDescent="0.3">
      <c r="D8" s="16" t="s">
        <v>2</v>
      </c>
      <c r="E8" s="17" t="s">
        <v>3</v>
      </c>
      <c r="F8" s="18" t="s">
        <v>4</v>
      </c>
      <c r="G8" s="19" t="s">
        <v>5</v>
      </c>
      <c r="H8" s="18" t="s">
        <v>6</v>
      </c>
      <c r="I8" s="18" t="s">
        <v>7</v>
      </c>
      <c r="J8" s="18" t="s">
        <v>8</v>
      </c>
      <c r="K8" s="20" t="s">
        <v>9</v>
      </c>
    </row>
    <row r="9" spans="4:12" ht="26.25" customHeight="1" thickBot="1" x14ac:dyDescent="0.3">
      <c r="D9" s="14">
        <v>1</v>
      </c>
      <c r="E9" s="15">
        <v>2</v>
      </c>
      <c r="F9" s="15">
        <v>3</v>
      </c>
      <c r="G9" s="15">
        <v>4</v>
      </c>
      <c r="H9" s="12">
        <v>5</v>
      </c>
      <c r="I9" s="12">
        <v>6</v>
      </c>
      <c r="J9" s="12">
        <v>7</v>
      </c>
      <c r="K9" s="13">
        <v>8</v>
      </c>
    </row>
    <row r="10" spans="4:12" ht="49.5" customHeight="1" thickBot="1" x14ac:dyDescent="0.3">
      <c r="D10" s="31" t="s">
        <v>11</v>
      </c>
      <c r="E10" s="32" t="s">
        <v>443</v>
      </c>
      <c r="F10" s="33" t="s">
        <v>55</v>
      </c>
      <c r="G10" s="34">
        <v>10000</v>
      </c>
      <c r="H10" s="30"/>
      <c r="I10" s="63">
        <f>G10*H10</f>
        <v>0</v>
      </c>
      <c r="J10" s="63">
        <f>I10*0.05</f>
        <v>0</v>
      </c>
      <c r="K10" s="64">
        <f>SUM(I10:J10)</f>
        <v>0</v>
      </c>
      <c r="L10" s="91">
        <v>0.05</v>
      </c>
    </row>
    <row r="11" spans="4:12" ht="22.5" customHeight="1" thickBot="1" x14ac:dyDescent="0.3">
      <c r="D11" s="261"/>
      <c r="E11" s="262"/>
      <c r="F11" s="262"/>
      <c r="G11" s="262"/>
      <c r="H11" s="35"/>
      <c r="I11" s="36">
        <f>SUM(I10:I10)</f>
        <v>0</v>
      </c>
      <c r="J11" s="36">
        <f>SUM(J10:J10)</f>
        <v>0</v>
      </c>
      <c r="K11" s="29">
        <f>SUM(K10)</f>
        <v>0</v>
      </c>
    </row>
  </sheetData>
  <mergeCells count="3">
    <mergeCell ref="E4:J4"/>
    <mergeCell ref="E5:J5"/>
    <mergeCell ref="D11:G11"/>
  </mergeCells>
  <pageMargins left="0.7" right="0.7" top="0.75" bottom="0.75" header="0.3" footer="0.3"/>
  <pageSetup paperSize="9" scale="65" fitToHeight="0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K20"/>
  <sheetViews>
    <sheetView topLeftCell="A13" workbookViewId="0">
      <selection activeCell="H20" sqref="H20"/>
    </sheetView>
  </sheetViews>
  <sheetFormatPr defaultRowHeight="15" x14ac:dyDescent="0.25"/>
  <cols>
    <col min="1" max="1" width="8" customWidth="1"/>
    <col min="2" max="2" width="8.85546875" hidden="1" customWidth="1"/>
    <col min="3" max="3" width="4.140625" customWidth="1"/>
    <col min="4" max="4" width="27.140625" customWidth="1"/>
    <col min="5" max="5" width="10.5703125" customWidth="1"/>
    <col min="6" max="6" width="11.5703125" customWidth="1"/>
    <col min="7" max="7" width="12.7109375" customWidth="1"/>
    <col min="8" max="8" width="10.28515625" bestFit="1" customWidth="1"/>
    <col min="10" max="10" width="9.85546875" bestFit="1" customWidth="1"/>
  </cols>
  <sheetData>
    <row r="9" spans="3:11" x14ac:dyDescent="0.25">
      <c r="D9" s="257" t="s">
        <v>0</v>
      </c>
      <c r="E9" s="257"/>
      <c r="F9" s="257"/>
      <c r="G9" s="257"/>
      <c r="H9" s="257"/>
      <c r="I9" s="257"/>
    </row>
    <row r="10" spans="3:11" x14ac:dyDescent="0.25">
      <c r="D10" s="257" t="s">
        <v>444</v>
      </c>
      <c r="E10" s="257"/>
      <c r="F10" s="257"/>
      <c r="G10" s="257"/>
      <c r="H10" s="257"/>
      <c r="I10" s="257"/>
    </row>
    <row r="12" spans="3:11" ht="15.75" thickBot="1" x14ac:dyDescent="0.3"/>
    <row r="13" spans="3:11" ht="45.75" thickBot="1" x14ac:dyDescent="0.3">
      <c r="C13" s="16" t="s">
        <v>2</v>
      </c>
      <c r="D13" s="17" t="s">
        <v>3</v>
      </c>
      <c r="E13" s="18" t="s">
        <v>4</v>
      </c>
      <c r="F13" s="19" t="s">
        <v>5</v>
      </c>
      <c r="G13" s="18" t="s">
        <v>6</v>
      </c>
      <c r="H13" s="18" t="s">
        <v>7</v>
      </c>
      <c r="I13" s="18" t="s">
        <v>8</v>
      </c>
      <c r="J13" s="20" t="s">
        <v>9</v>
      </c>
    </row>
    <row r="14" spans="3:11" ht="15.75" thickBot="1" x14ac:dyDescent="0.3">
      <c r="C14" s="14">
        <v>1</v>
      </c>
      <c r="D14" s="15">
        <v>2</v>
      </c>
      <c r="E14" s="15">
        <v>3</v>
      </c>
      <c r="F14" s="15">
        <v>4</v>
      </c>
      <c r="G14" s="12">
        <v>5</v>
      </c>
      <c r="H14" s="12">
        <v>6</v>
      </c>
      <c r="I14" s="12">
        <v>7</v>
      </c>
      <c r="J14" s="13">
        <v>8</v>
      </c>
    </row>
    <row r="15" spans="3:11" ht="46.9" customHeight="1" x14ac:dyDescent="0.25">
      <c r="C15" s="57">
        <v>1</v>
      </c>
      <c r="D15" s="94" t="s">
        <v>445</v>
      </c>
      <c r="E15" s="58" t="s">
        <v>13</v>
      </c>
      <c r="F15" s="59">
        <v>600</v>
      </c>
      <c r="G15" s="60"/>
      <c r="H15" s="65">
        <f>F15*G15</f>
        <v>0</v>
      </c>
      <c r="I15" s="65">
        <f>H15*5%</f>
        <v>0</v>
      </c>
      <c r="J15" s="66">
        <f>SUM(H15:I15)</f>
        <v>0</v>
      </c>
      <c r="K15" s="91">
        <v>0.05</v>
      </c>
    </row>
    <row r="16" spans="3:11" ht="36" customHeight="1" x14ac:dyDescent="0.25">
      <c r="C16" s="81">
        <v>2</v>
      </c>
      <c r="D16" s="79" t="s">
        <v>446</v>
      </c>
      <c r="E16" s="78" t="s">
        <v>13</v>
      </c>
      <c r="F16" s="80">
        <v>500</v>
      </c>
      <c r="G16" s="2"/>
      <c r="H16" s="61">
        <f>F16*G16</f>
        <v>0</v>
      </c>
      <c r="I16" s="61">
        <f>H16*0.05</f>
        <v>0</v>
      </c>
      <c r="J16" s="62">
        <f t="shared" ref="J16:J18" si="0">SUM(H16:I16)</f>
        <v>0</v>
      </c>
      <c r="K16" s="91">
        <v>0.05</v>
      </c>
    </row>
    <row r="17" spans="3:11" ht="36" customHeight="1" x14ac:dyDescent="0.25">
      <c r="C17" s="82">
        <v>3</v>
      </c>
      <c r="D17" s="83" t="s">
        <v>447</v>
      </c>
      <c r="E17" s="84" t="s">
        <v>13</v>
      </c>
      <c r="F17" s="85">
        <v>130</v>
      </c>
      <c r="G17" s="86"/>
      <c r="H17" s="61">
        <f t="shared" ref="H17:H18" si="1">F17*G17</f>
        <v>0</v>
      </c>
      <c r="I17" s="61">
        <f t="shared" ref="I17:I18" si="2">H17*0.05</f>
        <v>0</v>
      </c>
      <c r="J17" s="62">
        <f t="shared" si="0"/>
        <v>0</v>
      </c>
      <c r="K17" s="91"/>
    </row>
    <row r="18" spans="3:11" ht="36" customHeight="1" x14ac:dyDescent="0.25">
      <c r="C18" s="82">
        <v>4</v>
      </c>
      <c r="D18" s="83" t="s">
        <v>448</v>
      </c>
      <c r="E18" s="84" t="s">
        <v>13</v>
      </c>
      <c r="F18" s="85">
        <v>400</v>
      </c>
      <c r="G18" s="86"/>
      <c r="H18" s="61">
        <f t="shared" si="1"/>
        <v>0</v>
      </c>
      <c r="I18" s="61">
        <f t="shared" si="2"/>
        <v>0</v>
      </c>
      <c r="J18" s="62">
        <f t="shared" si="0"/>
        <v>0</v>
      </c>
      <c r="K18" s="91"/>
    </row>
    <row r="19" spans="3:11" ht="33" customHeight="1" thickBot="1" x14ac:dyDescent="0.3">
      <c r="C19" s="82">
        <v>5</v>
      </c>
      <c r="D19" s="83" t="s">
        <v>449</v>
      </c>
      <c r="E19" s="84" t="s">
        <v>13</v>
      </c>
      <c r="F19" s="85">
        <v>15</v>
      </c>
      <c r="G19" s="86"/>
      <c r="H19" s="75">
        <f t="shared" ref="H19" si="3">F19*G19</f>
        <v>0</v>
      </c>
      <c r="I19" s="75">
        <f t="shared" ref="I19" si="4">H19*0.05</f>
        <v>0</v>
      </c>
      <c r="J19" s="76">
        <f t="shared" ref="J19" si="5">SUM(H19:I19)</f>
        <v>0</v>
      </c>
      <c r="K19" s="91">
        <v>0.05</v>
      </c>
    </row>
    <row r="20" spans="3:11" ht="16.5" thickBot="1" x14ac:dyDescent="0.3">
      <c r="C20" s="261" t="s">
        <v>312</v>
      </c>
      <c r="D20" s="262"/>
      <c r="E20" s="262"/>
      <c r="F20" s="262"/>
      <c r="G20" s="35"/>
      <c r="H20" s="87">
        <f>SUM(H15:H19)</f>
        <v>0</v>
      </c>
      <c r="I20" s="87">
        <f>SUM(I15:I19)</f>
        <v>0</v>
      </c>
      <c r="J20" s="88">
        <f>SUM(J15:J19)</f>
        <v>0</v>
      </c>
    </row>
  </sheetData>
  <mergeCells count="3">
    <mergeCell ref="D9:I9"/>
    <mergeCell ref="D10:I10"/>
    <mergeCell ref="C20:F2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9"/>
  <sheetViews>
    <sheetView workbookViewId="0">
      <selection activeCell="D6" sqref="D6"/>
    </sheetView>
  </sheetViews>
  <sheetFormatPr defaultRowHeight="15" x14ac:dyDescent="0.25"/>
  <cols>
    <col min="1" max="1" width="12.5703125" customWidth="1"/>
    <col min="2" max="2" width="35.5703125" customWidth="1"/>
    <col min="3" max="3" width="19.85546875" customWidth="1"/>
    <col min="4" max="4" width="16.42578125" customWidth="1"/>
  </cols>
  <sheetData>
    <row r="2" spans="1:4" ht="18.75" x14ac:dyDescent="0.3">
      <c r="A2" s="265" t="s">
        <v>450</v>
      </c>
      <c r="B2" s="265"/>
      <c r="C2" s="265"/>
      <c r="D2" s="265"/>
    </row>
    <row r="5" spans="1:4" ht="25.35" customHeight="1" x14ac:dyDescent="0.25">
      <c r="A5" s="37" t="s">
        <v>451</v>
      </c>
      <c r="B5" s="37" t="s">
        <v>452</v>
      </c>
      <c r="C5" s="37" t="s">
        <v>453</v>
      </c>
      <c r="D5" s="37" t="s">
        <v>454</v>
      </c>
    </row>
    <row r="6" spans="1:4" ht="25.35" customHeight="1" x14ac:dyDescent="0.25">
      <c r="A6" s="232" t="s">
        <v>455</v>
      </c>
      <c r="B6" s="206" t="s">
        <v>456</v>
      </c>
      <c r="C6" s="233">
        <f>'MIĘSO I PRODUKTY MIĘSNE'!H36</f>
        <v>0</v>
      </c>
      <c r="D6" s="4">
        <f>'MIĘSO I PRODUKTY MIĘSNE'!J36</f>
        <v>0</v>
      </c>
    </row>
    <row r="7" spans="1:4" ht="25.35" customHeight="1" x14ac:dyDescent="0.25">
      <c r="A7" s="232" t="s">
        <v>457</v>
      </c>
      <c r="B7" s="234" t="s">
        <v>458</v>
      </c>
      <c r="C7" s="235">
        <f>'RÓŻNE ARTYKUŁY ŻYWNOŚCIOWE'!G142</f>
        <v>0</v>
      </c>
      <c r="D7" s="4">
        <f>'RÓŻNE ARTYKUŁY ŻYWNOŚCIOWE'!I142</f>
        <v>0</v>
      </c>
    </row>
    <row r="8" spans="1:4" ht="25.35" customHeight="1" x14ac:dyDescent="0.25">
      <c r="A8" s="232" t="s">
        <v>459</v>
      </c>
      <c r="B8" s="234" t="s">
        <v>460</v>
      </c>
      <c r="C8" s="235">
        <f>'PRODUKTY MLECZARSKIE'!H36</f>
        <v>0</v>
      </c>
      <c r="D8" s="4">
        <f>'PRODUKTY MLECZARSKIE'!J36</f>
        <v>0</v>
      </c>
    </row>
    <row r="9" spans="1:4" ht="25.35" customHeight="1" x14ac:dyDescent="0.25">
      <c r="A9" s="232" t="s">
        <v>461</v>
      </c>
      <c r="B9" s="234" t="s">
        <v>462</v>
      </c>
      <c r="C9" s="235">
        <f>'WARZYWA I OWOCE ŚWIEŻE'!I68</f>
        <v>0</v>
      </c>
      <c r="D9" s="6">
        <f>'WARZYWA I OWOCE ŚWIEŻE'!K68</f>
        <v>0</v>
      </c>
    </row>
    <row r="10" spans="1:4" ht="25.35" customHeight="1" x14ac:dyDescent="0.25">
      <c r="A10" s="232" t="s">
        <v>463</v>
      </c>
      <c r="B10" s="234" t="s">
        <v>464</v>
      </c>
      <c r="C10" s="235">
        <f>'PIECZYWO, WYROBY PIEKARSKIE'!H24</f>
        <v>0</v>
      </c>
      <c r="D10" s="22">
        <f>'PIECZYWO, WYROBY PIEKARSKIE'!J24</f>
        <v>0</v>
      </c>
    </row>
    <row r="11" spans="1:4" ht="25.35" customHeight="1" x14ac:dyDescent="0.25">
      <c r="A11" s="232" t="s">
        <v>465</v>
      </c>
      <c r="B11" s="234" t="s">
        <v>466</v>
      </c>
      <c r="C11" s="235">
        <f>'MROŻONE WARZYWA, OWOCE ORAZ RYB'!H29</f>
        <v>0</v>
      </c>
      <c r="D11" s="4">
        <f>'MROŻONE WARZYWA, OWOCE ORAZ RYB'!J29</f>
        <v>0</v>
      </c>
    </row>
    <row r="12" spans="1:4" ht="25.35" customHeight="1" x14ac:dyDescent="0.25">
      <c r="A12" s="232" t="s">
        <v>467</v>
      </c>
      <c r="B12" s="234" t="s">
        <v>468</v>
      </c>
      <c r="C12" s="235">
        <f>JAJA!I11</f>
        <v>0</v>
      </c>
      <c r="D12" s="22">
        <f>JAJA!K11</f>
        <v>0</v>
      </c>
    </row>
    <row r="13" spans="1:4" ht="25.35" customHeight="1" x14ac:dyDescent="0.25">
      <c r="A13" s="232" t="s">
        <v>469</v>
      </c>
      <c r="B13" s="234" t="s">
        <v>470</v>
      </c>
      <c r="C13" s="235">
        <f>Garmażerka!H20</f>
        <v>0</v>
      </c>
      <c r="D13" s="22">
        <f>Garmażerka!J20</f>
        <v>0</v>
      </c>
    </row>
    <row r="14" spans="1:4" ht="25.35" customHeight="1" x14ac:dyDescent="0.25">
      <c r="A14" s="263" t="s">
        <v>471</v>
      </c>
      <c r="B14" s="264"/>
      <c r="C14" s="54">
        <f>SUM(C6:C13)</f>
        <v>0</v>
      </c>
      <c r="D14" s="4">
        <f>SUM(D6:D13)</f>
        <v>0</v>
      </c>
    </row>
    <row r="19" spans="4:4" x14ac:dyDescent="0.25">
      <c r="D19" s="70"/>
    </row>
  </sheetData>
  <mergeCells count="2">
    <mergeCell ref="A14:B14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MIĘSO I PRODUKTY MIĘSNE</vt:lpstr>
      <vt:lpstr>RÓŻNE ARTYKUŁY ŻYWNOŚCIOWE</vt:lpstr>
      <vt:lpstr>PRODUKTY MLECZARSKIE</vt:lpstr>
      <vt:lpstr>WARZYWA I OWOCE ŚWIEŻE</vt:lpstr>
      <vt:lpstr>PIECZYWO, WYROBY PIEKARSKIE</vt:lpstr>
      <vt:lpstr>MROŻONE WARZYWA, OWOCE ORAZ RYB</vt:lpstr>
      <vt:lpstr>JAJA</vt:lpstr>
      <vt:lpstr>Garmażerka</vt:lpstr>
      <vt:lpstr>RAZEM FORMULARZ CENOWY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2023-11-08T13:04:38Z</dcterms:modified>
  <cp:category/>
  <cp:contentStatus/>
</cp:coreProperties>
</file>