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2021\Monika\13.Remonty dróg 8 części\kosztorysy ofertowe\Część 8 - DW 523 8+420 - 11+940 - RDW Sztum\"/>
    </mc:Choice>
  </mc:AlternateContent>
  <bookViews>
    <workbookView xWindow="0" yWindow="0" windowWidth="28710" windowHeight="12360"/>
  </bookViews>
  <sheets>
    <sheet name="Kosztorys ofertowy" sheetId="2" r:id="rId1"/>
  </sheets>
  <definedNames>
    <definedName name="_xlnm.Print_Area" localSheetId="0">'Kosztorys ofertowy'!$A$2:$G$29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25" i="2"/>
  <c r="E21" i="2"/>
  <c r="E19" i="2"/>
  <c r="E17" i="2"/>
  <c r="E16" i="2"/>
  <c r="E15" i="2"/>
  <c r="E14" i="2"/>
  <c r="E18" i="2" s="1"/>
  <c r="E9" i="2"/>
  <c r="E26" i="2"/>
  <c r="E23" i="2"/>
  <c r="E22" i="2"/>
  <c r="E20" i="2"/>
</calcChain>
</file>

<file path=xl/sharedStrings.xml><?xml version="1.0" encoding="utf-8"?>
<sst xmlns="http://schemas.openxmlformats.org/spreadsheetml/2006/main" count="86" uniqueCount="66">
  <si>
    <t>Nr poz.</t>
  </si>
  <si>
    <t>Podstawa</t>
  </si>
  <si>
    <t xml:space="preserve">Opis robót </t>
  </si>
  <si>
    <t>Jm</t>
  </si>
  <si>
    <t>Ilość</t>
  </si>
  <si>
    <t>Cena</t>
  </si>
  <si>
    <t>Wartość</t>
  </si>
  <si>
    <t>1.</t>
  </si>
  <si>
    <t>2.</t>
  </si>
  <si>
    <t>D-05.03.11</t>
  </si>
  <si>
    <t>3.</t>
  </si>
  <si>
    <t>D-04.03.01</t>
  </si>
  <si>
    <t>4.</t>
  </si>
  <si>
    <t>D-05.03.05B</t>
  </si>
  <si>
    <t>Mg</t>
  </si>
  <si>
    <t>5.</t>
  </si>
  <si>
    <t>6.</t>
  </si>
  <si>
    <t>D-05.03.05A</t>
  </si>
  <si>
    <t>Podatek VAT 23%</t>
  </si>
  <si>
    <t>Wartość brutto</t>
  </si>
  <si>
    <t>m</t>
  </si>
  <si>
    <t>7.</t>
  </si>
  <si>
    <t>8.</t>
  </si>
  <si>
    <t>9.</t>
  </si>
  <si>
    <t>10.</t>
  </si>
  <si>
    <t>11.</t>
  </si>
  <si>
    <t>D-06.03.01</t>
  </si>
  <si>
    <t>D-07.01.01</t>
  </si>
  <si>
    <t>D-01.02.04</t>
  </si>
  <si>
    <t>D-05.03.23</t>
  </si>
  <si>
    <t>12.</t>
  </si>
  <si>
    <t>13.</t>
  </si>
  <si>
    <t>14.</t>
  </si>
  <si>
    <t>15.</t>
  </si>
  <si>
    <t>D-08.01.01</t>
  </si>
  <si>
    <t>KOSZTORYS OFERTOWY</t>
  </si>
  <si>
    <t>składając ofertę w postępowaniu o zamówienie publiczne prowadzonym w trybie przetargu nieograniczonego na:</t>
  </si>
  <si>
    <t>Remont dróg wojewódzkich administrowanych przez Zarząd Dróg Wojewódzkich w Gdańsku
z podziałem na części.</t>
  </si>
  <si>
    <t>D-07.05.03</t>
  </si>
  <si>
    <t>16.</t>
  </si>
  <si>
    <t>Siatka do zbrojenia warstw nawierzchni asfaltowych na całym odcinku drogi ( siatke należy ułożyć miedzy wartwę wyrównawcza a ścieralną)</t>
  </si>
  <si>
    <t>D-05.03.26a</t>
  </si>
  <si>
    <t>D-02.01.01</t>
  </si>
  <si>
    <r>
      <t>m</t>
    </r>
    <r>
      <rPr>
        <vertAlign val="superscript"/>
        <sz val="12"/>
        <color indexed="64"/>
        <rFont val="Calibri"/>
        <family val="2"/>
        <charset val="238"/>
        <scheme val="minor"/>
      </rPr>
      <t>2</t>
    </r>
  </si>
  <si>
    <t>Oczyszczenie krawędzi jezdni z nadmiaru gruntu z wywozem (zapewnia Wykonawca)</t>
  </si>
  <si>
    <t>Rozbiórka istniejących nawierzchni (zjazdów indywidualnych, zatok autobusowych itp.) z kostki betonowej (do ponownego ułożenia)</t>
  </si>
  <si>
    <t>Rozbiórka istniejącego krawężnika betonowego 15x30 (do ponownego ułozenia)</t>
  </si>
  <si>
    <t>Oczyszczanie i skropienie emulsją asfaltową istniejących i zfrezowanych nawierzchni jezdni w ilości 0,5 kg/m2</t>
  </si>
  <si>
    <t>Oczyszczanie i skropienie emulsją asfaltową warstwy wyrównawczej w ilości 0,5 kg/m2</t>
  </si>
  <si>
    <t>Wykonanie warstwy ścieralnej z mieszanki mineralno-asfaltowej AC 11S KR3 gr. 4cm na jezdni oraz skrzyżowaniach i zjazdach indywidualnych</t>
  </si>
  <si>
    <t>Wykonanie nawierzchni z kostki betonowej na podsypce piaskowo cementowej o gr.5cm (regulacja wysokościowa istniejących zjazdów, zatok autobusowych itp. - materiał z rozbiórki)</t>
  </si>
  <si>
    <t>Wykonanie ścinania poboczy gr. 10cm (miejsce wywozu zapewnia Wykonawca)</t>
  </si>
  <si>
    <t xml:space="preserve">Ustawienie krawężnika betonowego o wymiarach 15x30cm na podsypce cementowo-piaskowej (regulacja istniejących zjazdów, zatok autobusowych itp. -materiał z rozbiórki ) </t>
  </si>
  <si>
    <t>Wartość netto</t>
  </si>
  <si>
    <t>Rozbiórka istniejących zjazdów indywidualnych z betonu cementowego</t>
  </si>
  <si>
    <t>Wykonanie nawierzchni zjazdów z betonu cementowego C20/25  gr.10cm ( regulacja wysokosciowa istniejacych zjazdów)</t>
  </si>
  <si>
    <t>17.</t>
  </si>
  <si>
    <t>18.</t>
  </si>
  <si>
    <t>Rozbiórka istniejących zjazdów indywidualnych z płyty betonowej 30x30  (do ponownego ułożenia)</t>
  </si>
  <si>
    <t>Wykonanie warstwy z kruszywa łamanego 0 - 31,5 mm stabilizowanego mechanicznie o grubości 10 cm - pobocza gruntowe średniej szerokości 0,5m oraz zjazdy i skrzyżowania  565m2</t>
  </si>
  <si>
    <t>Wykonanie nawierzchni z płyt betonowych 30cmx30cm na podsypce cementowo piaskowej gr. 5cm ( regulacja wysokosciowa zjazdów indywidualnych, materiał z rozbiórki)</t>
  </si>
  <si>
    <t>Frezowanie nawierzchni asfaltowych na zimno - frezowanie na głębokość 0÷5 cm (mat. do podsypania zjazdów lub poboczy ) - wcinki początek / koniec , skrzyżowaniach i zjazdach oraz frezowanie nawierzchni w m. Czarne Dolne</t>
  </si>
  <si>
    <t>Wykonanie   oznakowania poziomego cienkowarstwowego w postaci znaków:P-1e (60),P-4 (60), P-6 (110), P-7c (5230mb), P-7d (1650mb),P-10(1szt.) P-13 ( 3szt.)</t>
  </si>
  <si>
    <t xml:space="preserve"> Remont nawierzchni  DW  523  na odcinku  km 8+420 do km 11+940</t>
  </si>
  <si>
    <t>Wykonanie warstwy wyrównawczej z mieszanki mineralno-asfaltowej AC16W KR3 - średnia grubość 5 cm ( 125 kg/m2), km 8+600-11+940</t>
  </si>
  <si>
    <t>Kosztorys należy opatrzyć kwalifikowanym podpisem elektronicznym, podpisem zaufanym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</si>
</sst>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6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b/>
      <i/>
      <sz val="11"/>
      <color indexed="64"/>
      <name val="Arial"/>
      <family val="2"/>
      <charset val="238"/>
    </font>
    <font>
      <vertAlign val="superscript"/>
      <sz val="12"/>
      <color indexed="6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1" applyNumberFormat="1" applyFont="1" applyBorder="1"/>
    <xf numFmtId="4" fontId="5" fillId="0" borderId="1" xfId="1" applyNumberFormat="1" applyBorder="1"/>
    <xf numFmtId="4" fontId="5" fillId="0" borderId="1" xfId="1" applyNumberForma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Normalny" xfId="0" builtinId="0"/>
    <cellStyle name="Normalny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22" workbookViewId="0">
      <selection activeCell="A33" sqref="A33:G33"/>
    </sheetView>
  </sheetViews>
  <sheetFormatPr defaultRowHeight="15" x14ac:dyDescent="0.25"/>
  <cols>
    <col min="1" max="1" width="15.7109375" customWidth="1"/>
    <col min="2" max="2" width="17.28515625" customWidth="1"/>
    <col min="3" max="3" width="79.5703125" customWidth="1"/>
    <col min="5" max="5" width="11.7109375" customWidth="1"/>
    <col min="6" max="6" width="14" customWidth="1"/>
    <col min="7" max="7" width="17.28515625" customWidth="1"/>
  </cols>
  <sheetData>
    <row r="1" spans="1:7" x14ac:dyDescent="0.25">
      <c r="A1" s="19"/>
      <c r="B1" s="19"/>
      <c r="C1" s="19"/>
      <c r="D1" s="19"/>
      <c r="E1" s="19"/>
      <c r="F1" s="19"/>
      <c r="G1" s="19"/>
    </row>
    <row r="2" spans="1:7" ht="15.75" x14ac:dyDescent="0.25">
      <c r="C2" s="20" t="s">
        <v>35</v>
      </c>
      <c r="D2" s="21"/>
      <c r="E2" s="21"/>
      <c r="F2" s="5"/>
      <c r="G2" s="6"/>
    </row>
    <row r="3" spans="1:7" ht="18" x14ac:dyDescent="0.25">
      <c r="A3" s="22" t="s">
        <v>63</v>
      </c>
      <c r="B3" s="23"/>
      <c r="C3" s="23"/>
      <c r="D3" s="23"/>
      <c r="E3" s="23"/>
      <c r="F3" s="23"/>
      <c r="G3" s="23"/>
    </row>
    <row r="4" spans="1:7" x14ac:dyDescent="0.25">
      <c r="A4" s="24" t="s">
        <v>36</v>
      </c>
      <c r="B4" s="24"/>
      <c r="C4" s="24"/>
      <c r="D4" s="24"/>
      <c r="E4" s="24"/>
      <c r="F4" s="24"/>
      <c r="G4" s="24"/>
    </row>
    <row r="5" spans="1:7" x14ac:dyDescent="0.25">
      <c r="A5" s="7"/>
      <c r="B5" s="8"/>
      <c r="C5" s="8"/>
      <c r="D5" s="8"/>
      <c r="E5" s="8"/>
      <c r="F5" s="8"/>
      <c r="G5" s="8"/>
    </row>
    <row r="6" spans="1:7" x14ac:dyDescent="0.25">
      <c r="A6" s="18" t="s">
        <v>37</v>
      </c>
      <c r="B6" s="18"/>
      <c r="C6" s="18"/>
      <c r="D6" s="18"/>
      <c r="E6" s="18"/>
      <c r="F6" s="18"/>
      <c r="G6" s="18"/>
    </row>
    <row r="8" spans="1:7" ht="35.1" customHeight="1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ht="35.1" customHeight="1" x14ac:dyDescent="0.25">
      <c r="A9" s="13" t="s">
        <v>7</v>
      </c>
      <c r="B9" s="13"/>
      <c r="C9" s="14" t="s">
        <v>44</v>
      </c>
      <c r="D9" s="15" t="s">
        <v>43</v>
      </c>
      <c r="E9" s="9">
        <f>ROUND(3520*2*0.25,2)</f>
        <v>1760</v>
      </c>
      <c r="F9" s="10"/>
      <c r="G9" s="3"/>
    </row>
    <row r="10" spans="1:7" ht="35.1" customHeight="1" x14ac:dyDescent="0.25">
      <c r="A10" s="13" t="s">
        <v>8</v>
      </c>
      <c r="B10" s="13" t="s">
        <v>28</v>
      </c>
      <c r="C10" s="14" t="s">
        <v>45</v>
      </c>
      <c r="D10" s="15" t="s">
        <v>43</v>
      </c>
      <c r="E10" s="9">
        <v>184</v>
      </c>
      <c r="F10" s="11"/>
      <c r="G10" s="3"/>
    </row>
    <row r="11" spans="1:7" ht="35.1" customHeight="1" x14ac:dyDescent="0.25">
      <c r="A11" s="13" t="s">
        <v>10</v>
      </c>
      <c r="B11" s="13" t="s">
        <v>28</v>
      </c>
      <c r="C11" s="14" t="s">
        <v>46</v>
      </c>
      <c r="D11" s="13" t="s">
        <v>20</v>
      </c>
      <c r="E11" s="9">
        <v>80</v>
      </c>
      <c r="F11" s="11"/>
      <c r="G11" s="3"/>
    </row>
    <row r="12" spans="1:7" ht="35.1" customHeight="1" x14ac:dyDescent="0.25">
      <c r="A12" s="13" t="s">
        <v>12</v>
      </c>
      <c r="B12" s="13" t="s">
        <v>28</v>
      </c>
      <c r="C12" s="14" t="s">
        <v>58</v>
      </c>
      <c r="D12" s="15" t="s">
        <v>43</v>
      </c>
      <c r="E12" s="9">
        <v>50</v>
      </c>
      <c r="F12" s="12"/>
      <c r="G12" s="9"/>
    </row>
    <row r="13" spans="1:7" ht="35.1" customHeight="1" x14ac:dyDescent="0.25">
      <c r="A13" s="13" t="s">
        <v>15</v>
      </c>
      <c r="B13" s="13" t="s">
        <v>28</v>
      </c>
      <c r="C13" s="14" t="s">
        <v>54</v>
      </c>
      <c r="D13" s="15" t="s">
        <v>43</v>
      </c>
      <c r="E13" s="9">
        <v>140</v>
      </c>
      <c r="F13" s="11"/>
      <c r="G13" s="2"/>
    </row>
    <row r="14" spans="1:7" ht="31.5" x14ac:dyDescent="0.25">
      <c r="A14" s="13" t="s">
        <v>16</v>
      </c>
      <c r="B14" s="13" t="s">
        <v>11</v>
      </c>
      <c r="C14" s="14" t="s">
        <v>47</v>
      </c>
      <c r="D14" s="15" t="s">
        <v>43</v>
      </c>
      <c r="E14" s="9">
        <f>ROUND((3520*5.8)+270,2)</f>
        <v>20686</v>
      </c>
      <c r="F14" s="11"/>
      <c r="G14" s="2"/>
    </row>
    <row r="15" spans="1:7" ht="48" customHeight="1" x14ac:dyDescent="0.25">
      <c r="A15" s="13" t="s">
        <v>21</v>
      </c>
      <c r="B15" s="13" t="s">
        <v>26</v>
      </c>
      <c r="C15" s="15" t="s">
        <v>59</v>
      </c>
      <c r="D15" s="15" t="s">
        <v>43</v>
      </c>
      <c r="E15" s="9">
        <f>ROUND((2*0.5*3340)+565+70,2)</f>
        <v>3975</v>
      </c>
      <c r="F15" s="11"/>
      <c r="G15" s="2"/>
    </row>
    <row r="16" spans="1:7" ht="47.25" x14ac:dyDescent="0.25">
      <c r="A16" s="13" t="s">
        <v>22</v>
      </c>
      <c r="B16" s="13" t="s">
        <v>9</v>
      </c>
      <c r="C16" s="15" t="s">
        <v>61</v>
      </c>
      <c r="D16" s="15" t="s">
        <v>43</v>
      </c>
      <c r="E16" s="9">
        <f>ROUND((2*5.8*10)+200+(6*180),2)</f>
        <v>1396</v>
      </c>
      <c r="F16" s="11"/>
      <c r="G16" s="2"/>
    </row>
    <row r="17" spans="1:7" ht="31.5" x14ac:dyDescent="0.25">
      <c r="A17" s="13" t="s">
        <v>23</v>
      </c>
      <c r="B17" s="13" t="s">
        <v>17</v>
      </c>
      <c r="C17" s="14" t="s">
        <v>64</v>
      </c>
      <c r="D17" s="13" t="s">
        <v>14</v>
      </c>
      <c r="E17" s="9">
        <f>ROUND((3340*5.8*0.125)+(240*0.125),2)</f>
        <v>2451.5</v>
      </c>
      <c r="F17" s="11"/>
      <c r="G17" s="2"/>
    </row>
    <row r="18" spans="1:7" ht="35.1" customHeight="1" x14ac:dyDescent="0.25">
      <c r="A18" s="13" t="s">
        <v>24</v>
      </c>
      <c r="B18" s="13" t="s">
        <v>11</v>
      </c>
      <c r="C18" s="14" t="s">
        <v>48</v>
      </c>
      <c r="D18" s="15" t="s">
        <v>43</v>
      </c>
      <c r="E18" s="9">
        <f>E14</f>
        <v>20686</v>
      </c>
      <c r="F18" s="11"/>
      <c r="G18" s="2"/>
    </row>
    <row r="19" spans="1:7" ht="31.5" x14ac:dyDescent="0.25">
      <c r="A19" s="13" t="s">
        <v>25</v>
      </c>
      <c r="B19" s="13" t="s">
        <v>13</v>
      </c>
      <c r="C19" s="14" t="s">
        <v>49</v>
      </c>
      <c r="D19" s="15" t="s">
        <v>43</v>
      </c>
      <c r="E19" s="9">
        <f>ROUND((3520*5.8)+270,2)</f>
        <v>20686</v>
      </c>
      <c r="F19" s="11"/>
      <c r="G19" s="2"/>
    </row>
    <row r="20" spans="1:7" ht="48" customHeight="1" x14ac:dyDescent="0.25">
      <c r="A20" s="13" t="s">
        <v>30</v>
      </c>
      <c r="B20" s="13" t="s">
        <v>29</v>
      </c>
      <c r="C20" s="14" t="s">
        <v>50</v>
      </c>
      <c r="D20" s="15" t="s">
        <v>43</v>
      </c>
      <c r="E20" s="9">
        <f>E10</f>
        <v>184</v>
      </c>
      <c r="F20" s="11"/>
      <c r="G20" s="2"/>
    </row>
    <row r="21" spans="1:7" ht="51.75" customHeight="1" x14ac:dyDescent="0.25">
      <c r="A21" s="13" t="s">
        <v>31</v>
      </c>
      <c r="B21" s="13" t="s">
        <v>41</v>
      </c>
      <c r="C21" s="14" t="s">
        <v>40</v>
      </c>
      <c r="D21" s="15" t="s">
        <v>43</v>
      </c>
      <c r="E21" s="9">
        <f>ROUND(3520*5.8+270,2)</f>
        <v>20686</v>
      </c>
      <c r="F21" s="11"/>
      <c r="G21" s="2"/>
    </row>
    <row r="22" spans="1:7" ht="47.25" x14ac:dyDescent="0.25">
      <c r="A22" s="13" t="s">
        <v>32</v>
      </c>
      <c r="B22" s="13" t="s">
        <v>38</v>
      </c>
      <c r="C22" s="14" t="s">
        <v>60</v>
      </c>
      <c r="D22" s="15" t="s">
        <v>43</v>
      </c>
      <c r="E22" s="9">
        <f>E12</f>
        <v>50</v>
      </c>
      <c r="F22" s="11"/>
      <c r="G22" s="2"/>
    </row>
    <row r="23" spans="1:7" ht="35.1" customHeight="1" x14ac:dyDescent="0.25">
      <c r="A23" s="13" t="s">
        <v>33</v>
      </c>
      <c r="B23" s="13" t="s">
        <v>29</v>
      </c>
      <c r="C23" s="14" t="s">
        <v>55</v>
      </c>
      <c r="D23" s="15" t="s">
        <v>43</v>
      </c>
      <c r="E23" s="9">
        <f>E13</f>
        <v>140</v>
      </c>
      <c r="F23" s="11"/>
      <c r="G23" s="2"/>
    </row>
    <row r="24" spans="1:7" ht="18" x14ac:dyDescent="0.25">
      <c r="A24" s="13" t="s">
        <v>39</v>
      </c>
      <c r="B24" s="15" t="s">
        <v>42</v>
      </c>
      <c r="C24" s="15" t="s">
        <v>51</v>
      </c>
      <c r="D24" s="15" t="s">
        <v>43</v>
      </c>
      <c r="E24" s="9">
        <f>ROUND(2*1000*0.5,)</f>
        <v>1000</v>
      </c>
      <c r="F24" s="11"/>
      <c r="G24" s="2"/>
    </row>
    <row r="25" spans="1:7" ht="31.5" x14ac:dyDescent="0.25">
      <c r="A25" s="13" t="s">
        <v>56</v>
      </c>
      <c r="B25" s="15" t="s">
        <v>27</v>
      </c>
      <c r="C25" s="15" t="s">
        <v>62</v>
      </c>
      <c r="D25" s="15" t="s">
        <v>43</v>
      </c>
      <c r="E25" s="9">
        <f>ROUND(5230*0.06+1650*0.12+110*0.08+60*0.24+15*0.2625+0.5*5*5+60*0.12,2)</f>
        <v>558.64</v>
      </c>
      <c r="F25" s="11"/>
      <c r="G25" s="2"/>
    </row>
    <row r="26" spans="1:7" ht="47.25" x14ac:dyDescent="0.25">
      <c r="A26" s="13" t="s">
        <v>57</v>
      </c>
      <c r="B26" s="13" t="s">
        <v>34</v>
      </c>
      <c r="C26" s="14" t="s">
        <v>52</v>
      </c>
      <c r="D26" s="13" t="s">
        <v>20</v>
      </c>
      <c r="E26" s="9">
        <f>E11</f>
        <v>80</v>
      </c>
      <c r="F26" s="11"/>
      <c r="G26" s="2"/>
    </row>
    <row r="27" spans="1:7" ht="35.1" customHeight="1" x14ac:dyDescent="0.25">
      <c r="A27" s="17" t="s">
        <v>53</v>
      </c>
      <c r="B27" s="17"/>
      <c r="C27" s="17"/>
      <c r="D27" s="17"/>
      <c r="E27" s="17"/>
      <c r="F27" s="17"/>
      <c r="G27" s="4"/>
    </row>
    <row r="28" spans="1:7" ht="35.1" customHeight="1" x14ac:dyDescent="0.25">
      <c r="A28" s="17" t="s">
        <v>18</v>
      </c>
      <c r="B28" s="17"/>
      <c r="C28" s="17"/>
      <c r="D28" s="17"/>
      <c r="E28" s="17"/>
      <c r="F28" s="17"/>
      <c r="G28" s="4"/>
    </row>
    <row r="29" spans="1:7" ht="35.1" customHeight="1" x14ac:dyDescent="0.25">
      <c r="A29" s="17" t="s">
        <v>19</v>
      </c>
      <c r="B29" s="17"/>
      <c r="C29" s="17"/>
      <c r="D29" s="17"/>
      <c r="E29" s="17"/>
      <c r="F29" s="17"/>
      <c r="G29" s="4"/>
    </row>
    <row r="33" spans="1:7" x14ac:dyDescent="0.25">
      <c r="A33" s="25" t="s">
        <v>65</v>
      </c>
      <c r="B33" s="16"/>
      <c r="C33" s="16"/>
      <c r="D33" s="16"/>
      <c r="E33" s="16"/>
      <c r="F33" s="16"/>
      <c r="G33" s="16"/>
    </row>
  </sheetData>
  <mergeCells count="9">
    <mergeCell ref="A1:G1"/>
    <mergeCell ref="C2:E2"/>
    <mergeCell ref="A3:G3"/>
    <mergeCell ref="A4:G4"/>
    <mergeCell ref="A33:G33"/>
    <mergeCell ref="A27:F27"/>
    <mergeCell ref="A28:F28"/>
    <mergeCell ref="A29:F29"/>
    <mergeCell ref="A6:G6"/>
  </mergeCell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RDW</dc:creator>
  <cp:lastModifiedBy>Monika Chmura</cp:lastModifiedBy>
  <cp:lastPrinted>2021-08-26T08:13:32Z</cp:lastPrinted>
  <dcterms:created xsi:type="dcterms:W3CDTF">2018-08-01T06:07:06Z</dcterms:created>
  <dcterms:modified xsi:type="dcterms:W3CDTF">2021-08-26T08:13:51Z</dcterms:modified>
</cp:coreProperties>
</file>