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35" windowWidth="15195" windowHeight="8445" activeTab="1"/>
  </bookViews>
  <sheets>
    <sheet name="Arkusz1" sheetId="1" r:id="rId1"/>
    <sheet name="zał. 1" sheetId="2" r:id="rId2"/>
  </sheets>
  <definedNames>
    <definedName name="_xlnm.Print_Area" localSheetId="1">'zał. 1'!$A$1:$J$23</definedName>
    <definedName name="_xlnm.Print_Titles" localSheetId="1">'zał. 1'!$2:$2</definedName>
  </definedNames>
  <calcPr fullCalcOnLoad="1"/>
</workbook>
</file>

<file path=xl/sharedStrings.xml><?xml version="1.0" encoding="utf-8"?>
<sst xmlns="http://schemas.openxmlformats.org/spreadsheetml/2006/main" count="58" uniqueCount="50">
  <si>
    <t>j.m.</t>
  </si>
  <si>
    <t>szt.</t>
  </si>
  <si>
    <t>producent</t>
  </si>
  <si>
    <t>wartość pakietu</t>
  </si>
  <si>
    <t>pakiet 1</t>
  </si>
  <si>
    <t>pakiet 2</t>
  </si>
  <si>
    <t>Oferowany zakres</t>
  </si>
  <si>
    <t>Wartość brutto(z VAT)</t>
  </si>
  <si>
    <r>
      <t>dodatek nr 2 do SWZ</t>
    </r>
    <r>
      <rPr>
        <b/>
        <sz val="10"/>
        <rFont val="Garamond"/>
        <family val="1"/>
      </rPr>
      <t xml:space="preserve">
Załącznik nr 1 do oferty na dostawę płynów oraz osprzętu do  terapii nerkozastępczych, nr sprawy PCZSzp/TP-MN/7/2023</t>
    </r>
  </si>
  <si>
    <t>l.p.</t>
  </si>
  <si>
    <t xml:space="preserve">Przedmiot zamówienia </t>
  </si>
  <si>
    <t xml:space="preserve">szacunkowe zapotrz.wg j.m. </t>
  </si>
  <si>
    <t>cena jedn. netto j.m.</t>
  </si>
  <si>
    <t>wartość netto</t>
  </si>
  <si>
    <t>stawka
 VAT</t>
  </si>
  <si>
    <t xml:space="preserve">wartość brutto </t>
  </si>
  <si>
    <t>oferowany asortyment: nazwa, nr katalogowy, oferowane wielkości</t>
  </si>
  <si>
    <t>Pakiet 1 Płyny oraz osprzęt do posiadanego aparatu Multifiltrate CiCa, producent Fresenius Medical Care, rok produkcji 2011</t>
  </si>
  <si>
    <t>Sterylny cewnik dializacyjny z dostępnością do co najmniej trzech  długości - 15cm, 20cm, 24cm, dla każdej długości dostępność do co najmniej 2 średnic (11,5 Fr i 13,5Fr)
minimalny skład:
1. stalowy prowadnik - końcówka wkształcie litery J, znaczona długość w skalowanym dozowniku, rozmiar 0,035" (0,89mm) x 70cm;
2. igła prowadzjąca 18GA x 7cm,
3. rozszerzacz, rozmiar 14Fr x15,5cm,
4. cewnik 2-kanałowy, silikonowy, końcówka stożkowa, otwory boczne, zakrzywione przedłużacze, ze wsuniętymi mandrynami (mandryn przelotowy w kanale żylnym), nadruk mobjętości wypełniania na ramionach, nieprzepuszczalny dla promieni RTG
5. naklejki do identyfikacji pacjenta, 
6. klip umożliwiający zagięcie końcówek cewnika,
7. koreczki 2szt.</t>
  </si>
  <si>
    <t>Sterylny worek na filtrat z zaworem spustowym, pojemność 10l</t>
  </si>
  <si>
    <t>Sterylny zestaw do hemodializy cytrynianowej dla pacjentów we wstrzasie septycznym, z hemofiltrem o podwyższonym punkcie odcięcia do 40 kD</t>
  </si>
  <si>
    <t>zestaw</t>
  </si>
  <si>
    <t>Sterylny zestaw hemodializy z regionalną antykoagulacją cytrynianową</t>
  </si>
  <si>
    <t>Sterylny zestaw hemodiafiltracji cytrynianowej</t>
  </si>
  <si>
    <t xml:space="preserve">Dializat bezwapniowy, wodorowęglanowy, o zawartości: sodu w granicach 130-140mmol/l, potasu 2 lub 4mmol/l (do wyboru przez Zamawiającego), dostęp do dializatu zawierajacego fosforany lub bez fosforanów (do wyboru przez Zamawiającego), opakowanie - worek dwukomorowy 5l zapakowany sterylnie w zewnętrznej folii bez obecności powietrza. Worek posiadający dwa porty do  pobierania płynu:
1. typu Luer Lock
2. typu Safe Lock (skrętny)
oraz port z membraną do nakłucia igłą w celu modyfikacji składu.                                                                                                                                                                                                                                                    </t>
  </si>
  <si>
    <t>worek 5l</t>
  </si>
  <si>
    <t>K2-
K4-
fosforany-
bez fosforanów-</t>
  </si>
  <si>
    <t>Roztwór 4% cytrynianu sodu</t>
  </si>
  <si>
    <t>worek 1,5l</t>
  </si>
  <si>
    <t>Dwuwodny chlorek wapnia o stężeniu Ca++ 100 mmol/l i Cl- 200 mmol/l</t>
  </si>
  <si>
    <t>Sterylny zestaw do plazmaferezy leczniczej</t>
  </si>
  <si>
    <t xml:space="preserve">Płyn subsytucyjny do przeprowadzania palzmaferezy o zawartości: potasu 2 lub 4mmol/l (do wyboru przez Zamawiającego), opakowanie - worek dwukomorowy 5l zapakowany sterylnie w zewnętrznej folii bez obecności powietrza.                                                                                                                                                                                                                                    </t>
  </si>
  <si>
    <t>K2-
K4-</t>
  </si>
  <si>
    <t>miesiąc</t>
  </si>
  <si>
    <t>wartośc pakietu</t>
  </si>
  <si>
    <t>Pakiet 2 Płyny oraz osprzęt do aparatu Dialog+ Evolution 710200C B.Braun Avitum AG, rok produkcji 2018</t>
  </si>
  <si>
    <t>dializator - dostęp do co najmniej dwóch powierzchni efektywnej wymiany nie mniejszej niż 1.7m2 dla każdego dializatora niskoprzepływowego i wysokoprzepływowego</t>
  </si>
  <si>
    <t>linia krwi</t>
  </si>
  <si>
    <t>koncentrat kwaśny, dostęp do koncentratu z zawartością potasu: 1, 2, 3, 4 mmol/l oraz Ca++: 1.25, 1.5, 1.75 mmol/l (do wyboru przez Zamawiającego)</t>
  </si>
  <si>
    <t>kanister 6l</t>
  </si>
  <si>
    <t>K1, Ca++ 1.25-
K1, Ca++ 1,5-
K1, Ca++ 1,75-
K2, Ca++ 1.25-
K2, Ca++ 1.5-
K2, Ca++ 1.75-
K3, Ca++ 1.25-
K3, Ca++ 1.5-
K3, Ca++1.75-
K4, Ca++1.25-
K4, Ca++1.5-
K4, Ca++1.75</t>
  </si>
  <si>
    <t>koncentrat wodorowęglanowy</t>
  </si>
  <si>
    <t>kapsuła</t>
  </si>
  <si>
    <t>środek do dezynfekcji na bazie kwasku cytrynowego</t>
  </si>
  <si>
    <t>kanister 10l</t>
  </si>
  <si>
    <t>środek do dezynfekcji narzędzi na bazie aktywnego chloru</t>
  </si>
  <si>
    <t>kanister 5l</t>
  </si>
  <si>
    <t>śr. 11.5 Fr, dł. 15cm -
śr. 11.5 Fr, dł. 20cm -
śr. 11.5 Fr, dł. 24cm -
śr. 13.5 Fr, dł. 15cm -
śr. 13.5 Fr, dł. 20cm -
śr. 13.5 Fr, dł. 24cm -</t>
  </si>
  <si>
    <t>(podać model oferowanego aparatu, rok produkcji, nazwę producenta): …</t>
  </si>
  <si>
    <r>
      <t xml:space="preserve">Wynajęcie dodatkowego aparatu do ciągłych terapii nerkozastępczych z modułem regionalnej antykoagulacji cytrynianowej CiCa, kompatybilego z oferowanym powyżej asortymentem. 
</t>
    </r>
    <r>
      <rPr>
        <b/>
        <sz val="9"/>
        <rFont val="Garamond"/>
        <family val="1"/>
      </rPr>
      <t xml:space="preserve">Wymagane minimalne parametry techniczno-użytkowe: </t>
    </r>
    <r>
      <rPr>
        <sz val="9"/>
        <rFont val="Garamond"/>
        <family val="1"/>
      </rPr>
      <t xml:space="preserve">
1. rok produkcji nie starszy niż 2016
2.aparat wykonujący zabieg hemodializy z regionalną antykoagulacją cytrynianową
3. aparat pozwalajacy na prowadzenie antykoagulacji cytrynianowej i heparynowej
4. regulacja temperatury co najmniej w zakresie 35-39 st.C
5. regulowana ultrafiltracja w zakresie 0 – 500 ml/godzinę
6. kasetowy system drenów umożliwiający szybki montaż drenów i filtra
7. graficzny kolorowy ekran z prezentacją stanu pracy urządzenia w języku polskim
8. zintegrowana bateria zapewniająca podtrzymanie pracy aparatu przez co najmniej 10 minut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</si>
</sst>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#,##0.0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\ [$€-1]"/>
    <numFmt numFmtId="175" formatCode="#,##0.00\ [$€-1];\-#,##0.00\ [$€-1]"/>
    <numFmt numFmtId="176" formatCode="#,##0.00\ [$€-1]"/>
  </numFmts>
  <fonts count="12">
    <font>
      <sz val="10"/>
      <name val="Arial"/>
      <family val="0"/>
    </font>
    <font>
      <sz val="10"/>
      <name val="Garamond"/>
      <family val="1"/>
    </font>
    <font>
      <sz val="7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  <font>
      <sz val="8"/>
      <name val="Arial"/>
      <family val="0"/>
    </font>
    <font>
      <b/>
      <sz val="7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44" fontId="1" fillId="2" borderId="1" xfId="0" applyNumberFormat="1" applyFont="1" applyFill="1" applyBorder="1" applyAlignment="1">
      <alignment horizontal="center" vertical="top" wrapText="1"/>
    </xf>
    <xf numFmtId="44" fontId="1" fillId="0" borderId="1" xfId="0" applyNumberFormat="1" applyFont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  <protection/>
    </xf>
    <xf numFmtId="44" fontId="11" fillId="3" borderId="1" xfId="0" applyNumberFormat="1" applyFont="1" applyFill="1" applyBorder="1" applyAlignment="1" applyProtection="1">
      <alignment horizontal="center" vertical="center" wrapText="1"/>
      <protection/>
    </xf>
    <xf numFmtId="1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18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4" fontId="5" fillId="5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E16" sqref="E16"/>
    </sheetView>
  </sheetViews>
  <sheetFormatPr defaultColWidth="9.140625" defaultRowHeight="12.75"/>
  <cols>
    <col min="1" max="1" width="10.7109375" style="5" customWidth="1"/>
    <col min="2" max="2" width="21.57421875" style="5" customWidth="1"/>
    <col min="3" max="16384" width="9.140625" style="5" customWidth="1"/>
  </cols>
  <sheetData>
    <row r="1" spans="1:2" ht="27.75" customHeight="1">
      <c r="A1" s="6" t="s">
        <v>6</v>
      </c>
      <c r="B1" s="7" t="s">
        <v>7</v>
      </c>
    </row>
    <row r="2" spans="1:2" ht="12.75" customHeight="1">
      <c r="A2" s="8" t="s">
        <v>4</v>
      </c>
      <c r="B2" s="9">
        <f>'zał. 1'!H15</f>
        <v>0</v>
      </c>
    </row>
    <row r="3" spans="1:2" ht="12.75">
      <c r="A3" s="8" t="s">
        <v>5</v>
      </c>
      <c r="B3" s="10">
        <f>'zał. 1'!H23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6">
      <selection activeCell="G17" sqref="G17:G22"/>
    </sheetView>
  </sheetViews>
  <sheetFormatPr defaultColWidth="9.140625" defaultRowHeight="12.75"/>
  <cols>
    <col min="1" max="1" width="4.28125" style="2" customWidth="1"/>
    <col min="2" max="2" width="53.8515625" style="2" customWidth="1"/>
    <col min="3" max="3" width="6.57421875" style="2" customWidth="1"/>
    <col min="4" max="4" width="9.140625" style="3" customWidth="1"/>
    <col min="5" max="5" width="9.7109375" style="4" bestFit="1" customWidth="1"/>
    <col min="6" max="6" width="13.140625" style="2" customWidth="1"/>
    <col min="7" max="7" width="5.57421875" style="2" customWidth="1"/>
    <col min="8" max="8" width="11.7109375" style="2" customWidth="1"/>
    <col min="9" max="9" width="17.28125" style="2" customWidth="1"/>
    <col min="10" max="10" width="11.28125" style="2" customWidth="1"/>
    <col min="11" max="11" width="10.00390625" style="2" bestFit="1" customWidth="1"/>
    <col min="12" max="16384" width="9.140625" style="2" customWidth="1"/>
  </cols>
  <sheetData>
    <row r="1" spans="1:10" ht="36" customHeight="1">
      <c r="A1" s="50" t="s">
        <v>8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s="17" customFormat="1" ht="27.75" customHeight="1">
      <c r="A2" s="11" t="s">
        <v>9</v>
      </c>
      <c r="B2" s="12" t="s">
        <v>10</v>
      </c>
      <c r="C2" s="11" t="s">
        <v>0</v>
      </c>
      <c r="D2" s="11" t="s">
        <v>11</v>
      </c>
      <c r="E2" s="13" t="s">
        <v>12</v>
      </c>
      <c r="F2" s="13" t="s">
        <v>13</v>
      </c>
      <c r="G2" s="14" t="s">
        <v>14</v>
      </c>
      <c r="H2" s="13" t="s">
        <v>15</v>
      </c>
      <c r="I2" s="15" t="s">
        <v>16</v>
      </c>
      <c r="J2" s="11" t="s">
        <v>2</v>
      </c>
      <c r="K2" s="16"/>
    </row>
    <row r="3" spans="1:10" s="19" customFormat="1" ht="21" customHeight="1">
      <c r="A3" s="48" t="s">
        <v>17</v>
      </c>
      <c r="B3" s="48"/>
      <c r="C3" s="48"/>
      <c r="D3" s="48"/>
      <c r="E3" s="48"/>
      <c r="F3" s="48"/>
      <c r="G3" s="48"/>
      <c r="H3" s="48"/>
      <c r="I3" s="18"/>
      <c r="J3" s="18"/>
    </row>
    <row r="4" spans="1:11" s="20" customFormat="1" ht="180">
      <c r="A4" s="20">
        <v>1</v>
      </c>
      <c r="B4" s="21" t="s">
        <v>18</v>
      </c>
      <c r="C4" s="22" t="s">
        <v>1</v>
      </c>
      <c r="D4" s="20">
        <v>150</v>
      </c>
      <c r="E4" s="23"/>
      <c r="F4" s="24">
        <f aca="true" t="shared" si="0" ref="F4:F13">E4*D4</f>
        <v>0</v>
      </c>
      <c r="H4" s="24">
        <f aca="true" t="shared" si="1" ref="H4:H13">ROUND(F4*G4/100+F4,2)</f>
        <v>0</v>
      </c>
      <c r="I4" s="25" t="s">
        <v>47</v>
      </c>
      <c r="K4" s="26"/>
    </row>
    <row r="5" spans="1:11" s="20" customFormat="1" ht="24" customHeight="1">
      <c r="A5" s="20">
        <v>2</v>
      </c>
      <c r="B5" s="21" t="s">
        <v>19</v>
      </c>
      <c r="C5" s="22" t="s">
        <v>1</v>
      </c>
      <c r="D5" s="20">
        <v>180</v>
      </c>
      <c r="E5" s="23"/>
      <c r="F5" s="24">
        <f t="shared" si="0"/>
        <v>0</v>
      </c>
      <c r="H5" s="24">
        <f t="shared" si="1"/>
        <v>0</v>
      </c>
      <c r="I5" s="1"/>
      <c r="K5" s="26"/>
    </row>
    <row r="6" spans="1:11" s="20" customFormat="1" ht="35.25" customHeight="1">
      <c r="A6" s="20">
        <v>3</v>
      </c>
      <c r="B6" s="21" t="s">
        <v>20</v>
      </c>
      <c r="C6" s="22" t="s">
        <v>21</v>
      </c>
      <c r="D6" s="20">
        <v>40</v>
      </c>
      <c r="E6" s="23"/>
      <c r="F6" s="24">
        <f t="shared" si="0"/>
        <v>0</v>
      </c>
      <c r="H6" s="24">
        <f t="shared" si="1"/>
        <v>0</v>
      </c>
      <c r="I6" s="1"/>
      <c r="K6" s="26"/>
    </row>
    <row r="7" spans="1:11" s="20" customFormat="1" ht="17.25" customHeight="1">
      <c r="A7" s="20">
        <v>4</v>
      </c>
      <c r="B7" s="21" t="s">
        <v>22</v>
      </c>
      <c r="C7" s="22" t="s">
        <v>21</v>
      </c>
      <c r="D7" s="20">
        <v>160</v>
      </c>
      <c r="E7" s="23"/>
      <c r="F7" s="24">
        <f t="shared" si="0"/>
        <v>0</v>
      </c>
      <c r="H7" s="24">
        <f t="shared" si="1"/>
        <v>0</v>
      </c>
      <c r="I7" s="1"/>
      <c r="K7" s="26"/>
    </row>
    <row r="8" spans="1:11" s="20" customFormat="1" ht="21.75" customHeight="1">
      <c r="A8" s="20">
        <v>5</v>
      </c>
      <c r="B8" s="21" t="s">
        <v>23</v>
      </c>
      <c r="C8" s="22" t="s">
        <v>21</v>
      </c>
      <c r="D8" s="20">
        <v>40</v>
      </c>
      <c r="E8" s="23"/>
      <c r="F8" s="24">
        <f>E8*D8</f>
        <v>0</v>
      </c>
      <c r="H8" s="24">
        <f>ROUND(F8*G8/100+F8,2)</f>
        <v>0</v>
      </c>
      <c r="I8" s="1"/>
      <c r="K8" s="26"/>
    </row>
    <row r="9" spans="1:11" s="20" customFormat="1" ht="119.25" customHeight="1">
      <c r="A9" s="20">
        <v>6</v>
      </c>
      <c r="B9" s="21" t="s">
        <v>24</v>
      </c>
      <c r="C9" s="22" t="s">
        <v>25</v>
      </c>
      <c r="D9" s="20">
        <v>6000</v>
      </c>
      <c r="E9" s="23"/>
      <c r="F9" s="24">
        <f>E9*D9</f>
        <v>0</v>
      </c>
      <c r="H9" s="24">
        <f>ROUND(F9*G9/100+F9,2)</f>
        <v>0</v>
      </c>
      <c r="I9" s="25" t="s">
        <v>26</v>
      </c>
      <c r="K9" s="26"/>
    </row>
    <row r="10" spans="1:11" s="20" customFormat="1" ht="22.5">
      <c r="A10" s="20">
        <v>7</v>
      </c>
      <c r="B10" s="21" t="s">
        <v>27</v>
      </c>
      <c r="C10" s="22" t="s">
        <v>28</v>
      </c>
      <c r="D10" s="20">
        <v>2000</v>
      </c>
      <c r="E10" s="23"/>
      <c r="F10" s="24">
        <f>E10*D10</f>
        <v>0</v>
      </c>
      <c r="H10" s="24">
        <f>ROUND(F10*G10/100+F10,2)</f>
        <v>0</v>
      </c>
      <c r="I10" s="1"/>
      <c r="K10" s="26"/>
    </row>
    <row r="11" spans="1:11" s="20" customFormat="1" ht="30.75" customHeight="1">
      <c r="A11" s="20">
        <v>8</v>
      </c>
      <c r="B11" s="27" t="s">
        <v>29</v>
      </c>
      <c r="C11" s="22" t="s">
        <v>28</v>
      </c>
      <c r="D11" s="20">
        <v>600</v>
      </c>
      <c r="E11" s="23"/>
      <c r="F11" s="24">
        <f>E11*D11</f>
        <v>0</v>
      </c>
      <c r="H11" s="24">
        <f>ROUND(F11*G11/100+F11,2)</f>
        <v>0</v>
      </c>
      <c r="I11" s="1"/>
      <c r="K11" s="26"/>
    </row>
    <row r="12" spans="1:11" s="20" customFormat="1" ht="22.5" customHeight="1">
      <c r="A12" s="20">
        <v>9</v>
      </c>
      <c r="B12" s="27" t="s">
        <v>30</v>
      </c>
      <c r="C12" s="22" t="s">
        <v>21</v>
      </c>
      <c r="D12" s="20">
        <v>10</v>
      </c>
      <c r="E12" s="23"/>
      <c r="F12" s="24">
        <f>E12*D12</f>
        <v>0</v>
      </c>
      <c r="H12" s="24">
        <f>ROUND(F12*G12/100+F12,2)</f>
        <v>0</v>
      </c>
      <c r="I12" s="1"/>
      <c r="K12" s="26"/>
    </row>
    <row r="13" spans="1:11" s="20" customFormat="1" ht="48">
      <c r="A13" s="20">
        <v>10</v>
      </c>
      <c r="B13" s="21" t="s">
        <v>31</v>
      </c>
      <c r="C13" s="22" t="s">
        <v>25</v>
      </c>
      <c r="D13" s="20">
        <v>300</v>
      </c>
      <c r="E13" s="23"/>
      <c r="F13" s="24">
        <f t="shared" si="0"/>
        <v>0</v>
      </c>
      <c r="H13" s="24">
        <f t="shared" si="1"/>
        <v>0</v>
      </c>
      <c r="I13" s="25" t="s">
        <v>32</v>
      </c>
      <c r="K13" s="26"/>
    </row>
    <row r="14" spans="1:11" s="31" customFormat="1" ht="195.75" customHeight="1">
      <c r="A14" s="20">
        <v>11</v>
      </c>
      <c r="B14" s="28" t="s">
        <v>49</v>
      </c>
      <c r="C14" s="29" t="s">
        <v>33</v>
      </c>
      <c r="D14" s="29">
        <v>24</v>
      </c>
      <c r="E14" s="30"/>
      <c r="F14" s="24">
        <f>E14*D14</f>
        <v>0</v>
      </c>
      <c r="G14" s="29"/>
      <c r="H14" s="24">
        <f>ROUND(F14*G14/100+F14,2)</f>
        <v>0</v>
      </c>
      <c r="I14" s="47" t="s">
        <v>48</v>
      </c>
      <c r="K14" s="32"/>
    </row>
    <row r="15" spans="1:11" s="37" customFormat="1" ht="12">
      <c r="A15" s="52" t="s">
        <v>34</v>
      </c>
      <c r="B15" s="52"/>
      <c r="C15" s="52"/>
      <c r="D15" s="52"/>
      <c r="E15" s="52"/>
      <c r="F15" s="33">
        <f>SUM(F4:F14)</f>
        <v>0</v>
      </c>
      <c r="G15" s="33"/>
      <c r="H15" s="33">
        <f>SUM(H4:H14)</f>
        <v>0</v>
      </c>
      <c r="I15" s="34"/>
      <c r="J15" s="35"/>
      <c r="K15" s="36"/>
    </row>
    <row r="16" spans="1:10" s="19" customFormat="1" ht="22.5" customHeight="1">
      <c r="A16" s="48" t="s">
        <v>35</v>
      </c>
      <c r="B16" s="48"/>
      <c r="C16" s="48"/>
      <c r="D16" s="48"/>
      <c r="E16" s="48"/>
      <c r="F16" s="48"/>
      <c r="G16" s="48"/>
      <c r="H16" s="48"/>
      <c r="I16" s="18"/>
      <c r="J16" s="18"/>
    </row>
    <row r="17" spans="1:11" s="20" customFormat="1" ht="39" customHeight="1">
      <c r="A17" s="20">
        <v>1</v>
      </c>
      <c r="B17" s="21" t="s">
        <v>36</v>
      </c>
      <c r="C17" s="22" t="s">
        <v>1</v>
      </c>
      <c r="D17" s="38">
        <v>80</v>
      </c>
      <c r="E17" s="39"/>
      <c r="F17" s="24">
        <f>D17*E17</f>
        <v>0</v>
      </c>
      <c r="H17" s="24">
        <f aca="true" t="shared" si="2" ref="H17:H22">ROUND(F17*G17/100+F17,2)</f>
        <v>0</v>
      </c>
      <c r="I17" s="40"/>
      <c r="J17" s="41"/>
      <c r="K17" s="26"/>
    </row>
    <row r="18" spans="1:11" s="20" customFormat="1" ht="17.25" customHeight="1">
      <c r="A18" s="20">
        <v>2</v>
      </c>
      <c r="B18" s="21" t="s">
        <v>37</v>
      </c>
      <c r="C18" s="22" t="s">
        <v>1</v>
      </c>
      <c r="D18" s="38">
        <v>100</v>
      </c>
      <c r="E18" s="39"/>
      <c r="F18" s="24">
        <f>D18*E18</f>
        <v>0</v>
      </c>
      <c r="H18" s="24">
        <f t="shared" si="2"/>
        <v>0</v>
      </c>
      <c r="I18" s="40"/>
      <c r="J18" s="41"/>
      <c r="K18" s="26"/>
    </row>
    <row r="19" spans="1:11" s="20" customFormat="1" ht="108">
      <c r="A19" s="20">
        <v>3</v>
      </c>
      <c r="B19" s="21" t="s">
        <v>38</v>
      </c>
      <c r="C19" s="22" t="s">
        <v>39</v>
      </c>
      <c r="D19" s="38">
        <v>80</v>
      </c>
      <c r="E19" s="39"/>
      <c r="F19" s="24">
        <f>D19*E19</f>
        <v>0</v>
      </c>
      <c r="H19" s="24">
        <f t="shared" si="2"/>
        <v>0</v>
      </c>
      <c r="I19" s="25" t="s">
        <v>40</v>
      </c>
      <c r="J19" s="41"/>
      <c r="K19" s="26"/>
    </row>
    <row r="20" spans="1:11" s="20" customFormat="1" ht="21.75" customHeight="1">
      <c r="A20" s="20">
        <v>4</v>
      </c>
      <c r="B20" s="21" t="s">
        <v>41</v>
      </c>
      <c r="C20" s="22" t="s">
        <v>42</v>
      </c>
      <c r="D20" s="38">
        <v>60</v>
      </c>
      <c r="E20" s="39"/>
      <c r="F20" s="24">
        <f>E20*D20</f>
        <v>0</v>
      </c>
      <c r="H20" s="24">
        <f t="shared" si="2"/>
        <v>0</v>
      </c>
      <c r="I20" s="40"/>
      <c r="J20" s="41"/>
      <c r="K20" s="26"/>
    </row>
    <row r="21" spans="1:11" s="20" customFormat="1" ht="22.5">
      <c r="A21" s="20">
        <v>5</v>
      </c>
      <c r="B21" s="21" t="s">
        <v>43</v>
      </c>
      <c r="C21" s="22" t="s">
        <v>44</v>
      </c>
      <c r="D21" s="38">
        <v>3</v>
      </c>
      <c r="E21" s="39"/>
      <c r="F21" s="24">
        <f>E21*D21</f>
        <v>0</v>
      </c>
      <c r="H21" s="24">
        <f t="shared" si="2"/>
        <v>0</v>
      </c>
      <c r="I21" s="40"/>
      <c r="J21" s="41"/>
      <c r="K21" s="26"/>
    </row>
    <row r="22" spans="1:11" s="20" customFormat="1" ht="22.5">
      <c r="A22" s="20">
        <v>6</v>
      </c>
      <c r="B22" s="21" t="s">
        <v>45</v>
      </c>
      <c r="C22" s="22" t="s">
        <v>46</v>
      </c>
      <c r="D22" s="38">
        <v>1</v>
      </c>
      <c r="E22" s="39"/>
      <c r="F22" s="24">
        <f>E22*D22</f>
        <v>0</v>
      </c>
      <c r="H22" s="24">
        <f t="shared" si="2"/>
        <v>0</v>
      </c>
      <c r="I22" s="40"/>
      <c r="J22" s="41"/>
      <c r="K22" s="26"/>
    </row>
    <row r="23" spans="1:12" s="46" customFormat="1" ht="18.75" customHeight="1">
      <c r="A23" s="49" t="s">
        <v>3</v>
      </c>
      <c r="B23" s="49"/>
      <c r="C23" s="49"/>
      <c r="D23" s="49"/>
      <c r="E23" s="49"/>
      <c r="F23" s="42">
        <f>SUM(F17:F22)</f>
        <v>0</v>
      </c>
      <c r="G23" s="42"/>
      <c r="H23" s="42">
        <f>SUM(H17:H22)</f>
        <v>0</v>
      </c>
      <c r="I23" s="43"/>
      <c r="J23" s="42"/>
      <c r="K23" s="44"/>
      <c r="L23" s="45"/>
    </row>
  </sheetData>
  <mergeCells count="5">
    <mergeCell ref="A16:H16"/>
    <mergeCell ref="A23:E23"/>
    <mergeCell ref="A1:J1"/>
    <mergeCell ref="A3:H3"/>
    <mergeCell ref="A15:E15"/>
  </mergeCells>
  <printOptions/>
  <pageMargins left="0.49" right="0.54" top="0.48" bottom="0.75" header="0.5" footer="0.5"/>
  <pageSetup horizontalDpi="600" verticalDpi="600" orientation="landscape" paperSize="9" r:id="rId1"/>
  <headerFooter alignWithMargins="0">
    <oddFooter>&amp;C&amp;"Garamond,Normalny"&amp;8załącznik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2023-05-31T11:52:01Z</cp:lastPrinted>
  <dcterms:created xsi:type="dcterms:W3CDTF">2008-02-06T07:10:07Z</dcterms:created>
  <dcterms:modified xsi:type="dcterms:W3CDTF">2023-05-31T11:52:03Z</dcterms:modified>
  <cp:category/>
  <cp:version/>
  <cp:contentType/>
  <cp:contentStatus/>
</cp:coreProperties>
</file>