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.0.211\dane_dzialy\ZamPubl\Kinga\2  0  2  4\120_2024_USŁUGA_KONSERWACJI_PRANIA_4_LATA\7_AKTUALIZACJA_II\"/>
    </mc:Choice>
  </mc:AlternateContent>
  <bookViews>
    <workbookView xWindow="0" yWindow="0" windowWidth="28800" windowHeight="120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1" l="1"/>
  <c r="I61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I51" i="1"/>
  <c r="G51" i="1"/>
  <c r="G50" i="1"/>
  <c r="I50" i="1" s="1"/>
  <c r="G49" i="1"/>
  <c r="I49" i="1" s="1"/>
  <c r="I48" i="1"/>
  <c r="G48" i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I32" i="1"/>
  <c r="G32" i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I24" i="1"/>
  <c r="G24" i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I16" i="1"/>
  <c r="G16" i="1"/>
  <c r="G15" i="1"/>
  <c r="I15" i="1" s="1"/>
  <c r="G14" i="1"/>
  <c r="I14" i="1" s="1"/>
  <c r="G13" i="1"/>
  <c r="I13" i="1" s="1"/>
  <c r="G12" i="1"/>
  <c r="I12" i="1" s="1"/>
  <c r="E11" i="1" l="1"/>
  <c r="G11" i="1" s="1"/>
  <c r="I11" i="1" s="1"/>
  <c r="E10" i="1"/>
  <c r="G10" i="1" s="1"/>
  <c r="I10" i="1" s="1"/>
  <c r="G74" i="1" l="1"/>
  <c r="I74" i="1" s="1"/>
  <c r="G73" i="1"/>
  <c r="I73" i="1" s="1"/>
  <c r="G72" i="1"/>
  <c r="I72" i="1" s="1"/>
  <c r="G71" i="1"/>
  <c r="I71" i="1" s="1"/>
  <c r="G70" i="1"/>
  <c r="I70" i="1" s="1"/>
  <c r="G69" i="1"/>
  <c r="I69" i="1" s="1"/>
  <c r="G68" i="1" l="1"/>
  <c r="I68" i="1" s="1"/>
  <c r="G67" i="1"/>
  <c r="I67" i="1" s="1"/>
  <c r="I75" i="1" l="1"/>
  <c r="G75" i="1"/>
  <c r="G47" i="1"/>
  <c r="I47" i="1" s="1"/>
  <c r="G62" i="1"/>
  <c r="I62" i="1" s="1"/>
  <c r="G46" i="1"/>
  <c r="I46" i="1" s="1"/>
  <c r="G9" i="1" l="1"/>
  <c r="I9" i="1" s="1"/>
  <c r="G8" i="1"/>
  <c r="I8" i="1" s="1"/>
  <c r="G41" i="1"/>
  <c r="I41" i="1" s="1"/>
  <c r="I42" i="1" l="1"/>
  <c r="G42" i="1"/>
  <c r="G63" i="1"/>
  <c r="I63" i="1"/>
  <c r="G4" i="1" l="1"/>
</calcChain>
</file>

<file path=xl/sharedStrings.xml><?xml version="1.0" encoding="utf-8"?>
<sst xmlns="http://schemas.openxmlformats.org/spreadsheetml/2006/main" count="159" uniqueCount="89">
  <si>
    <t xml:space="preserve">Lp. </t>
  </si>
  <si>
    <t>Nazwa przedmiotu zamówienia</t>
  </si>
  <si>
    <t>jm</t>
  </si>
  <si>
    <t>sztuka</t>
  </si>
  <si>
    <t>Razem</t>
  </si>
  <si>
    <t>Ilość asortymentu dzierżawionego w okresie 48 miesięcy</t>
  </si>
  <si>
    <t>Poduszka</t>
  </si>
  <si>
    <t>Kołdra</t>
  </si>
  <si>
    <t>Serweta operacyjna</t>
  </si>
  <si>
    <t>Odzież operacyjna</t>
  </si>
  <si>
    <t>Buty operacyjne</t>
  </si>
  <si>
    <t>Prześcieradło operacyjne</t>
  </si>
  <si>
    <t>Podkład operacyjny</t>
  </si>
  <si>
    <t>Koc</t>
  </si>
  <si>
    <t>Ścierka bawełniana</t>
  </si>
  <si>
    <t>Ręcznik</t>
  </si>
  <si>
    <t>Odzież personelu (spodnie, bluza, sukienka, fartuch)</t>
  </si>
  <si>
    <t>Ścierka z mikrofazy</t>
  </si>
  <si>
    <t>Mop</t>
  </si>
  <si>
    <t>Pielucha tetrowa</t>
  </si>
  <si>
    <t>Pielucha kolorowa</t>
  </si>
  <si>
    <t>Pielucha flanelowa</t>
  </si>
  <si>
    <t>Ubranka dziecięce</t>
  </si>
  <si>
    <t>Kocyk</t>
  </si>
  <si>
    <t>Kołderka</t>
  </si>
  <si>
    <t>Becik</t>
  </si>
  <si>
    <t>Spodnie piżama</t>
  </si>
  <si>
    <t>Bluza piżama</t>
  </si>
  <si>
    <t>Worek bawełniany</t>
  </si>
  <si>
    <t>Nosidełko</t>
  </si>
  <si>
    <t>Pokrowiec frotte</t>
  </si>
  <si>
    <t>Pokrowiec na inkubator</t>
  </si>
  <si>
    <t>Pokrowiec na wagę</t>
  </si>
  <si>
    <t>Pokrowiec na kanapę</t>
  </si>
  <si>
    <t>Pozostałe</t>
  </si>
  <si>
    <t>Zabawka pluszowa</t>
  </si>
  <si>
    <r>
      <t xml:space="preserve">Poszewka na poduszkę </t>
    </r>
    <r>
      <rPr>
        <sz val="11"/>
        <color theme="1"/>
        <rFont val="Times New Roman"/>
        <family val="1"/>
        <charset val="238"/>
      </rPr>
      <t xml:space="preserve">                                                                                                </t>
    </r>
  </si>
  <si>
    <r>
      <t xml:space="preserve">Podkład bawełniany </t>
    </r>
    <r>
      <rPr>
        <sz val="11"/>
        <color rgb="FFFF0000"/>
        <rFont val="Times New Roman"/>
        <family val="1"/>
        <charset val="238"/>
      </rPr>
      <t/>
    </r>
  </si>
  <si>
    <t xml:space="preserve">Poszwa na kołdrę/koc </t>
  </si>
  <si>
    <t>VAT
[%]</t>
  </si>
  <si>
    <t xml:space="preserve">Bramka po stronie "czystej" </t>
  </si>
  <si>
    <t>Bramka po stronie "brudnej"</t>
  </si>
  <si>
    <t>Skaner po stronie "czystej"</t>
  </si>
  <si>
    <t>Skaner po stronie "brudnej"</t>
  </si>
  <si>
    <t>Miejsce dzierżawy</t>
  </si>
  <si>
    <t>Strona "czysta" magazynu bielizny CKD, ul. Pomorska 251</t>
  </si>
  <si>
    <t>Strona "brudna" magazynu bielizny CKD, ul. Pomorska 251</t>
  </si>
  <si>
    <t>Strona "czysta" magazynu bielizny UCP, ul. Pankiewicza 16</t>
  </si>
  <si>
    <t>Strona "brudna" magazynu bielizny UCP, ul. Pankiewicza 16</t>
  </si>
  <si>
    <t>Strona "czysta" magazynu bielizny Psychiatrii, ul. Czechosłowacka 8/10</t>
  </si>
  <si>
    <t>Strona "brudna" magazynu bielizny Psychiatrii, ul. Czechosłowacka 8/10</t>
  </si>
  <si>
    <t>Szpital, przy ul. Sterlinga 8/10</t>
  </si>
  <si>
    <t xml:space="preserve">Skaner </t>
  </si>
  <si>
    <t>Skaner do użytku na wypadek awarii któregoś z urządzeń</t>
  </si>
  <si>
    <t>Podkład minimum 90x160</t>
  </si>
  <si>
    <t>Kołdra minimum 160x200</t>
  </si>
  <si>
    <t>Kołdra minimum 90x150</t>
  </si>
  <si>
    <t xml:space="preserve">Poduszka 70x80 </t>
  </si>
  <si>
    <t>Poduszka 50x60</t>
  </si>
  <si>
    <t>Koc minimum 90x150</t>
  </si>
  <si>
    <t>Pokrowiec na poduszkę minimum 70x80 kompatybilny z pozycją 9</t>
  </si>
  <si>
    <t>Pokrowiec na poduszkę minimum 50x60 kompatybilny z pozycją 10</t>
  </si>
  <si>
    <t>Becik minimum 75x75</t>
  </si>
  <si>
    <t>Poszewka na poduszkę 70x80 kompatybilna z pozycją 9</t>
  </si>
  <si>
    <t>Poszewka na poduszkę 50x60 kompatybilna z pozycją 10</t>
  </si>
  <si>
    <t>Łączna wartość brutto oferty za 48 m-cy:</t>
  </si>
  <si>
    <t>Tabela 1. Usługa konserwacji bielizny szpitalnej Zamawiającego i dzierżawionej (pranie, dezynfekcja i transport)</t>
  </si>
  <si>
    <t>Ilość urządzeń dzierżawionych w okresie 48 miesięcy</t>
  </si>
  <si>
    <t xml:space="preserve">Cena netto za dzierżawę 1 sztuki urządzenia w okresie 1 miesiąca
 </t>
  </si>
  <si>
    <t xml:space="preserve">Wartość netto za dzierżawę 1 sztuki urządzenia
w okresie 48 miesięcy </t>
  </si>
  <si>
    <t xml:space="preserve">Wartość brutto za dzierżawę 1 sztuki urządzenia
w okresie 48 miesięcy </t>
  </si>
  <si>
    <t xml:space="preserve">Cena netto za 1 sztukę za 1 miesiąc dzierżawy bielizny szpitalnej
</t>
  </si>
  <si>
    <t xml:space="preserve">Wartość netto za dzierżawę bielizny szpitalnej
w okresie 48 miesięcy </t>
  </si>
  <si>
    <t xml:space="preserve">Wartość brutto za dzierżawę bielizny szpitalnej                               w okresie 48 miesięcy </t>
  </si>
  <si>
    <t>Ilość asortymentu podlegającego usłudze konserwacji bielizny szpitalnej w okresie 48 miesięcy</t>
  </si>
  <si>
    <t xml:space="preserve">Wartość netto za usługę konserwacji bielizny szpitalnej                       w okresie 48 miesięcy </t>
  </si>
  <si>
    <t xml:space="preserve">Wartość brutto za usługę konserwacji bielizny szpitalnej                   w okresie 48 miesięcy </t>
  </si>
  <si>
    <r>
      <t>Tabela 2.</t>
    </r>
    <r>
      <rPr>
        <b/>
        <sz val="14"/>
        <color rgb="FFFF0000"/>
        <rFont val="Times New Roman"/>
        <family val="1"/>
        <charset val="238"/>
      </rPr>
      <t xml:space="preserve"> </t>
    </r>
    <r>
      <rPr>
        <b/>
        <sz val="14"/>
        <rFont val="Times New Roman"/>
        <family val="1"/>
        <charset val="238"/>
      </rPr>
      <t>Usługa dzierżawy bielizny szpitalnej od Wykonawcy</t>
    </r>
  </si>
  <si>
    <t xml:space="preserve">Prześcieradło </t>
  </si>
  <si>
    <t xml:space="preserve">Prześcieradło 160x280 </t>
  </si>
  <si>
    <t>Poszwa na koc lub kołdrę minimum 160x200  kompatybilna z pozycją 7</t>
  </si>
  <si>
    <t>Poszwa na koc lub kołdrę minimum 90x150  kompatybilna z pozycją 8 i pozycją 11</t>
  </si>
  <si>
    <t>Koc minimum 80x100 dla niemowląt</t>
  </si>
  <si>
    <t xml:space="preserve">Pokrowiec na materac minimum 80x200x10 </t>
  </si>
  <si>
    <t>Poszewka na becik minimum 75x75 kompatybilny z pozycją 16</t>
  </si>
  <si>
    <r>
      <t>Tabela 3.</t>
    </r>
    <r>
      <rPr>
        <b/>
        <sz val="14"/>
        <color rgb="FFFF0000"/>
        <rFont val="Times New Roman"/>
        <family val="1"/>
        <charset val="238"/>
      </rPr>
      <t xml:space="preserve"> </t>
    </r>
    <r>
      <rPr>
        <b/>
        <sz val="14"/>
        <rFont val="Times New Roman"/>
        <family val="1"/>
        <charset val="238"/>
      </rPr>
      <t xml:space="preserve">Usługa dzierżawy od Wykonawcy systemów do automatycznej identyfikacji danych </t>
    </r>
  </si>
  <si>
    <t>Załącznik Nr 2     ZP/120/2024 „Świadczenie kompleksowej usługi konserwacji i dzierżawy bielizny szpitalnej oraz dzierżawy wraz ze sprzętem systemów do jej identyfikacji i zliczania we wszystkich obiektach CSK UM w Łodzi”</t>
  </si>
  <si>
    <t>A K T U A L I Z A C J A II - Formularz asortymentowo-cenowy</t>
  </si>
  <si>
    <t>Aktualizacja dotyczy uzupełnienia pola w zakresie stawki podatku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</si>
</sst>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\ _z_ł_-;\-* #,##0\ _z_ł_-;_-* &quot;-&quot;??\ _z_ł_-;_-@_-"/>
    <numFmt numFmtId="166" formatCode="_-* #,##0.00\ [$zł-415]_-;\-* #,##0.00\ [$zł-415]_-;_-* &quot;-&quot;??\ [$zł-415]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9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/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4" fontId="4" fillId="2" borderId="0" xfId="1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7" fillId="0" borderId="0" xfId="0" applyFo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165" fontId="3" fillId="0" borderId="0" xfId="0" applyNumberFormat="1" applyFont="1" applyAlignment="1">
      <alignment vertical="center"/>
    </xf>
    <xf numFmtId="165" fontId="3" fillId="0" borderId="0" xfId="2" applyNumberFormat="1" applyFont="1"/>
    <xf numFmtId="165" fontId="0" fillId="0" borderId="0" xfId="2" applyNumberFormat="1" applyFont="1"/>
    <xf numFmtId="165" fontId="3" fillId="0" borderId="0" xfId="2" applyNumberFormat="1" applyFont="1" applyAlignment="1">
      <alignment vertical="center"/>
    </xf>
    <xf numFmtId="165" fontId="7" fillId="0" borderId="0" xfId="2" applyNumberFormat="1" applyFont="1" applyAlignment="1">
      <alignment vertical="center"/>
    </xf>
    <xf numFmtId="165" fontId="3" fillId="0" borderId="0" xfId="2" applyNumberFormat="1" applyFont="1" applyFill="1"/>
    <xf numFmtId="44" fontId="3" fillId="0" borderId="0" xfId="0" applyNumberFormat="1" applyFont="1" applyAlignment="1">
      <alignment vertical="center"/>
    </xf>
    <xf numFmtId="165" fontId="4" fillId="0" borderId="3" xfId="2" applyNumberFormat="1" applyFont="1" applyBorder="1" applyAlignment="1">
      <alignment horizontal="center" vertical="center"/>
    </xf>
    <xf numFmtId="165" fontId="4" fillId="0" borderId="1" xfId="2" applyNumberFormat="1" applyFont="1" applyBorder="1" applyAlignment="1">
      <alignment horizontal="center" vertical="center"/>
    </xf>
    <xf numFmtId="165" fontId="4" fillId="0" borderId="7" xfId="2" applyNumberFormat="1" applyFont="1" applyBorder="1" applyAlignment="1">
      <alignment horizontal="center" vertical="center"/>
    </xf>
    <xf numFmtId="165" fontId="4" fillId="2" borderId="1" xfId="2" applyNumberFormat="1" applyFont="1" applyFill="1" applyBorder="1" applyAlignment="1">
      <alignment horizontal="center" vertical="center"/>
    </xf>
    <xf numFmtId="165" fontId="4" fillId="2" borderId="7" xfId="2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4" fontId="4" fillId="0" borderId="3" xfId="1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4" fontId="4" fillId="0" borderId="7" xfId="1" applyFont="1" applyBorder="1" applyAlignment="1">
      <alignment vertical="center"/>
    </xf>
    <xf numFmtId="165" fontId="4" fillId="2" borderId="3" xfId="2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5" fillId="2" borderId="3" xfId="2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5" fillId="2" borderId="7" xfId="2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5" fillId="2" borderId="9" xfId="2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5" fillId="0" borderId="9" xfId="2" applyNumberFormat="1" applyFont="1" applyBorder="1" applyAlignment="1">
      <alignment horizontal="center" vertical="center"/>
    </xf>
    <xf numFmtId="44" fontId="4" fillId="0" borderId="4" xfId="1" applyFont="1" applyBorder="1" applyAlignment="1">
      <alignment vertical="center"/>
    </xf>
    <xf numFmtId="44" fontId="4" fillId="0" borderId="19" xfId="1" applyFont="1" applyBorder="1" applyAlignment="1">
      <alignment vertical="center"/>
    </xf>
    <xf numFmtId="44" fontId="4" fillId="0" borderId="20" xfId="1" applyFont="1" applyBorder="1" applyAlignment="1">
      <alignment vertical="center"/>
    </xf>
    <xf numFmtId="44" fontId="4" fillId="2" borderId="4" xfId="1" applyFont="1" applyFill="1" applyBorder="1" applyAlignment="1">
      <alignment vertical="center"/>
    </xf>
    <xf numFmtId="44" fontId="4" fillId="2" borderId="19" xfId="1" applyFont="1" applyFill="1" applyBorder="1" applyAlignment="1">
      <alignment vertical="center"/>
    </xf>
    <xf numFmtId="44" fontId="4" fillId="2" borderId="20" xfId="1" applyFont="1" applyFill="1" applyBorder="1" applyAlignment="1">
      <alignment vertical="center"/>
    </xf>
    <xf numFmtId="44" fontId="4" fillId="2" borderId="3" xfId="1" applyFont="1" applyFill="1" applyBorder="1" applyAlignment="1">
      <alignment vertical="center"/>
    </xf>
    <xf numFmtId="44" fontId="4" fillId="2" borderId="7" xfId="1" applyFont="1" applyFill="1" applyBorder="1" applyAlignment="1">
      <alignment vertical="center"/>
    </xf>
    <xf numFmtId="44" fontId="4" fillId="2" borderId="9" xfId="1" applyFont="1" applyFill="1" applyBorder="1" applyAlignment="1">
      <alignment vertical="center"/>
    </xf>
    <xf numFmtId="44" fontId="4" fillId="2" borderId="26" xfId="1" applyFont="1" applyFill="1" applyBorder="1" applyAlignment="1">
      <alignment vertical="center"/>
    </xf>
    <xf numFmtId="0" fontId="2" fillId="6" borderId="16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44" fontId="2" fillId="6" borderId="17" xfId="1" applyFont="1" applyFill="1" applyBorder="1" applyAlignment="1">
      <alignment horizontal="center" vertical="center" wrapText="1"/>
    </xf>
    <xf numFmtId="44" fontId="2" fillId="6" borderId="18" xfId="1" applyFont="1" applyFill="1" applyBorder="1" applyAlignment="1">
      <alignment horizontal="center" vertical="center" wrapText="1"/>
    </xf>
    <xf numFmtId="166" fontId="3" fillId="6" borderId="3" xfId="0" applyNumberFormat="1" applyFont="1" applyFill="1" applyBorder="1" applyAlignment="1">
      <alignment horizontal="right" wrapText="1"/>
    </xf>
    <xf numFmtId="166" fontId="3" fillId="6" borderId="1" xfId="0" applyNumberFormat="1" applyFont="1" applyFill="1" applyBorder="1" applyAlignment="1">
      <alignment horizontal="right" wrapText="1"/>
    </xf>
    <xf numFmtId="166" fontId="3" fillId="6" borderId="7" xfId="0" applyNumberFormat="1" applyFont="1" applyFill="1" applyBorder="1" applyAlignment="1">
      <alignment horizontal="right" wrapText="1"/>
    </xf>
    <xf numFmtId="9" fontId="3" fillId="6" borderId="3" xfId="0" applyNumberFormat="1" applyFont="1" applyFill="1" applyBorder="1" applyAlignment="1">
      <alignment horizontal="center" wrapText="1"/>
    </xf>
    <xf numFmtId="44" fontId="3" fillId="6" borderId="3" xfId="1" applyFont="1" applyFill="1" applyBorder="1" applyAlignment="1">
      <alignment horizontal="right" vertical="center" wrapText="1"/>
    </xf>
    <xf numFmtId="44" fontId="3" fillId="6" borderId="1" xfId="1" applyFont="1" applyFill="1" applyBorder="1" applyAlignment="1">
      <alignment horizontal="right" vertical="center" wrapText="1"/>
    </xf>
    <xf numFmtId="44" fontId="3" fillId="6" borderId="7" xfId="1" applyFont="1" applyFill="1" applyBorder="1" applyAlignment="1">
      <alignment horizontal="right" vertical="center" wrapText="1"/>
    </xf>
    <xf numFmtId="9" fontId="3" fillId="6" borderId="3" xfId="0" applyNumberFormat="1" applyFont="1" applyFill="1" applyBorder="1" applyAlignment="1">
      <alignment horizontal="center" vertical="center" wrapText="1"/>
    </xf>
    <xf numFmtId="44" fontId="3" fillId="6" borderId="3" xfId="1" applyFont="1" applyFill="1" applyBorder="1" applyAlignment="1">
      <alignment horizontal="center" vertical="center" wrapText="1"/>
    </xf>
    <xf numFmtId="44" fontId="3" fillId="6" borderId="7" xfId="1" applyFont="1" applyFill="1" applyBorder="1" applyAlignment="1">
      <alignment horizontal="center" vertical="center" wrapText="1"/>
    </xf>
    <xf numFmtId="44" fontId="3" fillId="6" borderId="9" xfId="1" applyFont="1" applyFill="1" applyBorder="1" applyAlignment="1">
      <alignment horizontal="center" vertical="center" wrapText="1"/>
    </xf>
    <xf numFmtId="9" fontId="4" fillId="4" borderId="11" xfId="0" applyNumberFormat="1" applyFont="1" applyFill="1" applyBorder="1" applyAlignment="1">
      <alignment horizontal="center" vertical="center" wrapText="1"/>
    </xf>
    <xf numFmtId="44" fontId="4" fillId="4" borderId="11" xfId="1" applyFont="1" applyFill="1" applyBorder="1" applyAlignment="1">
      <alignment vertical="center"/>
    </xf>
    <xf numFmtId="9" fontId="4" fillId="4" borderId="11" xfId="0" applyNumberFormat="1" applyFont="1" applyFill="1" applyBorder="1" applyAlignment="1">
      <alignment horizontal="center" vertical="center"/>
    </xf>
    <xf numFmtId="44" fontId="4" fillId="4" borderId="12" xfId="1" applyFont="1" applyFill="1" applyBorder="1" applyAlignment="1">
      <alignment vertical="center"/>
    </xf>
    <xf numFmtId="44" fontId="3" fillId="6" borderId="27" xfId="1" applyFont="1" applyFill="1" applyBorder="1" applyAlignment="1">
      <alignment horizontal="center" vertical="center" wrapText="1"/>
    </xf>
    <xf numFmtId="0" fontId="4" fillId="8" borderId="0" xfId="0" applyFont="1" applyFill="1"/>
    <xf numFmtId="0" fontId="3" fillId="8" borderId="0" xfId="0" applyFont="1" applyFill="1"/>
    <xf numFmtId="0" fontId="3" fillId="8" borderId="0" xfId="0" applyFont="1" applyFill="1" applyAlignment="1">
      <alignment horizontal="center"/>
    </xf>
    <xf numFmtId="0" fontId="3" fillId="8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5" fontId="4" fillId="4" borderId="8" xfId="0" applyNumberFormat="1" applyFont="1" applyFill="1" applyBorder="1" applyAlignment="1">
      <alignment horizontal="center" vertical="center"/>
    </xf>
    <xf numFmtId="165" fontId="4" fillId="4" borderId="28" xfId="0" applyNumberFormat="1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4" fontId="11" fillId="2" borderId="8" xfId="1" applyFont="1" applyFill="1" applyBorder="1" applyAlignment="1">
      <alignment horizontal="left" vertical="center"/>
    </xf>
    <xf numFmtId="44" fontId="11" fillId="2" borderId="13" xfId="1" applyFont="1" applyFill="1" applyBorder="1" applyAlignment="1">
      <alignment horizontal="left" vertical="center"/>
    </xf>
    <xf numFmtId="44" fontId="11" fillId="2" borderId="14" xfId="1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left" vertical="center"/>
    </xf>
    <xf numFmtId="44" fontId="2" fillId="7" borderId="8" xfId="1" applyFont="1" applyFill="1" applyBorder="1" applyAlignment="1">
      <alignment horizontal="center" vertical="center"/>
    </xf>
    <xf numFmtId="44" fontId="2" fillId="7" borderId="13" xfId="1" applyFont="1" applyFill="1" applyBorder="1" applyAlignment="1">
      <alignment horizontal="center" vertical="center"/>
    </xf>
    <xf numFmtId="44" fontId="2" fillId="7" borderId="14" xfId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</cellXfs>
  <cellStyles count="3">
    <cellStyle name="Dziesiętny" xfId="2" builtinId="3"/>
    <cellStyle name="Normalny" xfId="0" builtinId="0"/>
    <cellStyle name="Walutowy" xfId="1" builtinId="4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78"/>
  <sheetViews>
    <sheetView tabSelected="1" workbookViewId="0">
      <selection activeCell="E86" sqref="E86"/>
    </sheetView>
  </sheetViews>
  <sheetFormatPr defaultColWidth="9.109375" defaultRowHeight="13.8" x14ac:dyDescent="0.25"/>
  <cols>
    <col min="1" max="1" width="5" style="3" customWidth="1"/>
    <col min="2" max="2" width="23.44140625" style="1" customWidth="1"/>
    <col min="3" max="3" width="21.109375" style="1" customWidth="1"/>
    <col min="4" max="4" width="8.6640625" style="2" customWidth="1"/>
    <col min="5" max="5" width="18" style="3" customWidth="1"/>
    <col min="6" max="6" width="18.5546875" style="5" customWidth="1"/>
    <col min="7" max="7" width="19.33203125" style="5" customWidth="1"/>
    <col min="8" max="8" width="6.44140625" style="2" customWidth="1"/>
    <col min="9" max="9" width="20.33203125" style="5" customWidth="1"/>
    <col min="10" max="10" width="9.109375" style="1" customWidth="1"/>
    <col min="11" max="11" width="15.88671875" style="21" bestFit="1" customWidth="1"/>
    <col min="12" max="16384" width="9.109375" style="1"/>
  </cols>
  <sheetData>
    <row r="1" spans="1:11" ht="33" customHeight="1" thickBot="1" x14ac:dyDescent="0.3">
      <c r="A1" s="122" t="s">
        <v>86</v>
      </c>
      <c r="B1" s="122"/>
      <c r="C1" s="122"/>
      <c r="D1" s="122"/>
      <c r="E1" s="122"/>
      <c r="F1" s="122"/>
      <c r="G1" s="122"/>
      <c r="H1" s="122"/>
      <c r="I1" s="122"/>
    </row>
    <row r="2" spans="1:11" ht="21" thickBot="1" x14ac:dyDescent="0.3">
      <c r="A2" s="108" t="s">
        <v>87</v>
      </c>
      <c r="B2" s="109"/>
      <c r="C2" s="109"/>
      <c r="D2" s="109"/>
      <c r="E2" s="109"/>
      <c r="F2" s="109"/>
      <c r="G2" s="109"/>
      <c r="H2" s="109"/>
      <c r="I2" s="110"/>
    </row>
    <row r="3" spans="1:11" ht="14.4" thickBot="1" x14ac:dyDescent="0.3"/>
    <row r="4" spans="1:11" ht="29.25" customHeight="1" thickBot="1" x14ac:dyDescent="0.3">
      <c r="A4" s="112" t="s">
        <v>65</v>
      </c>
      <c r="B4" s="113"/>
      <c r="C4" s="113"/>
      <c r="D4" s="113"/>
      <c r="E4" s="113"/>
      <c r="F4" s="113"/>
      <c r="G4" s="114">
        <f>SUM(I42+I63+I75)</f>
        <v>0</v>
      </c>
      <c r="H4" s="115"/>
      <c r="I4" s="116"/>
    </row>
    <row r="5" spans="1:11" ht="6" customHeight="1" thickBot="1" x14ac:dyDescent="0.3"/>
    <row r="6" spans="1:11" ht="24" customHeight="1" thickBot="1" x14ac:dyDescent="0.3">
      <c r="A6" s="103" t="s">
        <v>66</v>
      </c>
      <c r="B6" s="104"/>
      <c r="C6" s="104"/>
      <c r="D6" s="104"/>
      <c r="E6" s="104"/>
      <c r="F6" s="104"/>
      <c r="G6" s="104"/>
      <c r="H6" s="104"/>
      <c r="I6" s="105"/>
    </row>
    <row r="7" spans="1:11" ht="131.25" customHeight="1" thickBot="1" x14ac:dyDescent="0.3">
      <c r="A7" s="72" t="s">
        <v>0</v>
      </c>
      <c r="B7" s="127" t="s">
        <v>1</v>
      </c>
      <c r="C7" s="128"/>
      <c r="D7" s="73" t="s">
        <v>2</v>
      </c>
      <c r="E7" s="73" t="s">
        <v>74</v>
      </c>
      <c r="F7" s="74">
        <v>0</v>
      </c>
      <c r="G7" s="74" t="s">
        <v>75</v>
      </c>
      <c r="H7" s="73" t="s">
        <v>39</v>
      </c>
      <c r="I7" s="75" t="s">
        <v>76</v>
      </c>
      <c r="J7" s="16"/>
    </row>
    <row r="8" spans="1:11" s="4" customFormat="1" ht="16.5" customHeight="1" thickBot="1" x14ac:dyDescent="0.35">
      <c r="A8" s="10">
        <v>1</v>
      </c>
      <c r="B8" s="111" t="s">
        <v>6</v>
      </c>
      <c r="C8" s="111"/>
      <c r="D8" s="11" t="s">
        <v>3</v>
      </c>
      <c r="E8" s="42">
        <v>20450</v>
      </c>
      <c r="F8" s="76">
        <v>0</v>
      </c>
      <c r="G8" s="34">
        <f t="shared" ref="G8:G9" si="0">E8*F8</f>
        <v>0</v>
      </c>
      <c r="H8" s="79">
        <v>0.23</v>
      </c>
      <c r="I8" s="62">
        <f>G8*(1+H8)</f>
        <v>0</v>
      </c>
      <c r="K8" s="22"/>
    </row>
    <row r="9" spans="1:11" s="4" customFormat="1" ht="16.5" customHeight="1" thickBot="1" x14ac:dyDescent="0.35">
      <c r="A9" s="7">
        <v>2</v>
      </c>
      <c r="B9" s="96" t="s">
        <v>7</v>
      </c>
      <c r="C9" s="106"/>
      <c r="D9" s="6" t="s">
        <v>3</v>
      </c>
      <c r="E9" s="30">
        <v>13560</v>
      </c>
      <c r="F9" s="77"/>
      <c r="G9" s="35">
        <f t="shared" si="0"/>
        <v>0</v>
      </c>
      <c r="H9" s="79">
        <v>0.23</v>
      </c>
      <c r="I9" s="63">
        <f t="shared" ref="I9:I41" si="1">G9*(1+H9)</f>
        <v>0</v>
      </c>
      <c r="K9" s="22"/>
    </row>
    <row r="10" spans="1:11" s="4" customFormat="1" ht="16.5" customHeight="1" thickBot="1" x14ac:dyDescent="0.35">
      <c r="A10" s="7">
        <v>3</v>
      </c>
      <c r="B10" s="96" t="s">
        <v>38</v>
      </c>
      <c r="C10" s="106"/>
      <c r="D10" s="6" t="s">
        <v>3</v>
      </c>
      <c r="E10" s="30">
        <f>225710+96740</f>
        <v>322450</v>
      </c>
      <c r="F10" s="77"/>
      <c r="G10" s="35">
        <f t="shared" ref="G10:G40" si="2">E10*F10</f>
        <v>0</v>
      </c>
      <c r="H10" s="79">
        <v>0.23</v>
      </c>
      <c r="I10" s="63">
        <f t="shared" ref="I10:I40" si="3">G10*(1+H10)</f>
        <v>0</v>
      </c>
      <c r="K10" s="22"/>
    </row>
    <row r="11" spans="1:11" s="4" customFormat="1" ht="16.5" customHeight="1" thickBot="1" x14ac:dyDescent="0.35">
      <c r="A11" s="7">
        <v>4</v>
      </c>
      <c r="B11" s="96" t="s">
        <v>36</v>
      </c>
      <c r="C11" s="106"/>
      <c r="D11" s="6" t="s">
        <v>3</v>
      </c>
      <c r="E11" s="30">
        <f>237360+101730</f>
        <v>339090</v>
      </c>
      <c r="F11" s="77"/>
      <c r="G11" s="35">
        <f t="shared" si="2"/>
        <v>0</v>
      </c>
      <c r="H11" s="79">
        <v>0.23</v>
      </c>
      <c r="I11" s="63">
        <f t="shared" si="3"/>
        <v>0</v>
      </c>
      <c r="K11" s="22"/>
    </row>
    <row r="12" spans="1:11" s="4" customFormat="1" ht="16.5" customHeight="1" thickBot="1" x14ac:dyDescent="0.35">
      <c r="A12" s="7">
        <v>5</v>
      </c>
      <c r="B12" s="96" t="s">
        <v>78</v>
      </c>
      <c r="C12" s="106"/>
      <c r="D12" s="6" t="s">
        <v>3</v>
      </c>
      <c r="E12" s="30">
        <v>359770</v>
      </c>
      <c r="F12" s="77"/>
      <c r="G12" s="35">
        <f t="shared" si="2"/>
        <v>0</v>
      </c>
      <c r="H12" s="79">
        <v>0.23</v>
      </c>
      <c r="I12" s="63">
        <f t="shared" si="3"/>
        <v>0</v>
      </c>
      <c r="K12" s="22"/>
    </row>
    <row r="13" spans="1:11" s="4" customFormat="1" ht="16.5" customHeight="1" thickBot="1" x14ac:dyDescent="0.35">
      <c r="A13" s="7">
        <v>6</v>
      </c>
      <c r="B13" s="96" t="s">
        <v>37</v>
      </c>
      <c r="C13" s="106"/>
      <c r="D13" s="6" t="s">
        <v>3</v>
      </c>
      <c r="E13" s="30">
        <v>112550</v>
      </c>
      <c r="F13" s="77"/>
      <c r="G13" s="35">
        <f t="shared" si="2"/>
        <v>0</v>
      </c>
      <c r="H13" s="79">
        <v>0.23</v>
      </c>
      <c r="I13" s="63">
        <f t="shared" si="3"/>
        <v>0</v>
      </c>
      <c r="K13" s="22"/>
    </row>
    <row r="14" spans="1:11" s="4" customFormat="1" ht="16.5" customHeight="1" thickBot="1" x14ac:dyDescent="0.35">
      <c r="A14" s="7">
        <v>7</v>
      </c>
      <c r="B14" s="96" t="s">
        <v>12</v>
      </c>
      <c r="C14" s="96"/>
      <c r="D14" s="6" t="s">
        <v>3</v>
      </c>
      <c r="E14" s="30">
        <v>5720</v>
      </c>
      <c r="F14" s="77"/>
      <c r="G14" s="35">
        <f t="shared" si="2"/>
        <v>0</v>
      </c>
      <c r="H14" s="79">
        <v>0.23</v>
      </c>
      <c r="I14" s="63">
        <f t="shared" si="3"/>
        <v>0</v>
      </c>
      <c r="K14" s="22"/>
    </row>
    <row r="15" spans="1:11" s="4" customFormat="1" ht="16.5" customHeight="1" thickBot="1" x14ac:dyDescent="0.35">
      <c r="A15" s="7">
        <v>8</v>
      </c>
      <c r="B15" s="96" t="s">
        <v>8</v>
      </c>
      <c r="C15" s="106"/>
      <c r="D15" s="6" t="s">
        <v>3</v>
      </c>
      <c r="E15" s="30">
        <v>6720</v>
      </c>
      <c r="F15" s="77"/>
      <c r="G15" s="35">
        <f t="shared" si="2"/>
        <v>0</v>
      </c>
      <c r="H15" s="79">
        <v>0.23</v>
      </c>
      <c r="I15" s="63">
        <f t="shared" si="3"/>
        <v>0</v>
      </c>
      <c r="K15" s="22"/>
    </row>
    <row r="16" spans="1:11" s="4" customFormat="1" ht="16.5" customHeight="1" thickBot="1" x14ac:dyDescent="0.35">
      <c r="A16" s="7">
        <v>9</v>
      </c>
      <c r="B16" s="96" t="s">
        <v>9</v>
      </c>
      <c r="C16" s="106"/>
      <c r="D16" s="6" t="s">
        <v>3</v>
      </c>
      <c r="E16" s="30">
        <v>113450</v>
      </c>
      <c r="F16" s="77"/>
      <c r="G16" s="35">
        <f t="shared" si="2"/>
        <v>0</v>
      </c>
      <c r="H16" s="79">
        <v>0.23</v>
      </c>
      <c r="I16" s="63">
        <f t="shared" si="3"/>
        <v>0</v>
      </c>
      <c r="K16" s="22"/>
    </row>
    <row r="17" spans="1:12" s="4" customFormat="1" ht="16.5" customHeight="1" thickBot="1" x14ac:dyDescent="0.35">
      <c r="A17" s="7">
        <v>10</v>
      </c>
      <c r="B17" s="96" t="s">
        <v>11</v>
      </c>
      <c r="C17" s="106"/>
      <c r="D17" s="6" t="s">
        <v>3</v>
      </c>
      <c r="E17" s="30">
        <v>20880</v>
      </c>
      <c r="F17" s="77"/>
      <c r="G17" s="35">
        <f t="shared" si="2"/>
        <v>0</v>
      </c>
      <c r="H17" s="79">
        <v>0.23</v>
      </c>
      <c r="I17" s="63">
        <f t="shared" si="3"/>
        <v>0</v>
      </c>
      <c r="K17" s="22"/>
    </row>
    <row r="18" spans="1:12" s="4" customFormat="1" ht="16.5" customHeight="1" thickBot="1" x14ac:dyDescent="0.35">
      <c r="A18" s="7">
        <v>11</v>
      </c>
      <c r="B18" s="96" t="s">
        <v>13</v>
      </c>
      <c r="C18" s="106"/>
      <c r="D18" s="6" t="s">
        <v>3</v>
      </c>
      <c r="E18" s="30">
        <v>25060</v>
      </c>
      <c r="F18" s="77"/>
      <c r="G18" s="35">
        <f t="shared" si="2"/>
        <v>0</v>
      </c>
      <c r="H18" s="79">
        <v>0.23</v>
      </c>
      <c r="I18" s="63">
        <f t="shared" si="3"/>
        <v>0</v>
      </c>
      <c r="K18" s="22"/>
    </row>
    <row r="19" spans="1:12" s="4" customFormat="1" ht="16.5" customHeight="1" thickBot="1" x14ac:dyDescent="0.35">
      <c r="A19" s="7">
        <v>12</v>
      </c>
      <c r="B19" s="96" t="s">
        <v>14</v>
      </c>
      <c r="C19" s="106"/>
      <c r="D19" s="6" t="s">
        <v>3</v>
      </c>
      <c r="E19" s="28">
        <v>6170</v>
      </c>
      <c r="F19" s="77"/>
      <c r="G19" s="35">
        <f t="shared" si="2"/>
        <v>0</v>
      </c>
      <c r="H19" s="79">
        <v>0.23</v>
      </c>
      <c r="I19" s="63">
        <f t="shared" si="3"/>
        <v>0</v>
      </c>
      <c r="K19" s="22"/>
    </row>
    <row r="20" spans="1:12" s="4" customFormat="1" ht="16.5" customHeight="1" thickBot="1" x14ac:dyDescent="0.35">
      <c r="A20" s="7">
        <v>13</v>
      </c>
      <c r="B20" s="96" t="s">
        <v>15</v>
      </c>
      <c r="C20" s="106"/>
      <c r="D20" s="6" t="s">
        <v>3</v>
      </c>
      <c r="E20" s="28">
        <v>20740</v>
      </c>
      <c r="F20" s="77"/>
      <c r="G20" s="35">
        <f t="shared" si="2"/>
        <v>0</v>
      </c>
      <c r="H20" s="79">
        <v>0.23</v>
      </c>
      <c r="I20" s="63">
        <f t="shared" si="3"/>
        <v>0</v>
      </c>
      <c r="K20" s="22"/>
    </row>
    <row r="21" spans="1:12" s="4" customFormat="1" ht="18" customHeight="1" thickBot="1" x14ac:dyDescent="0.35">
      <c r="A21" s="7">
        <v>14</v>
      </c>
      <c r="B21" s="96" t="s">
        <v>16</v>
      </c>
      <c r="C21" s="106"/>
      <c r="D21" s="6" t="s">
        <v>3</v>
      </c>
      <c r="E21" s="28">
        <v>15630</v>
      </c>
      <c r="F21" s="77"/>
      <c r="G21" s="35">
        <f t="shared" si="2"/>
        <v>0</v>
      </c>
      <c r="H21" s="79">
        <v>0.23</v>
      </c>
      <c r="I21" s="63">
        <f t="shared" si="3"/>
        <v>0</v>
      </c>
      <c r="K21" s="22"/>
    </row>
    <row r="22" spans="1:12" s="4" customFormat="1" ht="16.5" customHeight="1" thickBot="1" x14ac:dyDescent="0.35">
      <c r="A22" s="7">
        <v>15</v>
      </c>
      <c r="B22" s="96" t="s">
        <v>17</v>
      </c>
      <c r="C22" s="106"/>
      <c r="D22" s="6" t="s">
        <v>3</v>
      </c>
      <c r="E22" s="28">
        <v>1753320</v>
      </c>
      <c r="F22" s="77"/>
      <c r="G22" s="35">
        <f t="shared" si="2"/>
        <v>0</v>
      </c>
      <c r="H22" s="79">
        <v>0.23</v>
      </c>
      <c r="I22" s="63">
        <f t="shared" si="3"/>
        <v>0</v>
      </c>
      <c r="K22" s="22"/>
      <c r="L22" s="20"/>
    </row>
    <row r="23" spans="1:12" s="4" customFormat="1" ht="16.5" customHeight="1" thickBot="1" x14ac:dyDescent="0.35">
      <c r="A23" s="7">
        <v>16</v>
      </c>
      <c r="B23" s="96" t="s">
        <v>18</v>
      </c>
      <c r="C23" s="106"/>
      <c r="D23" s="6" t="s">
        <v>3</v>
      </c>
      <c r="E23" s="28">
        <v>1768010</v>
      </c>
      <c r="F23" s="77"/>
      <c r="G23" s="35">
        <f t="shared" si="2"/>
        <v>0</v>
      </c>
      <c r="H23" s="79">
        <v>0.23</v>
      </c>
      <c r="I23" s="63">
        <f t="shared" si="3"/>
        <v>0</v>
      </c>
      <c r="K23" s="22"/>
      <c r="L23" s="20"/>
    </row>
    <row r="24" spans="1:12" s="4" customFormat="1" ht="16.5" customHeight="1" thickBot="1" x14ac:dyDescent="0.35">
      <c r="A24" s="7">
        <v>17</v>
      </c>
      <c r="B24" s="96" t="s">
        <v>19</v>
      </c>
      <c r="C24" s="106"/>
      <c r="D24" s="6" t="s">
        <v>3</v>
      </c>
      <c r="E24" s="28">
        <v>21440</v>
      </c>
      <c r="F24" s="77"/>
      <c r="G24" s="35">
        <f t="shared" si="2"/>
        <v>0</v>
      </c>
      <c r="H24" s="79">
        <v>0.23</v>
      </c>
      <c r="I24" s="63">
        <f t="shared" si="3"/>
        <v>0</v>
      </c>
      <c r="K24" s="22"/>
      <c r="L24" s="20"/>
    </row>
    <row r="25" spans="1:12" s="4" customFormat="1" ht="16.5" customHeight="1" thickBot="1" x14ac:dyDescent="0.35">
      <c r="A25" s="7">
        <v>18</v>
      </c>
      <c r="B25" s="96" t="s">
        <v>20</v>
      </c>
      <c r="C25" s="106"/>
      <c r="D25" s="6" t="s">
        <v>3</v>
      </c>
      <c r="E25" s="28">
        <v>19080</v>
      </c>
      <c r="F25" s="77"/>
      <c r="G25" s="35">
        <f t="shared" si="2"/>
        <v>0</v>
      </c>
      <c r="H25" s="79">
        <v>0.23</v>
      </c>
      <c r="I25" s="63">
        <f t="shared" si="3"/>
        <v>0</v>
      </c>
      <c r="K25" s="22"/>
    </row>
    <row r="26" spans="1:12" s="4" customFormat="1" ht="16.5" customHeight="1" thickBot="1" x14ac:dyDescent="0.35">
      <c r="A26" s="7">
        <v>19</v>
      </c>
      <c r="B26" s="96" t="s">
        <v>21</v>
      </c>
      <c r="C26" s="106"/>
      <c r="D26" s="6" t="s">
        <v>3</v>
      </c>
      <c r="E26" s="28">
        <v>20860</v>
      </c>
      <c r="F26" s="77"/>
      <c r="G26" s="35">
        <f t="shared" si="2"/>
        <v>0</v>
      </c>
      <c r="H26" s="79">
        <v>0.23</v>
      </c>
      <c r="I26" s="63">
        <f t="shared" si="3"/>
        <v>0</v>
      </c>
      <c r="K26" s="22"/>
    </row>
    <row r="27" spans="1:12" s="4" customFormat="1" ht="16.5" customHeight="1" thickBot="1" x14ac:dyDescent="0.35">
      <c r="A27" s="7">
        <v>20</v>
      </c>
      <c r="B27" s="107" t="s">
        <v>10</v>
      </c>
      <c r="C27" s="106"/>
      <c r="D27" s="6" t="s">
        <v>3</v>
      </c>
      <c r="E27" s="28">
        <v>76660</v>
      </c>
      <c r="F27" s="77"/>
      <c r="G27" s="35">
        <f t="shared" si="2"/>
        <v>0</v>
      </c>
      <c r="H27" s="79">
        <v>0.23</v>
      </c>
      <c r="I27" s="63">
        <f t="shared" si="3"/>
        <v>0</v>
      </c>
      <c r="K27" s="22"/>
    </row>
    <row r="28" spans="1:12" s="4" customFormat="1" ht="16.5" customHeight="1" thickBot="1" x14ac:dyDescent="0.35">
      <c r="A28" s="7">
        <v>21</v>
      </c>
      <c r="B28" s="96" t="s">
        <v>22</v>
      </c>
      <c r="C28" s="106"/>
      <c r="D28" s="6" t="s">
        <v>3</v>
      </c>
      <c r="E28" s="28">
        <v>8090</v>
      </c>
      <c r="F28" s="77"/>
      <c r="G28" s="35">
        <f t="shared" si="2"/>
        <v>0</v>
      </c>
      <c r="H28" s="79">
        <v>0.23</v>
      </c>
      <c r="I28" s="63">
        <f t="shared" si="3"/>
        <v>0</v>
      </c>
      <c r="K28" s="22"/>
    </row>
    <row r="29" spans="1:12" s="4" customFormat="1" ht="16.5" customHeight="1" thickBot="1" x14ac:dyDescent="0.35">
      <c r="A29" s="7">
        <v>22</v>
      </c>
      <c r="B29" s="96" t="s">
        <v>23</v>
      </c>
      <c r="C29" s="106"/>
      <c r="D29" s="6" t="s">
        <v>3</v>
      </c>
      <c r="E29" s="28">
        <v>2840</v>
      </c>
      <c r="F29" s="77"/>
      <c r="G29" s="35">
        <f t="shared" si="2"/>
        <v>0</v>
      </c>
      <c r="H29" s="79">
        <v>0.23</v>
      </c>
      <c r="I29" s="63">
        <f t="shared" si="3"/>
        <v>0</v>
      </c>
      <c r="K29" s="22"/>
    </row>
    <row r="30" spans="1:12" s="4" customFormat="1" ht="16.5" customHeight="1" thickBot="1" x14ac:dyDescent="0.35">
      <c r="A30" s="7">
        <v>23</v>
      </c>
      <c r="B30" s="96" t="s">
        <v>24</v>
      </c>
      <c r="C30" s="106"/>
      <c r="D30" s="6" t="s">
        <v>3</v>
      </c>
      <c r="E30" s="28">
        <v>220</v>
      </c>
      <c r="F30" s="77"/>
      <c r="G30" s="35">
        <f t="shared" si="2"/>
        <v>0</v>
      </c>
      <c r="H30" s="79">
        <v>0.23</v>
      </c>
      <c r="I30" s="63">
        <f t="shared" si="3"/>
        <v>0</v>
      </c>
      <c r="K30" s="22"/>
    </row>
    <row r="31" spans="1:12" s="4" customFormat="1" ht="16.5" customHeight="1" thickBot="1" x14ac:dyDescent="0.35">
      <c r="A31" s="7">
        <v>24</v>
      </c>
      <c r="B31" s="96" t="s">
        <v>25</v>
      </c>
      <c r="C31" s="106"/>
      <c r="D31" s="6" t="s">
        <v>3</v>
      </c>
      <c r="E31" s="28">
        <v>5520</v>
      </c>
      <c r="F31" s="77"/>
      <c r="G31" s="35">
        <f t="shared" si="2"/>
        <v>0</v>
      </c>
      <c r="H31" s="79">
        <v>0.23</v>
      </c>
      <c r="I31" s="63">
        <f t="shared" si="3"/>
        <v>0</v>
      </c>
      <c r="K31" s="22"/>
    </row>
    <row r="32" spans="1:12" s="4" customFormat="1" ht="16.5" customHeight="1" thickBot="1" x14ac:dyDescent="0.35">
      <c r="A32" s="7">
        <v>25</v>
      </c>
      <c r="B32" s="96" t="s">
        <v>26</v>
      </c>
      <c r="C32" s="106"/>
      <c r="D32" s="6" t="s">
        <v>3</v>
      </c>
      <c r="E32" s="28">
        <v>2570</v>
      </c>
      <c r="F32" s="77"/>
      <c r="G32" s="35">
        <f t="shared" si="2"/>
        <v>0</v>
      </c>
      <c r="H32" s="79">
        <v>0.23</v>
      </c>
      <c r="I32" s="63">
        <f t="shared" si="3"/>
        <v>0</v>
      </c>
      <c r="K32" s="22"/>
    </row>
    <row r="33" spans="1:12" s="4" customFormat="1" ht="16.5" customHeight="1" thickBot="1" x14ac:dyDescent="0.35">
      <c r="A33" s="7">
        <v>26</v>
      </c>
      <c r="B33" s="96" t="s">
        <v>27</v>
      </c>
      <c r="C33" s="106"/>
      <c r="D33" s="6" t="s">
        <v>3</v>
      </c>
      <c r="E33" s="28">
        <v>3770</v>
      </c>
      <c r="F33" s="77"/>
      <c r="G33" s="35">
        <f t="shared" si="2"/>
        <v>0</v>
      </c>
      <c r="H33" s="79">
        <v>0.23</v>
      </c>
      <c r="I33" s="63">
        <f t="shared" si="3"/>
        <v>0</v>
      </c>
      <c r="K33" s="22"/>
    </row>
    <row r="34" spans="1:12" s="4" customFormat="1" ht="16.5" customHeight="1" thickBot="1" x14ac:dyDescent="0.35">
      <c r="A34" s="7">
        <v>27</v>
      </c>
      <c r="B34" s="96" t="s">
        <v>28</v>
      </c>
      <c r="C34" s="106"/>
      <c r="D34" s="6" t="s">
        <v>3</v>
      </c>
      <c r="E34" s="28">
        <v>12890</v>
      </c>
      <c r="F34" s="77"/>
      <c r="G34" s="35">
        <f t="shared" si="2"/>
        <v>0</v>
      </c>
      <c r="H34" s="79">
        <v>0.23</v>
      </c>
      <c r="I34" s="63">
        <f t="shared" si="3"/>
        <v>0</v>
      </c>
      <c r="K34" s="22"/>
    </row>
    <row r="35" spans="1:12" s="4" customFormat="1" ht="16.5" customHeight="1" thickBot="1" x14ac:dyDescent="0.35">
      <c r="A35" s="7">
        <v>28</v>
      </c>
      <c r="B35" s="96" t="s">
        <v>29</v>
      </c>
      <c r="C35" s="106"/>
      <c r="D35" s="6" t="s">
        <v>3</v>
      </c>
      <c r="E35" s="28">
        <v>200</v>
      </c>
      <c r="F35" s="77"/>
      <c r="G35" s="35">
        <f t="shared" si="2"/>
        <v>0</v>
      </c>
      <c r="H35" s="79">
        <v>0.23</v>
      </c>
      <c r="I35" s="63">
        <f t="shared" si="3"/>
        <v>0</v>
      </c>
      <c r="K35" s="22"/>
    </row>
    <row r="36" spans="1:12" s="4" customFormat="1" ht="16.5" customHeight="1" thickBot="1" x14ac:dyDescent="0.35">
      <c r="A36" s="7">
        <v>29</v>
      </c>
      <c r="B36" s="96" t="s">
        <v>30</v>
      </c>
      <c r="C36" s="106"/>
      <c r="D36" s="6" t="s">
        <v>3</v>
      </c>
      <c r="E36" s="28">
        <v>220</v>
      </c>
      <c r="F36" s="77"/>
      <c r="G36" s="35">
        <f t="shared" si="2"/>
        <v>0</v>
      </c>
      <c r="H36" s="79">
        <v>0.23</v>
      </c>
      <c r="I36" s="63">
        <f t="shared" si="3"/>
        <v>0</v>
      </c>
      <c r="K36" s="22"/>
    </row>
    <row r="37" spans="1:12" s="4" customFormat="1" ht="16.5" customHeight="1" thickBot="1" x14ac:dyDescent="0.35">
      <c r="A37" s="7">
        <v>30</v>
      </c>
      <c r="B37" s="96" t="s">
        <v>31</v>
      </c>
      <c r="C37" s="106"/>
      <c r="D37" s="6" t="s">
        <v>3</v>
      </c>
      <c r="E37" s="28">
        <v>120</v>
      </c>
      <c r="F37" s="77"/>
      <c r="G37" s="35">
        <f t="shared" si="2"/>
        <v>0</v>
      </c>
      <c r="H37" s="79">
        <v>0.23</v>
      </c>
      <c r="I37" s="63">
        <f t="shared" si="3"/>
        <v>0</v>
      </c>
      <c r="K37" s="22"/>
    </row>
    <row r="38" spans="1:12" s="4" customFormat="1" ht="16.5" customHeight="1" thickBot="1" x14ac:dyDescent="0.35">
      <c r="A38" s="7">
        <v>31</v>
      </c>
      <c r="B38" s="96" t="s">
        <v>32</v>
      </c>
      <c r="C38" s="106"/>
      <c r="D38" s="6" t="s">
        <v>3</v>
      </c>
      <c r="E38" s="28">
        <v>30</v>
      </c>
      <c r="F38" s="77"/>
      <c r="G38" s="35">
        <f t="shared" si="2"/>
        <v>0</v>
      </c>
      <c r="H38" s="79">
        <v>0.23</v>
      </c>
      <c r="I38" s="63">
        <f t="shared" si="3"/>
        <v>0</v>
      </c>
      <c r="K38" s="22"/>
    </row>
    <row r="39" spans="1:12" s="4" customFormat="1" ht="16.5" customHeight="1" thickBot="1" x14ac:dyDescent="0.35">
      <c r="A39" s="7">
        <v>32</v>
      </c>
      <c r="B39" s="96" t="s">
        <v>33</v>
      </c>
      <c r="C39" s="106"/>
      <c r="D39" s="6" t="s">
        <v>3</v>
      </c>
      <c r="E39" s="28">
        <v>80</v>
      </c>
      <c r="F39" s="77"/>
      <c r="G39" s="35">
        <f t="shared" si="2"/>
        <v>0</v>
      </c>
      <c r="H39" s="79">
        <v>0.23</v>
      </c>
      <c r="I39" s="63">
        <f t="shared" si="3"/>
        <v>0</v>
      </c>
      <c r="K39" s="22"/>
    </row>
    <row r="40" spans="1:12" s="4" customFormat="1" ht="16.5" customHeight="1" thickBot="1" x14ac:dyDescent="0.35">
      <c r="A40" s="7">
        <v>33</v>
      </c>
      <c r="B40" s="96" t="s">
        <v>34</v>
      </c>
      <c r="C40" s="106"/>
      <c r="D40" s="6" t="s">
        <v>3</v>
      </c>
      <c r="E40" s="28">
        <v>1830</v>
      </c>
      <c r="F40" s="77"/>
      <c r="G40" s="35">
        <f t="shared" si="2"/>
        <v>0</v>
      </c>
      <c r="H40" s="79">
        <v>0.23</v>
      </c>
      <c r="I40" s="63">
        <f t="shared" si="3"/>
        <v>0</v>
      </c>
      <c r="K40" s="22"/>
    </row>
    <row r="41" spans="1:12" s="4" customFormat="1" ht="16.5" customHeight="1" thickBot="1" x14ac:dyDescent="0.35">
      <c r="A41" s="8">
        <v>34</v>
      </c>
      <c r="B41" s="117" t="s">
        <v>35</v>
      </c>
      <c r="C41" s="118"/>
      <c r="D41" s="9" t="s">
        <v>3</v>
      </c>
      <c r="E41" s="29">
        <v>80</v>
      </c>
      <c r="F41" s="78">
        <v>0</v>
      </c>
      <c r="G41" s="41">
        <f t="shared" ref="G41" si="4">E41*F41</f>
        <v>0</v>
      </c>
      <c r="H41" s="79">
        <v>0.23</v>
      </c>
      <c r="I41" s="64">
        <f t="shared" si="1"/>
        <v>0</v>
      </c>
      <c r="K41" s="22"/>
    </row>
    <row r="42" spans="1:12" s="4" customFormat="1" ht="27" customHeight="1" thickBot="1" x14ac:dyDescent="0.35">
      <c r="A42" s="3"/>
      <c r="D42" s="3"/>
      <c r="E42" s="99" t="s">
        <v>4</v>
      </c>
      <c r="F42" s="100"/>
      <c r="G42" s="88">
        <f>SUM(G8:G41)</f>
        <v>0</v>
      </c>
      <c r="H42" s="89">
        <v>0.23</v>
      </c>
      <c r="I42" s="90">
        <f>SUM(I8:I41)</f>
        <v>0</v>
      </c>
      <c r="K42" s="23"/>
    </row>
    <row r="43" spans="1:12" s="4" customFormat="1" ht="13.5" customHeight="1" thickBot="1" x14ac:dyDescent="0.35">
      <c r="A43" s="3"/>
      <c r="D43" s="3"/>
      <c r="E43" s="14"/>
      <c r="F43" s="14"/>
      <c r="G43" s="12"/>
      <c r="H43" s="13"/>
      <c r="I43" s="12"/>
      <c r="K43" s="23"/>
    </row>
    <row r="44" spans="1:12" s="4" customFormat="1" ht="27" customHeight="1" thickBot="1" x14ac:dyDescent="0.35">
      <c r="A44" s="103" t="s">
        <v>77</v>
      </c>
      <c r="B44" s="104"/>
      <c r="C44" s="104"/>
      <c r="D44" s="104"/>
      <c r="E44" s="104"/>
      <c r="F44" s="104"/>
      <c r="G44" s="104"/>
      <c r="H44" s="104"/>
      <c r="I44" s="105"/>
      <c r="K44" s="24"/>
    </row>
    <row r="45" spans="1:12" s="4" customFormat="1" ht="117" customHeight="1" thickBot="1" x14ac:dyDescent="0.35">
      <c r="A45" s="72" t="s">
        <v>0</v>
      </c>
      <c r="B45" s="127" t="s">
        <v>1</v>
      </c>
      <c r="C45" s="128"/>
      <c r="D45" s="73" t="s">
        <v>2</v>
      </c>
      <c r="E45" s="73" t="s">
        <v>5</v>
      </c>
      <c r="F45" s="74" t="s">
        <v>71</v>
      </c>
      <c r="G45" s="74" t="s">
        <v>72</v>
      </c>
      <c r="H45" s="73" t="s">
        <v>39</v>
      </c>
      <c r="I45" s="75" t="s">
        <v>73</v>
      </c>
      <c r="K45" s="23"/>
    </row>
    <row r="46" spans="1:12" s="4" customFormat="1" ht="28.5" customHeight="1" thickBot="1" x14ac:dyDescent="0.35">
      <c r="A46" s="32">
        <v>1</v>
      </c>
      <c r="B46" s="120" t="s">
        <v>63</v>
      </c>
      <c r="C46" s="121"/>
      <c r="D46" s="33" t="s">
        <v>3</v>
      </c>
      <c r="E46" s="27">
        <v>2900</v>
      </c>
      <c r="F46" s="80"/>
      <c r="G46" s="34">
        <f>E46*F46*48</f>
        <v>0</v>
      </c>
      <c r="H46" s="83">
        <v>0.23</v>
      </c>
      <c r="I46" s="65">
        <f t="shared" ref="I46:I62" si="5">G46*(1+H46)</f>
        <v>0</v>
      </c>
      <c r="K46" s="22"/>
      <c r="L46" s="26"/>
    </row>
    <row r="47" spans="1:12" s="4" customFormat="1" ht="28.5" customHeight="1" thickBot="1" x14ac:dyDescent="0.35">
      <c r="A47" s="36">
        <v>2</v>
      </c>
      <c r="B47" s="119" t="s">
        <v>64</v>
      </c>
      <c r="C47" s="98"/>
      <c r="D47" s="37" t="s">
        <v>3</v>
      </c>
      <c r="E47" s="28">
        <v>500</v>
      </c>
      <c r="F47" s="81"/>
      <c r="G47" s="35">
        <f t="shared" ref="G47:G62" si="6">E47*F47*48</f>
        <v>0</v>
      </c>
      <c r="H47" s="83">
        <v>0.23</v>
      </c>
      <c r="I47" s="66">
        <f t="shared" si="5"/>
        <v>0</v>
      </c>
      <c r="K47" s="22"/>
      <c r="L47" s="26"/>
    </row>
    <row r="48" spans="1:12" s="4" customFormat="1" ht="28.5" customHeight="1" thickBot="1" x14ac:dyDescent="0.35">
      <c r="A48" s="36">
        <v>3</v>
      </c>
      <c r="B48" s="119" t="s">
        <v>80</v>
      </c>
      <c r="C48" s="98"/>
      <c r="D48" s="37" t="s">
        <v>3</v>
      </c>
      <c r="E48" s="28">
        <v>2900</v>
      </c>
      <c r="F48" s="81"/>
      <c r="G48" s="35">
        <f t="shared" ref="G48:G61" si="7">E48*F48*48</f>
        <v>0</v>
      </c>
      <c r="H48" s="83">
        <v>0.23</v>
      </c>
      <c r="I48" s="66">
        <f t="shared" ref="I48:I61" si="8">G48*(1+H48)</f>
        <v>0</v>
      </c>
      <c r="K48" s="22"/>
      <c r="L48" s="26"/>
    </row>
    <row r="49" spans="1:60" s="4" customFormat="1" ht="33.75" customHeight="1" thickBot="1" x14ac:dyDescent="0.35">
      <c r="A49" s="36">
        <v>4</v>
      </c>
      <c r="B49" s="119" t="s">
        <v>81</v>
      </c>
      <c r="C49" s="98"/>
      <c r="D49" s="37" t="s">
        <v>3</v>
      </c>
      <c r="E49" s="28">
        <v>700</v>
      </c>
      <c r="F49" s="81"/>
      <c r="G49" s="35">
        <f t="shared" si="7"/>
        <v>0</v>
      </c>
      <c r="H49" s="83">
        <v>0.23</v>
      </c>
      <c r="I49" s="66">
        <f t="shared" si="8"/>
        <v>0</v>
      </c>
      <c r="K49" s="22"/>
      <c r="L49" s="26"/>
    </row>
    <row r="50" spans="1:60" s="4" customFormat="1" ht="16.5" customHeight="1" thickBot="1" x14ac:dyDescent="0.35">
      <c r="A50" s="36">
        <v>5</v>
      </c>
      <c r="B50" s="119" t="s">
        <v>79</v>
      </c>
      <c r="C50" s="98"/>
      <c r="D50" s="37" t="s">
        <v>3</v>
      </c>
      <c r="E50" s="28">
        <v>3600</v>
      </c>
      <c r="F50" s="81"/>
      <c r="G50" s="35">
        <f t="shared" si="7"/>
        <v>0</v>
      </c>
      <c r="H50" s="83">
        <v>0.23</v>
      </c>
      <c r="I50" s="66">
        <f t="shared" si="8"/>
        <v>0</v>
      </c>
      <c r="K50" s="22"/>
      <c r="L50" s="26"/>
    </row>
    <row r="51" spans="1:60" s="4" customFormat="1" ht="16.5" customHeight="1" thickBot="1" x14ac:dyDescent="0.35">
      <c r="A51" s="36">
        <v>6</v>
      </c>
      <c r="B51" s="119" t="s">
        <v>54</v>
      </c>
      <c r="C51" s="98"/>
      <c r="D51" s="37" t="s">
        <v>3</v>
      </c>
      <c r="E51" s="28">
        <v>1000</v>
      </c>
      <c r="F51" s="81"/>
      <c r="G51" s="35">
        <f t="shared" si="7"/>
        <v>0</v>
      </c>
      <c r="H51" s="83">
        <v>0.23</v>
      </c>
      <c r="I51" s="66">
        <f t="shared" si="8"/>
        <v>0</v>
      </c>
      <c r="K51" s="22"/>
      <c r="L51" s="26"/>
    </row>
    <row r="52" spans="1:60" s="4" customFormat="1" ht="16.5" customHeight="1" thickBot="1" x14ac:dyDescent="0.35">
      <c r="A52" s="36">
        <v>7</v>
      </c>
      <c r="B52" s="119" t="s">
        <v>55</v>
      </c>
      <c r="C52" s="98"/>
      <c r="D52" s="37" t="s">
        <v>3</v>
      </c>
      <c r="E52" s="28">
        <v>800</v>
      </c>
      <c r="F52" s="81"/>
      <c r="G52" s="35">
        <f t="shared" si="7"/>
        <v>0</v>
      </c>
      <c r="H52" s="83">
        <v>0.23</v>
      </c>
      <c r="I52" s="66">
        <f t="shared" si="8"/>
        <v>0</v>
      </c>
      <c r="K52" s="22"/>
      <c r="L52" s="26"/>
    </row>
    <row r="53" spans="1:60" s="4" customFormat="1" ht="16.5" customHeight="1" thickBot="1" x14ac:dyDescent="0.35">
      <c r="A53" s="36">
        <v>8</v>
      </c>
      <c r="B53" s="119" t="s">
        <v>56</v>
      </c>
      <c r="C53" s="98"/>
      <c r="D53" s="37" t="s">
        <v>3</v>
      </c>
      <c r="E53" s="28">
        <v>100</v>
      </c>
      <c r="F53" s="81"/>
      <c r="G53" s="35">
        <f t="shared" si="7"/>
        <v>0</v>
      </c>
      <c r="H53" s="83">
        <v>0.23</v>
      </c>
      <c r="I53" s="66">
        <f t="shared" si="8"/>
        <v>0</v>
      </c>
      <c r="K53" s="22"/>
      <c r="L53" s="26"/>
    </row>
    <row r="54" spans="1:60" s="4" customFormat="1" ht="16.5" customHeight="1" thickBot="1" x14ac:dyDescent="0.35">
      <c r="A54" s="36">
        <v>9</v>
      </c>
      <c r="B54" s="119" t="s">
        <v>57</v>
      </c>
      <c r="C54" s="98"/>
      <c r="D54" s="37" t="s">
        <v>3</v>
      </c>
      <c r="E54" s="28">
        <v>800</v>
      </c>
      <c r="F54" s="81"/>
      <c r="G54" s="35">
        <f t="shared" si="7"/>
        <v>0</v>
      </c>
      <c r="H54" s="83">
        <v>0.23</v>
      </c>
      <c r="I54" s="66">
        <f t="shared" si="8"/>
        <v>0</v>
      </c>
      <c r="K54" s="22"/>
      <c r="L54" s="26"/>
    </row>
    <row r="55" spans="1:60" s="4" customFormat="1" ht="16.5" customHeight="1" thickBot="1" x14ac:dyDescent="0.35">
      <c r="A55" s="36">
        <v>10</v>
      </c>
      <c r="B55" s="119" t="s">
        <v>58</v>
      </c>
      <c r="C55" s="98"/>
      <c r="D55" s="37" t="s">
        <v>3</v>
      </c>
      <c r="E55" s="28">
        <v>300</v>
      </c>
      <c r="F55" s="81"/>
      <c r="G55" s="35">
        <f t="shared" si="7"/>
        <v>0</v>
      </c>
      <c r="H55" s="83">
        <v>0.23</v>
      </c>
      <c r="I55" s="66">
        <f t="shared" si="8"/>
        <v>0</v>
      </c>
      <c r="K55" s="22"/>
      <c r="L55" s="26"/>
    </row>
    <row r="56" spans="1:60" s="15" customFormat="1" ht="16.5" customHeight="1" thickBot="1" x14ac:dyDescent="0.35">
      <c r="A56" s="36">
        <v>11</v>
      </c>
      <c r="B56" s="97" t="s">
        <v>59</v>
      </c>
      <c r="C56" s="98"/>
      <c r="D56" s="38" t="s">
        <v>3</v>
      </c>
      <c r="E56" s="30">
        <v>100</v>
      </c>
      <c r="F56" s="81"/>
      <c r="G56" s="35">
        <f t="shared" si="7"/>
        <v>0</v>
      </c>
      <c r="H56" s="83">
        <v>0.23</v>
      </c>
      <c r="I56" s="66">
        <f t="shared" si="8"/>
        <v>0</v>
      </c>
      <c r="J56" s="4"/>
      <c r="K56" s="22"/>
      <c r="L56" s="26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</row>
    <row r="57" spans="1:60" s="15" customFormat="1" ht="16.5" customHeight="1" thickBot="1" x14ac:dyDescent="0.35">
      <c r="A57" s="36">
        <v>12</v>
      </c>
      <c r="B57" s="97" t="s">
        <v>82</v>
      </c>
      <c r="C57" s="98"/>
      <c r="D57" s="38" t="s">
        <v>3</v>
      </c>
      <c r="E57" s="30">
        <v>40</v>
      </c>
      <c r="F57" s="81"/>
      <c r="G57" s="35">
        <f t="shared" si="7"/>
        <v>0</v>
      </c>
      <c r="H57" s="83">
        <v>0.23</v>
      </c>
      <c r="I57" s="66">
        <f t="shared" si="8"/>
        <v>0</v>
      </c>
      <c r="J57" s="4"/>
      <c r="K57" s="22"/>
      <c r="L57" s="26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</row>
    <row r="58" spans="1:60" s="4" customFormat="1" ht="27" customHeight="1" thickBot="1" x14ac:dyDescent="0.35">
      <c r="A58" s="36">
        <v>13</v>
      </c>
      <c r="B58" s="97" t="s">
        <v>60</v>
      </c>
      <c r="C58" s="98"/>
      <c r="D58" s="38" t="s">
        <v>3</v>
      </c>
      <c r="E58" s="30">
        <v>500</v>
      </c>
      <c r="F58" s="81"/>
      <c r="G58" s="35">
        <f t="shared" si="7"/>
        <v>0</v>
      </c>
      <c r="H58" s="83">
        <v>0.23</v>
      </c>
      <c r="I58" s="66">
        <f t="shared" si="8"/>
        <v>0</v>
      </c>
      <c r="K58" s="22"/>
      <c r="L58" s="26"/>
    </row>
    <row r="59" spans="1:60" s="4" customFormat="1" ht="27" customHeight="1" thickBot="1" x14ac:dyDescent="0.35">
      <c r="A59" s="36">
        <v>14</v>
      </c>
      <c r="B59" s="97" t="s">
        <v>61</v>
      </c>
      <c r="C59" s="98"/>
      <c r="D59" s="38" t="s">
        <v>3</v>
      </c>
      <c r="E59" s="30">
        <v>80</v>
      </c>
      <c r="F59" s="81"/>
      <c r="G59" s="35">
        <f t="shared" si="7"/>
        <v>0</v>
      </c>
      <c r="H59" s="83">
        <v>0.23</v>
      </c>
      <c r="I59" s="66">
        <f t="shared" si="8"/>
        <v>0</v>
      </c>
      <c r="K59" s="22"/>
      <c r="L59" s="26"/>
    </row>
    <row r="60" spans="1:60" s="4" customFormat="1" ht="24.75" customHeight="1" thickBot="1" x14ac:dyDescent="0.35">
      <c r="A60" s="36">
        <v>15</v>
      </c>
      <c r="B60" s="97" t="s">
        <v>83</v>
      </c>
      <c r="C60" s="98"/>
      <c r="D60" s="38" t="s">
        <v>3</v>
      </c>
      <c r="E60" s="30">
        <v>300</v>
      </c>
      <c r="F60" s="81"/>
      <c r="G60" s="35">
        <f t="shared" si="7"/>
        <v>0</v>
      </c>
      <c r="H60" s="83">
        <v>0.23</v>
      </c>
      <c r="I60" s="66">
        <f t="shared" si="8"/>
        <v>0</v>
      </c>
      <c r="K60" s="22"/>
      <c r="L60" s="26"/>
    </row>
    <row r="61" spans="1:60" s="4" customFormat="1" ht="16.5" customHeight="1" thickBot="1" x14ac:dyDescent="0.35">
      <c r="A61" s="36">
        <v>16</v>
      </c>
      <c r="B61" s="97" t="s">
        <v>62</v>
      </c>
      <c r="C61" s="98"/>
      <c r="D61" s="38" t="s">
        <v>3</v>
      </c>
      <c r="E61" s="30">
        <v>50</v>
      </c>
      <c r="F61" s="81"/>
      <c r="G61" s="35">
        <f t="shared" si="7"/>
        <v>0</v>
      </c>
      <c r="H61" s="83">
        <v>0.23</v>
      </c>
      <c r="I61" s="66">
        <f t="shared" si="8"/>
        <v>0</v>
      </c>
      <c r="K61" s="22"/>
      <c r="L61" s="26"/>
    </row>
    <row r="62" spans="1:60" s="4" customFormat="1" ht="27.75" customHeight="1" thickBot="1" x14ac:dyDescent="0.35">
      <c r="A62" s="39">
        <v>17</v>
      </c>
      <c r="B62" s="125" t="s">
        <v>84</v>
      </c>
      <c r="C62" s="126"/>
      <c r="D62" s="40" t="s">
        <v>3</v>
      </c>
      <c r="E62" s="31">
        <v>70</v>
      </c>
      <c r="F62" s="82">
        <v>0</v>
      </c>
      <c r="G62" s="41">
        <f t="shared" si="6"/>
        <v>0</v>
      </c>
      <c r="H62" s="83">
        <v>0.23</v>
      </c>
      <c r="I62" s="67">
        <f t="shared" si="5"/>
        <v>0</v>
      </c>
      <c r="K62" s="22"/>
      <c r="L62" s="26"/>
    </row>
    <row r="63" spans="1:60" ht="24.75" customHeight="1" thickBot="1" x14ac:dyDescent="0.3">
      <c r="A63" s="17"/>
      <c r="B63" s="18"/>
      <c r="C63" s="18"/>
      <c r="D63" s="19"/>
      <c r="E63" s="101" t="s">
        <v>4</v>
      </c>
      <c r="F63" s="102"/>
      <c r="G63" s="88">
        <f>SUM(G46:G62)</f>
        <v>0</v>
      </c>
      <c r="H63" s="87">
        <v>0.23</v>
      </c>
      <c r="I63" s="88">
        <f>SUM(I46:I62)</f>
        <v>0</v>
      </c>
      <c r="K63" s="25"/>
    </row>
    <row r="64" spans="1:60" ht="14.4" thickBot="1" x14ac:dyDescent="0.3">
      <c r="K64" s="25"/>
    </row>
    <row r="65" spans="1:9" ht="24" customHeight="1" thickBot="1" x14ac:dyDescent="0.3">
      <c r="A65" s="103" t="s">
        <v>85</v>
      </c>
      <c r="B65" s="104"/>
      <c r="C65" s="104"/>
      <c r="D65" s="104"/>
      <c r="E65" s="104"/>
      <c r="F65" s="104"/>
      <c r="G65" s="104"/>
      <c r="H65" s="104"/>
      <c r="I65" s="105"/>
    </row>
    <row r="66" spans="1:9" ht="98.25" customHeight="1" thickBot="1" x14ac:dyDescent="0.3">
      <c r="A66" s="72" t="s">
        <v>0</v>
      </c>
      <c r="B66" s="73" t="s">
        <v>1</v>
      </c>
      <c r="C66" s="73" t="s">
        <v>44</v>
      </c>
      <c r="D66" s="73" t="s">
        <v>2</v>
      </c>
      <c r="E66" s="73" t="s">
        <v>67</v>
      </c>
      <c r="F66" s="74" t="s">
        <v>68</v>
      </c>
      <c r="G66" s="74" t="s">
        <v>69</v>
      </c>
      <c r="H66" s="73" t="s">
        <v>39</v>
      </c>
      <c r="I66" s="74" t="s">
        <v>70</v>
      </c>
    </row>
    <row r="67" spans="1:9" ht="48" customHeight="1" thickBot="1" x14ac:dyDescent="0.3">
      <c r="A67" s="123">
        <v>1</v>
      </c>
      <c r="B67" s="43" t="s">
        <v>40</v>
      </c>
      <c r="C67" s="44" t="s">
        <v>45</v>
      </c>
      <c r="D67" s="45" t="s">
        <v>3</v>
      </c>
      <c r="E67" s="46">
        <v>1</v>
      </c>
      <c r="F67" s="84"/>
      <c r="G67" s="68">
        <f>E67*F67*48</f>
        <v>0</v>
      </c>
      <c r="H67" s="83">
        <v>0.23</v>
      </c>
      <c r="I67" s="65">
        <f t="shared" ref="I67:I68" si="9">G67*(1+H67)</f>
        <v>0</v>
      </c>
    </row>
    <row r="68" spans="1:9" ht="48" customHeight="1" thickBot="1" x14ac:dyDescent="0.3">
      <c r="A68" s="124"/>
      <c r="B68" s="48" t="s">
        <v>41</v>
      </c>
      <c r="C68" s="49" t="s">
        <v>46</v>
      </c>
      <c r="D68" s="50" t="s">
        <v>3</v>
      </c>
      <c r="E68" s="51">
        <v>1</v>
      </c>
      <c r="F68" s="85"/>
      <c r="G68" s="69">
        <f t="shared" ref="G68" si="10">E68*F68*48</f>
        <v>0</v>
      </c>
      <c r="H68" s="83">
        <v>0.23</v>
      </c>
      <c r="I68" s="67">
        <f t="shared" si="9"/>
        <v>0</v>
      </c>
    </row>
    <row r="69" spans="1:9" ht="45.75" customHeight="1" thickBot="1" x14ac:dyDescent="0.3">
      <c r="A69" s="123">
        <v>2</v>
      </c>
      <c r="B69" s="43" t="s">
        <v>40</v>
      </c>
      <c r="C69" s="44" t="s">
        <v>47</v>
      </c>
      <c r="D69" s="45" t="s">
        <v>3</v>
      </c>
      <c r="E69" s="46">
        <v>1</v>
      </c>
      <c r="F69" s="91"/>
      <c r="G69" s="68">
        <f t="shared" ref="G69:G74" si="11">E69*F69*48</f>
        <v>0</v>
      </c>
      <c r="H69" s="83">
        <v>0.23</v>
      </c>
      <c r="I69" s="65">
        <f t="shared" ref="I69:I74" si="12">G69*(1+H69)</f>
        <v>0</v>
      </c>
    </row>
    <row r="70" spans="1:9" ht="46.5" customHeight="1" thickBot="1" x14ac:dyDescent="0.3">
      <c r="A70" s="124"/>
      <c r="B70" s="48" t="s">
        <v>41</v>
      </c>
      <c r="C70" s="49" t="s">
        <v>48</v>
      </c>
      <c r="D70" s="50" t="s">
        <v>3</v>
      </c>
      <c r="E70" s="51">
        <v>1</v>
      </c>
      <c r="F70" s="85"/>
      <c r="G70" s="69">
        <f t="shared" si="11"/>
        <v>0</v>
      </c>
      <c r="H70" s="83">
        <v>0.23</v>
      </c>
      <c r="I70" s="67">
        <f t="shared" si="12"/>
        <v>0</v>
      </c>
    </row>
    <row r="71" spans="1:9" ht="66" customHeight="1" thickBot="1" x14ac:dyDescent="0.3">
      <c r="A71" s="123">
        <v>3</v>
      </c>
      <c r="B71" s="43" t="s">
        <v>42</v>
      </c>
      <c r="C71" s="47" t="s">
        <v>49</v>
      </c>
      <c r="D71" s="45" t="s">
        <v>3</v>
      </c>
      <c r="E71" s="46">
        <v>1</v>
      </c>
      <c r="F71" s="91"/>
      <c r="G71" s="68">
        <f t="shared" si="11"/>
        <v>0</v>
      </c>
      <c r="H71" s="83">
        <v>0.23</v>
      </c>
      <c r="I71" s="65">
        <f t="shared" si="12"/>
        <v>0</v>
      </c>
    </row>
    <row r="72" spans="1:9" ht="60" customHeight="1" thickBot="1" x14ac:dyDescent="0.3">
      <c r="A72" s="124"/>
      <c r="B72" s="48" t="s">
        <v>43</v>
      </c>
      <c r="C72" s="49" t="s">
        <v>50</v>
      </c>
      <c r="D72" s="50" t="s">
        <v>3</v>
      </c>
      <c r="E72" s="51">
        <v>1</v>
      </c>
      <c r="F72" s="85"/>
      <c r="G72" s="69">
        <f t="shared" si="11"/>
        <v>0</v>
      </c>
      <c r="H72" s="83">
        <v>0.23</v>
      </c>
      <c r="I72" s="67">
        <f t="shared" si="12"/>
        <v>0</v>
      </c>
    </row>
    <row r="73" spans="1:9" ht="44.1" customHeight="1" thickBot="1" x14ac:dyDescent="0.3">
      <c r="A73" s="57">
        <v>4</v>
      </c>
      <c r="B73" s="58" t="s">
        <v>52</v>
      </c>
      <c r="C73" s="59" t="s">
        <v>51</v>
      </c>
      <c r="D73" s="60" t="s">
        <v>3</v>
      </c>
      <c r="E73" s="61">
        <v>2</v>
      </c>
      <c r="F73" s="86"/>
      <c r="G73" s="70">
        <f t="shared" si="11"/>
        <v>0</v>
      </c>
      <c r="H73" s="83">
        <v>0.23</v>
      </c>
      <c r="I73" s="71">
        <f t="shared" si="12"/>
        <v>0</v>
      </c>
    </row>
    <row r="74" spans="1:9" ht="47.25" customHeight="1" thickBot="1" x14ac:dyDescent="0.3">
      <c r="A74" s="52">
        <v>5</v>
      </c>
      <c r="B74" s="53" t="s">
        <v>53</v>
      </c>
      <c r="C74" s="54"/>
      <c r="D74" s="55" t="s">
        <v>3</v>
      </c>
      <c r="E74" s="56">
        <v>2</v>
      </c>
      <c r="F74" s="86">
        <v>0</v>
      </c>
      <c r="G74" s="70">
        <f t="shared" si="11"/>
        <v>0</v>
      </c>
      <c r="H74" s="83">
        <v>0.23</v>
      </c>
      <c r="I74" s="71">
        <f t="shared" si="12"/>
        <v>0</v>
      </c>
    </row>
    <row r="75" spans="1:9" ht="23.25" customHeight="1" thickBot="1" x14ac:dyDescent="0.3">
      <c r="A75" s="17"/>
      <c r="B75" s="18"/>
      <c r="C75" s="18"/>
      <c r="D75" s="19"/>
      <c r="E75" s="101" t="s">
        <v>4</v>
      </c>
      <c r="F75" s="102"/>
      <c r="G75" s="88">
        <f>SUM(G67:G74)</f>
        <v>0</v>
      </c>
      <c r="H75" s="87">
        <v>0.23</v>
      </c>
      <c r="I75" s="88">
        <f>SUM(I67:I74)</f>
        <v>0</v>
      </c>
    </row>
    <row r="78" spans="1:9" x14ac:dyDescent="0.25">
      <c r="B78" s="92" t="s">
        <v>88</v>
      </c>
      <c r="C78" s="93"/>
      <c r="D78" s="94"/>
      <c r="E78" s="95"/>
    </row>
  </sheetData>
  <mergeCells count="66">
    <mergeCell ref="A1:I1"/>
    <mergeCell ref="A71:A72"/>
    <mergeCell ref="B62:C62"/>
    <mergeCell ref="B45:C45"/>
    <mergeCell ref="B7:C7"/>
    <mergeCell ref="A67:A68"/>
    <mergeCell ref="A69:A70"/>
    <mergeCell ref="B56:C56"/>
    <mergeCell ref="B58:C58"/>
    <mergeCell ref="B59:C59"/>
    <mergeCell ref="B60:C60"/>
    <mergeCell ref="B61:C61"/>
    <mergeCell ref="B51:C51"/>
    <mergeCell ref="B52:C52"/>
    <mergeCell ref="B53:C53"/>
    <mergeCell ref="B54:C54"/>
    <mergeCell ref="B40:C40"/>
    <mergeCell ref="B41:C41"/>
    <mergeCell ref="B55:C55"/>
    <mergeCell ref="B46:C46"/>
    <mergeCell ref="B47:C47"/>
    <mergeCell ref="B48:C48"/>
    <mergeCell ref="B49:C49"/>
    <mergeCell ref="B50:C50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9:C29"/>
    <mergeCell ref="A2:I2"/>
    <mergeCell ref="A65:I65"/>
    <mergeCell ref="E75:F75"/>
    <mergeCell ref="B8:C8"/>
    <mergeCell ref="B9:C9"/>
    <mergeCell ref="B10:C10"/>
    <mergeCell ref="B11:C11"/>
    <mergeCell ref="B12:C12"/>
    <mergeCell ref="B13:C13"/>
    <mergeCell ref="B15:C15"/>
    <mergeCell ref="B16:C16"/>
    <mergeCell ref="B17:C17"/>
    <mergeCell ref="B18:C18"/>
    <mergeCell ref="A4:F4"/>
    <mergeCell ref="G4:I4"/>
    <mergeCell ref="B14:C14"/>
    <mergeCell ref="B57:C57"/>
    <mergeCell ref="E42:F42"/>
    <mergeCell ref="E63:F63"/>
    <mergeCell ref="A6:I6"/>
    <mergeCell ref="A44:I44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Jędrzejczak</dc:creator>
  <cp:lastModifiedBy>Kinga Miśkiewicz</cp:lastModifiedBy>
  <cp:lastPrinted>2024-08-16T06:58:50Z</cp:lastPrinted>
  <dcterms:created xsi:type="dcterms:W3CDTF">2023-07-19T05:20:58Z</dcterms:created>
  <dcterms:modified xsi:type="dcterms:W3CDTF">2024-09-16T19:50:21Z</dcterms:modified>
</cp:coreProperties>
</file>