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firstSheet="4" activeTab="7"/>
  </bookViews>
  <sheets>
    <sheet name="Szacowanie i podział" sheetId="1" r:id="rId1"/>
    <sheet name="Harmonogram cz. I" sheetId="2" r:id="rId2"/>
    <sheet name="Harmonogram cz. II" sheetId="3" r:id="rId3"/>
    <sheet name="Harmonogram cz. III" sheetId="4" r:id="rId4"/>
    <sheet name="Harmonogram cz. IV" sheetId="5" r:id="rId5"/>
    <sheet name="Harmonogram cz. V" sheetId="6" r:id="rId6"/>
    <sheet name="Harmonogram cz. VI" sheetId="7" r:id="rId7"/>
    <sheet name="Harmonogram cz. VI (2)" sheetId="8" r:id="rId8"/>
  </sheets>
  <definedNames>
    <definedName name="_xlnm.Print_Area" localSheetId="1">'Harmonogram cz. I'!$A$2:$M$16</definedName>
    <definedName name="_xlnm.Print_Area" localSheetId="2">'Harmonogram cz. II'!$A$2:$M$19</definedName>
    <definedName name="_xlnm.Print_Area" localSheetId="3">'Harmonogram cz. III'!$A$2:$M$11</definedName>
    <definedName name="_xlnm.Print_Area" localSheetId="4">'Harmonogram cz. IV'!$A$2:$M$17</definedName>
    <definedName name="_xlnm.Print_Area" localSheetId="5">'Harmonogram cz. V'!$A$2:$N$35</definedName>
    <definedName name="_xlnm.Print_Area" localSheetId="6">'Harmonogram cz. VI'!$A$2:$M$15</definedName>
    <definedName name="_xlnm.Print_Area" localSheetId="7">'Harmonogram cz. VI (2)'!$A$2:$N$23</definedName>
    <definedName name="_xlnm.Print_Area" localSheetId="0">'Szacowanie i podział'!$A$2:$H$43</definedName>
  </definedNames>
  <calcPr fullCalcOnLoad="1"/>
</workbook>
</file>

<file path=xl/sharedStrings.xml><?xml version="1.0" encoding="utf-8"?>
<sst xmlns="http://schemas.openxmlformats.org/spreadsheetml/2006/main" count="324" uniqueCount="107">
  <si>
    <t>Jednostka miary</t>
  </si>
  <si>
    <t>Ilość</t>
  </si>
  <si>
    <t>Cena jednostkowa netto</t>
  </si>
  <si>
    <t>Stawka VAT</t>
  </si>
  <si>
    <t>Wartość brutto</t>
  </si>
  <si>
    <t>szt.</t>
  </si>
  <si>
    <t xml:space="preserve">                                                                                                                                                     </t>
  </si>
  <si>
    <t>Lp.</t>
  </si>
  <si>
    <t>Kalendarz trójdzielny z logo</t>
  </si>
  <si>
    <t>Głosnik bezprzewodowy z logo</t>
  </si>
  <si>
    <t xml:space="preserve">Długopis z logo </t>
  </si>
  <si>
    <t xml:space="preserve">Opaska zdrowotna  z logo </t>
  </si>
  <si>
    <t xml:space="preserve">Brelok z logo </t>
  </si>
  <si>
    <t>Kubek termiczny z logo</t>
  </si>
  <si>
    <t xml:space="preserve">Krówki reklamowe z logo </t>
  </si>
  <si>
    <t>Torba bawełniana z logo</t>
  </si>
  <si>
    <t xml:space="preserve">Kubki ceramiczne z logo </t>
  </si>
  <si>
    <t xml:space="preserve">Zestaw piśmienniczy w etui z logo </t>
  </si>
  <si>
    <t xml:space="preserve">Brelok odblaskowy z logo </t>
  </si>
  <si>
    <t>kg</t>
  </si>
  <si>
    <t>Apteczka w pokrowcu z logo</t>
  </si>
  <si>
    <t>Opaska odblaskowa z logo</t>
  </si>
  <si>
    <t>Ramka do tablic rejestracyjnych  z logo</t>
  </si>
  <si>
    <t>Ulotki informacyjne</t>
  </si>
  <si>
    <t xml:space="preserve">Pendrive z logo </t>
  </si>
  <si>
    <t>Podkładka pod mysz z ładowaniem indukcyjnym z  logo</t>
  </si>
  <si>
    <t xml:space="preserve">Statuetka pamiątkowa z logo </t>
  </si>
  <si>
    <t>Koszulka z logo typu polo</t>
  </si>
  <si>
    <t>Koszulka z logo typu t-shirt</t>
  </si>
  <si>
    <t>Szacowanie przedmiotu zamówienia</t>
  </si>
  <si>
    <t>Część I</t>
  </si>
  <si>
    <t>Nazwa przedmiotu zamówienia</t>
  </si>
  <si>
    <t>Wartość netto</t>
  </si>
  <si>
    <t>Razem</t>
  </si>
  <si>
    <t>Część II</t>
  </si>
  <si>
    <t>Część III</t>
  </si>
  <si>
    <t>Część IV</t>
  </si>
  <si>
    <t>Część V</t>
  </si>
  <si>
    <t>OGÓŁEM</t>
  </si>
  <si>
    <t>Część VI</t>
  </si>
  <si>
    <t>Coin pamiątkowy z logo w etui</t>
  </si>
  <si>
    <t>Coin pamiątkowy z logo w ramce</t>
  </si>
  <si>
    <t>Załącznik nr 2 do umowy</t>
  </si>
  <si>
    <t>I</t>
  </si>
  <si>
    <t>II</t>
  </si>
  <si>
    <t>Termin dostawy</t>
  </si>
  <si>
    <t>TS Bydgoszcz</t>
  </si>
  <si>
    <t>TS Szczecin</t>
  </si>
  <si>
    <t>ZM Warszawa</t>
  </si>
  <si>
    <t>TS Wrocław</t>
  </si>
  <si>
    <t>04.10</t>
  </si>
  <si>
    <t>02.06</t>
  </si>
  <si>
    <t>11.08</t>
  </si>
  <si>
    <t>Koszulka z logo typu polo (męska)</t>
  </si>
  <si>
    <t>Koszulka z logo typu polo (damska)</t>
  </si>
  <si>
    <t>Koszulka z logo typu t-shirt (męska)</t>
  </si>
  <si>
    <t>Koszulka z logo typu t-shirt  (damska)</t>
  </si>
  <si>
    <t>Harmonogram dostaw materiałów promocyjnych - Część I</t>
  </si>
  <si>
    <t>TS
Ełk</t>
  </si>
  <si>
    <t>TS
Gdańsk</t>
  </si>
  <si>
    <t>TS
Lublin</t>
  </si>
  <si>
    <t>Harmonogram dostaw materiałów promocyjnych - Część II</t>
  </si>
  <si>
    <t>Załącznik nr 2.1 do umowy</t>
  </si>
  <si>
    <t>Załącznik nr 2.2 do umowy</t>
  </si>
  <si>
    <t>Pełne adresy miejsc dostaw:</t>
  </si>
  <si>
    <t>Terenowa Stacja Bydgoszcz WCKiK SPZOZ, ul. Powstańców Warszawy 5, 85 – 915 Bydgoszcz</t>
  </si>
  <si>
    <t>Terenowa Stacja Ełk WCKiK SPZOZ, ul. Kościuszki 30,19 – 300 Ełk</t>
  </si>
  <si>
    <t>Terenowa Stacja Gdańsk WCKiK SPZOZ, ul. Polanki 117, 80 – 305 Gdańsk</t>
  </si>
  <si>
    <t>Terenowa Stacja Kraków WCKiK SPZOZ, ul. Wrocławska 1-3, 30 – 950 Kraków</t>
  </si>
  <si>
    <t>Terenowa Stacja Lublin WCKiK SPZOZ, Al. Racławickie 23, 20 – 049 Lublin</t>
  </si>
  <si>
    <t>Terenowa Stacja Szczecin WCKiK SPZOZ, ul. Piotra Skargi 8, 71 – 422 Szczecin</t>
  </si>
  <si>
    <t>Terenowa Stacja Wrocław WCKiK SPZOZ, ul. Rudolfa Weigla 5, 53 – 115 Wrocław</t>
  </si>
  <si>
    <t>Zespół Medyczny Warszawa WCKiK SPZOZ, ul. Szaserów 128, 04 – 141 Warszawa</t>
  </si>
  <si>
    <t>Załącznik nr 2.3 do umowy</t>
  </si>
  <si>
    <t>Harmonogram dostaw materiałów promocyjnych - Część III</t>
  </si>
  <si>
    <t>Pełen adres miejsca dostawy:</t>
  </si>
  <si>
    <t>Załącznik nr 2.4 do umowy</t>
  </si>
  <si>
    <t>Harmonogram dostaw materiałów promocyjnych - Część IV</t>
  </si>
  <si>
    <t>Harmonogram dostaw materiałów promocyjnych - Część V</t>
  </si>
  <si>
    <t>Załącznik nr 2.5 do umowy</t>
  </si>
  <si>
    <t>Rozmiar</t>
  </si>
  <si>
    <t>S</t>
  </si>
  <si>
    <t>M</t>
  </si>
  <si>
    <t>L</t>
  </si>
  <si>
    <t>XL</t>
  </si>
  <si>
    <t>XXL</t>
  </si>
  <si>
    <t>XXXL</t>
  </si>
  <si>
    <t>Harmonogram dostaw materiałów promocyjnych - Część VI</t>
  </si>
  <si>
    <t>Załącznik nr 2.6 do umowy</t>
  </si>
  <si>
    <t>BRh+</t>
  </si>
  <si>
    <t>BRh-</t>
  </si>
  <si>
    <t>ABRh+</t>
  </si>
  <si>
    <t>ABRh-</t>
  </si>
  <si>
    <t>4k</t>
  </si>
  <si>
    <t>2k</t>
  </si>
  <si>
    <t>Harmonogram dostaw materiałów promocyjnych - Część VI cd.</t>
  </si>
  <si>
    <t>Brelok z logo</t>
  </si>
  <si>
    <t>Nadruk z grupą krwi</t>
  </si>
  <si>
    <t>ARh+</t>
  </si>
  <si>
    <t>0Rh+</t>
  </si>
  <si>
    <t>0Rh-</t>
  </si>
  <si>
    <t>ARh-</t>
  </si>
  <si>
    <t>30 dni od dnia całkowitej akceptacji przez Zamawiającego wizualnych wersji projektów graficznych opakowania</t>
  </si>
  <si>
    <t>TS
 Kraków</t>
  </si>
  <si>
    <t>TS
Kraków</t>
  </si>
  <si>
    <t>30 dni od dnia całkowitej akceptacji przez Zamawiającego egzemplarzy próbnych przedmiotów zamówienia 
z naniesionymi zaakceptowanymi projektami graficznymi</t>
  </si>
  <si>
    <t>30 dni od dnia całkowitej akceptacji przez Zamawiającego wizualnych wersji projektów graficznych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</si>
</sst>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_-* #,##0.000\ _z_ł_-;\-* #,##0.000\ _z_ł_-;_-* &quot;-&quot;???\ _z_ł_-;_-@_-"/>
    <numFmt numFmtId="168" formatCode="_-* #,##0.0000\ _z_ł_-;\-* #,##0.0000\ _z_ł_-;_-* &quot;-&quot;????\ _z_ł_-;_-@_-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9" fontId="2" fillId="0" borderId="0" xfId="54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42" applyNumberFormat="1" applyFont="1" applyBorder="1" applyAlignment="1">
      <alignment horizontal="center" vertical="center" wrapText="1"/>
    </xf>
    <xf numFmtId="43" fontId="2" fillId="0" borderId="0" xfId="42" applyFont="1" applyBorder="1" applyAlignment="1">
      <alignment vertical="center" wrapText="1"/>
    </xf>
    <xf numFmtId="43" fontId="2" fillId="0" borderId="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44" fontId="5" fillId="34" borderId="10" xfId="0" applyNumberFormat="1" applyFont="1" applyFill="1" applyBorder="1" applyAlignment="1">
      <alignment horizontal="center" vertical="center"/>
    </xf>
    <xf numFmtId="43" fontId="5" fillId="34" borderId="10" xfId="0" applyNumberFormat="1" applyFont="1" applyFill="1" applyBorder="1" applyAlignment="1">
      <alignment horizontal="center" vertical="center" wrapText="1"/>
    </xf>
    <xf numFmtId="9" fontId="7" fillId="34" borderId="10" xfId="55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6" fontId="5" fillId="34" borderId="10" xfId="0" applyNumberFormat="1" applyFont="1" applyFill="1" applyBorder="1" applyAlignment="1">
      <alignment horizontal="center" vertical="center" wrapText="1"/>
    </xf>
    <xf numFmtId="44" fontId="5" fillId="34" borderId="10" xfId="61" applyNumberFormat="1" applyFont="1" applyFill="1" applyBorder="1" applyAlignment="1">
      <alignment horizontal="center" vertical="center"/>
    </xf>
    <xf numFmtId="9" fontId="5" fillId="34" borderId="10" xfId="55" applyFont="1" applyFill="1" applyBorder="1" applyAlignment="1">
      <alignment horizontal="center" vertical="center" wrapText="1"/>
    </xf>
    <xf numFmtId="44" fontId="5" fillId="34" borderId="10" xfId="61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3" fontId="7" fillId="34" borderId="10" xfId="44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34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42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4" borderId="10" xfId="42" applyNumberFormat="1" applyFont="1" applyFill="1" applyBorder="1" applyAlignment="1">
      <alignment horizontal="center" vertical="center" wrapText="1"/>
    </xf>
    <xf numFmtId="43" fontId="5" fillId="34" borderId="10" xfId="42" applyFont="1" applyFill="1" applyBorder="1" applyAlignment="1">
      <alignment horizontal="center" vertical="center" wrapText="1"/>
    </xf>
    <xf numFmtId="43" fontId="5" fillId="34" borderId="10" xfId="42" applyNumberFormat="1" applyFont="1" applyFill="1" applyBorder="1" applyAlignment="1">
      <alignment horizontal="center" vertical="center" wrapText="1"/>
    </xf>
    <xf numFmtId="9" fontId="5" fillId="34" borderId="10" xfId="54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 horizontal="right" vertical="center"/>
    </xf>
    <xf numFmtId="43" fontId="3" fillId="0" borderId="13" xfId="42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3" fontId="2" fillId="0" borderId="0" xfId="42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4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3" fontId="2" fillId="0" borderId="0" xfId="42" applyNumberFormat="1" applyFont="1" applyBorder="1" applyAlignment="1">
      <alignment horizontal="center" vertical="center" wrapText="1"/>
    </xf>
    <xf numFmtId="43" fontId="3" fillId="0" borderId="0" xfId="42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42" applyNumberFormat="1" applyFont="1" applyFill="1" applyBorder="1" applyAlignment="1">
      <alignment horizontal="center" vertical="center" wrapText="1"/>
    </xf>
    <xf numFmtId="0" fontId="2" fillId="34" borderId="17" xfId="42" applyNumberFormat="1" applyFont="1" applyFill="1" applyBorder="1" applyAlignment="1">
      <alignment horizontal="center" vertical="center" wrapText="1"/>
    </xf>
    <xf numFmtId="0" fontId="2" fillId="34" borderId="18" xfId="42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">
      <selection activeCell="L10" sqref="L10"/>
    </sheetView>
  </sheetViews>
  <sheetFormatPr defaultColWidth="9.140625" defaultRowHeight="12.75"/>
  <cols>
    <col min="2" max="2" width="45.421875" style="0" customWidth="1"/>
    <col min="3" max="3" width="8.140625" style="0" customWidth="1"/>
    <col min="5" max="5" width="15.8515625" style="0" customWidth="1"/>
    <col min="6" max="6" width="13.8515625" style="0" customWidth="1"/>
    <col min="7" max="7" width="10.140625" style="0" customWidth="1"/>
    <col min="8" max="8" width="14.7109375" style="0" customWidth="1"/>
    <col min="11" max="11" width="11.28125" style="0" bestFit="1" customWidth="1"/>
    <col min="13" max="13" width="11.28125" style="0" bestFit="1" customWidth="1"/>
    <col min="15" max="15" width="11.28125" style="0" bestFit="1" customWidth="1"/>
    <col min="17" max="17" width="12.28125" style="0" bestFit="1" customWidth="1"/>
  </cols>
  <sheetData>
    <row r="1" spans="1:13" s="2" customFormat="1" ht="3" customHeight="1" hidden="1">
      <c r="A1" s="9" t="s">
        <v>6</v>
      </c>
      <c r="B1" s="9"/>
      <c r="C1" s="4"/>
      <c r="D1" s="5"/>
      <c r="E1" s="6"/>
      <c r="F1" s="7"/>
      <c r="G1" s="8"/>
      <c r="H1" s="3"/>
      <c r="I1" s="1"/>
      <c r="J1" s="1"/>
      <c r="K1" s="1"/>
      <c r="L1" s="1"/>
      <c r="M1" s="1"/>
    </row>
    <row r="2" spans="1:13" s="2" customFormat="1" ht="15.75" customHeight="1">
      <c r="A2" s="86"/>
      <c r="B2" s="86"/>
      <c r="C2" s="4"/>
      <c r="D2" s="5"/>
      <c r="E2" s="6"/>
      <c r="F2" s="87" t="s">
        <v>42</v>
      </c>
      <c r="G2" s="87"/>
      <c r="H2" s="87"/>
      <c r="I2" s="1"/>
      <c r="J2" s="1"/>
      <c r="K2" s="1"/>
      <c r="L2" s="1"/>
      <c r="M2" s="1"/>
    </row>
    <row r="3" spans="1:13" s="2" customFormat="1" ht="16.5" customHeight="1">
      <c r="A3" s="84" t="s">
        <v>29</v>
      </c>
      <c r="B3" s="84"/>
      <c r="C3" s="84"/>
      <c r="D3" s="84"/>
      <c r="E3" s="84"/>
      <c r="F3" s="84"/>
      <c r="G3" s="84"/>
      <c r="H3" s="84"/>
      <c r="I3" s="1"/>
      <c r="J3" s="1"/>
      <c r="K3" s="1"/>
      <c r="L3" s="1"/>
      <c r="M3" s="1"/>
    </row>
    <row r="4" spans="1:18" ht="15.75" customHeight="1">
      <c r="A4" s="85" t="s">
        <v>7</v>
      </c>
      <c r="B4" s="85" t="s">
        <v>31</v>
      </c>
      <c r="C4" s="85" t="s">
        <v>0</v>
      </c>
      <c r="D4" s="77" t="s">
        <v>1</v>
      </c>
      <c r="E4" s="78" t="s">
        <v>2</v>
      </c>
      <c r="F4" s="79" t="s">
        <v>32</v>
      </c>
      <c r="G4" s="80" t="s">
        <v>3</v>
      </c>
      <c r="H4" s="78" t="s">
        <v>4</v>
      </c>
      <c r="I4" s="26"/>
      <c r="J4" s="33" t="s">
        <v>51</v>
      </c>
      <c r="K4" s="26"/>
      <c r="L4" s="33" t="s">
        <v>52</v>
      </c>
      <c r="M4" s="26"/>
      <c r="N4" s="33" t="s">
        <v>50</v>
      </c>
      <c r="O4" s="26"/>
      <c r="P4" s="26"/>
      <c r="Q4" s="26"/>
      <c r="R4" s="26"/>
    </row>
    <row r="5" spans="1:18" ht="9.75" customHeight="1">
      <c r="A5" s="85"/>
      <c r="B5" s="85"/>
      <c r="C5" s="85"/>
      <c r="D5" s="77"/>
      <c r="E5" s="78"/>
      <c r="F5" s="79"/>
      <c r="G5" s="80"/>
      <c r="H5" s="78"/>
      <c r="I5" s="26"/>
      <c r="J5" s="26" t="s">
        <v>43</v>
      </c>
      <c r="K5" s="26"/>
      <c r="L5" s="26" t="s">
        <v>44</v>
      </c>
      <c r="M5" s="26"/>
      <c r="N5" s="26" t="s">
        <v>44</v>
      </c>
      <c r="O5" s="26"/>
      <c r="P5" s="26"/>
      <c r="Q5" s="26"/>
      <c r="R5" s="26"/>
    </row>
    <row r="6" spans="1:18" ht="12.75">
      <c r="A6" s="81" t="s">
        <v>30</v>
      </c>
      <c r="B6" s="82"/>
      <c r="C6" s="82"/>
      <c r="D6" s="82"/>
      <c r="E6" s="82"/>
      <c r="F6" s="82"/>
      <c r="G6" s="82"/>
      <c r="H6" s="82"/>
      <c r="I6" s="26"/>
      <c r="J6" s="27"/>
      <c r="K6" s="26"/>
      <c r="L6" s="26"/>
      <c r="M6" s="26"/>
      <c r="N6" s="26"/>
      <c r="O6" s="26"/>
      <c r="P6" s="26"/>
      <c r="Q6" s="26"/>
      <c r="R6" s="26"/>
    </row>
    <row r="7" spans="1:18" ht="12.75">
      <c r="A7" s="10">
        <v>1</v>
      </c>
      <c r="B7" s="11" t="s">
        <v>14</v>
      </c>
      <c r="C7" s="12" t="s">
        <v>19</v>
      </c>
      <c r="D7" s="12">
        <v>340</v>
      </c>
      <c r="E7" s="13">
        <v>56</v>
      </c>
      <c r="F7" s="14">
        <f>SUM(D7*E7)</f>
        <v>19040</v>
      </c>
      <c r="G7" s="15">
        <v>0.23</v>
      </c>
      <c r="H7" s="25">
        <f>SUM(F7+G7*F7)</f>
        <v>23419.2</v>
      </c>
      <c r="I7" s="26"/>
      <c r="J7" s="30">
        <v>110</v>
      </c>
      <c r="K7" s="28">
        <f>J7*E7*123%</f>
        <v>7576.8</v>
      </c>
      <c r="L7" s="31">
        <v>110</v>
      </c>
      <c r="M7" s="28">
        <f>L7*E7*123%</f>
        <v>7576.8</v>
      </c>
      <c r="N7" s="31">
        <v>120</v>
      </c>
      <c r="O7" s="28">
        <f>N7*E7*123%</f>
        <v>8265.6</v>
      </c>
      <c r="P7" s="26"/>
      <c r="Q7" s="28">
        <f>K7+M7+O7</f>
        <v>23419.2</v>
      </c>
      <c r="R7" s="26"/>
    </row>
    <row r="8" spans="1:18" ht="12.75">
      <c r="A8" s="83" t="s">
        <v>33</v>
      </c>
      <c r="B8" s="83"/>
      <c r="C8" s="83"/>
      <c r="D8" s="83"/>
      <c r="E8" s="83"/>
      <c r="F8" s="14">
        <f>SUM(F7)</f>
        <v>19040</v>
      </c>
      <c r="G8" s="15">
        <v>0.23</v>
      </c>
      <c r="H8" s="25">
        <f>SUM(F8+G8*F8)</f>
        <v>23419.2</v>
      </c>
      <c r="I8" s="26"/>
      <c r="J8" s="30"/>
      <c r="K8" s="28">
        <f>SUM(K7)</f>
        <v>7576.8</v>
      </c>
      <c r="L8" s="28"/>
      <c r="M8" s="28">
        <f>SUM(M7)</f>
        <v>7576.8</v>
      </c>
      <c r="N8" s="28"/>
      <c r="O8" s="28">
        <f>SUM(O7)</f>
        <v>8265.6</v>
      </c>
      <c r="P8" s="26"/>
      <c r="Q8" s="28">
        <f aca="true" t="shared" si="0" ref="Q8:Q40">K8+M8+O8</f>
        <v>23419.2</v>
      </c>
      <c r="R8" s="26"/>
    </row>
    <row r="9" spans="1:18" ht="12.75">
      <c r="A9" s="81" t="s">
        <v>34</v>
      </c>
      <c r="B9" s="82"/>
      <c r="C9" s="82"/>
      <c r="D9" s="82"/>
      <c r="E9" s="82"/>
      <c r="F9" s="82"/>
      <c r="G9" s="82"/>
      <c r="H9" s="82"/>
      <c r="I9" s="26"/>
      <c r="J9" s="30"/>
      <c r="K9" s="28"/>
      <c r="L9" s="31"/>
      <c r="M9" s="28"/>
      <c r="N9" s="31"/>
      <c r="O9" s="28">
        <f aca="true" t="shared" si="1" ref="O9:O38">N9*E9*123%</f>
        <v>0</v>
      </c>
      <c r="P9" s="26"/>
      <c r="Q9" s="28"/>
      <c r="R9" s="26"/>
    </row>
    <row r="10" spans="1:18" ht="12.75">
      <c r="A10" s="10">
        <v>1</v>
      </c>
      <c r="B10" s="11" t="s">
        <v>9</v>
      </c>
      <c r="C10" s="17" t="s">
        <v>5</v>
      </c>
      <c r="D10" s="12">
        <v>100</v>
      </c>
      <c r="E10" s="13">
        <v>70</v>
      </c>
      <c r="F10" s="14">
        <f>SUM(D10*E10)</f>
        <v>7000</v>
      </c>
      <c r="G10" s="19">
        <v>0.23</v>
      </c>
      <c r="H10" s="25">
        <f>SUM(F10+G10*F10)</f>
        <v>8610</v>
      </c>
      <c r="I10" s="26"/>
      <c r="J10" s="30"/>
      <c r="K10" s="28">
        <f aca="true" t="shared" si="2" ref="K10:K38">J10*E10*123%</f>
        <v>0</v>
      </c>
      <c r="L10" s="31">
        <v>100</v>
      </c>
      <c r="M10" s="28">
        <f aca="true" t="shared" si="3" ref="M10:M38">L10*E10*123%</f>
        <v>8610</v>
      </c>
      <c r="N10" s="31"/>
      <c r="O10" s="28">
        <f t="shared" si="1"/>
        <v>0</v>
      </c>
      <c r="P10" s="26"/>
      <c r="Q10" s="28">
        <f t="shared" si="0"/>
        <v>8610</v>
      </c>
      <c r="R10" s="26"/>
    </row>
    <row r="11" spans="1:18" ht="12.75">
      <c r="A11" s="10">
        <v>2</v>
      </c>
      <c r="B11" s="11" t="s">
        <v>11</v>
      </c>
      <c r="C11" s="17" t="s">
        <v>5</v>
      </c>
      <c r="D11" s="12">
        <v>100</v>
      </c>
      <c r="E11" s="18">
        <v>150</v>
      </c>
      <c r="F11" s="14">
        <f>SUM(D11*E11)</f>
        <v>15000</v>
      </c>
      <c r="G11" s="15">
        <v>0.23</v>
      </c>
      <c r="H11" s="25">
        <f>SUM(F11+G11*F11)</f>
        <v>18450</v>
      </c>
      <c r="I11" s="26"/>
      <c r="J11" s="31"/>
      <c r="K11" s="28">
        <f t="shared" si="2"/>
        <v>0</v>
      </c>
      <c r="L11" s="31">
        <v>100</v>
      </c>
      <c r="M11" s="28">
        <f t="shared" si="3"/>
        <v>18450</v>
      </c>
      <c r="N11" s="31"/>
      <c r="O11" s="28">
        <f t="shared" si="1"/>
        <v>0</v>
      </c>
      <c r="P11" s="26"/>
      <c r="Q11" s="28">
        <f t="shared" si="0"/>
        <v>18450</v>
      </c>
      <c r="R11" s="26"/>
    </row>
    <row r="12" spans="1:18" ht="12.75">
      <c r="A12" s="10">
        <v>3</v>
      </c>
      <c r="B12" s="11" t="s">
        <v>25</v>
      </c>
      <c r="C12" s="17" t="s">
        <v>5</v>
      </c>
      <c r="D12" s="12">
        <v>100</v>
      </c>
      <c r="E12" s="13">
        <v>70</v>
      </c>
      <c r="F12" s="14">
        <f>SUM(D12*E12)</f>
        <v>7000</v>
      </c>
      <c r="G12" s="15">
        <v>0.23</v>
      </c>
      <c r="H12" s="25">
        <f>SUM(F12+G12*F12)</f>
        <v>8610</v>
      </c>
      <c r="I12" s="29"/>
      <c r="J12" s="30"/>
      <c r="K12" s="28">
        <f t="shared" si="2"/>
        <v>0</v>
      </c>
      <c r="L12" s="31">
        <v>100</v>
      </c>
      <c r="M12" s="28">
        <f t="shared" si="3"/>
        <v>8610</v>
      </c>
      <c r="N12" s="31"/>
      <c r="O12" s="28">
        <f t="shared" si="1"/>
        <v>0</v>
      </c>
      <c r="P12" s="26"/>
      <c r="Q12" s="28">
        <f t="shared" si="0"/>
        <v>8610</v>
      </c>
      <c r="R12" s="26"/>
    </row>
    <row r="13" spans="1:18" ht="12.75">
      <c r="A13" s="10">
        <v>4</v>
      </c>
      <c r="B13" s="11" t="s">
        <v>24</v>
      </c>
      <c r="C13" s="17" t="s">
        <v>5</v>
      </c>
      <c r="D13" s="12">
        <v>1000</v>
      </c>
      <c r="E13" s="13">
        <v>40</v>
      </c>
      <c r="F13" s="14">
        <f aca="true" t="shared" si="4" ref="F13:F30">SUM(D13*E13)</f>
        <v>40000</v>
      </c>
      <c r="G13" s="19">
        <v>0.23</v>
      </c>
      <c r="H13" s="25">
        <f aca="true" t="shared" si="5" ref="H13:H23">SUM(F13+G13*F13)</f>
        <v>49200</v>
      </c>
      <c r="I13" s="26"/>
      <c r="J13" s="31">
        <v>200</v>
      </c>
      <c r="K13" s="28">
        <f t="shared" si="2"/>
        <v>9840</v>
      </c>
      <c r="L13" s="31">
        <v>400</v>
      </c>
      <c r="M13" s="28">
        <f t="shared" si="3"/>
        <v>19680</v>
      </c>
      <c r="N13" s="31">
        <v>400</v>
      </c>
      <c r="O13" s="28">
        <f t="shared" si="1"/>
        <v>19680</v>
      </c>
      <c r="P13" s="26"/>
      <c r="Q13" s="28">
        <f t="shared" si="0"/>
        <v>49200</v>
      </c>
      <c r="R13" s="26"/>
    </row>
    <row r="14" spans="1:18" ht="12.75">
      <c r="A14" s="83" t="s">
        <v>33</v>
      </c>
      <c r="B14" s="83"/>
      <c r="C14" s="83"/>
      <c r="D14" s="83"/>
      <c r="E14" s="83"/>
      <c r="F14" s="14">
        <f>SUM(F10:F13)</f>
        <v>69000</v>
      </c>
      <c r="G14" s="15">
        <v>0.23</v>
      </c>
      <c r="H14" s="25">
        <f t="shared" si="5"/>
        <v>84870</v>
      </c>
      <c r="I14" s="26"/>
      <c r="J14" s="31"/>
      <c r="K14" s="28">
        <f>SUM(K10:K13)</f>
        <v>9840</v>
      </c>
      <c r="L14" s="32"/>
      <c r="M14" s="28">
        <f>SUM(M10:M13)</f>
        <v>55350</v>
      </c>
      <c r="N14" s="32"/>
      <c r="O14" s="28">
        <f>SUM(O10:O13)</f>
        <v>19680</v>
      </c>
      <c r="P14" s="26"/>
      <c r="Q14" s="28">
        <f t="shared" si="0"/>
        <v>84870</v>
      </c>
      <c r="R14" s="26"/>
    </row>
    <row r="15" spans="1:18" ht="12.75">
      <c r="A15" s="81" t="s">
        <v>35</v>
      </c>
      <c r="B15" s="82"/>
      <c r="C15" s="82"/>
      <c r="D15" s="82"/>
      <c r="E15" s="82"/>
      <c r="F15" s="82"/>
      <c r="G15" s="82"/>
      <c r="H15" s="82"/>
      <c r="I15" s="26"/>
      <c r="J15" s="31"/>
      <c r="K15" s="28"/>
      <c r="L15" s="31"/>
      <c r="M15" s="28"/>
      <c r="N15" s="31"/>
      <c r="O15" s="28"/>
      <c r="P15" s="26"/>
      <c r="Q15" s="28"/>
      <c r="R15" s="26"/>
    </row>
    <row r="16" spans="1:18" ht="12.75">
      <c r="A16" s="10">
        <v>1</v>
      </c>
      <c r="B16" s="11" t="s">
        <v>40</v>
      </c>
      <c r="C16" s="17" t="s">
        <v>5</v>
      </c>
      <c r="D16" s="10">
        <v>50</v>
      </c>
      <c r="E16" s="13">
        <v>80</v>
      </c>
      <c r="F16" s="14">
        <f t="shared" si="4"/>
        <v>4000</v>
      </c>
      <c r="G16" s="15">
        <v>0.23</v>
      </c>
      <c r="H16" s="25">
        <f t="shared" si="5"/>
        <v>4920</v>
      </c>
      <c r="I16" s="26"/>
      <c r="J16" s="31">
        <v>50</v>
      </c>
      <c r="K16" s="28">
        <f t="shared" si="2"/>
        <v>4920</v>
      </c>
      <c r="L16" s="31"/>
      <c r="M16" s="28">
        <f t="shared" si="3"/>
        <v>0</v>
      </c>
      <c r="N16" s="31"/>
      <c r="O16" s="28">
        <f t="shared" si="1"/>
        <v>0</v>
      </c>
      <c r="P16" s="26"/>
      <c r="Q16" s="28">
        <f t="shared" si="0"/>
        <v>4920</v>
      </c>
      <c r="R16" s="26"/>
    </row>
    <row r="17" spans="1:18" ht="12.75">
      <c r="A17" s="10">
        <v>2</v>
      </c>
      <c r="B17" s="11" t="s">
        <v>41</v>
      </c>
      <c r="C17" s="17" t="s">
        <v>5</v>
      </c>
      <c r="D17" s="10">
        <v>15</v>
      </c>
      <c r="E17" s="13">
        <v>120</v>
      </c>
      <c r="F17" s="14">
        <f t="shared" si="4"/>
        <v>1800</v>
      </c>
      <c r="G17" s="15">
        <v>0.23</v>
      </c>
      <c r="H17" s="25">
        <f t="shared" si="5"/>
        <v>2214</v>
      </c>
      <c r="I17" s="26"/>
      <c r="J17" s="31">
        <v>15</v>
      </c>
      <c r="K17" s="28">
        <f t="shared" si="2"/>
        <v>2214</v>
      </c>
      <c r="L17" s="31"/>
      <c r="M17" s="28">
        <f t="shared" si="3"/>
        <v>0</v>
      </c>
      <c r="N17" s="31"/>
      <c r="O17" s="28">
        <f t="shared" si="1"/>
        <v>0</v>
      </c>
      <c r="P17" s="26"/>
      <c r="Q17" s="28">
        <f t="shared" si="0"/>
        <v>2214</v>
      </c>
      <c r="R17" s="26"/>
    </row>
    <row r="18" spans="1:18" ht="12.75">
      <c r="A18" s="10">
        <v>3</v>
      </c>
      <c r="B18" s="11" t="s">
        <v>26</v>
      </c>
      <c r="C18" s="17" t="s">
        <v>5</v>
      </c>
      <c r="D18" s="10">
        <v>50</v>
      </c>
      <c r="E18" s="13">
        <v>200</v>
      </c>
      <c r="F18" s="14">
        <f t="shared" si="4"/>
        <v>10000</v>
      </c>
      <c r="G18" s="15">
        <v>0.23</v>
      </c>
      <c r="H18" s="25">
        <f t="shared" si="5"/>
        <v>12300</v>
      </c>
      <c r="I18" s="26"/>
      <c r="J18" s="31">
        <v>50</v>
      </c>
      <c r="K18" s="28">
        <f t="shared" si="2"/>
        <v>12300</v>
      </c>
      <c r="L18" s="31"/>
      <c r="M18" s="28">
        <f t="shared" si="3"/>
        <v>0</v>
      </c>
      <c r="N18" s="31"/>
      <c r="O18" s="28">
        <f t="shared" si="1"/>
        <v>0</v>
      </c>
      <c r="P18" s="26"/>
      <c r="Q18" s="28">
        <f t="shared" si="0"/>
        <v>12300</v>
      </c>
      <c r="R18" s="26"/>
    </row>
    <row r="19" spans="1:18" ht="12.75">
      <c r="A19" s="83" t="s">
        <v>33</v>
      </c>
      <c r="B19" s="83"/>
      <c r="C19" s="83"/>
      <c r="D19" s="83"/>
      <c r="E19" s="83"/>
      <c r="F19" s="14">
        <f>SUM(F16:F18)</f>
        <v>15800</v>
      </c>
      <c r="G19" s="15">
        <v>0.23</v>
      </c>
      <c r="H19" s="25">
        <f t="shared" si="5"/>
        <v>19434</v>
      </c>
      <c r="I19" s="26"/>
      <c r="J19" s="31"/>
      <c r="K19" s="28">
        <f>SUM(K16:K18)</f>
        <v>19434</v>
      </c>
      <c r="L19" s="32"/>
      <c r="M19" s="28">
        <f>SUM(M16:M18)</f>
        <v>0</v>
      </c>
      <c r="N19" s="32"/>
      <c r="O19" s="28">
        <f>SUM(O16:O18)</f>
        <v>0</v>
      </c>
      <c r="P19" s="26"/>
      <c r="Q19" s="28">
        <f t="shared" si="0"/>
        <v>19434</v>
      </c>
      <c r="R19" s="26"/>
    </row>
    <row r="20" spans="1:18" ht="12.75">
      <c r="A20" s="81" t="s">
        <v>36</v>
      </c>
      <c r="B20" s="82"/>
      <c r="C20" s="82"/>
      <c r="D20" s="82"/>
      <c r="E20" s="82"/>
      <c r="F20" s="82"/>
      <c r="G20" s="82"/>
      <c r="H20" s="82"/>
      <c r="I20" s="26"/>
      <c r="J20" s="31"/>
      <c r="K20" s="28"/>
      <c r="L20" s="31"/>
      <c r="M20" s="28"/>
      <c r="N20" s="31"/>
      <c r="O20" s="28"/>
      <c r="P20" s="26"/>
      <c r="Q20" s="28"/>
      <c r="R20" s="26"/>
    </row>
    <row r="21" spans="1:18" ht="12.75">
      <c r="A21" s="10">
        <v>1</v>
      </c>
      <c r="B21" s="11" t="s">
        <v>8</v>
      </c>
      <c r="C21" s="17" t="s">
        <v>5</v>
      </c>
      <c r="D21" s="10">
        <v>450</v>
      </c>
      <c r="E21" s="20">
        <v>27</v>
      </c>
      <c r="F21" s="14">
        <f t="shared" si="4"/>
        <v>12150</v>
      </c>
      <c r="G21" s="15">
        <v>0.23</v>
      </c>
      <c r="H21" s="25">
        <f t="shared" si="5"/>
        <v>14944.5</v>
      </c>
      <c r="I21" s="26"/>
      <c r="J21" s="31"/>
      <c r="K21" s="28">
        <f t="shared" si="2"/>
        <v>0</v>
      </c>
      <c r="L21" s="31"/>
      <c r="M21" s="28">
        <f t="shared" si="3"/>
        <v>0</v>
      </c>
      <c r="N21" s="31">
        <v>450</v>
      </c>
      <c r="O21" s="28">
        <f t="shared" si="1"/>
        <v>14944.5</v>
      </c>
      <c r="P21" s="26"/>
      <c r="Q21" s="28">
        <f t="shared" si="0"/>
        <v>14944.5</v>
      </c>
      <c r="R21" s="26"/>
    </row>
    <row r="22" spans="1:18" ht="12.75">
      <c r="A22" s="10">
        <v>2</v>
      </c>
      <c r="B22" s="11" t="s">
        <v>23</v>
      </c>
      <c r="C22" s="17" t="s">
        <v>5</v>
      </c>
      <c r="D22" s="12">
        <v>9000</v>
      </c>
      <c r="E22" s="13">
        <v>0.7</v>
      </c>
      <c r="F22" s="14">
        <f t="shared" si="4"/>
        <v>6300</v>
      </c>
      <c r="G22" s="15">
        <v>0.23</v>
      </c>
      <c r="H22" s="25">
        <f t="shared" si="5"/>
        <v>7749</v>
      </c>
      <c r="I22" s="26"/>
      <c r="J22" s="31">
        <v>3000</v>
      </c>
      <c r="K22" s="28">
        <f t="shared" si="2"/>
        <v>2583</v>
      </c>
      <c r="L22" s="31">
        <v>3000</v>
      </c>
      <c r="M22" s="28">
        <f t="shared" si="3"/>
        <v>2583</v>
      </c>
      <c r="N22" s="31">
        <v>3000</v>
      </c>
      <c r="O22" s="28">
        <f t="shared" si="1"/>
        <v>2583</v>
      </c>
      <c r="P22" s="26"/>
      <c r="Q22" s="28">
        <f t="shared" si="0"/>
        <v>7749</v>
      </c>
      <c r="R22" s="26"/>
    </row>
    <row r="23" spans="1:18" ht="12.75">
      <c r="A23" s="83" t="s">
        <v>33</v>
      </c>
      <c r="B23" s="83"/>
      <c r="C23" s="83"/>
      <c r="D23" s="83"/>
      <c r="E23" s="83"/>
      <c r="F23" s="14">
        <f>SUM(F21:F22)</f>
        <v>18450</v>
      </c>
      <c r="G23" s="15">
        <v>0.23</v>
      </c>
      <c r="H23" s="25">
        <f t="shared" si="5"/>
        <v>22693.5</v>
      </c>
      <c r="I23" s="26"/>
      <c r="J23" s="31"/>
      <c r="K23" s="28">
        <f>SUM(K21:K22)</f>
        <v>2583</v>
      </c>
      <c r="L23" s="32"/>
      <c r="M23" s="28">
        <f>SUM(M21:M22)</f>
        <v>2583</v>
      </c>
      <c r="N23" s="32"/>
      <c r="O23" s="28">
        <f>SUM(O21:O22)</f>
        <v>17527.5</v>
      </c>
      <c r="P23" s="26"/>
      <c r="Q23" s="28">
        <f t="shared" si="0"/>
        <v>22693.5</v>
      </c>
      <c r="R23" s="26"/>
    </row>
    <row r="24" spans="1:18" ht="12.75">
      <c r="A24" s="81" t="s">
        <v>37</v>
      </c>
      <c r="B24" s="82"/>
      <c r="C24" s="82"/>
      <c r="D24" s="82"/>
      <c r="E24" s="82"/>
      <c r="F24" s="82"/>
      <c r="G24" s="82"/>
      <c r="H24" s="82"/>
      <c r="I24" s="26"/>
      <c r="J24" s="31"/>
      <c r="K24" s="28"/>
      <c r="L24" s="31"/>
      <c r="M24" s="28"/>
      <c r="N24" s="31"/>
      <c r="O24" s="28"/>
      <c r="P24" s="26"/>
      <c r="Q24" s="28"/>
      <c r="R24" s="26"/>
    </row>
    <row r="25" spans="1:18" ht="12.75">
      <c r="A25" s="24">
        <v>1</v>
      </c>
      <c r="B25" s="11" t="s">
        <v>27</v>
      </c>
      <c r="C25" s="17" t="s">
        <v>5</v>
      </c>
      <c r="D25" s="24">
        <v>300</v>
      </c>
      <c r="E25" s="20">
        <v>70</v>
      </c>
      <c r="F25" s="14">
        <f t="shared" si="4"/>
        <v>21000</v>
      </c>
      <c r="G25" s="15">
        <v>0.23</v>
      </c>
      <c r="H25" s="25">
        <f>SUM(F25+G25*F25)</f>
        <v>25830</v>
      </c>
      <c r="I25" s="26"/>
      <c r="J25" s="31">
        <v>300</v>
      </c>
      <c r="K25" s="28">
        <f t="shared" si="2"/>
        <v>25830</v>
      </c>
      <c r="L25" s="31"/>
      <c r="M25" s="28">
        <f t="shared" si="3"/>
        <v>0</v>
      </c>
      <c r="N25" s="31"/>
      <c r="O25" s="28">
        <f t="shared" si="1"/>
        <v>0</v>
      </c>
      <c r="P25" s="26"/>
      <c r="Q25" s="28">
        <f t="shared" si="0"/>
        <v>25830</v>
      </c>
      <c r="R25" s="26"/>
    </row>
    <row r="26" spans="1:18" ht="12.75">
      <c r="A26" s="24">
        <v>2</v>
      </c>
      <c r="B26" s="11" t="s">
        <v>28</v>
      </c>
      <c r="C26" s="17" t="s">
        <v>5</v>
      </c>
      <c r="D26" s="24">
        <v>4500</v>
      </c>
      <c r="E26" s="20">
        <v>30</v>
      </c>
      <c r="F26" s="14">
        <f t="shared" si="4"/>
        <v>135000</v>
      </c>
      <c r="G26" s="15">
        <v>0.23</v>
      </c>
      <c r="H26" s="25">
        <f>SUM(F26+G26*F26)</f>
        <v>166050</v>
      </c>
      <c r="I26" s="26"/>
      <c r="J26" s="31">
        <v>1500</v>
      </c>
      <c r="K26" s="28">
        <f t="shared" si="2"/>
        <v>55350</v>
      </c>
      <c r="L26" s="31">
        <v>1500</v>
      </c>
      <c r="M26" s="28">
        <f t="shared" si="3"/>
        <v>55350</v>
      </c>
      <c r="N26" s="31">
        <v>1500</v>
      </c>
      <c r="O26" s="28">
        <f t="shared" si="1"/>
        <v>55350</v>
      </c>
      <c r="P26" s="26"/>
      <c r="Q26" s="28">
        <f t="shared" si="0"/>
        <v>166050</v>
      </c>
      <c r="R26" s="26"/>
    </row>
    <row r="27" spans="1:18" ht="12.75">
      <c r="A27" s="83" t="s">
        <v>33</v>
      </c>
      <c r="B27" s="83"/>
      <c r="C27" s="83"/>
      <c r="D27" s="83"/>
      <c r="E27" s="83"/>
      <c r="F27" s="14">
        <f>SUM(F25:F26)</f>
        <v>156000</v>
      </c>
      <c r="G27" s="15">
        <v>0.23</v>
      </c>
      <c r="H27" s="25">
        <f>SUM(F27+G27*F27)</f>
        <v>191880</v>
      </c>
      <c r="I27" s="26"/>
      <c r="J27" s="31"/>
      <c r="K27" s="28">
        <f>SUM(K25:K26)</f>
        <v>81180</v>
      </c>
      <c r="L27" s="32"/>
      <c r="M27" s="28">
        <f>SUM(M25:M26)</f>
        <v>55350</v>
      </c>
      <c r="N27" s="32"/>
      <c r="O27" s="28">
        <f>SUM(O25:O26)</f>
        <v>55350</v>
      </c>
      <c r="P27" s="26"/>
      <c r="Q27" s="28">
        <f t="shared" si="0"/>
        <v>191880</v>
      </c>
      <c r="R27" s="26"/>
    </row>
    <row r="28" spans="1:18" ht="12.75">
      <c r="A28" s="81" t="s">
        <v>39</v>
      </c>
      <c r="B28" s="82"/>
      <c r="C28" s="82"/>
      <c r="D28" s="82"/>
      <c r="E28" s="82"/>
      <c r="F28" s="82"/>
      <c r="G28" s="82"/>
      <c r="H28" s="82"/>
      <c r="I28" s="26"/>
      <c r="J28" s="31"/>
      <c r="K28" s="28"/>
      <c r="L28" s="31"/>
      <c r="M28" s="28"/>
      <c r="N28" s="31"/>
      <c r="O28" s="28"/>
      <c r="P28" s="26"/>
      <c r="Q28" s="28"/>
      <c r="R28" s="26"/>
    </row>
    <row r="29" spans="1:18" ht="12.75">
      <c r="A29" s="10">
        <v>1</v>
      </c>
      <c r="B29" s="11" t="s">
        <v>10</v>
      </c>
      <c r="C29" s="17" t="s">
        <v>5</v>
      </c>
      <c r="D29" s="12">
        <v>10000</v>
      </c>
      <c r="E29" s="13">
        <v>3.2</v>
      </c>
      <c r="F29" s="14">
        <f t="shared" si="4"/>
        <v>32000</v>
      </c>
      <c r="G29" s="15">
        <v>0.23</v>
      </c>
      <c r="H29" s="25">
        <f aca="true" t="shared" si="6" ref="H29:H34">SUM(F29+G29*F29)</f>
        <v>39360</v>
      </c>
      <c r="I29" s="26"/>
      <c r="J29" s="31">
        <v>3000</v>
      </c>
      <c r="K29" s="28">
        <f t="shared" si="2"/>
        <v>11808</v>
      </c>
      <c r="L29" s="31">
        <v>3000</v>
      </c>
      <c r="M29" s="28">
        <f t="shared" si="3"/>
        <v>11808</v>
      </c>
      <c r="N29" s="31">
        <v>4000</v>
      </c>
      <c r="O29" s="28">
        <f t="shared" si="1"/>
        <v>15744</v>
      </c>
      <c r="P29" s="26"/>
      <c r="Q29" s="28">
        <f t="shared" si="0"/>
        <v>39360</v>
      </c>
      <c r="R29" s="26"/>
    </row>
    <row r="30" spans="1:18" ht="12.75">
      <c r="A30" s="10">
        <v>2</v>
      </c>
      <c r="B30" s="11" t="s">
        <v>12</v>
      </c>
      <c r="C30" s="17" t="s">
        <v>5</v>
      </c>
      <c r="D30" s="12">
        <v>9000</v>
      </c>
      <c r="E30" s="13">
        <v>6.7</v>
      </c>
      <c r="F30" s="14">
        <f t="shared" si="4"/>
        <v>60300</v>
      </c>
      <c r="G30" s="15">
        <v>0.23</v>
      </c>
      <c r="H30" s="25">
        <f t="shared" si="6"/>
        <v>74169</v>
      </c>
      <c r="I30" s="26"/>
      <c r="J30" s="31">
        <v>3000</v>
      </c>
      <c r="K30" s="28">
        <f t="shared" si="2"/>
        <v>24723</v>
      </c>
      <c r="L30" s="31">
        <v>3000</v>
      </c>
      <c r="M30" s="28">
        <f t="shared" si="3"/>
        <v>24723</v>
      </c>
      <c r="N30" s="31">
        <v>3000</v>
      </c>
      <c r="O30" s="28">
        <f t="shared" si="1"/>
        <v>24723</v>
      </c>
      <c r="P30" s="26"/>
      <c r="Q30" s="28">
        <f t="shared" si="0"/>
        <v>74169</v>
      </c>
      <c r="R30" s="26"/>
    </row>
    <row r="31" spans="1:18" ht="12.75">
      <c r="A31" s="10">
        <v>3</v>
      </c>
      <c r="B31" s="21" t="s">
        <v>13</v>
      </c>
      <c r="C31" s="17" t="s">
        <v>5</v>
      </c>
      <c r="D31" s="10">
        <v>300</v>
      </c>
      <c r="E31" s="18">
        <v>80</v>
      </c>
      <c r="F31" s="14">
        <f aca="true" t="shared" si="7" ref="F31:F38">SUM(D31*E31)</f>
        <v>24000</v>
      </c>
      <c r="G31" s="15">
        <v>0.23</v>
      </c>
      <c r="H31" s="25">
        <f t="shared" si="6"/>
        <v>29520</v>
      </c>
      <c r="I31" s="26"/>
      <c r="J31" s="31">
        <v>100</v>
      </c>
      <c r="K31" s="28">
        <f t="shared" si="2"/>
        <v>9840</v>
      </c>
      <c r="L31" s="31">
        <v>100</v>
      </c>
      <c r="M31" s="28">
        <f t="shared" si="3"/>
        <v>9840</v>
      </c>
      <c r="N31" s="31">
        <v>100</v>
      </c>
      <c r="O31" s="28">
        <f t="shared" si="1"/>
        <v>9840</v>
      </c>
      <c r="P31" s="26"/>
      <c r="Q31" s="28">
        <f t="shared" si="0"/>
        <v>29520</v>
      </c>
      <c r="R31" s="26"/>
    </row>
    <row r="32" spans="1:18" ht="12.75">
      <c r="A32" s="10">
        <v>4</v>
      </c>
      <c r="B32" s="11" t="s">
        <v>15</v>
      </c>
      <c r="C32" s="17" t="s">
        <v>5</v>
      </c>
      <c r="D32" s="12">
        <v>995</v>
      </c>
      <c r="E32" s="13">
        <v>8</v>
      </c>
      <c r="F32" s="14">
        <f t="shared" si="7"/>
        <v>7960</v>
      </c>
      <c r="G32" s="15">
        <v>0.23</v>
      </c>
      <c r="H32" s="25">
        <f t="shared" si="6"/>
        <v>9790.8</v>
      </c>
      <c r="I32" s="26"/>
      <c r="J32" s="31">
        <v>300</v>
      </c>
      <c r="K32" s="28">
        <f t="shared" si="2"/>
        <v>2952</v>
      </c>
      <c r="L32" s="31">
        <v>300</v>
      </c>
      <c r="M32" s="28">
        <f t="shared" si="3"/>
        <v>2952</v>
      </c>
      <c r="N32" s="31">
        <v>395</v>
      </c>
      <c r="O32" s="28">
        <f t="shared" si="1"/>
        <v>3886.7999999999997</v>
      </c>
      <c r="P32" s="26"/>
      <c r="Q32" s="28">
        <f t="shared" si="0"/>
        <v>9790.8</v>
      </c>
      <c r="R32" s="26"/>
    </row>
    <row r="33" spans="1:18" ht="12.75">
      <c r="A33" s="10">
        <v>5</v>
      </c>
      <c r="B33" s="11" t="s">
        <v>16</v>
      </c>
      <c r="C33" s="17" t="s">
        <v>5</v>
      </c>
      <c r="D33" s="12">
        <v>2000</v>
      </c>
      <c r="E33" s="13">
        <v>20</v>
      </c>
      <c r="F33" s="14">
        <f t="shared" si="7"/>
        <v>40000</v>
      </c>
      <c r="G33" s="15">
        <v>0.23</v>
      </c>
      <c r="H33" s="25">
        <f t="shared" si="6"/>
        <v>49200</v>
      </c>
      <c r="I33" s="26"/>
      <c r="J33" s="31">
        <v>800</v>
      </c>
      <c r="K33" s="28">
        <f t="shared" si="2"/>
        <v>19680</v>
      </c>
      <c r="L33" s="31">
        <v>600</v>
      </c>
      <c r="M33" s="28">
        <f t="shared" si="3"/>
        <v>14760</v>
      </c>
      <c r="N33" s="31">
        <v>600</v>
      </c>
      <c r="O33" s="28">
        <f t="shared" si="1"/>
        <v>14760</v>
      </c>
      <c r="P33" s="26"/>
      <c r="Q33" s="28">
        <f t="shared" si="0"/>
        <v>49200</v>
      </c>
      <c r="R33" s="26"/>
    </row>
    <row r="34" spans="1:18" ht="12.75">
      <c r="A34" s="10">
        <v>6</v>
      </c>
      <c r="B34" s="11" t="s">
        <v>17</v>
      </c>
      <c r="C34" s="17" t="s">
        <v>5</v>
      </c>
      <c r="D34" s="12">
        <v>110</v>
      </c>
      <c r="E34" s="13">
        <v>100</v>
      </c>
      <c r="F34" s="14">
        <f t="shared" si="7"/>
        <v>11000</v>
      </c>
      <c r="G34" s="15">
        <v>0.23</v>
      </c>
      <c r="H34" s="25">
        <f t="shared" si="6"/>
        <v>13530</v>
      </c>
      <c r="I34" s="26"/>
      <c r="J34" s="31"/>
      <c r="K34" s="28">
        <f t="shared" si="2"/>
        <v>0</v>
      </c>
      <c r="L34" s="31">
        <v>50</v>
      </c>
      <c r="M34" s="28">
        <f t="shared" si="3"/>
        <v>6150</v>
      </c>
      <c r="N34" s="31">
        <v>60</v>
      </c>
      <c r="O34" s="28">
        <f t="shared" si="1"/>
        <v>7380</v>
      </c>
      <c r="P34" s="26"/>
      <c r="Q34" s="28">
        <f t="shared" si="0"/>
        <v>13530</v>
      </c>
      <c r="R34" s="26"/>
    </row>
    <row r="35" spans="1:18" ht="12.75">
      <c r="A35" s="10">
        <v>7</v>
      </c>
      <c r="B35" s="11" t="s">
        <v>22</v>
      </c>
      <c r="C35" s="17" t="s">
        <v>5</v>
      </c>
      <c r="D35" s="12">
        <v>400</v>
      </c>
      <c r="E35" s="13">
        <v>25</v>
      </c>
      <c r="F35" s="14">
        <f t="shared" si="7"/>
        <v>10000</v>
      </c>
      <c r="G35" s="15">
        <v>0.23</v>
      </c>
      <c r="H35" s="25">
        <f aca="true" t="shared" si="8" ref="H35:H40">SUM(F35+G35*F35)</f>
        <v>12300</v>
      </c>
      <c r="I35" s="26"/>
      <c r="J35" s="31">
        <v>200</v>
      </c>
      <c r="K35" s="28">
        <f t="shared" si="2"/>
        <v>6150</v>
      </c>
      <c r="L35" s="31"/>
      <c r="M35" s="28">
        <f t="shared" si="3"/>
        <v>0</v>
      </c>
      <c r="N35" s="31">
        <v>200</v>
      </c>
      <c r="O35" s="28">
        <f t="shared" si="1"/>
        <v>6150</v>
      </c>
      <c r="P35" s="26"/>
      <c r="Q35" s="28">
        <f t="shared" si="0"/>
        <v>12300</v>
      </c>
      <c r="R35" s="26"/>
    </row>
    <row r="36" spans="1:18" ht="12.75">
      <c r="A36" s="10">
        <v>8</v>
      </c>
      <c r="B36" s="11" t="s">
        <v>18</v>
      </c>
      <c r="C36" s="17" t="s">
        <v>5</v>
      </c>
      <c r="D36" s="12">
        <v>9000</v>
      </c>
      <c r="E36" s="13">
        <v>2.5</v>
      </c>
      <c r="F36" s="14">
        <f t="shared" si="7"/>
        <v>22500</v>
      </c>
      <c r="G36" s="15">
        <v>0.23</v>
      </c>
      <c r="H36" s="25">
        <f t="shared" si="8"/>
        <v>27675</v>
      </c>
      <c r="I36" s="26"/>
      <c r="J36" s="31">
        <v>3000</v>
      </c>
      <c r="K36" s="28">
        <f t="shared" si="2"/>
        <v>9225</v>
      </c>
      <c r="L36" s="31">
        <v>3000</v>
      </c>
      <c r="M36" s="28">
        <f t="shared" si="3"/>
        <v>9225</v>
      </c>
      <c r="N36" s="31">
        <v>3000</v>
      </c>
      <c r="O36" s="28">
        <f t="shared" si="1"/>
        <v>9225</v>
      </c>
      <c r="P36" s="26"/>
      <c r="Q36" s="28">
        <f t="shared" si="0"/>
        <v>27675</v>
      </c>
      <c r="R36" s="26"/>
    </row>
    <row r="37" spans="1:18" ht="12.75">
      <c r="A37" s="10">
        <v>9</v>
      </c>
      <c r="B37" s="11" t="s">
        <v>21</v>
      </c>
      <c r="C37" s="17" t="s">
        <v>5</v>
      </c>
      <c r="D37" s="12">
        <v>9100</v>
      </c>
      <c r="E37" s="13">
        <v>2.5</v>
      </c>
      <c r="F37" s="14">
        <f t="shared" si="7"/>
        <v>22750</v>
      </c>
      <c r="G37" s="15">
        <v>0.23</v>
      </c>
      <c r="H37" s="25">
        <f t="shared" si="8"/>
        <v>27982.5</v>
      </c>
      <c r="I37" s="26"/>
      <c r="J37" s="31">
        <v>3000</v>
      </c>
      <c r="K37" s="28">
        <f t="shared" si="2"/>
        <v>9225</v>
      </c>
      <c r="L37" s="31">
        <v>3000</v>
      </c>
      <c r="M37" s="28">
        <f t="shared" si="3"/>
        <v>9225</v>
      </c>
      <c r="N37" s="31">
        <v>3100</v>
      </c>
      <c r="O37" s="28">
        <f t="shared" si="1"/>
        <v>9532.5</v>
      </c>
      <c r="P37" s="26"/>
      <c r="Q37" s="28">
        <f t="shared" si="0"/>
        <v>27982.5</v>
      </c>
      <c r="R37" s="26"/>
    </row>
    <row r="38" spans="1:18" ht="12.75">
      <c r="A38" s="10">
        <v>11</v>
      </c>
      <c r="B38" s="11" t="s">
        <v>20</v>
      </c>
      <c r="C38" s="17" t="s">
        <v>5</v>
      </c>
      <c r="D38" s="12">
        <v>900</v>
      </c>
      <c r="E38" s="13">
        <v>20</v>
      </c>
      <c r="F38" s="14">
        <f t="shared" si="7"/>
        <v>18000</v>
      </c>
      <c r="G38" s="19">
        <v>0.23</v>
      </c>
      <c r="H38" s="25">
        <f t="shared" si="8"/>
        <v>22140</v>
      </c>
      <c r="I38" s="26"/>
      <c r="J38" s="31">
        <v>300</v>
      </c>
      <c r="K38" s="28">
        <f t="shared" si="2"/>
        <v>7380</v>
      </c>
      <c r="L38" s="31">
        <v>300</v>
      </c>
      <c r="M38" s="28">
        <f t="shared" si="3"/>
        <v>7380</v>
      </c>
      <c r="N38" s="31">
        <v>300</v>
      </c>
      <c r="O38" s="28">
        <f t="shared" si="1"/>
        <v>7380</v>
      </c>
      <c r="P38" s="26"/>
      <c r="Q38" s="28">
        <f t="shared" si="0"/>
        <v>22140</v>
      </c>
      <c r="R38" s="26"/>
    </row>
    <row r="39" spans="1:18" ht="12.75">
      <c r="A39" s="83" t="s">
        <v>33</v>
      </c>
      <c r="B39" s="83"/>
      <c r="C39" s="83"/>
      <c r="D39" s="83"/>
      <c r="E39" s="83"/>
      <c r="F39" s="14">
        <f>SUM(F29:F38)</f>
        <v>248510</v>
      </c>
      <c r="G39" s="19">
        <v>0.23</v>
      </c>
      <c r="H39" s="25">
        <f t="shared" si="8"/>
        <v>305667.3</v>
      </c>
      <c r="I39" s="26"/>
      <c r="J39" s="31"/>
      <c r="K39" s="28">
        <f>SUM(K29:K38)</f>
        <v>100983</v>
      </c>
      <c r="L39" s="32"/>
      <c r="M39" s="28">
        <f>SUM(M29:M38)</f>
        <v>96063</v>
      </c>
      <c r="N39" s="32"/>
      <c r="O39" s="28">
        <f>SUM(O29:O38)</f>
        <v>108621.3</v>
      </c>
      <c r="P39" s="26"/>
      <c r="Q39" s="28">
        <f t="shared" si="0"/>
        <v>305667.3</v>
      </c>
      <c r="R39" s="26"/>
    </row>
    <row r="40" spans="1:18" ht="12.75">
      <c r="A40" s="88" t="s">
        <v>38</v>
      </c>
      <c r="B40" s="88"/>
      <c r="C40" s="88"/>
      <c r="D40" s="88"/>
      <c r="E40" s="88"/>
      <c r="F40" s="14">
        <f>F8+F14+F19+F23+F27+F39</f>
        <v>526800</v>
      </c>
      <c r="G40" s="15">
        <v>0.23</v>
      </c>
      <c r="H40" s="25">
        <f t="shared" si="8"/>
        <v>647964</v>
      </c>
      <c r="I40" s="26"/>
      <c r="J40" s="31"/>
      <c r="K40" s="28">
        <f>K8+K14+K19+K23+K27+K39</f>
        <v>221596.8</v>
      </c>
      <c r="L40" s="32"/>
      <c r="M40" s="28">
        <f>M8+M14+M19+M23+M27+M39</f>
        <v>216922.8</v>
      </c>
      <c r="N40" s="32"/>
      <c r="O40" s="28">
        <f>O8+O14+O19+O23+O27+O39</f>
        <v>209444.40000000002</v>
      </c>
      <c r="P40" s="26"/>
      <c r="Q40" s="28">
        <f t="shared" si="0"/>
        <v>647964</v>
      </c>
      <c r="R40" s="26"/>
    </row>
    <row r="41" spans="1:8" ht="12.75">
      <c r="A41" s="16"/>
      <c r="B41" s="16"/>
      <c r="C41" s="16"/>
      <c r="D41" s="16"/>
      <c r="E41" s="16"/>
      <c r="F41" s="16"/>
      <c r="G41" s="16"/>
      <c r="H41" s="22"/>
    </row>
    <row r="42" spans="1:8" ht="12.75">
      <c r="A42" s="23"/>
      <c r="B42" s="16"/>
      <c r="C42" s="16"/>
      <c r="D42" s="16"/>
      <c r="E42" s="16"/>
      <c r="F42" s="16"/>
      <c r="G42" s="16"/>
      <c r="H42" s="16"/>
    </row>
    <row r="44" spans="1:2" ht="12.75">
      <c r="A44" s="75"/>
      <c r="B44" s="76"/>
    </row>
  </sheetData>
  <sheetProtection/>
  <mergeCells count="25">
    <mergeCell ref="A39:E39"/>
    <mergeCell ref="A40:E40"/>
    <mergeCell ref="A9:H9"/>
    <mergeCell ref="A8:E8"/>
    <mergeCell ref="A14:E14"/>
    <mergeCell ref="A15:H15"/>
    <mergeCell ref="A19:E19"/>
    <mergeCell ref="A28:H28"/>
    <mergeCell ref="A27:E27"/>
    <mergeCell ref="A3:H3"/>
    <mergeCell ref="A4:A5"/>
    <mergeCell ref="B4:B5"/>
    <mergeCell ref="C4:C5"/>
    <mergeCell ref="A2:B2"/>
    <mergeCell ref="F2:H2"/>
    <mergeCell ref="A44:B44"/>
    <mergeCell ref="D4:D5"/>
    <mergeCell ref="E4:E5"/>
    <mergeCell ref="F4:F5"/>
    <mergeCell ref="G4:G5"/>
    <mergeCell ref="H4:H5"/>
    <mergeCell ref="A6:H6"/>
    <mergeCell ref="A20:H20"/>
    <mergeCell ref="A23:E23"/>
    <mergeCell ref="A24:H24"/>
  </mergeCells>
  <printOptions/>
  <pageMargins left="1.39" right="0.7" top="0.75" bottom="0.75" header="0.3" footer="0.3"/>
  <pageSetup fitToWidth="0" fitToHeight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2">
      <selection activeCell="C6" sqref="C6"/>
    </sheetView>
  </sheetViews>
  <sheetFormatPr defaultColWidth="9.140625" defaultRowHeight="12.75"/>
  <cols>
    <col min="2" max="2" width="34.421875" style="0" customWidth="1"/>
    <col min="3" max="3" width="16.57421875" style="0" customWidth="1"/>
    <col min="4" max="4" width="10.00390625" style="0" customWidth="1"/>
    <col min="5" max="5" width="11.00390625" style="0" customWidth="1"/>
    <col min="12" max="12" width="10.28125" style="0" customWidth="1"/>
    <col min="16" max="16" width="11.28125" style="0" bestFit="1" customWidth="1"/>
    <col min="18" max="18" width="11.28125" style="0" bestFit="1" customWidth="1"/>
    <col min="20" max="20" width="11.28125" style="0" bestFit="1" customWidth="1"/>
    <col min="22" max="22" width="12.28125" style="0" bestFit="1" customWidth="1"/>
  </cols>
  <sheetData>
    <row r="1" spans="1:18" s="2" customFormat="1" ht="3" customHeight="1" hidden="1">
      <c r="A1" s="9" t="s">
        <v>6</v>
      </c>
      <c r="B1" s="9"/>
      <c r="C1" s="9"/>
      <c r="D1" s="4"/>
      <c r="E1" s="5"/>
      <c r="F1" s="5"/>
      <c r="G1" s="5"/>
      <c r="H1" s="5"/>
      <c r="I1" s="5"/>
      <c r="J1" s="5"/>
      <c r="K1" s="5"/>
      <c r="L1" s="5"/>
      <c r="M1" s="5"/>
      <c r="N1" s="1"/>
      <c r="O1" s="1"/>
      <c r="P1" s="1"/>
      <c r="Q1" s="1"/>
      <c r="R1" s="1"/>
    </row>
    <row r="2" spans="1:18" s="2" customFormat="1" ht="28.5" customHeight="1">
      <c r="A2" s="94"/>
      <c r="B2" s="94"/>
      <c r="C2" s="34"/>
      <c r="D2" s="4"/>
      <c r="E2" s="5"/>
      <c r="F2" s="5"/>
      <c r="G2" s="5"/>
      <c r="H2" s="5"/>
      <c r="I2" s="5"/>
      <c r="J2" s="5"/>
      <c r="K2" s="95" t="s">
        <v>62</v>
      </c>
      <c r="L2" s="95"/>
      <c r="M2" s="95"/>
      <c r="N2" s="1"/>
      <c r="O2" s="1"/>
      <c r="P2" s="1"/>
      <c r="Q2" s="1"/>
      <c r="R2" s="1"/>
    </row>
    <row r="3" spans="1:18" s="2" customFormat="1" ht="24" customHeight="1">
      <c r="A3" s="96" t="s">
        <v>57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"/>
      <c r="O3" s="1"/>
      <c r="P3" s="1"/>
      <c r="Q3" s="1"/>
      <c r="R3" s="1"/>
    </row>
    <row r="4" spans="1:23" ht="15.75" customHeight="1">
      <c r="A4" s="89" t="s">
        <v>7</v>
      </c>
      <c r="B4" s="89" t="s">
        <v>31</v>
      </c>
      <c r="C4" s="89" t="s">
        <v>45</v>
      </c>
      <c r="D4" s="89" t="s">
        <v>0</v>
      </c>
      <c r="E4" s="90" t="s">
        <v>1</v>
      </c>
      <c r="F4" s="90"/>
      <c r="G4" s="90"/>
      <c r="H4" s="90"/>
      <c r="I4" s="90"/>
      <c r="J4" s="90"/>
      <c r="K4" s="90"/>
      <c r="L4" s="90"/>
      <c r="M4" s="90"/>
      <c r="N4" s="26"/>
      <c r="O4" s="33"/>
      <c r="P4" s="26"/>
      <c r="Q4" s="33"/>
      <c r="R4" s="26"/>
      <c r="S4" s="33"/>
      <c r="T4" s="26"/>
      <c r="U4" s="26"/>
      <c r="V4" s="26"/>
      <c r="W4" s="26"/>
    </row>
    <row r="5" spans="1:23" ht="32.25" customHeight="1">
      <c r="A5" s="89"/>
      <c r="B5" s="89"/>
      <c r="C5" s="89"/>
      <c r="D5" s="89"/>
      <c r="E5" s="56" t="s">
        <v>46</v>
      </c>
      <c r="F5" s="56" t="s">
        <v>58</v>
      </c>
      <c r="G5" s="56" t="s">
        <v>59</v>
      </c>
      <c r="H5" s="62" t="s">
        <v>103</v>
      </c>
      <c r="I5" s="56" t="s">
        <v>60</v>
      </c>
      <c r="J5" s="56" t="s">
        <v>47</v>
      </c>
      <c r="K5" s="56" t="s">
        <v>49</v>
      </c>
      <c r="L5" s="56" t="s">
        <v>48</v>
      </c>
      <c r="M5" s="56" t="s">
        <v>38</v>
      </c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10.25" customHeight="1">
      <c r="A6" s="61">
        <v>1</v>
      </c>
      <c r="B6" s="64" t="s">
        <v>14</v>
      </c>
      <c r="C6" s="61" t="s">
        <v>102</v>
      </c>
      <c r="D6" s="63" t="s">
        <v>19</v>
      </c>
      <c r="E6" s="43">
        <v>30</v>
      </c>
      <c r="F6" s="43">
        <v>45</v>
      </c>
      <c r="G6" s="43">
        <v>30</v>
      </c>
      <c r="H6" s="43">
        <v>35</v>
      </c>
      <c r="I6" s="43">
        <v>30</v>
      </c>
      <c r="J6" s="43">
        <v>30</v>
      </c>
      <c r="K6" s="43">
        <v>60</v>
      </c>
      <c r="L6" s="43">
        <v>80</v>
      </c>
      <c r="M6" s="43">
        <f>SUM(E6:L6)</f>
        <v>340</v>
      </c>
      <c r="N6" s="26"/>
      <c r="O6" s="30"/>
      <c r="P6" s="28"/>
      <c r="Q6" s="31"/>
      <c r="R6" s="28"/>
      <c r="S6" s="31"/>
      <c r="T6" s="28"/>
      <c r="U6" s="26"/>
      <c r="V6" s="28"/>
      <c r="W6" s="26"/>
    </row>
    <row r="7" spans="1:13" ht="12.75">
      <c r="A7" s="93" t="s">
        <v>64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12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s="40" customFormat="1" ht="23.25" customHeight="1">
      <c r="A9" s="92" t="s">
        <v>65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40" customFormat="1" ht="23.25" customHeight="1">
      <c r="A10" s="91" t="s">
        <v>66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s="40" customFormat="1" ht="23.25" customHeight="1">
      <c r="A11" s="91" t="s">
        <v>67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s="40" customFormat="1" ht="23.25" customHeight="1">
      <c r="A12" s="91" t="s">
        <v>68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1:13" s="40" customFormat="1" ht="23.25" customHeight="1">
      <c r="A13" s="91" t="s">
        <v>69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s="40" customFormat="1" ht="23.25" customHeight="1">
      <c r="A14" s="91" t="s">
        <v>70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s="40" customFormat="1" ht="23.25" customHeight="1">
      <c r="A15" s="92" t="s">
        <v>71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s="40" customFormat="1" ht="21" customHeight="1">
      <c r="A16" s="92" t="s">
        <v>72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</sheetData>
  <sheetProtection/>
  <mergeCells count="17">
    <mergeCell ref="A9:M9"/>
    <mergeCell ref="A7:M8"/>
    <mergeCell ref="A2:B2"/>
    <mergeCell ref="K2:M2"/>
    <mergeCell ref="A3:M3"/>
    <mergeCell ref="A4:A5"/>
    <mergeCell ref="B4:B5"/>
    <mergeCell ref="C4:C5"/>
    <mergeCell ref="D4:D5"/>
    <mergeCell ref="E4:M4"/>
    <mergeCell ref="A10:M10"/>
    <mergeCell ref="A15:M15"/>
    <mergeCell ref="A16:M16"/>
    <mergeCell ref="A14:M14"/>
    <mergeCell ref="A13:M13"/>
    <mergeCell ref="A12:M12"/>
    <mergeCell ref="A11:M11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2">
      <selection activeCell="C6" sqref="C6:C9"/>
    </sheetView>
  </sheetViews>
  <sheetFormatPr defaultColWidth="9.140625" defaultRowHeight="12.75"/>
  <cols>
    <col min="2" max="2" width="34.421875" style="0" customWidth="1"/>
    <col min="3" max="3" width="16.57421875" style="0" customWidth="1"/>
    <col min="4" max="4" width="10.00390625" style="0" customWidth="1"/>
    <col min="5" max="5" width="11.00390625" style="0" customWidth="1"/>
    <col min="12" max="12" width="10.28125" style="0" customWidth="1"/>
    <col min="16" max="16" width="11.28125" style="0" bestFit="1" customWidth="1"/>
    <col min="18" max="18" width="11.28125" style="0" bestFit="1" customWidth="1"/>
    <col min="20" max="20" width="11.28125" style="0" bestFit="1" customWidth="1"/>
    <col min="22" max="22" width="12.28125" style="0" bestFit="1" customWidth="1"/>
  </cols>
  <sheetData>
    <row r="1" spans="1:18" s="2" customFormat="1" ht="3" customHeight="1" hidden="1">
      <c r="A1" s="9" t="s">
        <v>6</v>
      </c>
      <c r="B1" s="9"/>
      <c r="C1" s="9"/>
      <c r="D1" s="4"/>
      <c r="E1" s="5"/>
      <c r="F1" s="5"/>
      <c r="G1" s="5"/>
      <c r="H1" s="5"/>
      <c r="I1" s="5"/>
      <c r="J1" s="5"/>
      <c r="K1" s="5"/>
      <c r="L1" s="5"/>
      <c r="M1" s="5"/>
      <c r="N1" s="1"/>
      <c r="O1" s="1"/>
      <c r="P1" s="1"/>
      <c r="Q1" s="1"/>
      <c r="R1" s="1"/>
    </row>
    <row r="2" spans="1:18" s="2" customFormat="1" ht="28.5" customHeight="1">
      <c r="A2" s="94"/>
      <c r="B2" s="94"/>
      <c r="C2" s="34"/>
      <c r="D2" s="4"/>
      <c r="E2" s="5"/>
      <c r="F2" s="5"/>
      <c r="G2" s="5"/>
      <c r="H2" s="5"/>
      <c r="I2" s="5"/>
      <c r="J2" s="5"/>
      <c r="K2" s="95" t="s">
        <v>63</v>
      </c>
      <c r="L2" s="95"/>
      <c r="M2" s="95"/>
      <c r="N2" s="1"/>
      <c r="O2" s="1"/>
      <c r="P2" s="1"/>
      <c r="Q2" s="1"/>
      <c r="R2" s="1"/>
    </row>
    <row r="3" spans="1:18" s="2" customFormat="1" ht="24" customHeight="1">
      <c r="A3" s="84" t="s">
        <v>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  <c r="O3" s="1"/>
      <c r="P3" s="1"/>
      <c r="Q3" s="1"/>
      <c r="R3" s="1"/>
    </row>
    <row r="4" spans="1:23" ht="15.75" customHeight="1">
      <c r="A4" s="89" t="s">
        <v>7</v>
      </c>
      <c r="B4" s="89" t="s">
        <v>31</v>
      </c>
      <c r="C4" s="101" t="s">
        <v>45</v>
      </c>
      <c r="D4" s="89" t="s">
        <v>0</v>
      </c>
      <c r="E4" s="104" t="s">
        <v>1</v>
      </c>
      <c r="F4" s="105"/>
      <c r="G4" s="105"/>
      <c r="H4" s="105"/>
      <c r="I4" s="105"/>
      <c r="J4" s="105"/>
      <c r="K4" s="105"/>
      <c r="L4" s="105"/>
      <c r="M4" s="106"/>
      <c r="N4" s="26"/>
      <c r="O4" s="33"/>
      <c r="P4" s="26"/>
      <c r="Q4" s="33"/>
      <c r="R4" s="26"/>
      <c r="S4" s="33"/>
      <c r="T4" s="26"/>
      <c r="U4" s="26"/>
      <c r="V4" s="26"/>
      <c r="W4" s="26"/>
    </row>
    <row r="5" spans="1:23" ht="32.25" customHeight="1">
      <c r="A5" s="89"/>
      <c r="B5" s="89"/>
      <c r="C5" s="103"/>
      <c r="D5" s="89"/>
      <c r="E5" s="35" t="s">
        <v>46</v>
      </c>
      <c r="F5" s="35" t="s">
        <v>58</v>
      </c>
      <c r="G5" s="35" t="s">
        <v>59</v>
      </c>
      <c r="H5" s="62" t="s">
        <v>104</v>
      </c>
      <c r="I5" s="35" t="s">
        <v>60</v>
      </c>
      <c r="J5" s="35" t="s">
        <v>47</v>
      </c>
      <c r="K5" s="35" t="s">
        <v>49</v>
      </c>
      <c r="L5" s="35" t="s">
        <v>48</v>
      </c>
      <c r="M5" s="35" t="s">
        <v>38</v>
      </c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43.5" customHeight="1">
      <c r="A6" s="36">
        <v>1</v>
      </c>
      <c r="B6" s="38" t="s">
        <v>9</v>
      </c>
      <c r="C6" s="101" t="s">
        <v>105</v>
      </c>
      <c r="D6" s="100" t="s">
        <v>5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100</v>
      </c>
      <c r="M6" s="37">
        <f>SUM(E6:L6)</f>
        <v>100</v>
      </c>
      <c r="N6" s="26"/>
      <c r="O6" s="30"/>
      <c r="P6" s="28"/>
      <c r="Q6" s="31"/>
      <c r="R6" s="28"/>
      <c r="S6" s="31"/>
      <c r="T6" s="28"/>
      <c r="U6" s="26"/>
      <c r="V6" s="28"/>
      <c r="W6" s="26"/>
    </row>
    <row r="7" spans="1:23" ht="39" customHeight="1">
      <c r="A7" s="36">
        <v>2</v>
      </c>
      <c r="B7" s="39" t="s">
        <v>11</v>
      </c>
      <c r="C7" s="102"/>
      <c r="D7" s="100"/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100</v>
      </c>
      <c r="M7" s="37">
        <f>SUM(E7:L7)</f>
        <v>100</v>
      </c>
      <c r="N7" s="26"/>
      <c r="O7" s="30"/>
      <c r="P7" s="28"/>
      <c r="Q7" s="31"/>
      <c r="R7" s="28"/>
      <c r="S7" s="31"/>
      <c r="T7" s="28"/>
      <c r="U7" s="26"/>
      <c r="V7" s="28"/>
      <c r="W7" s="26"/>
    </row>
    <row r="8" spans="1:23" ht="37.5" customHeight="1">
      <c r="A8" s="36">
        <v>3</v>
      </c>
      <c r="B8" s="39" t="s">
        <v>25</v>
      </c>
      <c r="C8" s="102"/>
      <c r="D8" s="100"/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100</v>
      </c>
      <c r="M8" s="37">
        <f>SUM(E8:L8)</f>
        <v>100</v>
      </c>
      <c r="N8" s="26"/>
      <c r="O8" s="30"/>
      <c r="P8" s="28"/>
      <c r="Q8" s="31"/>
      <c r="R8" s="28"/>
      <c r="S8" s="31"/>
      <c r="T8" s="28"/>
      <c r="U8" s="26"/>
      <c r="V8" s="28"/>
      <c r="W8" s="26"/>
    </row>
    <row r="9" spans="1:23" ht="41.25" customHeight="1">
      <c r="A9" s="61">
        <v>4</v>
      </c>
      <c r="B9" s="64" t="s">
        <v>24</v>
      </c>
      <c r="C9" s="103"/>
      <c r="D9" s="100"/>
      <c r="E9" s="37">
        <v>100</v>
      </c>
      <c r="F9" s="37">
        <v>150</v>
      </c>
      <c r="G9" s="37">
        <v>80</v>
      </c>
      <c r="H9" s="37">
        <v>100</v>
      </c>
      <c r="I9" s="37">
        <v>100</v>
      </c>
      <c r="J9" s="37">
        <v>100</v>
      </c>
      <c r="K9" s="37">
        <v>170</v>
      </c>
      <c r="L9" s="37">
        <v>200</v>
      </c>
      <c r="M9" s="37">
        <f>SUM(E9:L9)</f>
        <v>1000</v>
      </c>
      <c r="N9" s="26"/>
      <c r="O9" s="30"/>
      <c r="P9" s="28"/>
      <c r="Q9" s="31"/>
      <c r="R9" s="28"/>
      <c r="S9" s="31"/>
      <c r="T9" s="28"/>
      <c r="U9" s="26"/>
      <c r="V9" s="28"/>
      <c r="W9" s="26"/>
    </row>
    <row r="11" spans="1:13" ht="12.75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45"/>
      <c r="M11" s="45"/>
    </row>
    <row r="12" spans="1:13" s="40" customFormat="1" ht="23.25" customHeight="1">
      <c r="A12" s="97" t="s">
        <v>65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46"/>
      <c r="M12" s="46"/>
    </row>
    <row r="13" spans="1:13" s="40" customFormat="1" ht="23.25" customHeight="1">
      <c r="A13" s="98" t="s">
        <v>66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46"/>
      <c r="M13" s="46"/>
    </row>
    <row r="14" spans="1:13" s="40" customFormat="1" ht="23.25" customHeight="1">
      <c r="A14" s="98" t="s">
        <v>67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46"/>
      <c r="M14" s="46"/>
    </row>
    <row r="15" spans="1:13" s="40" customFormat="1" ht="23.25" customHeight="1">
      <c r="A15" s="98" t="s">
        <v>68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46"/>
      <c r="M15" s="46"/>
    </row>
    <row r="16" spans="1:13" s="40" customFormat="1" ht="23.25" customHeight="1">
      <c r="A16" s="98" t="s">
        <v>69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46"/>
      <c r="M16" s="46"/>
    </row>
    <row r="17" spans="1:13" s="40" customFormat="1" ht="23.25" customHeight="1">
      <c r="A17" s="98" t="s">
        <v>70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46"/>
      <c r="M17" s="46"/>
    </row>
    <row r="18" spans="1:13" s="40" customFormat="1" ht="23.25" customHeight="1">
      <c r="A18" s="97" t="s">
        <v>71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46"/>
      <c r="M18" s="46"/>
    </row>
    <row r="19" spans="1:13" s="40" customFormat="1" ht="21" customHeight="1">
      <c r="A19" s="97" t="s">
        <v>72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46"/>
      <c r="M19" s="46"/>
    </row>
  </sheetData>
  <sheetProtection/>
  <mergeCells count="19">
    <mergeCell ref="C4:C5"/>
    <mergeCell ref="D4:D5"/>
    <mergeCell ref="E4:M4"/>
    <mergeCell ref="A11:K11"/>
    <mergeCell ref="A13:K13"/>
    <mergeCell ref="D6:D9"/>
    <mergeCell ref="A12:K12"/>
    <mergeCell ref="C6:C9"/>
    <mergeCell ref="A2:B2"/>
    <mergeCell ref="K2:M2"/>
    <mergeCell ref="A3:M3"/>
    <mergeCell ref="A4:A5"/>
    <mergeCell ref="B4:B5"/>
    <mergeCell ref="A18:K18"/>
    <mergeCell ref="A19:K19"/>
    <mergeCell ref="A14:K14"/>
    <mergeCell ref="A15:K15"/>
    <mergeCell ref="A17:K17"/>
    <mergeCell ref="A16:K1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A2">
      <selection activeCell="H5" sqref="H5"/>
    </sheetView>
  </sheetViews>
  <sheetFormatPr defaultColWidth="9.140625" defaultRowHeight="12.75"/>
  <cols>
    <col min="2" max="2" width="34.421875" style="0" customWidth="1"/>
    <col min="3" max="3" width="16.57421875" style="0" customWidth="1"/>
    <col min="4" max="4" width="10.00390625" style="0" customWidth="1"/>
    <col min="5" max="5" width="11.00390625" style="0" customWidth="1"/>
    <col min="12" max="12" width="10.28125" style="0" customWidth="1"/>
    <col min="16" max="16" width="11.28125" style="0" bestFit="1" customWidth="1"/>
    <col min="18" max="18" width="11.28125" style="0" bestFit="1" customWidth="1"/>
    <col min="20" max="20" width="11.28125" style="0" bestFit="1" customWidth="1"/>
    <col min="22" max="22" width="12.28125" style="0" bestFit="1" customWidth="1"/>
  </cols>
  <sheetData>
    <row r="1" spans="1:18" s="2" customFormat="1" ht="3" customHeight="1" hidden="1">
      <c r="A1" s="9" t="s">
        <v>6</v>
      </c>
      <c r="B1" s="9"/>
      <c r="C1" s="9"/>
      <c r="D1" s="4"/>
      <c r="E1" s="5"/>
      <c r="F1" s="5"/>
      <c r="G1" s="5"/>
      <c r="H1" s="5"/>
      <c r="I1" s="5"/>
      <c r="J1" s="5"/>
      <c r="K1" s="5"/>
      <c r="L1" s="5"/>
      <c r="M1" s="5"/>
      <c r="N1" s="1"/>
      <c r="O1" s="1"/>
      <c r="P1" s="1"/>
      <c r="Q1" s="1"/>
      <c r="R1" s="1"/>
    </row>
    <row r="2" spans="1:18" s="2" customFormat="1" ht="28.5" customHeight="1">
      <c r="A2" s="94"/>
      <c r="B2" s="94"/>
      <c r="C2" s="34"/>
      <c r="D2" s="4"/>
      <c r="E2" s="5"/>
      <c r="F2" s="5"/>
      <c r="G2" s="5"/>
      <c r="H2" s="5"/>
      <c r="I2" s="5"/>
      <c r="J2" s="5"/>
      <c r="K2" s="95" t="s">
        <v>73</v>
      </c>
      <c r="L2" s="95"/>
      <c r="M2" s="95"/>
      <c r="N2" s="1"/>
      <c r="O2" s="1"/>
      <c r="P2" s="1"/>
      <c r="Q2" s="1"/>
      <c r="R2" s="1"/>
    </row>
    <row r="3" spans="1:18" s="2" customFormat="1" ht="24" customHeight="1">
      <c r="A3" s="84" t="s">
        <v>74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  <c r="O3" s="1"/>
      <c r="P3" s="1"/>
      <c r="Q3" s="1"/>
      <c r="R3" s="1"/>
    </row>
    <row r="4" spans="1:23" ht="15.75" customHeight="1">
      <c r="A4" s="89" t="s">
        <v>7</v>
      </c>
      <c r="B4" s="89" t="s">
        <v>31</v>
      </c>
      <c r="C4" s="101" t="s">
        <v>45</v>
      </c>
      <c r="D4" s="89" t="s">
        <v>0</v>
      </c>
      <c r="E4" s="104" t="s">
        <v>1</v>
      </c>
      <c r="F4" s="105"/>
      <c r="G4" s="105"/>
      <c r="H4" s="105"/>
      <c r="I4" s="105"/>
      <c r="J4" s="105"/>
      <c r="K4" s="105"/>
      <c r="L4" s="105"/>
      <c r="M4" s="106"/>
      <c r="N4" s="26"/>
      <c r="O4" s="33"/>
      <c r="P4" s="26"/>
      <c r="Q4" s="33"/>
      <c r="R4" s="26"/>
      <c r="S4" s="33"/>
      <c r="T4" s="26"/>
      <c r="U4" s="26"/>
      <c r="V4" s="26"/>
      <c r="W4" s="26"/>
    </row>
    <row r="5" spans="1:23" ht="32.25" customHeight="1">
      <c r="A5" s="89"/>
      <c r="B5" s="89"/>
      <c r="C5" s="103"/>
      <c r="D5" s="89"/>
      <c r="E5" s="35" t="s">
        <v>46</v>
      </c>
      <c r="F5" s="35" t="s">
        <v>58</v>
      </c>
      <c r="G5" s="35" t="s">
        <v>59</v>
      </c>
      <c r="H5" s="71" t="s">
        <v>104</v>
      </c>
      <c r="I5" s="35" t="s">
        <v>60</v>
      </c>
      <c r="J5" s="35" t="s">
        <v>47</v>
      </c>
      <c r="K5" s="35" t="s">
        <v>49</v>
      </c>
      <c r="L5" s="35" t="s">
        <v>48</v>
      </c>
      <c r="M5" s="35" t="s">
        <v>38</v>
      </c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51" customHeight="1">
      <c r="A6" s="36">
        <v>1</v>
      </c>
      <c r="B6" s="38" t="s">
        <v>40</v>
      </c>
      <c r="C6" s="101" t="s">
        <v>105</v>
      </c>
      <c r="D6" s="100" t="s">
        <v>5</v>
      </c>
      <c r="E6" s="37">
        <f>-E60</f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50</v>
      </c>
      <c r="M6" s="37">
        <f>SUM(E6:L6)</f>
        <v>50</v>
      </c>
      <c r="N6" s="26"/>
      <c r="O6" s="30"/>
      <c r="P6" s="28"/>
      <c r="Q6" s="31"/>
      <c r="R6" s="28"/>
      <c r="S6" s="31"/>
      <c r="T6" s="28"/>
      <c r="U6" s="26"/>
      <c r="V6" s="28"/>
      <c r="W6" s="26"/>
    </row>
    <row r="7" spans="1:23" ht="51" customHeight="1">
      <c r="A7" s="36">
        <v>2</v>
      </c>
      <c r="B7" s="39" t="s">
        <v>41</v>
      </c>
      <c r="C7" s="102"/>
      <c r="D7" s="100"/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15</v>
      </c>
      <c r="M7" s="37">
        <f>SUM(E7:L7)</f>
        <v>15</v>
      </c>
      <c r="N7" s="26"/>
      <c r="O7" s="30"/>
      <c r="P7" s="28"/>
      <c r="Q7" s="31"/>
      <c r="R7" s="28"/>
      <c r="S7" s="31"/>
      <c r="T7" s="28"/>
      <c r="U7" s="26"/>
      <c r="V7" s="28"/>
      <c r="W7" s="26"/>
    </row>
    <row r="8" spans="1:23" ht="55.5" customHeight="1">
      <c r="A8" s="36">
        <v>3</v>
      </c>
      <c r="B8" s="39" t="s">
        <v>26</v>
      </c>
      <c r="C8" s="103"/>
      <c r="D8" s="100"/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50</v>
      </c>
      <c r="M8" s="37">
        <f>SUM(E8:L8)</f>
        <v>50</v>
      </c>
      <c r="N8" s="26"/>
      <c r="O8" s="30"/>
      <c r="P8" s="28"/>
      <c r="Q8" s="31"/>
      <c r="R8" s="28"/>
      <c r="S8" s="31"/>
      <c r="T8" s="28"/>
      <c r="U8" s="26"/>
      <c r="V8" s="28"/>
      <c r="W8" s="26"/>
    </row>
    <row r="10" spans="1:13" ht="12.75">
      <c r="A10" s="99" t="s">
        <v>75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45"/>
      <c r="M10" s="45"/>
    </row>
    <row r="11" spans="1:13" s="40" customFormat="1" ht="21" customHeight="1">
      <c r="A11" s="97" t="s">
        <v>72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46"/>
      <c r="M11" s="46"/>
    </row>
  </sheetData>
  <sheetProtection/>
  <mergeCells count="12">
    <mergeCell ref="A11:K11"/>
    <mergeCell ref="C6:C8"/>
    <mergeCell ref="D6:D8"/>
    <mergeCell ref="A10:K10"/>
    <mergeCell ref="A2:B2"/>
    <mergeCell ref="K2:M2"/>
    <mergeCell ref="A3:M3"/>
    <mergeCell ref="A4:A5"/>
    <mergeCell ref="B4:B5"/>
    <mergeCell ref="C4:C5"/>
    <mergeCell ref="D4:D5"/>
    <mergeCell ref="E4:M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2">
      <selection activeCell="A12" sqref="A12:K12"/>
    </sheetView>
  </sheetViews>
  <sheetFormatPr defaultColWidth="9.140625" defaultRowHeight="12.75"/>
  <cols>
    <col min="2" max="2" width="34.421875" style="0" customWidth="1"/>
    <col min="3" max="3" width="16.57421875" style="0" customWidth="1"/>
    <col min="4" max="4" width="10.00390625" style="0" customWidth="1"/>
    <col min="5" max="5" width="11.00390625" style="0" customWidth="1"/>
    <col min="12" max="12" width="10.28125" style="0" customWidth="1"/>
    <col min="16" max="16" width="11.28125" style="0" bestFit="1" customWidth="1"/>
    <col min="18" max="18" width="11.28125" style="0" bestFit="1" customWidth="1"/>
    <col min="20" max="20" width="11.28125" style="0" bestFit="1" customWidth="1"/>
    <col min="22" max="22" width="12.28125" style="0" bestFit="1" customWidth="1"/>
  </cols>
  <sheetData>
    <row r="1" spans="1:18" s="2" customFormat="1" ht="3" customHeight="1" hidden="1">
      <c r="A1" s="9" t="s">
        <v>6</v>
      </c>
      <c r="B1" s="9"/>
      <c r="C1" s="9"/>
      <c r="D1" s="4"/>
      <c r="E1" s="5"/>
      <c r="F1" s="5"/>
      <c r="G1" s="5"/>
      <c r="H1" s="5"/>
      <c r="I1" s="5"/>
      <c r="J1" s="5"/>
      <c r="K1" s="5"/>
      <c r="L1" s="5"/>
      <c r="M1" s="5"/>
      <c r="N1" s="1"/>
      <c r="O1" s="1"/>
      <c r="P1" s="1"/>
      <c r="Q1" s="1"/>
      <c r="R1" s="1"/>
    </row>
    <row r="2" spans="1:18" s="2" customFormat="1" ht="28.5" customHeight="1">
      <c r="A2" s="94"/>
      <c r="B2" s="94"/>
      <c r="C2" s="34"/>
      <c r="D2" s="4"/>
      <c r="E2" s="5"/>
      <c r="F2" s="5"/>
      <c r="G2" s="5"/>
      <c r="H2" s="5"/>
      <c r="I2" s="5"/>
      <c r="J2" s="5"/>
      <c r="K2" s="95" t="s">
        <v>76</v>
      </c>
      <c r="L2" s="95"/>
      <c r="M2" s="95"/>
      <c r="N2" s="1"/>
      <c r="O2" s="1"/>
      <c r="P2" s="1"/>
      <c r="Q2" s="1"/>
      <c r="R2" s="1"/>
    </row>
    <row r="3" spans="1:18" s="2" customFormat="1" ht="24" customHeight="1">
      <c r="A3" s="84" t="s">
        <v>77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  <c r="O3" s="1"/>
      <c r="P3" s="1"/>
      <c r="Q3" s="1"/>
      <c r="R3" s="1"/>
    </row>
    <row r="4" spans="1:23" ht="15.75" customHeight="1">
      <c r="A4" s="89" t="s">
        <v>7</v>
      </c>
      <c r="B4" s="89" t="s">
        <v>31</v>
      </c>
      <c r="C4" s="101" t="s">
        <v>45</v>
      </c>
      <c r="D4" s="89" t="s">
        <v>0</v>
      </c>
      <c r="E4" s="104" t="s">
        <v>1</v>
      </c>
      <c r="F4" s="105"/>
      <c r="G4" s="105"/>
      <c r="H4" s="105"/>
      <c r="I4" s="105"/>
      <c r="J4" s="105"/>
      <c r="K4" s="105"/>
      <c r="L4" s="105"/>
      <c r="M4" s="106"/>
      <c r="N4" s="26"/>
      <c r="O4" s="33"/>
      <c r="P4" s="26"/>
      <c r="Q4" s="33"/>
      <c r="R4" s="26"/>
      <c r="S4" s="33"/>
      <c r="T4" s="26"/>
      <c r="U4" s="26"/>
      <c r="V4" s="26"/>
      <c r="W4" s="26"/>
    </row>
    <row r="5" spans="1:23" ht="32.25" customHeight="1">
      <c r="A5" s="89"/>
      <c r="B5" s="89"/>
      <c r="C5" s="103"/>
      <c r="D5" s="89"/>
      <c r="E5" s="35" t="s">
        <v>46</v>
      </c>
      <c r="F5" s="35" t="s">
        <v>58</v>
      </c>
      <c r="G5" s="35" t="s">
        <v>59</v>
      </c>
      <c r="H5" s="71" t="s">
        <v>104</v>
      </c>
      <c r="I5" s="35" t="s">
        <v>60</v>
      </c>
      <c r="J5" s="35" t="s">
        <v>47</v>
      </c>
      <c r="K5" s="35" t="s">
        <v>49</v>
      </c>
      <c r="L5" s="35" t="s">
        <v>48</v>
      </c>
      <c r="M5" s="35" t="s">
        <v>38</v>
      </c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48" customHeight="1">
      <c r="A6" s="36">
        <v>1</v>
      </c>
      <c r="B6" s="38" t="s">
        <v>8</v>
      </c>
      <c r="C6" s="101" t="s">
        <v>106</v>
      </c>
      <c r="D6" s="100" t="s">
        <v>5</v>
      </c>
      <c r="E6" s="37">
        <v>50</v>
      </c>
      <c r="F6" s="37">
        <v>50</v>
      </c>
      <c r="G6" s="37">
        <v>50</v>
      </c>
      <c r="H6" s="37">
        <v>50</v>
      </c>
      <c r="I6" s="37">
        <v>50</v>
      </c>
      <c r="J6" s="37">
        <v>50</v>
      </c>
      <c r="K6" s="37">
        <v>50</v>
      </c>
      <c r="L6" s="37">
        <v>100</v>
      </c>
      <c r="M6" s="37">
        <f>SUM(E6:L6)</f>
        <v>450</v>
      </c>
      <c r="N6" s="26"/>
      <c r="O6" s="30"/>
      <c r="P6" s="28"/>
      <c r="Q6" s="31"/>
      <c r="R6" s="28"/>
      <c r="S6" s="31"/>
      <c r="T6" s="28"/>
      <c r="U6" s="26"/>
      <c r="V6" s="28"/>
      <c r="W6" s="26"/>
    </row>
    <row r="7" spans="1:23" ht="47.25" customHeight="1">
      <c r="A7" s="61">
        <v>2</v>
      </c>
      <c r="B7" s="64" t="s">
        <v>23</v>
      </c>
      <c r="C7" s="103"/>
      <c r="D7" s="100"/>
      <c r="E7" s="37">
        <v>900</v>
      </c>
      <c r="F7" s="37">
        <v>1350</v>
      </c>
      <c r="G7" s="37">
        <v>750</v>
      </c>
      <c r="H7" s="37">
        <v>900</v>
      </c>
      <c r="I7" s="37">
        <v>900</v>
      </c>
      <c r="J7" s="37">
        <v>900</v>
      </c>
      <c r="K7" s="37">
        <v>1500</v>
      </c>
      <c r="L7" s="37">
        <v>1800</v>
      </c>
      <c r="M7" s="37">
        <f>SUM(E7:L7)</f>
        <v>9000</v>
      </c>
      <c r="N7" s="26"/>
      <c r="O7" s="30"/>
      <c r="P7" s="28"/>
      <c r="Q7" s="31"/>
      <c r="R7" s="28"/>
      <c r="S7" s="31"/>
      <c r="T7" s="28"/>
      <c r="U7" s="26"/>
      <c r="V7" s="28"/>
      <c r="W7" s="26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2.75">
      <c r="A9" s="99" t="s">
        <v>64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45"/>
      <c r="M9" s="45"/>
    </row>
    <row r="10" spans="1:13" s="40" customFormat="1" ht="23.25" customHeight="1">
      <c r="A10" s="97" t="s">
        <v>65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46"/>
      <c r="M10" s="46"/>
    </row>
    <row r="11" spans="1:13" s="40" customFormat="1" ht="23.25" customHeight="1">
      <c r="A11" s="98" t="s">
        <v>66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46"/>
      <c r="M11" s="46"/>
    </row>
    <row r="12" spans="1:13" s="40" customFormat="1" ht="23.25" customHeight="1">
      <c r="A12" s="98" t="s">
        <v>67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46"/>
      <c r="M12" s="46"/>
    </row>
    <row r="13" spans="1:13" s="40" customFormat="1" ht="23.25" customHeight="1">
      <c r="A13" s="98" t="s">
        <v>68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46"/>
      <c r="M13" s="46"/>
    </row>
    <row r="14" spans="1:13" s="40" customFormat="1" ht="23.25" customHeight="1">
      <c r="A14" s="98" t="s">
        <v>69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46"/>
      <c r="M14" s="46"/>
    </row>
    <row r="15" spans="1:13" s="40" customFormat="1" ht="23.25" customHeight="1">
      <c r="A15" s="98" t="s">
        <v>70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46"/>
      <c r="M15" s="46"/>
    </row>
    <row r="16" spans="1:13" s="40" customFormat="1" ht="23.25" customHeight="1">
      <c r="A16" s="97" t="s">
        <v>71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46"/>
      <c r="M16" s="46"/>
    </row>
    <row r="17" spans="1:13" s="40" customFormat="1" ht="21" customHeight="1">
      <c r="A17" s="97" t="s">
        <v>72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46"/>
      <c r="M17" s="46"/>
    </row>
  </sheetData>
  <sheetProtection/>
  <mergeCells count="19">
    <mergeCell ref="A16:K16"/>
    <mergeCell ref="D6:D7"/>
    <mergeCell ref="A9:K9"/>
    <mergeCell ref="A10:K10"/>
    <mergeCell ref="A2:B2"/>
    <mergeCell ref="K2:M2"/>
    <mergeCell ref="A3:M3"/>
    <mergeCell ref="A4:A5"/>
    <mergeCell ref="B4:B5"/>
    <mergeCell ref="C6:C7"/>
    <mergeCell ref="C4:C5"/>
    <mergeCell ref="D4:D5"/>
    <mergeCell ref="E4:M4"/>
    <mergeCell ref="A17:K17"/>
    <mergeCell ref="A11:K11"/>
    <mergeCell ref="A12:K12"/>
    <mergeCell ref="A13:K13"/>
    <mergeCell ref="A14:K14"/>
    <mergeCell ref="A15:K1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2">
      <selection activeCell="I5" sqref="I5"/>
    </sheetView>
  </sheetViews>
  <sheetFormatPr defaultColWidth="9.140625" defaultRowHeight="12.75"/>
  <cols>
    <col min="2" max="2" width="32.57421875" style="0" customWidth="1"/>
    <col min="3" max="4" width="16.57421875" style="0" customWidth="1"/>
    <col min="5" max="5" width="10.00390625" style="0" customWidth="1"/>
    <col min="6" max="6" width="11.00390625" style="0" customWidth="1"/>
    <col min="13" max="13" width="10.28125" style="0" customWidth="1"/>
    <col min="17" max="17" width="11.28125" style="0" bestFit="1" customWidth="1"/>
    <col min="19" max="19" width="11.28125" style="0" bestFit="1" customWidth="1"/>
    <col min="21" max="21" width="11.28125" style="0" bestFit="1" customWidth="1"/>
    <col min="23" max="23" width="12.28125" style="0" bestFit="1" customWidth="1"/>
  </cols>
  <sheetData>
    <row r="1" spans="1:19" s="2" customFormat="1" ht="3" customHeight="1" hidden="1">
      <c r="A1" s="9" t="s">
        <v>6</v>
      </c>
      <c r="B1" s="9"/>
      <c r="C1" s="9"/>
      <c r="D1" s="9"/>
      <c r="E1" s="4"/>
      <c r="F1" s="5"/>
      <c r="G1" s="5"/>
      <c r="H1" s="5"/>
      <c r="I1" s="5"/>
      <c r="J1" s="5"/>
      <c r="K1" s="5"/>
      <c r="L1" s="5"/>
      <c r="M1" s="5"/>
      <c r="N1" s="5"/>
      <c r="O1" s="1"/>
      <c r="P1" s="1"/>
      <c r="Q1" s="1"/>
      <c r="R1" s="1"/>
      <c r="S1" s="1"/>
    </row>
    <row r="2" spans="1:19" s="2" customFormat="1" ht="28.5" customHeight="1">
      <c r="A2" s="94"/>
      <c r="B2" s="94"/>
      <c r="C2" s="34"/>
      <c r="D2" s="34"/>
      <c r="E2" s="4"/>
      <c r="F2" s="5"/>
      <c r="G2" s="5"/>
      <c r="H2" s="5"/>
      <c r="I2" s="5"/>
      <c r="J2" s="5"/>
      <c r="K2" s="5"/>
      <c r="L2" s="95" t="s">
        <v>79</v>
      </c>
      <c r="M2" s="95"/>
      <c r="N2" s="95"/>
      <c r="O2" s="1"/>
      <c r="P2" s="1"/>
      <c r="Q2" s="1"/>
      <c r="R2" s="1"/>
      <c r="S2" s="1"/>
    </row>
    <row r="3" spans="1:19" s="2" customFormat="1" ht="24" customHeight="1">
      <c r="A3" s="84" t="s">
        <v>78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"/>
      <c r="P3" s="1"/>
      <c r="Q3" s="1"/>
      <c r="R3" s="1"/>
      <c r="S3" s="1"/>
    </row>
    <row r="4" spans="1:24" ht="15.75" customHeight="1">
      <c r="A4" s="89" t="s">
        <v>7</v>
      </c>
      <c r="B4" s="89" t="s">
        <v>31</v>
      </c>
      <c r="C4" s="89" t="s">
        <v>45</v>
      </c>
      <c r="D4" s="89" t="s">
        <v>0</v>
      </c>
      <c r="E4" s="89" t="s">
        <v>80</v>
      </c>
      <c r="F4" s="90" t="s">
        <v>1</v>
      </c>
      <c r="G4" s="90"/>
      <c r="H4" s="90"/>
      <c r="I4" s="90"/>
      <c r="J4" s="90"/>
      <c r="K4" s="90"/>
      <c r="L4" s="90"/>
      <c r="M4" s="90"/>
      <c r="N4" s="90"/>
      <c r="O4" s="26"/>
      <c r="P4" s="33"/>
      <c r="Q4" s="26"/>
      <c r="R4" s="33"/>
      <c r="S4" s="26"/>
      <c r="T4" s="33"/>
      <c r="U4" s="26"/>
      <c r="V4" s="26"/>
      <c r="W4" s="26"/>
      <c r="X4" s="26"/>
    </row>
    <row r="5" spans="1:24" ht="32.25" customHeight="1">
      <c r="A5" s="89"/>
      <c r="B5" s="89"/>
      <c r="C5" s="89"/>
      <c r="D5" s="89"/>
      <c r="E5" s="89"/>
      <c r="F5" s="35" t="s">
        <v>46</v>
      </c>
      <c r="G5" s="35" t="s">
        <v>58</v>
      </c>
      <c r="H5" s="35" t="s">
        <v>59</v>
      </c>
      <c r="I5" s="71" t="s">
        <v>104</v>
      </c>
      <c r="J5" s="35" t="s">
        <v>60</v>
      </c>
      <c r="K5" s="35" t="s">
        <v>47</v>
      </c>
      <c r="L5" s="35" t="s">
        <v>49</v>
      </c>
      <c r="M5" s="35" t="s">
        <v>48</v>
      </c>
      <c r="N5" s="35" t="s">
        <v>38</v>
      </c>
      <c r="O5" s="26"/>
      <c r="P5" s="26">
        <v>228</v>
      </c>
      <c r="Q5" s="26"/>
      <c r="R5" s="26"/>
      <c r="S5" s="26"/>
      <c r="T5" s="26"/>
      <c r="U5" s="26"/>
      <c r="V5" s="26"/>
      <c r="W5" s="26"/>
      <c r="X5" s="26"/>
    </row>
    <row r="6" spans="1:24" ht="15" customHeight="1">
      <c r="A6" s="101">
        <v>1</v>
      </c>
      <c r="B6" s="110" t="s">
        <v>54</v>
      </c>
      <c r="C6" s="101" t="s">
        <v>105</v>
      </c>
      <c r="D6" s="107" t="s">
        <v>5</v>
      </c>
      <c r="E6" s="37" t="s">
        <v>81</v>
      </c>
      <c r="F6" s="37">
        <v>6</v>
      </c>
      <c r="G6" s="37">
        <v>2</v>
      </c>
      <c r="H6" s="37">
        <v>8</v>
      </c>
      <c r="I6" s="37">
        <v>0</v>
      </c>
      <c r="J6" s="37">
        <v>0</v>
      </c>
      <c r="K6" s="37">
        <v>0</v>
      </c>
      <c r="L6" s="37">
        <v>2</v>
      </c>
      <c r="M6" s="37">
        <v>10</v>
      </c>
      <c r="N6" s="37">
        <f>SUM(F6:M6)</f>
        <v>28</v>
      </c>
      <c r="O6" s="26">
        <v>28</v>
      </c>
      <c r="P6" s="30"/>
      <c r="Q6" s="28"/>
      <c r="R6" s="31"/>
      <c r="S6" s="28"/>
      <c r="T6" s="31"/>
      <c r="U6" s="28"/>
      <c r="V6" s="26"/>
      <c r="W6" s="28"/>
      <c r="X6" s="26"/>
    </row>
    <row r="7" spans="1:24" ht="15" customHeight="1">
      <c r="A7" s="102"/>
      <c r="B7" s="111"/>
      <c r="C7" s="102"/>
      <c r="D7" s="108"/>
      <c r="E7" s="37" t="s">
        <v>82</v>
      </c>
      <c r="F7" s="37">
        <v>8</v>
      </c>
      <c r="G7" s="37">
        <v>10</v>
      </c>
      <c r="H7" s="37">
        <v>4</v>
      </c>
      <c r="I7" s="37">
        <v>10</v>
      </c>
      <c r="J7" s="37">
        <v>4</v>
      </c>
      <c r="K7" s="37">
        <v>8</v>
      </c>
      <c r="L7" s="37">
        <v>14</v>
      </c>
      <c r="M7" s="37">
        <v>30</v>
      </c>
      <c r="N7" s="44">
        <f aca="true" t="shared" si="0" ref="N7:N25">SUM(F7:M7)</f>
        <v>88</v>
      </c>
      <c r="O7" s="26">
        <v>88</v>
      </c>
      <c r="P7" s="30"/>
      <c r="Q7" s="28" t="s">
        <v>93</v>
      </c>
      <c r="R7" s="31"/>
      <c r="S7" s="28"/>
      <c r="T7" s="31"/>
      <c r="U7" s="28"/>
      <c r="V7" s="26"/>
      <c r="W7" s="28"/>
      <c r="X7" s="26"/>
    </row>
    <row r="8" spans="1:24" ht="15" customHeight="1">
      <c r="A8" s="102"/>
      <c r="B8" s="111"/>
      <c r="C8" s="102"/>
      <c r="D8" s="108"/>
      <c r="E8" s="37" t="s">
        <v>83</v>
      </c>
      <c r="F8" s="37">
        <v>2</v>
      </c>
      <c r="G8" s="37">
        <v>8</v>
      </c>
      <c r="H8" s="37">
        <v>6</v>
      </c>
      <c r="I8" s="37">
        <v>6</v>
      </c>
      <c r="J8" s="37">
        <v>10</v>
      </c>
      <c r="K8" s="37">
        <v>12</v>
      </c>
      <c r="L8" s="37">
        <v>0</v>
      </c>
      <c r="M8" s="37">
        <v>16</v>
      </c>
      <c r="N8" s="44">
        <f t="shared" si="0"/>
        <v>60</v>
      </c>
      <c r="O8" s="26">
        <v>60</v>
      </c>
      <c r="P8" s="41"/>
      <c r="Q8" s="28" t="s">
        <v>93</v>
      </c>
      <c r="R8" s="31"/>
      <c r="S8" s="28"/>
      <c r="T8" s="31"/>
      <c r="U8" s="28"/>
      <c r="V8" s="26"/>
      <c r="W8" s="28"/>
      <c r="X8" s="26"/>
    </row>
    <row r="9" spans="1:24" ht="15" customHeight="1">
      <c r="A9" s="102"/>
      <c r="B9" s="111"/>
      <c r="C9" s="102"/>
      <c r="D9" s="108"/>
      <c r="E9" s="37" t="s">
        <v>84</v>
      </c>
      <c r="F9" s="37">
        <v>4</v>
      </c>
      <c r="G9" s="37">
        <v>6</v>
      </c>
      <c r="H9" s="37">
        <v>2</v>
      </c>
      <c r="I9" s="37">
        <v>0</v>
      </c>
      <c r="J9" s="37">
        <v>16</v>
      </c>
      <c r="K9" s="37">
        <v>0</v>
      </c>
      <c r="L9" s="37">
        <v>10</v>
      </c>
      <c r="M9" s="37">
        <v>4</v>
      </c>
      <c r="N9" s="44">
        <f t="shared" si="0"/>
        <v>42</v>
      </c>
      <c r="O9" s="26">
        <v>42</v>
      </c>
      <c r="P9" s="42"/>
      <c r="Q9" s="28" t="s">
        <v>94</v>
      </c>
      <c r="R9" s="31"/>
      <c r="S9" s="28"/>
      <c r="T9" s="31"/>
      <c r="U9" s="28"/>
      <c r="V9" s="26"/>
      <c r="W9" s="28"/>
      <c r="X9" s="26"/>
    </row>
    <row r="10" spans="1:24" ht="15" customHeight="1">
      <c r="A10" s="102"/>
      <c r="B10" s="111"/>
      <c r="C10" s="102"/>
      <c r="D10" s="108"/>
      <c r="E10" s="37" t="s">
        <v>85</v>
      </c>
      <c r="F10" s="37">
        <v>4</v>
      </c>
      <c r="G10" s="37">
        <v>0</v>
      </c>
      <c r="H10" s="37">
        <v>0</v>
      </c>
      <c r="I10" s="37">
        <v>2</v>
      </c>
      <c r="J10" s="37">
        <v>0</v>
      </c>
      <c r="K10" s="37">
        <v>0</v>
      </c>
      <c r="L10" s="37">
        <v>0</v>
      </c>
      <c r="M10" s="37">
        <v>2</v>
      </c>
      <c r="N10" s="44">
        <f t="shared" si="0"/>
        <v>8</v>
      </c>
      <c r="O10" s="26">
        <v>8</v>
      </c>
      <c r="P10" s="42"/>
      <c r="Q10" s="28"/>
      <c r="R10" s="31"/>
      <c r="S10" s="28"/>
      <c r="T10" s="31"/>
      <c r="U10" s="28"/>
      <c r="V10" s="26"/>
      <c r="W10" s="28"/>
      <c r="X10" s="26"/>
    </row>
    <row r="11" spans="1:24" ht="15" customHeight="1">
      <c r="A11" s="102"/>
      <c r="B11" s="112"/>
      <c r="C11" s="102"/>
      <c r="D11" s="109"/>
      <c r="E11" s="44" t="s">
        <v>86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2</v>
      </c>
      <c r="N11" s="44">
        <f t="shared" si="0"/>
        <v>2</v>
      </c>
      <c r="O11" s="26">
        <v>2</v>
      </c>
      <c r="P11" s="42"/>
      <c r="Q11" s="28"/>
      <c r="R11" s="31"/>
      <c r="S11" s="28"/>
      <c r="T11" s="31"/>
      <c r="U11" s="28"/>
      <c r="V11" s="26"/>
      <c r="W11" s="28"/>
      <c r="X11" s="26"/>
    </row>
    <row r="12" spans="1:24" ht="15" customHeight="1">
      <c r="A12" s="102"/>
      <c r="B12" s="110" t="s">
        <v>53</v>
      </c>
      <c r="C12" s="102"/>
      <c r="D12" s="100" t="s">
        <v>5</v>
      </c>
      <c r="E12" s="37" t="s">
        <v>81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2</v>
      </c>
      <c r="M12" s="37">
        <v>0</v>
      </c>
      <c r="N12" s="44">
        <f t="shared" si="0"/>
        <v>2</v>
      </c>
      <c r="O12" s="26">
        <v>2</v>
      </c>
      <c r="P12" s="42">
        <v>72</v>
      </c>
      <c r="Q12" s="28"/>
      <c r="R12" s="31"/>
      <c r="S12" s="28"/>
      <c r="T12" s="31"/>
      <c r="U12" s="28"/>
      <c r="V12" s="26"/>
      <c r="W12" s="28"/>
      <c r="X12" s="26"/>
    </row>
    <row r="13" spans="1:24" ht="15" customHeight="1">
      <c r="A13" s="102"/>
      <c r="B13" s="111"/>
      <c r="C13" s="102"/>
      <c r="D13" s="100"/>
      <c r="E13" s="44" t="s">
        <v>82</v>
      </c>
      <c r="F13" s="44">
        <v>0</v>
      </c>
      <c r="G13" s="44">
        <v>0</v>
      </c>
      <c r="H13" s="44">
        <v>0</v>
      </c>
      <c r="I13" s="44">
        <v>4</v>
      </c>
      <c r="J13" s="44">
        <v>0</v>
      </c>
      <c r="K13" s="44">
        <v>2</v>
      </c>
      <c r="L13" s="44">
        <v>0</v>
      </c>
      <c r="M13" s="44">
        <v>0</v>
      </c>
      <c r="N13" s="44">
        <f t="shared" si="0"/>
        <v>6</v>
      </c>
      <c r="O13" s="26">
        <v>6</v>
      </c>
      <c r="P13" s="42"/>
      <c r="Q13" s="28"/>
      <c r="R13" s="31"/>
      <c r="S13" s="28"/>
      <c r="T13" s="31"/>
      <c r="U13" s="28"/>
      <c r="V13" s="26"/>
      <c r="W13" s="28"/>
      <c r="X13" s="26"/>
    </row>
    <row r="14" spans="1:24" ht="15" customHeight="1">
      <c r="A14" s="102"/>
      <c r="B14" s="111"/>
      <c r="C14" s="102"/>
      <c r="D14" s="100"/>
      <c r="E14" s="44" t="s">
        <v>83</v>
      </c>
      <c r="F14" s="44">
        <v>2</v>
      </c>
      <c r="G14" s="44">
        <v>2</v>
      </c>
      <c r="H14" s="44">
        <v>8</v>
      </c>
      <c r="I14" s="44">
        <v>2</v>
      </c>
      <c r="J14" s="44">
        <v>0</v>
      </c>
      <c r="K14" s="44">
        <v>4</v>
      </c>
      <c r="L14" s="44">
        <v>0</v>
      </c>
      <c r="M14" s="44">
        <v>8</v>
      </c>
      <c r="N14" s="44">
        <f t="shared" si="0"/>
        <v>26</v>
      </c>
      <c r="O14" s="26">
        <v>26</v>
      </c>
      <c r="P14" s="42"/>
      <c r="Q14" s="28" t="s">
        <v>94</v>
      </c>
      <c r="R14" s="31"/>
      <c r="S14" s="28"/>
      <c r="T14" s="31"/>
      <c r="U14" s="28"/>
      <c r="V14" s="26"/>
      <c r="W14" s="28"/>
      <c r="X14" s="26"/>
    </row>
    <row r="15" spans="1:24" ht="15" customHeight="1">
      <c r="A15" s="102"/>
      <c r="B15" s="111"/>
      <c r="C15" s="102"/>
      <c r="D15" s="100"/>
      <c r="E15" s="44" t="s">
        <v>84</v>
      </c>
      <c r="F15" s="44">
        <v>2</v>
      </c>
      <c r="G15" s="44">
        <v>0</v>
      </c>
      <c r="H15" s="44">
        <v>0</v>
      </c>
      <c r="I15" s="44">
        <v>0</v>
      </c>
      <c r="J15" s="44">
        <v>4</v>
      </c>
      <c r="K15" s="44">
        <v>2</v>
      </c>
      <c r="L15" s="44">
        <v>8</v>
      </c>
      <c r="M15" s="44">
        <v>6</v>
      </c>
      <c r="N15" s="44">
        <f t="shared" si="0"/>
        <v>22</v>
      </c>
      <c r="O15" s="26">
        <v>22</v>
      </c>
      <c r="P15" s="42"/>
      <c r="Q15" s="28" t="s">
        <v>94</v>
      </c>
      <c r="R15" s="31"/>
      <c r="S15" s="28"/>
      <c r="T15" s="31"/>
      <c r="U15" s="28"/>
      <c r="V15" s="26"/>
      <c r="W15" s="28"/>
      <c r="X15" s="26"/>
    </row>
    <row r="16" spans="1:24" ht="15" customHeight="1">
      <c r="A16" s="103"/>
      <c r="B16" s="112"/>
      <c r="C16" s="102"/>
      <c r="D16" s="100"/>
      <c r="E16" s="44" t="s">
        <v>85</v>
      </c>
      <c r="F16" s="44">
        <v>2</v>
      </c>
      <c r="G16" s="44">
        <v>2</v>
      </c>
      <c r="H16" s="44">
        <v>0</v>
      </c>
      <c r="I16" s="44">
        <v>2</v>
      </c>
      <c r="J16" s="44">
        <v>6</v>
      </c>
      <c r="K16" s="44">
        <v>4</v>
      </c>
      <c r="L16" s="44">
        <v>0</v>
      </c>
      <c r="M16" s="44">
        <v>0</v>
      </c>
      <c r="N16" s="44">
        <f t="shared" si="0"/>
        <v>16</v>
      </c>
      <c r="O16" s="26">
        <v>16</v>
      </c>
      <c r="P16" s="42"/>
      <c r="Q16" s="28"/>
      <c r="R16" s="31"/>
      <c r="S16" s="28"/>
      <c r="T16" s="31"/>
      <c r="U16" s="28"/>
      <c r="V16" s="26"/>
      <c r="W16" s="28"/>
      <c r="X16" s="26"/>
    </row>
    <row r="17" spans="1:24" ht="15" customHeight="1">
      <c r="A17" s="101">
        <v>2</v>
      </c>
      <c r="B17" s="110" t="s">
        <v>56</v>
      </c>
      <c r="C17" s="102"/>
      <c r="D17" s="100" t="s">
        <v>5</v>
      </c>
      <c r="E17" s="44" t="s">
        <v>81</v>
      </c>
      <c r="F17" s="44">
        <v>5</v>
      </c>
      <c r="G17" s="44">
        <v>10</v>
      </c>
      <c r="H17" s="44">
        <v>5</v>
      </c>
      <c r="I17" s="44">
        <v>5</v>
      </c>
      <c r="J17" s="44">
        <v>5</v>
      </c>
      <c r="K17" s="44">
        <v>5</v>
      </c>
      <c r="L17" s="44">
        <v>10</v>
      </c>
      <c r="M17" s="44">
        <v>5</v>
      </c>
      <c r="N17" s="44">
        <f t="shared" si="0"/>
        <v>50</v>
      </c>
      <c r="O17" s="26">
        <v>50</v>
      </c>
      <c r="P17" s="42">
        <v>500</v>
      </c>
      <c r="Q17" s="28"/>
      <c r="R17" s="31"/>
      <c r="S17" s="28"/>
      <c r="T17" s="31"/>
      <c r="U17" s="28"/>
      <c r="V17" s="26"/>
      <c r="W17" s="28"/>
      <c r="X17" s="26"/>
    </row>
    <row r="18" spans="1:24" ht="15" customHeight="1">
      <c r="A18" s="102"/>
      <c r="B18" s="111"/>
      <c r="C18" s="102"/>
      <c r="D18" s="100"/>
      <c r="E18" s="44" t="s">
        <v>82</v>
      </c>
      <c r="F18" s="44">
        <v>25</v>
      </c>
      <c r="G18" s="44">
        <v>35</v>
      </c>
      <c r="H18" s="44">
        <v>20</v>
      </c>
      <c r="I18" s="44">
        <v>25</v>
      </c>
      <c r="J18" s="44">
        <v>25</v>
      </c>
      <c r="K18" s="44">
        <v>25</v>
      </c>
      <c r="L18" s="44">
        <v>45</v>
      </c>
      <c r="M18" s="44">
        <v>50</v>
      </c>
      <c r="N18" s="44">
        <f t="shared" si="0"/>
        <v>250</v>
      </c>
      <c r="O18" s="26">
        <v>250</v>
      </c>
      <c r="P18" s="42"/>
      <c r="Q18" s="28"/>
      <c r="R18" s="31"/>
      <c r="S18" s="28"/>
      <c r="T18" s="31"/>
      <c r="U18" s="28"/>
      <c r="V18" s="26"/>
      <c r="W18" s="28"/>
      <c r="X18" s="26"/>
    </row>
    <row r="19" spans="1:24" ht="15" customHeight="1">
      <c r="A19" s="102"/>
      <c r="B19" s="111"/>
      <c r="C19" s="102"/>
      <c r="D19" s="100"/>
      <c r="E19" s="44" t="s">
        <v>83</v>
      </c>
      <c r="F19" s="44">
        <v>15</v>
      </c>
      <c r="G19" s="44">
        <v>25</v>
      </c>
      <c r="H19" s="44">
        <v>10</v>
      </c>
      <c r="I19" s="44">
        <v>15</v>
      </c>
      <c r="J19" s="44">
        <v>15</v>
      </c>
      <c r="K19" s="44">
        <v>15</v>
      </c>
      <c r="L19" s="44">
        <v>25</v>
      </c>
      <c r="M19" s="44">
        <v>30</v>
      </c>
      <c r="N19" s="44">
        <f t="shared" si="0"/>
        <v>150</v>
      </c>
      <c r="O19" s="26">
        <v>150</v>
      </c>
      <c r="P19" s="42"/>
      <c r="Q19" s="28"/>
      <c r="R19" s="31"/>
      <c r="S19" s="28"/>
      <c r="T19" s="31"/>
      <c r="U19" s="28"/>
      <c r="V19" s="26"/>
      <c r="W19" s="28"/>
      <c r="X19" s="26"/>
    </row>
    <row r="20" spans="1:24" ht="15" customHeight="1">
      <c r="A20" s="102"/>
      <c r="B20" s="111"/>
      <c r="C20" s="102"/>
      <c r="D20" s="100"/>
      <c r="E20" s="44" t="s">
        <v>84</v>
      </c>
      <c r="F20" s="52">
        <v>5</v>
      </c>
      <c r="G20" s="52">
        <v>10</v>
      </c>
      <c r="H20" s="52">
        <v>5</v>
      </c>
      <c r="I20" s="52">
        <v>5</v>
      </c>
      <c r="J20" s="52">
        <v>5</v>
      </c>
      <c r="K20" s="52">
        <v>5</v>
      </c>
      <c r="L20" s="52">
        <v>10</v>
      </c>
      <c r="M20" s="52">
        <v>5</v>
      </c>
      <c r="N20" s="44">
        <f t="shared" si="0"/>
        <v>50</v>
      </c>
      <c r="O20" s="26">
        <v>50</v>
      </c>
      <c r="P20" s="42"/>
      <c r="Q20" s="28"/>
      <c r="R20" s="31"/>
      <c r="S20" s="28"/>
      <c r="T20" s="31"/>
      <c r="U20" s="28"/>
      <c r="V20" s="26"/>
      <c r="W20" s="28"/>
      <c r="X20" s="26"/>
    </row>
    <row r="21" spans="1:24" ht="15" customHeight="1">
      <c r="A21" s="102"/>
      <c r="B21" s="113" t="s">
        <v>55</v>
      </c>
      <c r="C21" s="102"/>
      <c r="D21" s="107" t="s">
        <v>5</v>
      </c>
      <c r="E21" s="44" t="s">
        <v>81</v>
      </c>
      <c r="F21" s="37">
        <v>40</v>
      </c>
      <c r="G21" s="52">
        <v>50</v>
      </c>
      <c r="H21" s="52">
        <v>40</v>
      </c>
      <c r="I21" s="52">
        <v>40</v>
      </c>
      <c r="J21" s="52">
        <v>40</v>
      </c>
      <c r="K21" s="52">
        <v>40</v>
      </c>
      <c r="L21" s="52">
        <v>50</v>
      </c>
      <c r="M21" s="52">
        <v>50</v>
      </c>
      <c r="N21" s="44">
        <f t="shared" si="0"/>
        <v>350</v>
      </c>
      <c r="O21" s="26">
        <v>350</v>
      </c>
      <c r="P21" s="42">
        <v>4000</v>
      </c>
      <c r="Q21" s="28"/>
      <c r="R21" s="31"/>
      <c r="S21" s="28"/>
      <c r="T21" s="31"/>
      <c r="U21" s="28"/>
      <c r="V21" s="26"/>
      <c r="W21" s="28"/>
      <c r="X21" s="26"/>
    </row>
    <row r="22" spans="1:24" ht="15" customHeight="1">
      <c r="A22" s="102"/>
      <c r="B22" s="113"/>
      <c r="C22" s="102"/>
      <c r="D22" s="108"/>
      <c r="E22" s="44" t="s">
        <v>82</v>
      </c>
      <c r="F22" s="44">
        <v>90</v>
      </c>
      <c r="G22" s="52">
        <v>130</v>
      </c>
      <c r="H22" s="52">
        <v>80</v>
      </c>
      <c r="I22" s="52">
        <v>90</v>
      </c>
      <c r="J22" s="52">
        <v>90</v>
      </c>
      <c r="K22" s="52">
        <v>90</v>
      </c>
      <c r="L22" s="52">
        <v>140</v>
      </c>
      <c r="M22" s="52">
        <v>140</v>
      </c>
      <c r="N22" s="44">
        <f t="shared" si="0"/>
        <v>850</v>
      </c>
      <c r="O22" s="26">
        <v>850</v>
      </c>
      <c r="P22" s="42"/>
      <c r="Q22" s="28"/>
      <c r="R22" s="31"/>
      <c r="S22" s="28"/>
      <c r="T22" s="31"/>
      <c r="U22" s="28"/>
      <c r="V22" s="26"/>
      <c r="W22" s="28"/>
      <c r="X22" s="26"/>
    </row>
    <row r="23" spans="1:24" ht="15" customHeight="1">
      <c r="A23" s="102"/>
      <c r="B23" s="113"/>
      <c r="C23" s="102"/>
      <c r="D23" s="108"/>
      <c r="E23" s="44" t="s">
        <v>83</v>
      </c>
      <c r="F23" s="52">
        <v>130</v>
      </c>
      <c r="G23" s="52">
        <v>270</v>
      </c>
      <c r="H23" s="52">
        <v>110</v>
      </c>
      <c r="I23" s="52">
        <v>130</v>
      </c>
      <c r="J23" s="52">
        <v>130</v>
      </c>
      <c r="K23" s="52">
        <v>130</v>
      </c>
      <c r="L23" s="52">
        <v>270</v>
      </c>
      <c r="M23" s="52">
        <v>330</v>
      </c>
      <c r="N23" s="44">
        <f t="shared" si="0"/>
        <v>1500</v>
      </c>
      <c r="O23" s="26">
        <v>1500</v>
      </c>
      <c r="P23" s="42"/>
      <c r="Q23" s="28"/>
      <c r="R23" s="31"/>
      <c r="S23" s="28"/>
      <c r="T23" s="31"/>
      <c r="U23" s="28"/>
      <c r="V23" s="26"/>
      <c r="W23" s="28"/>
      <c r="X23" s="26"/>
    </row>
    <row r="24" spans="1:24" ht="15" customHeight="1">
      <c r="A24" s="102"/>
      <c r="B24" s="113"/>
      <c r="C24" s="102"/>
      <c r="D24" s="108"/>
      <c r="E24" s="44" t="s">
        <v>84</v>
      </c>
      <c r="F24" s="52">
        <v>100</v>
      </c>
      <c r="G24" s="52">
        <v>150</v>
      </c>
      <c r="H24" s="52">
        <v>100</v>
      </c>
      <c r="I24" s="52">
        <v>100</v>
      </c>
      <c r="J24" s="52">
        <v>100</v>
      </c>
      <c r="K24" s="52">
        <v>100</v>
      </c>
      <c r="L24" s="52">
        <v>150</v>
      </c>
      <c r="M24" s="52">
        <v>150</v>
      </c>
      <c r="N24" s="44">
        <f t="shared" si="0"/>
        <v>950</v>
      </c>
      <c r="O24" s="26">
        <v>950</v>
      </c>
      <c r="P24" s="42"/>
      <c r="Q24" s="28"/>
      <c r="R24" s="31"/>
      <c r="S24" s="28"/>
      <c r="T24" s="31"/>
      <c r="U24" s="28"/>
      <c r="V24" s="26"/>
      <c r="W24" s="28"/>
      <c r="X24" s="26"/>
    </row>
    <row r="25" spans="1:24" ht="15" customHeight="1">
      <c r="A25" s="102"/>
      <c r="B25" s="113"/>
      <c r="C25" s="103"/>
      <c r="D25" s="109"/>
      <c r="E25" s="44" t="s">
        <v>85</v>
      </c>
      <c r="F25" s="44">
        <v>40</v>
      </c>
      <c r="G25" s="52">
        <v>50</v>
      </c>
      <c r="H25" s="52">
        <v>40</v>
      </c>
      <c r="I25" s="52">
        <v>40</v>
      </c>
      <c r="J25" s="52">
        <v>40</v>
      </c>
      <c r="K25" s="52">
        <v>40</v>
      </c>
      <c r="L25" s="52">
        <v>50</v>
      </c>
      <c r="M25" s="52">
        <v>50</v>
      </c>
      <c r="N25" s="44">
        <f t="shared" si="0"/>
        <v>350</v>
      </c>
      <c r="O25" s="26">
        <v>350</v>
      </c>
      <c r="P25" s="42"/>
      <c r="Q25" s="28"/>
      <c r="R25" s="31"/>
      <c r="S25" s="28"/>
      <c r="T25" s="31"/>
      <c r="U25" s="28"/>
      <c r="V25" s="26"/>
      <c r="W25" s="28"/>
      <c r="X25" s="26"/>
    </row>
    <row r="26" spans="1:16" ht="15">
      <c r="A26" s="4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P26" s="42"/>
    </row>
    <row r="27" spans="1:16" ht="15">
      <c r="A27" s="99" t="s">
        <v>64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45"/>
      <c r="N27" s="45"/>
      <c r="P27" s="42"/>
    </row>
    <row r="28" spans="1:16" s="40" customFormat="1" ht="23.25" customHeight="1">
      <c r="A28" s="97" t="s">
        <v>65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46"/>
      <c r="N28" s="46"/>
      <c r="P28" s="42"/>
    </row>
    <row r="29" spans="1:16" s="40" customFormat="1" ht="23.25" customHeight="1">
      <c r="A29" s="98" t="s">
        <v>66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46"/>
      <c r="N29" s="46"/>
      <c r="P29" s="42"/>
    </row>
    <row r="30" spans="1:16" s="40" customFormat="1" ht="23.25" customHeight="1">
      <c r="A30" s="98" t="s">
        <v>67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46"/>
      <c r="N30" s="46"/>
      <c r="P30" s="42"/>
    </row>
    <row r="31" spans="1:14" s="40" customFormat="1" ht="23.25" customHeight="1">
      <c r="A31" s="98" t="s">
        <v>68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46"/>
      <c r="N31" s="46"/>
    </row>
    <row r="32" spans="1:14" s="40" customFormat="1" ht="23.25" customHeight="1">
      <c r="A32" s="98" t="s">
        <v>69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46"/>
      <c r="N32" s="46"/>
    </row>
    <row r="33" spans="1:14" s="40" customFormat="1" ht="23.25" customHeight="1">
      <c r="A33" s="98" t="s">
        <v>70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46"/>
      <c r="N33" s="46"/>
    </row>
    <row r="34" spans="1:14" s="40" customFormat="1" ht="23.25" customHeight="1">
      <c r="A34" s="97" t="s">
        <v>71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46"/>
      <c r="N34" s="46"/>
    </row>
    <row r="35" spans="1:14" s="40" customFormat="1" ht="21" customHeight="1">
      <c r="A35" s="97" t="s">
        <v>72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46"/>
      <c r="N35" s="46"/>
    </row>
  </sheetData>
  <sheetProtection/>
  <mergeCells count="29">
    <mergeCell ref="A2:B2"/>
    <mergeCell ref="L2:N2"/>
    <mergeCell ref="A3:N3"/>
    <mergeCell ref="A4:A5"/>
    <mergeCell ref="B4:B5"/>
    <mergeCell ref="C4:C5"/>
    <mergeCell ref="E4:E5"/>
    <mergeCell ref="F4:N4"/>
    <mergeCell ref="D4:D5"/>
    <mergeCell ref="A35:L35"/>
    <mergeCell ref="A27:L27"/>
    <mergeCell ref="A28:L28"/>
    <mergeCell ref="A29:L29"/>
    <mergeCell ref="D6:D11"/>
    <mergeCell ref="A6:A16"/>
    <mergeCell ref="B6:B11"/>
    <mergeCell ref="B12:B16"/>
    <mergeCell ref="B21:B25"/>
    <mergeCell ref="A17:A25"/>
    <mergeCell ref="C6:C25"/>
    <mergeCell ref="A30:L30"/>
    <mergeCell ref="A31:L31"/>
    <mergeCell ref="A32:L32"/>
    <mergeCell ref="A33:L33"/>
    <mergeCell ref="A34:L34"/>
    <mergeCell ref="D12:D16"/>
    <mergeCell ref="B17:B20"/>
    <mergeCell ref="D17:D20"/>
    <mergeCell ref="D21:D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PageLayoutView="0" workbookViewId="0" topLeftCell="A2">
      <selection activeCell="H5" sqref="H5"/>
    </sheetView>
  </sheetViews>
  <sheetFormatPr defaultColWidth="9.140625" defaultRowHeight="12.75"/>
  <cols>
    <col min="2" max="2" width="34.421875" style="0" customWidth="1"/>
    <col min="3" max="4" width="16.57421875" style="0" customWidth="1"/>
    <col min="5" max="5" width="11.00390625" style="0" customWidth="1"/>
    <col min="12" max="12" width="10.28125" style="0" customWidth="1"/>
    <col min="16" max="16" width="11.28125" style="0" bestFit="1" customWidth="1"/>
    <col min="18" max="18" width="11.28125" style="0" bestFit="1" customWidth="1"/>
    <col min="20" max="20" width="11.28125" style="0" bestFit="1" customWidth="1"/>
    <col min="22" max="22" width="12.28125" style="0" bestFit="1" customWidth="1"/>
  </cols>
  <sheetData>
    <row r="1" spans="1:18" s="2" customFormat="1" ht="3" customHeight="1" hidden="1">
      <c r="A1" s="9" t="s">
        <v>6</v>
      </c>
      <c r="B1" s="9"/>
      <c r="C1" s="9"/>
      <c r="D1" s="9"/>
      <c r="E1" s="5"/>
      <c r="F1" s="5"/>
      <c r="G1" s="5"/>
      <c r="H1" s="5"/>
      <c r="I1" s="5"/>
      <c r="J1" s="5"/>
      <c r="K1" s="5"/>
      <c r="L1" s="5"/>
      <c r="M1" s="5"/>
      <c r="N1" s="1"/>
      <c r="O1" s="1"/>
      <c r="P1" s="1"/>
      <c r="Q1" s="1"/>
      <c r="R1" s="1"/>
    </row>
    <row r="2" spans="1:18" s="2" customFormat="1" ht="28.5" customHeight="1">
      <c r="A2" s="94"/>
      <c r="B2" s="94"/>
      <c r="C2" s="34"/>
      <c r="D2" s="34"/>
      <c r="E2" s="5"/>
      <c r="F2" s="5"/>
      <c r="G2" s="5"/>
      <c r="H2" s="5"/>
      <c r="I2" s="5"/>
      <c r="J2" s="5"/>
      <c r="K2" s="95" t="s">
        <v>88</v>
      </c>
      <c r="L2" s="95"/>
      <c r="M2" s="95"/>
      <c r="N2" s="1"/>
      <c r="O2" s="1"/>
      <c r="P2" s="1"/>
      <c r="Q2" s="1"/>
      <c r="R2" s="1"/>
    </row>
    <row r="3" spans="1:18" s="2" customFormat="1" ht="24" customHeight="1">
      <c r="A3" s="84" t="s">
        <v>87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  <c r="O3" s="1"/>
      <c r="P3" s="1"/>
      <c r="Q3" s="1"/>
      <c r="R3" s="1"/>
    </row>
    <row r="4" spans="1:23" ht="15.75" customHeight="1">
      <c r="A4" s="89" t="s">
        <v>7</v>
      </c>
      <c r="B4" s="89" t="s">
        <v>31</v>
      </c>
      <c r="C4" s="89" t="s">
        <v>45</v>
      </c>
      <c r="D4" s="101" t="s">
        <v>0</v>
      </c>
      <c r="E4" s="90" t="s">
        <v>1</v>
      </c>
      <c r="F4" s="90"/>
      <c r="G4" s="90"/>
      <c r="H4" s="90"/>
      <c r="I4" s="90"/>
      <c r="J4" s="90"/>
      <c r="K4" s="90"/>
      <c r="L4" s="90"/>
      <c r="M4" s="90"/>
      <c r="N4" s="26"/>
      <c r="O4" s="33"/>
      <c r="P4" s="26"/>
      <c r="Q4" s="33"/>
      <c r="R4" s="26"/>
      <c r="S4" s="33"/>
      <c r="T4" s="26"/>
      <c r="U4" s="26"/>
      <c r="V4" s="26"/>
      <c r="W4" s="26"/>
    </row>
    <row r="5" spans="1:23" ht="32.25" customHeight="1">
      <c r="A5" s="89"/>
      <c r="B5" s="89"/>
      <c r="C5" s="89"/>
      <c r="D5" s="103"/>
      <c r="E5" s="50" t="s">
        <v>46</v>
      </c>
      <c r="F5" s="50" t="s">
        <v>58</v>
      </c>
      <c r="G5" s="50" t="s">
        <v>59</v>
      </c>
      <c r="H5" s="71" t="s">
        <v>104</v>
      </c>
      <c r="I5" s="50" t="s">
        <v>60</v>
      </c>
      <c r="J5" s="50" t="s">
        <v>47</v>
      </c>
      <c r="K5" s="50" t="s">
        <v>49</v>
      </c>
      <c r="L5" s="50" t="s">
        <v>48</v>
      </c>
      <c r="M5" s="50" t="s">
        <v>38</v>
      </c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30" customHeight="1">
      <c r="A6" s="61">
        <v>1</v>
      </c>
      <c r="B6" s="64" t="s">
        <v>10</v>
      </c>
      <c r="C6" s="101" t="s">
        <v>106</v>
      </c>
      <c r="D6" s="67" t="s">
        <v>5</v>
      </c>
      <c r="E6" s="51">
        <v>1050</v>
      </c>
      <c r="F6" s="51">
        <v>1500</v>
      </c>
      <c r="G6" s="51">
        <v>850</v>
      </c>
      <c r="H6" s="51">
        <v>1000</v>
      </c>
      <c r="I6" s="51">
        <v>1000</v>
      </c>
      <c r="J6" s="51">
        <v>1000</v>
      </c>
      <c r="K6" s="51">
        <v>1650</v>
      </c>
      <c r="L6" s="51">
        <v>1950</v>
      </c>
      <c r="M6" s="48">
        <f>SUM(E6:L6)</f>
        <v>10000</v>
      </c>
      <c r="N6" s="26"/>
      <c r="O6" s="30"/>
      <c r="P6" s="28"/>
      <c r="Q6" s="31"/>
      <c r="R6" s="28"/>
      <c r="S6" s="31"/>
      <c r="T6" s="28"/>
      <c r="U6" s="26"/>
      <c r="V6" s="28"/>
      <c r="W6" s="26"/>
    </row>
    <row r="7" spans="1:23" ht="30" customHeight="1">
      <c r="A7" s="65">
        <v>2</v>
      </c>
      <c r="B7" s="66" t="s">
        <v>13</v>
      </c>
      <c r="C7" s="102"/>
      <c r="D7" s="67" t="s">
        <v>5</v>
      </c>
      <c r="E7" s="48">
        <v>30</v>
      </c>
      <c r="F7" s="48">
        <v>45</v>
      </c>
      <c r="G7" s="48">
        <v>15</v>
      </c>
      <c r="H7" s="48">
        <v>30</v>
      </c>
      <c r="I7" s="48">
        <v>30</v>
      </c>
      <c r="J7" s="48">
        <v>30</v>
      </c>
      <c r="K7" s="48">
        <v>60</v>
      </c>
      <c r="L7" s="48">
        <v>60</v>
      </c>
      <c r="M7" s="48">
        <f aca="true" t="shared" si="0" ref="M7:M14">SUM(E7:L7)</f>
        <v>300</v>
      </c>
      <c r="N7" s="26"/>
      <c r="O7" s="42"/>
      <c r="P7" s="42"/>
      <c r="R7" s="42"/>
      <c r="S7" s="31"/>
      <c r="T7" s="28"/>
      <c r="U7" s="26"/>
      <c r="V7" s="28"/>
      <c r="W7" s="26"/>
    </row>
    <row r="8" spans="1:23" ht="30" customHeight="1">
      <c r="A8" s="72">
        <v>3</v>
      </c>
      <c r="B8" s="73" t="s">
        <v>15</v>
      </c>
      <c r="C8" s="102"/>
      <c r="D8" s="74" t="s">
        <v>5</v>
      </c>
      <c r="E8" s="48">
        <v>100</v>
      </c>
      <c r="F8" s="48">
        <v>145</v>
      </c>
      <c r="G8" s="48">
        <v>60</v>
      </c>
      <c r="H8" s="48">
        <v>100</v>
      </c>
      <c r="I8" s="48">
        <v>100</v>
      </c>
      <c r="J8" s="48">
        <v>100</v>
      </c>
      <c r="K8" s="48">
        <v>180</v>
      </c>
      <c r="L8" s="48">
        <v>210</v>
      </c>
      <c r="M8" s="48">
        <f t="shared" si="0"/>
        <v>995</v>
      </c>
      <c r="N8" s="26"/>
      <c r="O8" s="42"/>
      <c r="P8" s="42"/>
      <c r="R8" s="42"/>
      <c r="S8" s="31"/>
      <c r="T8" s="28"/>
      <c r="U8" s="26"/>
      <c r="V8" s="28"/>
      <c r="W8" s="26"/>
    </row>
    <row r="9" spans="1:23" ht="30" customHeight="1">
      <c r="A9" s="72">
        <v>4</v>
      </c>
      <c r="B9" s="73" t="s">
        <v>16</v>
      </c>
      <c r="C9" s="102"/>
      <c r="D9" s="74" t="s">
        <v>5</v>
      </c>
      <c r="E9" s="48">
        <v>220</v>
      </c>
      <c r="F9" s="48">
        <v>260</v>
      </c>
      <c r="G9" s="48">
        <v>180</v>
      </c>
      <c r="H9" s="48">
        <v>220</v>
      </c>
      <c r="I9" s="48">
        <v>220</v>
      </c>
      <c r="J9" s="48">
        <v>220</v>
      </c>
      <c r="K9" s="48">
        <v>330</v>
      </c>
      <c r="L9" s="48">
        <v>350</v>
      </c>
      <c r="M9" s="48">
        <f t="shared" si="0"/>
        <v>2000</v>
      </c>
      <c r="N9" s="26"/>
      <c r="O9" s="42"/>
      <c r="P9" s="42"/>
      <c r="R9" s="42"/>
      <c r="S9" s="31"/>
      <c r="T9" s="28"/>
      <c r="U9" s="26"/>
      <c r="V9" s="28"/>
      <c r="W9" s="26"/>
    </row>
    <row r="10" spans="1:23" ht="30" customHeight="1">
      <c r="A10" s="69">
        <v>5</v>
      </c>
      <c r="B10" s="70" t="s">
        <v>17</v>
      </c>
      <c r="C10" s="102"/>
      <c r="D10" s="74" t="s">
        <v>5</v>
      </c>
      <c r="E10" s="48">
        <v>10</v>
      </c>
      <c r="F10" s="48">
        <v>10</v>
      </c>
      <c r="G10" s="48">
        <v>10</v>
      </c>
      <c r="H10" s="48">
        <v>10</v>
      </c>
      <c r="I10" s="48">
        <v>10</v>
      </c>
      <c r="J10" s="48">
        <v>10</v>
      </c>
      <c r="K10" s="48">
        <v>10</v>
      </c>
      <c r="L10" s="48">
        <v>40</v>
      </c>
      <c r="M10" s="48">
        <f t="shared" si="0"/>
        <v>110</v>
      </c>
      <c r="N10" s="26"/>
      <c r="O10" s="42"/>
      <c r="P10" s="28"/>
      <c r="Q10" s="31"/>
      <c r="R10" s="28"/>
      <c r="S10" s="31"/>
      <c r="T10" s="28"/>
      <c r="U10" s="26"/>
      <c r="V10" s="28"/>
      <c r="W10" s="26"/>
    </row>
    <row r="11" spans="1:23" ht="30" customHeight="1">
      <c r="A11" s="69">
        <v>6</v>
      </c>
      <c r="B11" s="70" t="s">
        <v>22</v>
      </c>
      <c r="C11" s="102"/>
      <c r="D11" s="49" t="s">
        <v>5</v>
      </c>
      <c r="E11" s="48">
        <v>50</v>
      </c>
      <c r="F11" s="48">
        <v>50</v>
      </c>
      <c r="G11" s="48">
        <v>30</v>
      </c>
      <c r="H11" s="48">
        <v>50</v>
      </c>
      <c r="I11" s="48">
        <v>50</v>
      </c>
      <c r="J11" s="48">
        <v>50</v>
      </c>
      <c r="K11" s="48">
        <v>50</v>
      </c>
      <c r="L11" s="48">
        <v>70</v>
      </c>
      <c r="M11" s="48">
        <f t="shared" si="0"/>
        <v>400</v>
      </c>
      <c r="N11" s="26"/>
      <c r="O11" s="42"/>
      <c r="P11" s="28"/>
      <c r="Q11" s="31"/>
      <c r="R11" s="28"/>
      <c r="S11" s="31"/>
      <c r="T11" s="28"/>
      <c r="U11" s="26"/>
      <c r="V11" s="28"/>
      <c r="W11" s="26"/>
    </row>
    <row r="12" spans="1:23" ht="30" customHeight="1">
      <c r="A12" s="72">
        <v>7</v>
      </c>
      <c r="B12" s="73" t="s">
        <v>18</v>
      </c>
      <c r="C12" s="102"/>
      <c r="D12" s="74" t="s">
        <v>5</v>
      </c>
      <c r="E12" s="51">
        <v>900</v>
      </c>
      <c r="F12" s="51">
        <v>1350</v>
      </c>
      <c r="G12" s="51">
        <v>750</v>
      </c>
      <c r="H12" s="51">
        <v>900</v>
      </c>
      <c r="I12" s="51">
        <v>900</v>
      </c>
      <c r="J12" s="51">
        <v>900</v>
      </c>
      <c r="K12" s="51">
        <v>1500</v>
      </c>
      <c r="L12" s="51">
        <v>1800</v>
      </c>
      <c r="M12" s="48">
        <f t="shared" si="0"/>
        <v>9000</v>
      </c>
      <c r="N12" s="26"/>
      <c r="O12" s="42"/>
      <c r="P12" s="28"/>
      <c r="Q12" s="31"/>
      <c r="R12" s="28"/>
      <c r="S12" s="31"/>
      <c r="T12" s="28"/>
      <c r="U12" s="26"/>
      <c r="V12" s="28"/>
      <c r="W12" s="26"/>
    </row>
    <row r="13" spans="1:23" ht="30" customHeight="1">
      <c r="A13" s="72">
        <v>8</v>
      </c>
      <c r="B13" s="73" t="s">
        <v>21</v>
      </c>
      <c r="C13" s="102"/>
      <c r="D13" s="74" t="s">
        <v>5</v>
      </c>
      <c r="E13" s="51">
        <v>900</v>
      </c>
      <c r="F13" s="51">
        <v>1350</v>
      </c>
      <c r="G13" s="51">
        <v>750</v>
      </c>
      <c r="H13" s="51">
        <v>900</v>
      </c>
      <c r="I13" s="51">
        <v>900</v>
      </c>
      <c r="J13" s="51">
        <v>900</v>
      </c>
      <c r="K13" s="51">
        <v>1500</v>
      </c>
      <c r="L13" s="51">
        <v>1900</v>
      </c>
      <c r="M13" s="48">
        <f t="shared" si="0"/>
        <v>9100</v>
      </c>
      <c r="N13" s="26"/>
      <c r="O13" s="42"/>
      <c r="P13" s="28"/>
      <c r="Q13" s="31"/>
      <c r="R13" s="28"/>
      <c r="S13" s="31"/>
      <c r="T13" s="28"/>
      <c r="U13" s="26"/>
      <c r="V13" s="28"/>
      <c r="W13" s="26"/>
    </row>
    <row r="14" spans="1:23" ht="30" customHeight="1">
      <c r="A14" s="72">
        <v>9</v>
      </c>
      <c r="B14" s="70" t="s">
        <v>20</v>
      </c>
      <c r="C14" s="103"/>
      <c r="D14" s="68" t="s">
        <v>5</v>
      </c>
      <c r="E14" s="48">
        <v>90</v>
      </c>
      <c r="F14" s="48">
        <v>135</v>
      </c>
      <c r="G14" s="48">
        <v>75</v>
      </c>
      <c r="H14" s="48">
        <v>90</v>
      </c>
      <c r="I14" s="48">
        <v>90</v>
      </c>
      <c r="J14" s="48">
        <v>90</v>
      </c>
      <c r="K14" s="48">
        <v>150</v>
      </c>
      <c r="L14" s="48">
        <v>180</v>
      </c>
      <c r="M14" s="48">
        <f t="shared" si="0"/>
        <v>900</v>
      </c>
      <c r="N14" s="26"/>
      <c r="O14" s="42"/>
      <c r="P14" s="28"/>
      <c r="Q14" s="31"/>
      <c r="R14" s="28"/>
      <c r="S14" s="31"/>
      <c r="T14" s="28"/>
      <c r="U14" s="26"/>
      <c r="V14" s="28"/>
      <c r="W14" s="26"/>
    </row>
    <row r="15" spans="1:15" ht="15">
      <c r="A15" s="47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O15" s="42"/>
    </row>
  </sheetData>
  <sheetProtection/>
  <mergeCells count="9">
    <mergeCell ref="C6:C14"/>
    <mergeCell ref="A2:B2"/>
    <mergeCell ref="K2:M2"/>
    <mergeCell ref="A3:M3"/>
    <mergeCell ref="A4:A5"/>
    <mergeCell ref="B4:B5"/>
    <mergeCell ref="C4:C5"/>
    <mergeCell ref="D4:D5"/>
    <mergeCell ref="E4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A3">
      <selection activeCell="I5" sqref="I5"/>
    </sheetView>
  </sheetViews>
  <sheetFormatPr defaultColWidth="9.140625" defaultRowHeight="12.75"/>
  <cols>
    <col min="2" max="2" width="32.57421875" style="0" customWidth="1"/>
    <col min="3" max="4" width="16.57421875" style="0" customWidth="1"/>
    <col min="5" max="5" width="10.00390625" style="0" customWidth="1"/>
    <col min="6" max="6" width="11.00390625" style="0" customWidth="1"/>
    <col min="13" max="13" width="10.28125" style="0" customWidth="1"/>
    <col min="17" max="17" width="11.28125" style="0" bestFit="1" customWidth="1"/>
    <col min="19" max="19" width="11.28125" style="0" bestFit="1" customWidth="1"/>
    <col min="21" max="21" width="11.28125" style="0" bestFit="1" customWidth="1"/>
    <col min="23" max="23" width="12.28125" style="0" bestFit="1" customWidth="1"/>
  </cols>
  <sheetData>
    <row r="1" spans="1:19" s="2" customFormat="1" ht="3" customHeight="1" hidden="1">
      <c r="A1" s="9" t="s">
        <v>6</v>
      </c>
      <c r="B1" s="9"/>
      <c r="C1" s="9"/>
      <c r="D1" s="9"/>
      <c r="E1" s="4"/>
      <c r="F1" s="5"/>
      <c r="G1" s="5"/>
      <c r="H1" s="5"/>
      <c r="I1" s="5"/>
      <c r="J1" s="5"/>
      <c r="K1" s="5"/>
      <c r="L1" s="5"/>
      <c r="M1" s="5"/>
      <c r="N1" s="5"/>
      <c r="O1" s="1"/>
      <c r="P1" s="1"/>
      <c r="Q1" s="1"/>
      <c r="R1" s="1"/>
      <c r="S1" s="1"/>
    </row>
    <row r="2" spans="1:19" s="2" customFormat="1" ht="28.5" customHeight="1">
      <c r="A2" s="94"/>
      <c r="B2" s="94"/>
      <c r="C2" s="34"/>
      <c r="D2" s="34"/>
      <c r="E2" s="4"/>
      <c r="F2" s="5"/>
      <c r="G2" s="5"/>
      <c r="H2" s="5"/>
      <c r="I2" s="5"/>
      <c r="J2" s="5"/>
      <c r="K2" s="5"/>
      <c r="L2" s="95" t="s">
        <v>88</v>
      </c>
      <c r="M2" s="95"/>
      <c r="N2" s="95"/>
      <c r="O2" s="1"/>
      <c r="P2" s="1"/>
      <c r="Q2" s="1"/>
      <c r="R2" s="1"/>
      <c r="S2" s="1"/>
    </row>
    <row r="3" spans="1:19" s="2" customFormat="1" ht="24" customHeight="1">
      <c r="A3" s="84" t="s">
        <v>95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"/>
      <c r="P3" s="1"/>
      <c r="Q3" s="1"/>
      <c r="R3" s="1"/>
      <c r="S3" s="1"/>
    </row>
    <row r="4" spans="1:24" ht="15.75" customHeight="1">
      <c r="A4" s="89" t="s">
        <v>7</v>
      </c>
      <c r="B4" s="89" t="s">
        <v>31</v>
      </c>
      <c r="C4" s="89" t="s">
        <v>45</v>
      </c>
      <c r="D4" s="89" t="s">
        <v>0</v>
      </c>
      <c r="E4" s="89" t="s">
        <v>97</v>
      </c>
      <c r="F4" s="90" t="s">
        <v>1</v>
      </c>
      <c r="G4" s="90"/>
      <c r="H4" s="90"/>
      <c r="I4" s="90"/>
      <c r="J4" s="90"/>
      <c r="K4" s="90"/>
      <c r="L4" s="90"/>
      <c r="M4" s="90"/>
      <c r="N4" s="90"/>
      <c r="O4" s="26"/>
      <c r="P4" s="57"/>
      <c r="S4" s="26"/>
      <c r="T4" s="33"/>
      <c r="U4" s="26"/>
      <c r="V4" s="26"/>
      <c r="W4" s="26"/>
      <c r="X4" s="26"/>
    </row>
    <row r="5" spans="1:24" ht="32.25" customHeight="1">
      <c r="A5" s="89"/>
      <c r="B5" s="89"/>
      <c r="C5" s="89"/>
      <c r="D5" s="89"/>
      <c r="E5" s="89"/>
      <c r="F5" s="54" t="s">
        <v>46</v>
      </c>
      <c r="G5" s="54" t="s">
        <v>58</v>
      </c>
      <c r="H5" s="54" t="s">
        <v>59</v>
      </c>
      <c r="I5" s="71" t="s">
        <v>104</v>
      </c>
      <c r="J5" s="54" t="s">
        <v>60</v>
      </c>
      <c r="K5" s="54" t="s">
        <v>47</v>
      </c>
      <c r="L5" s="54" t="s">
        <v>49</v>
      </c>
      <c r="M5" s="54" t="s">
        <v>48</v>
      </c>
      <c r="N5" s="54" t="s">
        <v>38</v>
      </c>
      <c r="O5" s="26"/>
      <c r="P5" s="58"/>
      <c r="S5" s="26"/>
      <c r="T5" s="26"/>
      <c r="U5" s="26"/>
      <c r="V5" s="26"/>
      <c r="W5" s="26"/>
      <c r="X5" s="26"/>
    </row>
    <row r="6" spans="1:24" ht="24.75" customHeight="1">
      <c r="A6" s="101">
        <v>10</v>
      </c>
      <c r="B6" s="101" t="s">
        <v>96</v>
      </c>
      <c r="C6" s="101" t="s">
        <v>106</v>
      </c>
      <c r="D6" s="107" t="s">
        <v>5</v>
      </c>
      <c r="E6" s="55" t="s">
        <v>99</v>
      </c>
      <c r="F6" s="53">
        <v>280</v>
      </c>
      <c r="G6" s="53">
        <v>380</v>
      </c>
      <c r="H6" s="53">
        <v>250</v>
      </c>
      <c r="I6" s="53">
        <v>280</v>
      </c>
      <c r="J6" s="53">
        <v>280</v>
      </c>
      <c r="K6" s="53">
        <v>280</v>
      </c>
      <c r="L6" s="53">
        <v>520</v>
      </c>
      <c r="M6" s="53">
        <v>530</v>
      </c>
      <c r="N6" s="53">
        <f>SUM(F6:M6)</f>
        <v>2800</v>
      </c>
      <c r="O6" s="26"/>
      <c r="P6" s="58"/>
      <c r="R6" s="58"/>
      <c r="S6" s="28"/>
      <c r="T6" s="31"/>
      <c r="U6" s="28"/>
      <c r="V6" s="26"/>
      <c r="W6" s="28"/>
      <c r="X6" s="26"/>
    </row>
    <row r="7" spans="1:24" ht="24.75" customHeight="1">
      <c r="A7" s="102"/>
      <c r="B7" s="102"/>
      <c r="C7" s="102"/>
      <c r="D7" s="108"/>
      <c r="E7" s="55" t="s">
        <v>100</v>
      </c>
      <c r="F7" s="55">
        <v>60</v>
      </c>
      <c r="G7" s="55">
        <v>90</v>
      </c>
      <c r="H7" s="55">
        <v>50</v>
      </c>
      <c r="I7" s="55">
        <v>60</v>
      </c>
      <c r="J7" s="55">
        <v>60</v>
      </c>
      <c r="K7" s="55">
        <v>60</v>
      </c>
      <c r="L7" s="55">
        <v>110</v>
      </c>
      <c r="M7" s="55">
        <v>110</v>
      </c>
      <c r="N7" s="53">
        <f aca="true" t="shared" si="0" ref="N7:N13">SUM(F7:M7)</f>
        <v>600</v>
      </c>
      <c r="O7" s="26"/>
      <c r="P7" s="58"/>
      <c r="R7" s="58"/>
      <c r="S7" s="28"/>
      <c r="T7" s="31"/>
      <c r="U7" s="28"/>
      <c r="V7" s="26"/>
      <c r="W7" s="28"/>
      <c r="X7" s="26"/>
    </row>
    <row r="8" spans="1:24" ht="24.75" customHeight="1">
      <c r="A8" s="102"/>
      <c r="B8" s="102"/>
      <c r="C8" s="102"/>
      <c r="D8" s="108"/>
      <c r="E8" s="55" t="s">
        <v>98</v>
      </c>
      <c r="F8" s="53">
        <v>290</v>
      </c>
      <c r="G8" s="53">
        <v>390</v>
      </c>
      <c r="H8" s="53">
        <v>250</v>
      </c>
      <c r="I8" s="53">
        <v>290</v>
      </c>
      <c r="J8" s="53">
        <v>290</v>
      </c>
      <c r="K8" s="53">
        <v>290</v>
      </c>
      <c r="L8" s="53">
        <v>550</v>
      </c>
      <c r="M8" s="53">
        <v>550</v>
      </c>
      <c r="N8" s="53">
        <f t="shared" si="0"/>
        <v>2900</v>
      </c>
      <c r="O8" s="26"/>
      <c r="P8" s="58"/>
      <c r="R8" s="58"/>
      <c r="S8" s="28"/>
      <c r="T8" s="31"/>
      <c r="U8" s="28"/>
      <c r="V8" s="26"/>
      <c r="W8" s="28"/>
      <c r="X8" s="26"/>
    </row>
    <row r="9" spans="1:24" ht="24.75" customHeight="1">
      <c r="A9" s="102"/>
      <c r="B9" s="102"/>
      <c r="C9" s="102"/>
      <c r="D9" s="108"/>
      <c r="E9" s="55" t="s">
        <v>101</v>
      </c>
      <c r="F9" s="55">
        <v>60</v>
      </c>
      <c r="G9" s="55">
        <v>90</v>
      </c>
      <c r="H9" s="55">
        <v>50</v>
      </c>
      <c r="I9" s="55">
        <v>60</v>
      </c>
      <c r="J9" s="55">
        <v>60</v>
      </c>
      <c r="K9" s="55">
        <v>60</v>
      </c>
      <c r="L9" s="55">
        <v>110</v>
      </c>
      <c r="M9" s="55">
        <v>110</v>
      </c>
      <c r="N9" s="55">
        <f t="shared" si="0"/>
        <v>600</v>
      </c>
      <c r="O9" s="26"/>
      <c r="P9" s="58"/>
      <c r="R9" s="58"/>
      <c r="S9" s="28"/>
      <c r="T9" s="31"/>
      <c r="U9" s="28"/>
      <c r="V9" s="26"/>
      <c r="W9" s="28"/>
      <c r="X9" s="26"/>
    </row>
    <row r="10" spans="1:24" ht="24.75" customHeight="1">
      <c r="A10" s="102"/>
      <c r="B10" s="102"/>
      <c r="C10" s="102"/>
      <c r="D10" s="108"/>
      <c r="E10" s="55" t="s">
        <v>89</v>
      </c>
      <c r="F10" s="55">
        <v>35</v>
      </c>
      <c r="G10" s="55">
        <v>50</v>
      </c>
      <c r="H10" s="55">
        <v>30</v>
      </c>
      <c r="I10" s="55">
        <v>35</v>
      </c>
      <c r="J10" s="55">
        <v>35</v>
      </c>
      <c r="K10" s="55">
        <v>35</v>
      </c>
      <c r="L10" s="55">
        <v>60</v>
      </c>
      <c r="M10" s="55">
        <v>70</v>
      </c>
      <c r="N10" s="55">
        <f t="shared" si="0"/>
        <v>350</v>
      </c>
      <c r="O10" s="26"/>
      <c r="P10" s="58"/>
      <c r="R10" s="58"/>
      <c r="S10" s="28"/>
      <c r="T10" s="31"/>
      <c r="U10" s="28"/>
      <c r="V10" s="26"/>
      <c r="W10" s="28"/>
      <c r="X10" s="26"/>
    </row>
    <row r="11" spans="1:24" ht="24.75" customHeight="1">
      <c r="A11" s="102"/>
      <c r="B11" s="102"/>
      <c r="C11" s="102"/>
      <c r="D11" s="108"/>
      <c r="E11" s="55" t="s">
        <v>90</v>
      </c>
      <c r="F11" s="53">
        <v>115</v>
      </c>
      <c r="G11" s="53">
        <v>170</v>
      </c>
      <c r="H11" s="53">
        <v>90</v>
      </c>
      <c r="I11" s="53">
        <v>115</v>
      </c>
      <c r="J11" s="53">
        <v>115</v>
      </c>
      <c r="K11" s="53">
        <v>115</v>
      </c>
      <c r="L11" s="53">
        <v>215</v>
      </c>
      <c r="M11" s="53">
        <v>215</v>
      </c>
      <c r="N11" s="53">
        <f t="shared" si="0"/>
        <v>1150</v>
      </c>
      <c r="O11" s="26"/>
      <c r="P11" s="58"/>
      <c r="R11" s="58"/>
      <c r="S11" s="28"/>
      <c r="T11" s="31"/>
      <c r="U11" s="28"/>
      <c r="V11" s="26"/>
      <c r="W11" s="28"/>
      <c r="X11" s="26"/>
    </row>
    <row r="12" spans="1:24" ht="24.75" customHeight="1">
      <c r="A12" s="102"/>
      <c r="B12" s="102"/>
      <c r="C12" s="102"/>
      <c r="D12" s="108"/>
      <c r="E12" s="55" t="s">
        <v>91</v>
      </c>
      <c r="F12" s="53">
        <v>50</v>
      </c>
      <c r="G12" s="53">
        <v>70</v>
      </c>
      <c r="H12" s="53">
        <v>40</v>
      </c>
      <c r="I12" s="53">
        <v>50</v>
      </c>
      <c r="J12" s="53">
        <v>50</v>
      </c>
      <c r="K12" s="53">
        <v>50</v>
      </c>
      <c r="L12" s="53">
        <v>90</v>
      </c>
      <c r="M12" s="53">
        <v>100</v>
      </c>
      <c r="N12" s="53">
        <f t="shared" si="0"/>
        <v>500</v>
      </c>
      <c r="O12" s="26"/>
      <c r="P12" s="58"/>
      <c r="Q12" s="58"/>
      <c r="S12" s="28"/>
      <c r="T12" s="31"/>
      <c r="U12" s="28"/>
      <c r="V12" s="26"/>
      <c r="W12" s="28"/>
      <c r="X12" s="26"/>
    </row>
    <row r="13" spans="1:24" ht="24.75" customHeight="1">
      <c r="A13" s="103"/>
      <c r="B13" s="103"/>
      <c r="C13" s="103"/>
      <c r="D13" s="109"/>
      <c r="E13" s="55" t="s">
        <v>92</v>
      </c>
      <c r="F13" s="53">
        <v>10</v>
      </c>
      <c r="G13" s="53">
        <v>15</v>
      </c>
      <c r="H13" s="53">
        <v>5</v>
      </c>
      <c r="I13" s="53">
        <v>10</v>
      </c>
      <c r="J13" s="53">
        <v>10</v>
      </c>
      <c r="K13" s="53">
        <v>10</v>
      </c>
      <c r="L13" s="53">
        <v>20</v>
      </c>
      <c r="M13" s="53">
        <v>20</v>
      </c>
      <c r="N13" s="53">
        <f t="shared" si="0"/>
        <v>100</v>
      </c>
      <c r="O13" s="26"/>
      <c r="P13" s="58"/>
      <c r="R13" s="58"/>
      <c r="S13" s="28"/>
      <c r="T13" s="31"/>
      <c r="U13" s="28"/>
      <c r="V13" s="26"/>
      <c r="W13" s="28"/>
      <c r="X13" s="26"/>
    </row>
    <row r="14" spans="1:16" ht="15">
      <c r="A14" s="59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60"/>
      <c r="P14" s="42"/>
    </row>
    <row r="15" spans="1:16" ht="15">
      <c r="A15" s="99" t="s">
        <v>64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45"/>
      <c r="N15" s="45"/>
      <c r="P15" s="42"/>
    </row>
    <row r="16" spans="1:16" s="40" customFormat="1" ht="23.25" customHeight="1">
      <c r="A16" s="97" t="s">
        <v>65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46"/>
      <c r="N16" s="46"/>
      <c r="P16" s="42"/>
    </row>
    <row r="17" spans="1:16" s="40" customFormat="1" ht="23.25" customHeight="1">
      <c r="A17" s="98" t="s">
        <v>66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46"/>
      <c r="N17" s="46"/>
      <c r="P17" s="42"/>
    </row>
    <row r="18" spans="1:16" s="40" customFormat="1" ht="23.25" customHeight="1">
      <c r="A18" s="98" t="s">
        <v>67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46"/>
      <c r="N18" s="46"/>
      <c r="P18" s="42"/>
    </row>
    <row r="19" spans="1:14" s="40" customFormat="1" ht="23.25" customHeight="1">
      <c r="A19" s="98" t="s">
        <v>68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46"/>
      <c r="N19" s="46"/>
    </row>
    <row r="20" spans="1:14" s="40" customFormat="1" ht="23.25" customHeight="1">
      <c r="A20" s="98" t="s">
        <v>69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46"/>
      <c r="N20" s="46"/>
    </row>
    <row r="21" spans="1:14" s="40" customFormat="1" ht="23.25" customHeight="1">
      <c r="A21" s="98" t="s">
        <v>70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46"/>
      <c r="N21" s="46"/>
    </row>
    <row r="22" spans="1:14" s="40" customFormat="1" ht="23.25" customHeight="1">
      <c r="A22" s="97" t="s">
        <v>71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46"/>
      <c r="N22" s="46"/>
    </row>
    <row r="23" spans="1:14" s="40" customFormat="1" ht="21" customHeight="1">
      <c r="A23" s="97" t="s">
        <v>72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46"/>
      <c r="N23" s="46"/>
    </row>
  </sheetData>
  <sheetProtection/>
  <mergeCells count="22">
    <mergeCell ref="A20:L20"/>
    <mergeCell ref="A21:L21"/>
    <mergeCell ref="A22:L22"/>
    <mergeCell ref="A23:L23"/>
    <mergeCell ref="A15:L15"/>
    <mergeCell ref="A16:L16"/>
    <mergeCell ref="A17:L17"/>
    <mergeCell ref="A18:L18"/>
    <mergeCell ref="A19:L19"/>
    <mergeCell ref="L2:N2"/>
    <mergeCell ref="A3:N3"/>
    <mergeCell ref="A4:A5"/>
    <mergeCell ref="B4:B5"/>
    <mergeCell ref="C4:C5"/>
    <mergeCell ref="D4:D5"/>
    <mergeCell ref="E4:E5"/>
    <mergeCell ref="F4:N4"/>
    <mergeCell ref="C6:C13"/>
    <mergeCell ref="A2:B2"/>
    <mergeCell ref="D6:D13"/>
    <mergeCell ref="B6:B13"/>
    <mergeCell ref="A6:A1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</dc:creator>
  <cp:keywords/>
  <dc:description/>
  <cp:lastModifiedBy>Edyta Wiśniewska</cp:lastModifiedBy>
  <cp:lastPrinted>2023-05-30T10:28:48Z</cp:lastPrinted>
  <dcterms:created xsi:type="dcterms:W3CDTF">2016-11-30T11:06:13Z</dcterms:created>
  <dcterms:modified xsi:type="dcterms:W3CDTF">2023-05-30T10:28:50Z</dcterms:modified>
  <cp:category/>
  <cp:version/>
  <cp:contentType/>
  <cp:contentStatus/>
</cp:coreProperties>
</file>