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8" activeTab="2"/>
  </bookViews>
  <sheets>
    <sheet name="INFORMACJE OGÓLNE" sheetId="1" r:id="rId1"/>
    <sheet name="formularz oferty" sheetId="2" r:id="rId2"/>
    <sheet name="Arkusz cenowy" sheetId="3" r:id="rId3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<sst xmlns="http://schemas.openxmlformats.org/spreadsheetml/2006/main" count="242" uniqueCount="163">
  <si>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</si>
  <si>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</si>
  <si>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</si>
  <si>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</si>
  <si>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</si>
  <si>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</si>
  <si>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</si>
  <si>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</si>
  <si>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</si>
  <si>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</si>
  <si>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</si>
  <si>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</si>
  <si>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</si>
  <si>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</si>
  <si>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Skład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</si>
  <si>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</si>
  <si>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</si>
  <si>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</si>
  <si>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</si>
  <si>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</si>
  <si>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</si>
  <si>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</si>
  <si>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</si>
  <si>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</si>
  <si>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</si>
  <si>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</si>
  <si>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</si>
  <si>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</si>
  <si>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</si>
  <si>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</si>
  <si>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</si>
  <si>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</si>
  <si>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</si>
  <si>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</si>
  <si>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</si>
  <si>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</si>
  <si>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</si>
  <si>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</si>
  <si>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</si>
  <si>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</si>
  <si>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</si>
  <si>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</si>
  <si>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</si>
  <si>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</si>
  <si>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</si>
  <si>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</si>
  <si>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</si>
  <si>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</si>
  <si>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</si>
  <si>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</si>
  <si>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</si>
  <si>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</si>
  <si>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</si>
  <si>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</si>
  <si>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</si>
  <si>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</si>
  <si>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</si>
  <si>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</si>
  <si>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</si>
  <si>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</si>
  <si>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</si>
  <si>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</si>
  <si>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</si>
  <si>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 #: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</si>
  <si>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</si>
  <si>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</si>
  <si>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</si>
  <si>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</si>
  <si>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</si>
  <si>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</si>
  <si>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Postać /Opakowanie</t>
  </si>
  <si>
    <t>500 ml</t>
  </si>
  <si>
    <t>Oświadczamy, że zamówienie będziemy wykonywać do czasu wyczerpania kwoty wynagrodzenia umownego, nie dłużej jednak niż przez 24 miesiące od dnia zawarcia umowy.</t>
  </si>
  <si>
    <t>Objętość</t>
  </si>
  <si>
    <t>2 l</t>
  </si>
  <si>
    <t>płyn do dializy otrzewnowej, worek</t>
  </si>
  <si>
    <t>2,0 l</t>
  </si>
  <si>
    <t xml:space="preserve"> 2,5 l</t>
  </si>
  <si>
    <t>2,5 l</t>
  </si>
  <si>
    <t>5,0 l</t>
  </si>
  <si>
    <t>Opis</t>
  </si>
  <si>
    <t>13.</t>
  </si>
  <si>
    <t>14.</t>
  </si>
  <si>
    <t>15.</t>
  </si>
  <si>
    <t>16.</t>
  </si>
  <si>
    <t>17.</t>
  </si>
  <si>
    <t>18.</t>
  </si>
  <si>
    <t>Worki drenażowe ultra set 15 L ADO  ^^^</t>
  </si>
  <si>
    <t>xx</t>
  </si>
  <si>
    <t>Worki drenażowe ultra set 3L CADO   ^^^</t>
  </si>
  <si>
    <t>Dodatkowe zabezpieczenia połączenia (Connection shield)  ADO; osłona złącza z roztworem jodopowidonu ^^^</t>
  </si>
  <si>
    <t>mini nasadka - korki typu Mini Cap ^^^  do zakupu do  ADO</t>
  </si>
  <si>
    <t>Zaciski typu Clamp - zaciski dla portu wyjściowego worka do dializy otrzewnowej ^^^</t>
  </si>
  <si>
    <t>Dren łączący z zaciskiem skrętnym typu Transer set ^^^</t>
  </si>
  <si>
    <t>Łącznik tytanowy Adapter ^^^</t>
  </si>
  <si>
    <t>Preparat do dezynfekcji powierzchni ^^^</t>
  </si>
  <si>
    <t>opakowanie</t>
  </si>
  <si>
    <t>Preparat do higienicznego odkażania rąk ^^^</t>
  </si>
  <si>
    <t>XX</t>
  </si>
  <si>
    <t xml:space="preserve">1 ZESTAW </t>
  </si>
  <si>
    <t>Dzierżawa urządzenia:</t>
  </si>
  <si>
    <t>Dzierżawa urządzenia</t>
  </si>
  <si>
    <t>Opis dzierżawionego urządzenia</t>
  </si>
  <si>
    <t>Dzierżawa aparatów Cycler ADO ^^^</t>
  </si>
  <si>
    <t>Dzierżawa podgrzewacza ^^^</t>
  </si>
  <si>
    <t>20.</t>
  </si>
  <si>
    <t>19.</t>
  </si>
  <si>
    <t>Ilość miesięcy</t>
  </si>
  <si>
    <t>Ilość szt</t>
  </si>
  <si>
    <t>ADO - Automatyczna Dializa Otrzewnowa</t>
  </si>
  <si>
    <t>CADO - Ciągła Ambulatoryjna Dializa Otrzewnowa</t>
  </si>
  <si>
    <t>* wymagany jeden podmiot odpowiedzialny</t>
  </si>
  <si>
    <t>Koszt zużycia energii elektrycznej:</t>
  </si>
  <si>
    <t>Koszt zużycia energii elektrycznej przez dzierżawione urządzenia</t>
  </si>
  <si>
    <t xml:space="preserve">Założony czas pracy urządzenia </t>
  </si>
  <si>
    <t>j.m.</t>
  </si>
  <si>
    <t>Przyjęty koszt 1 kWh</t>
  </si>
  <si>
    <t>Moc oferowanego urządzenia w watach [W]</t>
  </si>
  <si>
    <t>Koszt zużycia energii elektrycznej</t>
  </si>
  <si>
    <t>godziny</t>
  </si>
  <si>
    <t>Dzierżawa aparatów Cycler ADO</t>
  </si>
  <si>
    <t>Dzierżawa podgrzewacza</t>
  </si>
  <si>
    <t>RAZEM</t>
  </si>
  <si>
    <t>^^^ - produkty stanowią integralną całość z produktami leczniczymi z poz. 1 do 7</t>
  </si>
  <si>
    <t xml:space="preserve">Nazwa handlowa:
</t>
  </si>
  <si>
    <t>Podmiot Odpowiedzialny (poz. 1 - 6)
Producent  (poz. 7 - 18)</t>
  </si>
  <si>
    <t>Numer GTIN (poz. 1 - 6) jeżeli dotyczy (poz. 7-18)</t>
  </si>
  <si>
    <t xml:space="preserve">Nazwa handlowa:
dla worka 2L o stężeniu glukozy 1,36% :
Nazwa handlowa:
dla worka 2L o stężeniu glukozy 2,27%: </t>
  </si>
  <si>
    <t xml:space="preserve">dla worka 2L o stężeniu glukozy 1,36% :
dla worka 2L o stężeniu glukozy 2,27%: </t>
  </si>
  <si>
    <t xml:space="preserve">Nazwa handlowa:
dla worka 2,5L o stężeniu glukozy 1,36% :
Nazwa handlowa:
dla worka 2,5L o stężeniu glukozy 2,27%: 
</t>
  </si>
  <si>
    <t xml:space="preserve">dla worka 2,5L o stężeniu glukozy 1,36% :
dla worka 2,5L o stężeniu glukozy 2,27%: 
</t>
  </si>
  <si>
    <t xml:space="preserve">Nazwa handlowa:
dla worka 2,5L o stężeniu glukozy 1,36% :
Nazwa handlowa:
dla worka 2,5L o stężeniu glukozy 2,27%: </t>
  </si>
  <si>
    <t xml:space="preserve">dla worka 2,5L o stężeniu glukozy 1,36% :
dla worka 2,5L o stężeniu glukozy 2,27%: </t>
  </si>
  <si>
    <t xml:space="preserve">Nazwa handlowa:
dla worka 5,0L o stężeniu glukozy 1,36% :
Nazwa handlowa:
dla worka 5,0L o stężeniu glukozy 2,27%: 
</t>
  </si>
  <si>
    <t xml:space="preserve">dla worka 5,0L o stężeniu glukozy 1,36% :
dla worka 5,0L o stężeniu glukozy 2,27%: </t>
  </si>
  <si>
    <t xml:space="preserve">Zestaw opatrunkowy do cewnika Tenkhoffa ^^^:
• 5 szt. Kompres gazowy 5 x 5 cm, 17n, 8w, min. 23g/m2, TEX 15 
• 1 szt. Opatrunek z elastycznej folii poliuretanowej, klej hypoalergiczny, paroprzepuszczalność ≥ 600g.m-2.24h-1, rozmiar 10 x 12 cm
• 1 szt. Włókninowy przylepiec opatrunkowy, pokryty akrylowym klejem hypoalergicznym, rozmiar 1,25 x 15,5 cm
• 5 szt. Chusteczka do dezynfekcji nasączona wodnym roztworem powidono-jodyny 60 x 30 mm, 70% wiskoza, 30% poliester, 50±5 g/m2
</t>
  </si>
  <si>
    <t>zestawów</t>
  </si>
  <si>
    <t xml:space="preserve">^ Wykonawca zobowiązany jest wydzierżawić na okres trwania umowy cyklery do ADO, kompatybilne z zaoferowanymi materiałami, w ilości odpowiedniej do ilości leczonych tą metodą pacjentów                                                   (max 10 pacjentów). </t>
  </si>
  <si>
    <t xml:space="preserve">^^ Wykonawca zobowiązany jest wydzierżawić na okres trwania umowy podgrzewacze do worków CADO, kompatybilne z zaoferowanymi materiałami, w ilości odpowiedniej do ilości leczonych tą metodą pacjentów (max 10 pacjentów). </t>
  </si>
  <si>
    <t>Linia główna do aparatu Cycler ADO - zautomatyzowany zestaw typu HomeChoice z 4 odgałęzieniami i Homechoice zestaw do automatycznej dializy otrzewnowej z kasetą i 4 drożnymi połączeniami Luer  ^^^</t>
  </si>
  <si>
    <t>Cena brutto&amp; jednego opakowania jednostkowego</t>
  </si>
  <si>
    <t>Wartość brutto&amp; pozycji</t>
  </si>
  <si>
    <t>Cena brutto &amp; jednego opakowania jednostkowego</t>
  </si>
  <si>
    <t>Cena brutto&amp; za jeden miesiąc 
1 urządzenia</t>
  </si>
  <si>
    <t>Cena brutto&amp; za jeden miesiąc 10 urządzeń</t>
  </si>
  <si>
    <t>Wartość brutto pozycji&amp;</t>
  </si>
  <si>
    <t>&amp; jeżeli wybór oferty będzie prowadził do powstania u Zamawiającego obowiązku podatkowego, zgodnie z przepisami o podatku od towarów i usług, należy podać cenę netto.</t>
  </si>
  <si>
    <t>Cena brutto&amp;:</t>
  </si>
  <si>
    <t>Dostawa produktów do dializy otrzewnowej wraz z dzierżawą urządzeń.</t>
  </si>
  <si>
    <t>DFP.271.36.2024.BM</t>
  </si>
  <si>
    <t>Oświadczamy, że oferowane przez nas w poz. 1-6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</si>
  <si>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poz. 7-18 wyroby medyczne są dopuszczone do obrotu i używania na terenie Polski na zasadach określonych w ustawie o wyrobach medycznych oraz rozporządzeniu Parlamentu Europejskiego i Rady (UE) 2017/745 z dnia 5 kwietnia 2017 r. (MDR). Jednocześnie oświadczamy, że na każdorazowe wezwanie Zamawiającego przedstawimy dokumenty dopuszczające do obrotu i używania na terenie Polski. (dotyczy wykonawców oferujących wyroby medyczne).</t>
  </si>
  <si>
    <t>Wymogi dotyczące dzierżawionych urządzeń:
- Urządzenia fabrycznie nowe, rok produkcji min. 2022 
- Menu w pełnym zakresie w języku polskim
- Brak dodatkowych akcesoriów koniecznych do zamontowania 
- Dostęp do telefonicznej pomocy technicznej przez 24 h na dobę 
- Czas reakcji na zgłoszoną awarię – 2 dni. Dotyczy dni roboczych.
- Na czas naprawy urządzenia dostarczane urządzenie zastępcze
- Czas  naprawy do 7 dni roboczych
- Szkolenie z obsługi (każdego nowego pacjenta) w terminie 7 dni od daty przekazania urządzenia
- Instrukcja obsługi w języku polskim, zawierająca opis wszystkich komunikatów wyświetlanych przez urządzenie
- Wraz z urządzeniami Paszporty Techniczne z wpisanymi numerami seryjnymi, orzeczeniem o sprawności technicznej oraz wymaganą przez producenta datą następnego przeglądu technicznego.</t>
  </si>
  <si>
    <t>Nazwa urządzenia:
Producent / typ:</t>
  </si>
  <si>
    <t>Linia przedłużająca do aparatu^^^</t>
  </si>
  <si>
    <r>
      <t xml:space="preserve">Worki </t>
    </r>
    <r>
      <rPr>
        <b/>
        <sz val="11"/>
        <rFont val="Garamond"/>
        <family val="1"/>
      </rPr>
      <t>CADO</t>
    </r>
    <r>
      <rPr>
        <sz val="11"/>
        <rFont val="Garamond"/>
        <family val="1"/>
      </rPr>
      <t xml:space="preserve"> z płynem dializacyjnym zawierającym ikodekstrynę - objetość 2l ^^ * </t>
    </r>
  </si>
  <si>
    <t xml:space="preserve">Worki ADO z płynem dializacyjnym zawierającym ikodekstrynę - objetość 2 l ^ * </t>
  </si>
  <si>
    <r>
      <t xml:space="preserve">Worki </t>
    </r>
    <r>
      <rPr>
        <b/>
        <sz val="11"/>
        <rFont val="Garamond"/>
        <family val="1"/>
      </rPr>
      <t>CADO</t>
    </r>
    <r>
      <rPr>
        <sz val="11"/>
        <rFont val="Garamond"/>
        <family val="1"/>
      </rPr>
      <t xml:space="preserve"> z roztworem glukozy buforowane mleczanem i dwuwęglanem - objętość 2,0 l o stężeniu 1,36%; 2,27%;  oraz  stężeniem wapnia 1,25 mmo/l ^^ * </t>
    </r>
  </si>
  <si>
    <r>
      <t>Worki</t>
    </r>
    <r>
      <rPr>
        <b/>
        <sz val="11"/>
        <rFont val="Garamond"/>
        <family val="1"/>
      </rPr>
      <t xml:space="preserve"> CADO</t>
    </r>
    <r>
      <rPr>
        <sz val="11"/>
        <rFont val="Garamond"/>
        <family val="1"/>
      </rPr>
      <t xml:space="preserve"> z roztworem glukozy buforowane mleczanem i dwuwęglanem - objętość  2,5l o stężeniu 1,36%; 2,27%;  oraz  stężeniem wapnia 1,25 mmo/l ^^ * </t>
    </r>
  </si>
  <si>
    <t xml:space="preserve">Worki ADO z roztworem glukozy buforowane mleczanem i dwuwęglanem - objętość 2,5 l
o stężeniu 1,36%; 2,27% oraz  stężeniem wapnia 1,25 mmo/l ^ * </t>
  </si>
  <si>
    <t xml:space="preserve">Worki ADO z roztworem glukozy buforowane mleczanem i dwuwęglanem- objętość 5,0 l
o stężeniu 1,36%; 2,27% oraz  stężeniem wapnia 1,25 mmo/l ^ * </t>
  </si>
  <si>
    <t>250 ml
lub 650 ml</t>
  </si>
  <si>
    <t>252 a250 ml
96 a650 ml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</si>
</sst>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0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i/>
      <sz val="11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86" fontId="37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4" fillId="0" borderId="0" applyBorder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center" vertical="top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44" fontId="51" fillId="0" borderId="0" xfId="105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justify" vertical="top" wrapText="1"/>
      <protection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51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170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34" borderId="11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0" fontId="52" fillId="34" borderId="10" xfId="0" applyFont="1" applyFill="1" applyBorder="1" applyAlignment="1" applyProtection="1">
      <alignment horizontal="left" vertical="top" wrapText="1"/>
      <protection locked="0"/>
    </xf>
    <xf numFmtId="3" fontId="5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51" fillId="34" borderId="15" xfId="0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 applyProtection="1">
      <alignment horizontal="left" vertical="top" wrapText="1"/>
      <protection locked="0"/>
    </xf>
    <xf numFmtId="0" fontId="51" fillId="34" borderId="10" xfId="0" applyFont="1" applyFill="1" applyBorder="1" applyAlignment="1" applyProtection="1">
      <alignment horizontal="left" vertical="top" wrapText="1"/>
      <protection locked="0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>
      <alignment horizontal="center" vertical="center" wrapText="1"/>
    </xf>
    <xf numFmtId="177" fontId="8" fillId="34" borderId="16" xfId="44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177" fontId="8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/>
    </xf>
    <xf numFmtId="44" fontId="8" fillId="34" borderId="10" xfId="107" applyFont="1" applyFill="1" applyBorder="1" applyAlignment="1">
      <alignment horizontal="center" vertical="center"/>
    </xf>
    <xf numFmtId="0" fontId="52" fillId="34" borderId="11" xfId="0" applyFont="1" applyFill="1" applyBorder="1" applyAlignment="1" applyProtection="1">
      <alignment horizontal="left" vertical="top" wrapText="1"/>
      <protection locked="0"/>
    </xf>
    <xf numFmtId="3" fontId="52" fillId="34" borderId="10" xfId="55" applyNumberFormat="1" applyFont="1" applyFill="1" applyBorder="1" applyAlignment="1" applyProtection="1">
      <alignment horizontal="center" vertical="top" wrapText="1"/>
      <protection locked="0"/>
    </xf>
    <xf numFmtId="3" fontId="51" fillId="34" borderId="10" xfId="55" applyNumberFormat="1" applyFont="1" applyFill="1" applyBorder="1" applyAlignment="1">
      <alignment horizontal="center" vertical="top" wrapText="1"/>
    </xf>
    <xf numFmtId="0" fontId="51" fillId="34" borderId="15" xfId="0" applyFont="1" applyFill="1" applyBorder="1" applyAlignment="1" applyProtection="1">
      <alignment horizontal="center" vertical="top" wrapText="1"/>
      <protection locked="0"/>
    </xf>
    <xf numFmtId="0" fontId="52" fillId="34" borderId="10" xfId="0" applyFont="1" applyFill="1" applyBorder="1" applyAlignment="1" applyProtection="1">
      <alignment horizontal="center" vertical="top" wrapText="1"/>
      <protection locked="0"/>
    </xf>
    <xf numFmtId="3" fontId="51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 vertical="top" wrapText="1"/>
    </xf>
    <xf numFmtId="44" fontId="51" fillId="0" borderId="0" xfId="125" applyFont="1" applyFill="1" applyBorder="1" applyAlignment="1" applyProtection="1">
      <alignment horizontal="center" vertical="top" wrapText="1"/>
      <protection locked="0"/>
    </xf>
    <xf numFmtId="0" fontId="52" fillId="36" borderId="11" xfId="0" applyFont="1" applyFill="1" applyBorder="1" applyAlignment="1" applyProtection="1">
      <alignment horizontal="left" vertical="top" wrapText="1"/>
      <protection locked="0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 applyProtection="1">
      <alignment horizontal="center" vertical="center" wrapText="1"/>
      <protection locked="0"/>
    </xf>
    <xf numFmtId="3" fontId="52" fillId="36" borderId="10" xfId="0" applyNumberFormat="1" applyFont="1" applyFill="1" applyBorder="1" applyAlignment="1">
      <alignment horizontal="center" vertical="center" wrapText="1"/>
    </xf>
    <xf numFmtId="0" fontId="51" fillId="36" borderId="10" xfId="0" applyFont="1" applyFill="1" applyBorder="1" applyAlignment="1" applyProtection="1">
      <alignment horizontal="left" vertical="top" wrapText="1"/>
      <protection locked="0"/>
    </xf>
    <xf numFmtId="171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right" vertical="top" wrapText="1"/>
    </xf>
    <xf numFmtId="44" fontId="53" fillId="0" borderId="10" xfId="0" applyNumberFormat="1" applyFont="1" applyFill="1" applyBorder="1" applyAlignment="1">
      <alignment vertical="top" wrapText="1"/>
    </xf>
    <xf numFmtId="0" fontId="52" fillId="0" borderId="10" xfId="0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>
      <alignment horizontal="right" vertical="top" wrapText="1"/>
    </xf>
    <xf numFmtId="44" fontId="53" fillId="0" borderId="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34" borderId="15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8" fillId="36" borderId="10" xfId="0" applyFont="1" applyFill="1" applyBorder="1" applyAlignment="1">
      <alignment horizontal="left" vertical="center" wrapText="1"/>
    </xf>
    <xf numFmtId="3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4" fontId="51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9" fillId="34" borderId="11" xfId="55" applyNumberFormat="1" applyFont="1" applyFill="1" applyBorder="1" applyAlignment="1" applyProtection="1">
      <alignment horizontal="left" vertical="top" wrapText="1"/>
      <protection locked="0"/>
    </xf>
    <xf numFmtId="0" fontId="8" fillId="34" borderId="15" xfId="0" applyFont="1" applyFill="1" applyBorder="1" applyAlignment="1" applyProtection="1">
      <alignment horizontal="left" vertical="top" wrapText="1"/>
      <protection locked="0"/>
    </xf>
    <xf numFmtId="0" fontId="8" fillId="34" borderId="16" xfId="0" applyFont="1" applyFill="1" applyBorder="1" applyAlignment="1">
      <alignment horizontal="center" vertical="center"/>
    </xf>
    <xf numFmtId="44" fontId="8" fillId="34" borderId="16" xfId="107" applyFont="1" applyFill="1" applyBorder="1" applyAlignment="1">
      <alignment horizontal="center" vertical="center"/>
    </xf>
    <xf numFmtId="3" fontId="8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51" fillId="0" borderId="17" xfId="0" applyFont="1" applyFill="1" applyBorder="1" applyAlignment="1" applyProtection="1">
      <alignment horizontal="justify" vertical="top" wrapText="1"/>
      <protection locked="0"/>
    </xf>
    <xf numFmtId="0" fontId="51" fillId="0" borderId="17" xfId="0" applyFont="1" applyBorder="1" applyAlignment="1">
      <alignment horizontal="justify" vertical="top" wrapText="1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5" xfId="0" applyNumberFormat="1" applyFont="1" applyFill="1" applyBorder="1" applyAlignment="1" applyProtection="1">
      <alignment horizontal="left" vertical="top" wrapText="1"/>
      <protection locked="0"/>
    </xf>
    <xf numFmtId="49" fontId="51" fillId="0" borderId="18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/>
    </xf>
    <xf numFmtId="0" fontId="51" fillId="0" borderId="0" xfId="0" applyFont="1" applyFill="1" applyAlignment="1">
      <alignment horizontal="justify" vertical="top" wrapText="1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5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left" vertical="top" wrapText="1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18" xfId="0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3" fontId="52" fillId="0" borderId="11" xfId="0" applyNumberFormat="1" applyFont="1" applyFill="1" applyBorder="1" applyAlignment="1" applyProtection="1">
      <alignment horizontal="center" vertical="top" wrapText="1"/>
      <protection locked="0"/>
    </xf>
    <xf numFmtId="3" fontId="5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51" fillId="0" borderId="11" xfId="0" applyFont="1" applyFill="1" applyBorder="1" applyAlignment="1" applyProtection="1">
      <alignment horizontal="center" vertical="top" wrapText="1"/>
      <protection locked="0"/>
    </xf>
    <xf numFmtId="0" fontId="51" fillId="0" borderId="15" xfId="0" applyFont="1" applyFill="1" applyBorder="1" applyAlignment="1" applyProtection="1">
      <alignment horizontal="center" vertical="top" wrapText="1"/>
      <protection locked="0"/>
    </xf>
    <xf numFmtId="0" fontId="51" fillId="34" borderId="11" xfId="0" applyFont="1" applyFill="1" applyBorder="1" applyAlignment="1" applyProtection="1">
      <alignment horizontal="justify" vertical="top" wrapText="1"/>
      <protection/>
    </xf>
    <xf numFmtId="0" fontId="51" fillId="0" borderId="15" xfId="0" applyFont="1" applyBorder="1" applyAlignment="1">
      <alignment horizontal="justify" vertical="top" wrapText="1"/>
    </xf>
    <xf numFmtId="0" fontId="51" fillId="35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34" borderId="11" xfId="0" applyFont="1" applyFill="1" applyBorder="1" applyAlignment="1" applyProtection="1">
      <alignment horizontal="right" vertical="top" wrapText="1"/>
      <protection/>
    </xf>
    <xf numFmtId="0" fontId="51" fillId="0" borderId="15" xfId="0" applyFont="1" applyBorder="1" applyAlignment="1">
      <alignment horizontal="right" vertical="top" wrapText="1"/>
    </xf>
    <xf numFmtId="44" fontId="51" fillId="0" borderId="11" xfId="0" applyNumberFormat="1" applyFont="1" applyFill="1" applyBorder="1" applyAlignment="1" applyProtection="1">
      <alignment horizontal="left" vertical="top" wrapText="1"/>
      <protection locked="0"/>
    </xf>
    <xf numFmtId="44" fontId="51" fillId="0" borderId="18" xfId="0" applyNumberFormat="1" applyFont="1" applyFill="1" applyBorder="1" applyAlignment="1" applyProtection="1">
      <alignment horizontal="left" vertical="top" wrapText="1"/>
      <protection locked="0"/>
    </xf>
    <xf numFmtId="44" fontId="51" fillId="0" borderId="15" xfId="0" applyNumberFormat="1" applyFont="1" applyFill="1" applyBorder="1" applyAlignment="1" applyProtection="1">
      <alignment horizontal="left" vertical="top" wrapText="1"/>
      <protection locked="0"/>
    </xf>
    <xf numFmtId="0" fontId="52" fillId="0" borderId="19" xfId="0" applyFont="1" applyFill="1" applyBorder="1" applyAlignment="1" applyProtection="1">
      <alignment horizontal="left" vertical="top" wrapText="1"/>
      <protection locked="0"/>
    </xf>
    <xf numFmtId="0" fontId="52" fillId="34" borderId="11" xfId="0" applyFont="1" applyFill="1" applyBorder="1" applyAlignment="1" applyProtection="1">
      <alignment horizontal="left" vertical="top" wrapText="1"/>
      <protection locked="0"/>
    </xf>
    <xf numFmtId="0" fontId="52" fillId="34" borderId="18" xfId="0" applyFont="1" applyFill="1" applyBorder="1" applyAlignment="1" applyProtection="1">
      <alignment horizontal="left" vertical="top" wrapText="1"/>
      <protection locked="0"/>
    </xf>
    <xf numFmtId="0" fontId="52" fillId="34" borderId="15" xfId="0" applyFont="1" applyFill="1" applyBorder="1" applyAlignment="1" applyProtection="1">
      <alignment horizontal="left" vertical="top" wrapText="1"/>
      <protection locked="0"/>
    </xf>
    <xf numFmtId="4" fontId="51" fillId="35" borderId="11" xfId="0" applyNumberFormat="1" applyFont="1" applyFill="1" applyBorder="1" applyAlignment="1" applyProtection="1">
      <alignment horizontal="left" vertical="top" wrapText="1" shrinkToFit="1"/>
      <protection locked="0"/>
    </xf>
    <xf numFmtId="4" fontId="51" fillId="35" borderId="18" xfId="0" applyNumberFormat="1" applyFont="1" applyFill="1" applyBorder="1" applyAlignment="1" applyProtection="1">
      <alignment horizontal="left" vertical="top" wrapText="1" shrinkToFit="1"/>
      <protection locked="0"/>
    </xf>
    <xf numFmtId="4" fontId="8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" fontId="8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36" borderId="10" xfId="0" applyFont="1" applyFill="1" applyBorder="1" applyAlignment="1" applyProtection="1">
      <alignment horizontal="left" vertical="top" wrapText="1"/>
      <protection locked="0"/>
    </xf>
    <xf numFmtId="0" fontId="10" fillId="36" borderId="10" xfId="0" applyFont="1" applyFill="1" applyBorder="1" applyAlignment="1" applyProtection="1">
      <alignment horizontal="left" vertical="top" wrapText="1"/>
      <protection locked="0"/>
    </xf>
    <xf numFmtId="0" fontId="10" fillId="36" borderId="11" xfId="0" applyFont="1" applyFill="1" applyBorder="1" applyAlignment="1" applyProtection="1">
      <alignment horizontal="left" vertical="top" wrapText="1"/>
      <protection locked="0"/>
    </xf>
    <xf numFmtId="0" fontId="10" fillId="36" borderId="18" xfId="0" applyFont="1" applyFill="1" applyBorder="1" applyAlignment="1" applyProtection="1">
      <alignment horizontal="left" vertical="top" wrapText="1"/>
      <protection locked="0"/>
    </xf>
    <xf numFmtId="0" fontId="10" fillId="36" borderId="15" xfId="0" applyFont="1" applyFill="1" applyBorder="1" applyAlignment="1" applyProtection="1">
      <alignment horizontal="left" vertical="top" wrapText="1"/>
      <protection locked="0"/>
    </xf>
    <xf numFmtId="0" fontId="10" fillId="36" borderId="10" xfId="0" applyFont="1" applyFill="1" applyBorder="1" applyAlignment="1" applyProtection="1">
      <alignment horizontal="left" vertical="top"/>
      <protection locked="0"/>
    </xf>
    <xf numFmtId="0" fontId="5" fillId="36" borderId="10" xfId="0" applyFont="1" applyFill="1" applyBorder="1" applyAlignment="1">
      <alignment vertical="top"/>
    </xf>
    <xf numFmtId="1" fontId="5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6" borderId="10" xfId="0" applyFont="1" applyFill="1" applyBorder="1" applyAlignment="1">
      <alignment wrapText="1"/>
    </xf>
    <xf numFmtId="167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167" fontId="8" fillId="36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2" fillId="36" borderId="11" xfId="0" applyFont="1" applyFill="1" applyBorder="1" applyAlignment="1" applyProtection="1">
      <alignment horizontal="center" vertical="center" wrapText="1"/>
      <protection locked="0"/>
    </xf>
    <xf numFmtId="0" fontId="52" fillId="36" borderId="15" xfId="0" applyFont="1" applyFill="1" applyBorder="1" applyAlignment="1" applyProtection="1">
      <alignment horizontal="center" vertical="center" wrapText="1"/>
      <protection locked="0"/>
    </xf>
    <xf numFmtId="44" fontId="51" fillId="35" borderId="11" xfId="0" applyNumberFormat="1" applyFont="1" applyFill="1" applyBorder="1" applyAlignment="1" applyProtection="1">
      <alignment horizontal="center" vertical="center" wrapText="1"/>
      <protection locked="0"/>
    </xf>
    <xf numFmtId="44" fontId="51" fillId="35" borderId="15" xfId="0" applyNumberFormat="1" applyFont="1" applyFill="1" applyBorder="1" applyAlignment="1" applyProtection="1">
      <alignment horizontal="center" vertical="center" wrapText="1"/>
      <protection locked="0"/>
    </xf>
    <xf numFmtId="44" fontId="53" fillId="0" borderId="11" xfId="0" applyNumberFormat="1" applyFont="1" applyFill="1" applyBorder="1" applyAlignment="1">
      <alignment horizontal="center" vertical="top" wrapText="1"/>
    </xf>
    <xf numFmtId="44" fontId="53" fillId="0" borderId="15" xfId="0" applyNumberFormat="1" applyFont="1" applyFill="1" applyBorder="1" applyAlignment="1">
      <alignment horizontal="center" vertical="top" wrapText="1"/>
    </xf>
    <xf numFmtId="0" fontId="9" fillId="34" borderId="11" xfId="0" applyFont="1" applyFill="1" applyBorder="1" applyAlignment="1" applyProtection="1">
      <alignment horizontal="center" vertical="top" wrapText="1"/>
      <protection locked="0"/>
    </xf>
    <xf numFmtId="0" fontId="9" fillId="34" borderId="15" xfId="0" applyFont="1" applyFill="1" applyBorder="1" applyAlignment="1" applyProtection="1">
      <alignment horizontal="center" vertical="top" wrapText="1"/>
      <protection locked="0"/>
    </xf>
    <xf numFmtId="0" fontId="52" fillId="34" borderId="11" xfId="0" applyFont="1" applyFill="1" applyBorder="1" applyAlignment="1" applyProtection="1">
      <alignment horizontal="center" vertical="top" wrapText="1"/>
      <protection locked="0"/>
    </xf>
    <xf numFmtId="0" fontId="52" fillId="34" borderId="15" xfId="0" applyFont="1" applyFill="1" applyBorder="1" applyAlignment="1" applyProtection="1">
      <alignment horizontal="center" vertical="top" wrapText="1"/>
      <protection locked="0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13" xfId="110"/>
    <cellStyle name="Walutowy 2" xfId="111"/>
    <cellStyle name="Walutowy 2 10" xfId="112"/>
    <cellStyle name="Walutowy 2 2" xfId="113"/>
    <cellStyle name="Walutowy 2 2 2" xfId="114"/>
    <cellStyle name="Walutowy 2 2 3" xfId="115"/>
    <cellStyle name="Walutowy 2 3" xfId="116"/>
    <cellStyle name="Walutowy 2 3 2" xfId="117"/>
    <cellStyle name="Walutowy 2 4" xfId="118"/>
    <cellStyle name="Walutowy 2 5" xfId="119"/>
    <cellStyle name="Walutowy 2 6" xfId="120"/>
    <cellStyle name="Walutowy 2 7" xfId="121"/>
    <cellStyle name="Walutowy 2 8" xfId="122"/>
    <cellStyle name="Walutowy 2 9" xfId="123"/>
    <cellStyle name="Walutowy 3" xfId="124"/>
    <cellStyle name="Walutowy 3 2" xfId="125"/>
    <cellStyle name="Walutowy 3 2 2" xfId="126"/>
    <cellStyle name="Walutowy 3 2 3" xfId="127"/>
    <cellStyle name="Walutowy 3 3" xfId="128"/>
    <cellStyle name="Walutowy 3 4" xfId="129"/>
    <cellStyle name="Walutowy 3 5" xfId="130"/>
    <cellStyle name="Walutowy 3 6" xfId="131"/>
    <cellStyle name="Walutowy 3 7" xfId="132"/>
    <cellStyle name="Walutowy 3 8" xfId="133"/>
    <cellStyle name="Walutowy 3 9" xfId="134"/>
    <cellStyle name="Walutowy 4" xfId="135"/>
    <cellStyle name="Walutowy 4 2" xfId="136"/>
    <cellStyle name="Walutowy 4 2 2" xfId="137"/>
    <cellStyle name="Walutowy 4 2 3" xfId="138"/>
    <cellStyle name="Walutowy 4 3" xfId="139"/>
    <cellStyle name="Walutowy 4 4" xfId="140"/>
    <cellStyle name="Walutowy 4 5" xfId="141"/>
    <cellStyle name="Walutowy 5" xfId="142"/>
    <cellStyle name="Walutowy 5 2" xfId="143"/>
    <cellStyle name="Walutowy 5 3" xfId="144"/>
    <cellStyle name="Walutowy 6" xfId="145"/>
    <cellStyle name="Walutowy 7" xfId="146"/>
    <cellStyle name="Walutowy 8" xfId="147"/>
    <cellStyle name="Walutowy 9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B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24" customWidth="1"/>
    <col min="2" max="2" width="127.875" style="24" customWidth="1"/>
    <col min="3" max="9" width="9.125" style="24" customWidth="1"/>
    <col min="10" max="10" width="36.625" style="24" customWidth="1"/>
    <col min="11" max="16384" width="9.125" style="24" customWidth="1"/>
  </cols>
  <sheetData>
    <row r="2" ht="18.75">
      <c r="B2" s="23" t="s">
        <v>67</v>
      </c>
    </row>
    <row r="3" ht="19.5" thickBot="1"/>
    <row r="4" ht="117.75" customHeight="1">
      <c r="B4" s="25" t="s">
        <v>66</v>
      </c>
    </row>
    <row r="5" ht="102" customHeight="1">
      <c r="B5" s="26" t="s">
        <v>65</v>
      </c>
    </row>
    <row r="6" ht="95.25" customHeight="1" thickBot="1">
      <c r="B6" s="27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7"/>
  <sheetViews>
    <sheetView showGridLines="0" zoomScale="110" zoomScaleNormal="110" zoomScaleSheetLayoutView="85" zoomScalePageLayoutView="115" workbookViewId="0" topLeftCell="A1">
      <selection activeCell="C37" sqref="C37:E37"/>
    </sheetView>
  </sheetViews>
  <sheetFormatPr defaultColWidth="9.00390625" defaultRowHeight="12.75"/>
  <cols>
    <col min="1" max="1" width="9.125" style="1" customWidth="1"/>
    <col min="2" max="2" width="6.125" style="1" customWidth="1"/>
    <col min="3" max="4" width="30.00390625" style="1" customWidth="1"/>
    <col min="5" max="5" width="50.25390625" style="4" customWidth="1"/>
    <col min="6" max="7" width="9.125" style="1" customWidth="1"/>
    <col min="8" max="8" width="31.00390625" style="1" customWidth="1"/>
    <col min="9" max="9" width="9.125" style="1" customWidth="1"/>
    <col min="10" max="10" width="36.625" style="1" customWidth="1"/>
    <col min="11" max="12" width="16.125" style="1" customWidth="1"/>
    <col min="13" max="16384" width="9.125" style="1" customWidth="1"/>
  </cols>
  <sheetData>
    <row r="1" ht="15">
      <c r="E1" s="2" t="s">
        <v>40</v>
      </c>
    </row>
    <row r="2" spans="3:5" ht="15">
      <c r="C2" s="3"/>
      <c r="D2" s="3" t="s">
        <v>39</v>
      </c>
      <c r="E2" s="3"/>
    </row>
    <row r="4" spans="3:4" ht="15">
      <c r="C4" s="1" t="s">
        <v>31</v>
      </c>
      <c r="D4" s="1" t="s">
        <v>149</v>
      </c>
    </row>
    <row r="6" spans="3:5" ht="45.75" customHeight="1">
      <c r="C6" s="1" t="s">
        <v>30</v>
      </c>
      <c r="D6" s="113" t="s">
        <v>148</v>
      </c>
      <c r="E6" s="113"/>
    </row>
    <row r="8" spans="3:5" ht="15">
      <c r="C8" s="5" t="s">
        <v>26</v>
      </c>
      <c r="D8" s="106"/>
      <c r="E8" s="106"/>
    </row>
    <row r="9" spans="3:5" ht="15">
      <c r="C9" s="5" t="s">
        <v>32</v>
      </c>
      <c r="D9" s="104"/>
      <c r="E9" s="105"/>
    </row>
    <row r="10" spans="3:5" ht="15">
      <c r="C10" s="5" t="s">
        <v>25</v>
      </c>
      <c r="D10" s="104"/>
      <c r="E10" s="105"/>
    </row>
    <row r="11" spans="3:5" ht="15">
      <c r="C11" s="5" t="s">
        <v>33</v>
      </c>
      <c r="D11" s="104"/>
      <c r="E11" s="105"/>
    </row>
    <row r="12" spans="3:5" ht="15">
      <c r="C12" s="5" t="s">
        <v>34</v>
      </c>
      <c r="D12" s="104"/>
      <c r="E12" s="105"/>
    </row>
    <row r="13" spans="3:5" ht="15">
      <c r="C13" s="5" t="s">
        <v>35</v>
      </c>
      <c r="D13" s="104"/>
      <c r="E13" s="105"/>
    </row>
    <row r="14" spans="3:5" ht="15">
      <c r="C14" s="5" t="s">
        <v>36</v>
      </c>
      <c r="D14" s="104"/>
      <c r="E14" s="105"/>
    </row>
    <row r="15" spans="3:5" ht="15">
      <c r="C15" s="5" t="s">
        <v>37</v>
      </c>
      <c r="D15" s="104"/>
      <c r="E15" s="105"/>
    </row>
    <row r="16" spans="3:5" ht="15">
      <c r="C16" s="5" t="s">
        <v>38</v>
      </c>
      <c r="D16" s="104"/>
      <c r="E16" s="105"/>
    </row>
    <row r="17" spans="4:5" ht="15">
      <c r="D17" s="6"/>
      <c r="E17" s="7"/>
    </row>
    <row r="18" spans="2:5" ht="15" customHeight="1">
      <c r="B18" s="1" t="s">
        <v>2</v>
      </c>
      <c r="C18" s="121" t="s">
        <v>46</v>
      </c>
      <c r="D18" s="122"/>
      <c r="E18" s="108"/>
    </row>
    <row r="19" spans="4:5" ht="15">
      <c r="D19" s="9"/>
      <c r="E19" s="10"/>
    </row>
    <row r="20" spans="3:5" ht="21" customHeight="1">
      <c r="C20" s="114" t="s">
        <v>63</v>
      </c>
      <c r="D20" s="115"/>
      <c r="E20" s="6"/>
    </row>
    <row r="21" spans="3:5" ht="21.75" customHeight="1">
      <c r="C21" s="116"/>
      <c r="D21" s="117"/>
      <c r="E21" s="11"/>
    </row>
    <row r="22" spans="3:5" ht="36" customHeight="1">
      <c r="C22" s="99" t="s">
        <v>62</v>
      </c>
      <c r="D22" s="112"/>
      <c r="E22" s="112"/>
    </row>
    <row r="23" spans="4:5" ht="15">
      <c r="D23" s="12"/>
      <c r="E23" s="11"/>
    </row>
    <row r="24" spans="2:5" ht="34.5" customHeight="1">
      <c r="B24" s="1" t="s">
        <v>3</v>
      </c>
      <c r="C24" s="101" t="s">
        <v>47</v>
      </c>
      <c r="D24" s="101"/>
      <c r="E24" s="101"/>
    </row>
    <row r="25" spans="3:5" ht="50.25" customHeight="1">
      <c r="C25" s="118" t="s">
        <v>48</v>
      </c>
      <c r="D25" s="119"/>
      <c r="E25" s="13" t="s">
        <v>49</v>
      </c>
    </row>
    <row r="26" spans="3:5" ht="57.75" customHeight="1">
      <c r="C26" s="101" t="s">
        <v>50</v>
      </c>
      <c r="D26" s="101"/>
      <c r="E26" s="101"/>
    </row>
    <row r="27" spans="2:5" ht="31.5" customHeight="1">
      <c r="B27" s="1" t="s">
        <v>4</v>
      </c>
      <c r="C27" s="99" t="s">
        <v>51</v>
      </c>
      <c r="D27" s="99"/>
      <c r="E27" s="99"/>
    </row>
    <row r="28" spans="3:5" ht="33" customHeight="1">
      <c r="C28" s="118" t="s">
        <v>52</v>
      </c>
      <c r="D28" s="119"/>
      <c r="E28" s="13" t="s">
        <v>53</v>
      </c>
    </row>
    <row r="29" spans="3:5" ht="98.25" customHeight="1">
      <c r="C29" s="94" t="s">
        <v>69</v>
      </c>
      <c r="D29" s="95"/>
      <c r="E29" s="95"/>
    </row>
    <row r="30" spans="2:5" ht="18.75" customHeight="1">
      <c r="B30" s="1" t="s">
        <v>5</v>
      </c>
      <c r="C30" s="99" t="s">
        <v>54</v>
      </c>
      <c r="D30" s="99"/>
      <c r="E30" s="99"/>
    </row>
    <row r="31" spans="3:5" ht="94.5" customHeight="1">
      <c r="C31" s="123" t="s">
        <v>55</v>
      </c>
      <c r="D31" s="124"/>
      <c r="E31" s="13" t="s">
        <v>56</v>
      </c>
    </row>
    <row r="32" spans="3:5" ht="25.5" customHeight="1">
      <c r="C32" s="94" t="s">
        <v>57</v>
      </c>
      <c r="D32" s="95"/>
      <c r="E32" s="95"/>
    </row>
    <row r="33" spans="2:5" ht="38.25" customHeight="1">
      <c r="B33" s="1" t="s">
        <v>23</v>
      </c>
      <c r="C33" s="101" t="s">
        <v>58</v>
      </c>
      <c r="D33" s="101"/>
      <c r="E33" s="101"/>
    </row>
    <row r="34" spans="2:5" ht="23.25" customHeight="1">
      <c r="B34" s="1" t="s">
        <v>29</v>
      </c>
      <c r="C34" s="100" t="s">
        <v>59</v>
      </c>
      <c r="D34" s="99"/>
      <c r="E34" s="102"/>
    </row>
    <row r="35" spans="2:5" ht="42.75" customHeight="1">
      <c r="B35" s="1" t="s">
        <v>6</v>
      </c>
      <c r="C35" s="103" t="s">
        <v>72</v>
      </c>
      <c r="D35" s="103"/>
      <c r="E35" s="103"/>
    </row>
    <row r="36" spans="2:5" ht="69.75" customHeight="1">
      <c r="B36" s="1" t="s">
        <v>7</v>
      </c>
      <c r="C36" s="120" t="s">
        <v>150</v>
      </c>
      <c r="D36" s="120"/>
      <c r="E36" s="120"/>
    </row>
    <row r="37" spans="3:5" ht="80.25" customHeight="1">
      <c r="C37" s="99" t="s">
        <v>151</v>
      </c>
      <c r="D37" s="99"/>
      <c r="E37" s="99"/>
    </row>
    <row r="38" spans="2:5" ht="39.75" customHeight="1">
      <c r="B38" s="1" t="s">
        <v>16</v>
      </c>
      <c r="C38" s="99" t="s">
        <v>19</v>
      </c>
      <c r="D38" s="100"/>
      <c r="E38" s="100"/>
    </row>
    <row r="39" spans="2:5" s="14" customFormat="1" ht="29.25" customHeight="1">
      <c r="B39" s="1" t="s">
        <v>28</v>
      </c>
      <c r="C39" s="99" t="s">
        <v>60</v>
      </c>
      <c r="D39" s="100"/>
      <c r="E39" s="100"/>
    </row>
    <row r="40" spans="2:5" s="14" customFormat="1" ht="42" customHeight="1">
      <c r="B40" s="1" t="s">
        <v>1</v>
      </c>
      <c r="C40" s="99" t="s">
        <v>24</v>
      </c>
      <c r="D40" s="100"/>
      <c r="E40" s="100"/>
    </row>
    <row r="41" spans="2:5" ht="18" customHeight="1">
      <c r="B41" s="1" t="s">
        <v>0</v>
      </c>
      <c r="C41" s="15" t="s">
        <v>8</v>
      </c>
      <c r="D41" s="15"/>
      <c r="E41" s="16"/>
    </row>
    <row r="42" spans="3:5" ht="18" customHeight="1">
      <c r="C42" s="9"/>
      <c r="D42" s="9"/>
      <c r="E42" s="2"/>
    </row>
    <row r="43" spans="3:5" ht="18" customHeight="1">
      <c r="C43" s="96" t="s">
        <v>17</v>
      </c>
      <c r="D43" s="98"/>
      <c r="E43" s="97"/>
    </row>
    <row r="44" spans="3:5" ht="18" customHeight="1">
      <c r="C44" s="96" t="s">
        <v>9</v>
      </c>
      <c r="D44" s="97"/>
      <c r="E44" s="5" t="s">
        <v>10</v>
      </c>
    </row>
    <row r="45" spans="3:5" ht="18" customHeight="1">
      <c r="C45" s="109"/>
      <c r="D45" s="110"/>
      <c r="E45" s="5"/>
    </row>
    <row r="46" spans="3:5" ht="18" customHeight="1">
      <c r="C46" s="109"/>
      <c r="D46" s="110"/>
      <c r="E46" s="5"/>
    </row>
    <row r="47" spans="3:5" ht="18" customHeight="1">
      <c r="C47" s="17" t="s">
        <v>11</v>
      </c>
      <c r="D47" s="17"/>
      <c r="E47" s="2"/>
    </row>
    <row r="48" spans="3:5" ht="18" customHeight="1">
      <c r="C48" s="96" t="s">
        <v>18</v>
      </c>
      <c r="D48" s="98"/>
      <c r="E48" s="97"/>
    </row>
    <row r="49" spans="3:5" ht="18" customHeight="1">
      <c r="C49" s="18" t="s">
        <v>9</v>
      </c>
      <c r="D49" s="19" t="s">
        <v>10</v>
      </c>
      <c r="E49" s="20" t="s">
        <v>12</v>
      </c>
    </row>
    <row r="50" spans="3:5" ht="18" customHeight="1">
      <c r="C50" s="21"/>
      <c r="D50" s="19"/>
      <c r="E50" s="22"/>
    </row>
    <row r="51" spans="3:5" ht="18" customHeight="1">
      <c r="C51" s="21"/>
      <c r="D51" s="19"/>
      <c r="E51" s="22"/>
    </row>
    <row r="52" spans="3:5" ht="18" customHeight="1">
      <c r="C52" s="17"/>
      <c r="D52" s="17"/>
      <c r="E52" s="2"/>
    </row>
    <row r="53" spans="3:5" ht="18" customHeight="1">
      <c r="C53" s="96" t="s">
        <v>20</v>
      </c>
      <c r="D53" s="98"/>
      <c r="E53" s="97"/>
    </row>
    <row r="54" spans="3:5" ht="18" customHeight="1">
      <c r="C54" s="111" t="s">
        <v>13</v>
      </c>
      <c r="D54" s="111"/>
      <c r="E54" s="5" t="s">
        <v>61</v>
      </c>
    </row>
    <row r="55" spans="3:5" ht="18" customHeight="1">
      <c r="C55" s="106"/>
      <c r="D55" s="106"/>
      <c r="E55" s="5"/>
    </row>
    <row r="56" ht="34.5" customHeight="1"/>
    <row r="57" spans="3:5" ht="21" customHeight="1">
      <c r="C57" s="107"/>
      <c r="D57" s="108"/>
      <c r="E57" s="108"/>
    </row>
  </sheetData>
  <sheetProtection/>
  <mergeCells count="40">
    <mergeCell ref="C20:D20"/>
    <mergeCell ref="C21:D21"/>
    <mergeCell ref="C28:D28"/>
    <mergeCell ref="C36:E36"/>
    <mergeCell ref="C39:E39"/>
    <mergeCell ref="C18:E18"/>
    <mergeCell ref="C31:D31"/>
    <mergeCell ref="C32:E32"/>
    <mergeCell ref="C24:E24"/>
    <mergeCell ref="C25:D25"/>
    <mergeCell ref="C22:E22"/>
    <mergeCell ref="C26:E26"/>
    <mergeCell ref="C27:E27"/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D12:E12"/>
    <mergeCell ref="C55:D55"/>
    <mergeCell ref="C57:E57"/>
    <mergeCell ref="C45:D45"/>
    <mergeCell ref="C46:D46"/>
    <mergeCell ref="C48:E48"/>
    <mergeCell ref="C53:E53"/>
    <mergeCell ref="C54:D54"/>
    <mergeCell ref="C29:E29"/>
    <mergeCell ref="C44:D44"/>
    <mergeCell ref="C43:E43"/>
    <mergeCell ref="C40:E40"/>
    <mergeCell ref="C30:E30"/>
    <mergeCell ref="C33:E33"/>
    <mergeCell ref="C34:E34"/>
    <mergeCell ref="C35:E35"/>
    <mergeCell ref="C38:E38"/>
    <mergeCell ref="C37:E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51"/>
  <sheetViews>
    <sheetView showGridLines="0" tabSelected="1" zoomScale="90" zoomScaleNormal="90" zoomScalePageLayoutView="85" workbookViewId="0" topLeftCell="A22">
      <selection activeCell="C27" sqref="C27:E27"/>
    </sheetView>
  </sheetViews>
  <sheetFormatPr defaultColWidth="9.00390625" defaultRowHeight="12.75"/>
  <cols>
    <col min="1" max="1" width="5.375" style="9" customWidth="1"/>
    <col min="2" max="2" width="30.375" style="9" customWidth="1"/>
    <col min="3" max="3" width="12.00390625" style="9" customWidth="1"/>
    <col min="4" max="4" width="34.25390625" style="9" customWidth="1"/>
    <col min="5" max="5" width="11.75390625" style="10" customWidth="1"/>
    <col min="6" max="6" width="17.125" style="9" customWidth="1"/>
    <col min="7" max="7" width="42.75390625" style="9" customWidth="1"/>
    <col min="8" max="8" width="40.25390625" style="9" customWidth="1"/>
    <col min="9" max="9" width="20.00390625" style="80" customWidth="1"/>
    <col min="10" max="10" width="30.00390625" style="9" customWidth="1"/>
    <col min="11" max="11" width="40.25390625" style="9" customWidth="1"/>
    <col min="12" max="13" width="16.625" style="9" customWidth="1"/>
    <col min="14" max="14" width="18.625" style="9" customWidth="1"/>
    <col min="15" max="15" width="21.375" style="9" customWidth="1"/>
    <col min="16" max="16" width="8.00390625" style="9" customWidth="1"/>
    <col min="17" max="17" width="15.875" style="9" customWidth="1"/>
    <col min="18" max="18" width="15.875" style="30" customWidth="1"/>
    <col min="19" max="19" width="15.875" style="9" customWidth="1"/>
    <col min="20" max="21" width="14.25390625" style="9" customWidth="1"/>
    <col min="22" max="22" width="15.25390625" style="9" customWidth="1"/>
    <col min="23" max="16384" width="9.125" style="9" customWidth="1"/>
  </cols>
  <sheetData>
    <row r="1" spans="2:21" ht="15">
      <c r="B1" s="28" t="str">
        <f>'formularz oferty'!D4</f>
        <v>DFP.271.36.2024.BM</v>
      </c>
      <c r="O1" s="29" t="s">
        <v>41</v>
      </c>
      <c r="T1" s="28"/>
      <c r="U1" s="28"/>
    </row>
    <row r="2" spans="7:10" ht="15">
      <c r="G2" s="122"/>
      <c r="H2" s="122"/>
      <c r="I2" s="122"/>
      <c r="J2" s="122"/>
    </row>
    <row r="3" spans="2:15" ht="15">
      <c r="B3" s="88"/>
      <c r="C3" s="88"/>
      <c r="D3" s="88"/>
      <c r="O3" s="29" t="s">
        <v>44</v>
      </c>
    </row>
    <row r="4" spans="2:18" ht="15">
      <c r="B4" s="6"/>
      <c r="C4" s="6"/>
      <c r="D4" s="6"/>
      <c r="E4" s="4"/>
      <c r="F4" s="1"/>
      <c r="G4" s="32" t="s">
        <v>15</v>
      </c>
      <c r="H4" s="1"/>
      <c r="I4" s="79"/>
      <c r="J4" s="6"/>
      <c r="K4" s="1"/>
      <c r="L4" s="1"/>
      <c r="M4" s="1"/>
      <c r="N4" s="1"/>
      <c r="O4" s="1"/>
      <c r="R4" s="9"/>
    </row>
    <row r="5" spans="2:18" ht="15">
      <c r="B5" s="6"/>
      <c r="C5" s="6"/>
      <c r="D5" s="6"/>
      <c r="E5" s="4"/>
      <c r="F5" s="1"/>
      <c r="G5" s="32"/>
      <c r="H5" s="1"/>
      <c r="I5" s="79"/>
      <c r="J5" s="6"/>
      <c r="K5" s="1"/>
      <c r="L5" s="1"/>
      <c r="M5" s="1"/>
      <c r="N5" s="1"/>
      <c r="O5" s="1"/>
      <c r="R5" s="9"/>
    </row>
    <row r="6" spans="1:18" ht="15">
      <c r="A6" s="31"/>
      <c r="B6" s="31"/>
      <c r="C6" s="33"/>
      <c r="D6" s="33"/>
      <c r="E6" s="2"/>
      <c r="F6" s="1"/>
      <c r="G6" s="34" t="s">
        <v>147</v>
      </c>
      <c r="H6" s="125"/>
      <c r="I6" s="126"/>
      <c r="J6" s="127"/>
      <c r="R6" s="9"/>
    </row>
    <row r="7" spans="1:18" ht="15">
      <c r="A7" s="31"/>
      <c r="C7" s="1"/>
      <c r="D7" s="1"/>
      <c r="E7" s="2"/>
      <c r="F7" s="1"/>
      <c r="G7" s="1"/>
      <c r="H7" s="1"/>
      <c r="I7" s="79"/>
      <c r="J7" s="1"/>
      <c r="K7" s="1"/>
      <c r="L7" s="1"/>
      <c r="M7" s="1"/>
      <c r="R7" s="9"/>
    </row>
    <row r="8" spans="1:18" ht="15">
      <c r="A8" s="31"/>
      <c r="B8" s="35"/>
      <c r="C8" s="36"/>
      <c r="D8" s="36"/>
      <c r="E8" s="37"/>
      <c r="F8" s="36"/>
      <c r="G8" s="36"/>
      <c r="H8" s="36"/>
      <c r="I8" s="36"/>
      <c r="J8" s="36"/>
      <c r="K8" s="36"/>
      <c r="L8" s="36"/>
      <c r="M8" s="36"/>
      <c r="R8" s="9"/>
    </row>
    <row r="9" spans="2:18" ht="15">
      <c r="B9" s="31"/>
      <c r="E9" s="38"/>
      <c r="R9" s="9"/>
    </row>
    <row r="10" spans="1:15" s="31" customFormat="1" ht="69.75" customHeight="1">
      <c r="A10" s="39" t="s">
        <v>27</v>
      </c>
      <c r="B10" s="39" t="s">
        <v>14</v>
      </c>
      <c r="C10" s="39" t="s">
        <v>73</v>
      </c>
      <c r="D10" s="39" t="s">
        <v>70</v>
      </c>
      <c r="E10" s="40" t="s">
        <v>43</v>
      </c>
      <c r="F10" s="41"/>
      <c r="G10" s="42" t="str">
        <f>"Nazwa handlowa /
"&amp;C10&amp;" / 
"&amp;D10</f>
        <v>Nazwa handlowa /
Objętość / 
Postać /Opakowanie</v>
      </c>
      <c r="H10" s="42" t="s">
        <v>125</v>
      </c>
      <c r="I10" s="154" t="str">
        <f>B10</f>
        <v>Skład</v>
      </c>
      <c r="J10" s="155"/>
      <c r="K10" s="42" t="s">
        <v>126</v>
      </c>
      <c r="L10" s="39" t="s">
        <v>21</v>
      </c>
      <c r="M10" s="39" t="s">
        <v>22</v>
      </c>
      <c r="N10" s="42" t="s">
        <v>140</v>
      </c>
      <c r="O10" s="39" t="s">
        <v>141</v>
      </c>
    </row>
    <row r="11" spans="1:15" ht="45">
      <c r="A11" s="43" t="s">
        <v>2</v>
      </c>
      <c r="B11" s="47" t="s">
        <v>155</v>
      </c>
      <c r="C11" s="48" t="s">
        <v>74</v>
      </c>
      <c r="D11" s="48" t="s">
        <v>75</v>
      </c>
      <c r="E11" s="49">
        <v>1500</v>
      </c>
      <c r="F11" s="78" t="s">
        <v>45</v>
      </c>
      <c r="G11" s="76" t="s">
        <v>124</v>
      </c>
      <c r="H11" s="76"/>
      <c r="I11" s="134"/>
      <c r="J11" s="135"/>
      <c r="K11" s="77"/>
      <c r="L11" s="44"/>
      <c r="M11" s="44" t="str">
        <f aca="true" t="shared" si="0" ref="M11:M16">IF(L11=0,"0,00",IF(L11&gt;0,ROUND(E11/L11,2)))</f>
        <v>0,00</v>
      </c>
      <c r="N11" s="44"/>
      <c r="O11" s="46">
        <f aca="true" t="shared" si="1" ref="O11:O16">ROUND(M11*ROUND(N11,2),2)</f>
        <v>0</v>
      </c>
    </row>
    <row r="12" spans="1:15" ht="45">
      <c r="A12" s="43" t="s">
        <v>3</v>
      </c>
      <c r="B12" s="50" t="s">
        <v>156</v>
      </c>
      <c r="C12" s="51" t="s">
        <v>74</v>
      </c>
      <c r="D12" s="48" t="s">
        <v>75</v>
      </c>
      <c r="E12" s="52">
        <v>4000</v>
      </c>
      <c r="F12" s="78" t="s">
        <v>45</v>
      </c>
      <c r="G12" s="76" t="s">
        <v>124</v>
      </c>
      <c r="H12" s="76"/>
      <c r="I12" s="134"/>
      <c r="J12" s="135"/>
      <c r="K12" s="77"/>
      <c r="L12" s="44"/>
      <c r="M12" s="44" t="str">
        <f t="shared" si="0"/>
        <v>0,00</v>
      </c>
      <c r="N12" s="44"/>
      <c r="O12" s="46">
        <f t="shared" si="1"/>
        <v>0</v>
      </c>
    </row>
    <row r="13" spans="1:15" ht="90">
      <c r="A13" s="43" t="s">
        <v>4</v>
      </c>
      <c r="B13" s="50" t="s">
        <v>157</v>
      </c>
      <c r="C13" s="51" t="s">
        <v>76</v>
      </c>
      <c r="D13" s="48" t="s">
        <v>75</v>
      </c>
      <c r="E13" s="52">
        <v>8930</v>
      </c>
      <c r="F13" s="78" t="s">
        <v>45</v>
      </c>
      <c r="G13" s="76" t="s">
        <v>127</v>
      </c>
      <c r="H13" s="76"/>
      <c r="I13" s="134"/>
      <c r="J13" s="135"/>
      <c r="K13" s="76" t="s">
        <v>128</v>
      </c>
      <c r="L13" s="44"/>
      <c r="M13" s="44" t="str">
        <f t="shared" si="0"/>
        <v>0,00</v>
      </c>
      <c r="N13" s="44"/>
      <c r="O13" s="46">
        <f t="shared" si="1"/>
        <v>0</v>
      </c>
    </row>
    <row r="14" spans="1:15" ht="90">
      <c r="A14" s="43">
        <v>4</v>
      </c>
      <c r="B14" s="50" t="s">
        <v>158</v>
      </c>
      <c r="C14" s="51" t="s">
        <v>77</v>
      </c>
      <c r="D14" s="48" t="s">
        <v>75</v>
      </c>
      <c r="E14" s="52">
        <v>3000</v>
      </c>
      <c r="F14" s="78" t="s">
        <v>45</v>
      </c>
      <c r="G14" s="76" t="s">
        <v>129</v>
      </c>
      <c r="H14" s="76"/>
      <c r="I14" s="134"/>
      <c r="J14" s="135"/>
      <c r="K14" s="76" t="s">
        <v>130</v>
      </c>
      <c r="L14" s="44"/>
      <c r="M14" s="44" t="str">
        <f t="shared" si="0"/>
        <v>0,00</v>
      </c>
      <c r="N14" s="44"/>
      <c r="O14" s="46">
        <f t="shared" si="1"/>
        <v>0</v>
      </c>
    </row>
    <row r="15" spans="1:15" ht="75">
      <c r="A15" s="43">
        <v>5</v>
      </c>
      <c r="B15" s="50" t="s">
        <v>159</v>
      </c>
      <c r="C15" s="51" t="s">
        <v>78</v>
      </c>
      <c r="D15" s="48" t="s">
        <v>75</v>
      </c>
      <c r="E15" s="52">
        <v>6080</v>
      </c>
      <c r="F15" s="78" t="s">
        <v>45</v>
      </c>
      <c r="G15" s="76" t="s">
        <v>131</v>
      </c>
      <c r="H15" s="76"/>
      <c r="I15" s="134"/>
      <c r="J15" s="135"/>
      <c r="K15" s="76" t="s">
        <v>132</v>
      </c>
      <c r="L15" s="44"/>
      <c r="M15" s="44" t="str">
        <f t="shared" si="0"/>
        <v>0,00</v>
      </c>
      <c r="N15" s="44"/>
      <c r="O15" s="46">
        <f t="shared" si="1"/>
        <v>0</v>
      </c>
    </row>
    <row r="16" spans="1:15" ht="90">
      <c r="A16" s="43">
        <v>6</v>
      </c>
      <c r="B16" s="50" t="s">
        <v>160</v>
      </c>
      <c r="C16" s="51" t="s">
        <v>79</v>
      </c>
      <c r="D16" s="51" t="s">
        <v>75</v>
      </c>
      <c r="E16" s="52">
        <v>12000</v>
      </c>
      <c r="F16" s="78" t="s">
        <v>45</v>
      </c>
      <c r="G16" s="76" t="s">
        <v>133</v>
      </c>
      <c r="H16" s="76"/>
      <c r="I16" s="134"/>
      <c r="J16" s="135"/>
      <c r="K16" s="76" t="s">
        <v>134</v>
      </c>
      <c r="L16" s="44"/>
      <c r="M16" s="44" t="str">
        <f t="shared" si="0"/>
        <v>0,00</v>
      </c>
      <c r="N16" s="44"/>
      <c r="O16" s="46">
        <f t="shared" si="1"/>
        <v>0</v>
      </c>
    </row>
    <row r="17" spans="1:15" s="31" customFormat="1" ht="69.75" customHeight="1">
      <c r="A17" s="39" t="s">
        <v>27</v>
      </c>
      <c r="B17" s="42" t="s">
        <v>80</v>
      </c>
      <c r="C17" s="42" t="s">
        <v>73</v>
      </c>
      <c r="D17" s="42" t="s">
        <v>70</v>
      </c>
      <c r="E17" s="89" t="s">
        <v>43</v>
      </c>
      <c r="F17" s="90"/>
      <c r="G17" s="39" t="str">
        <f>"Nazwa handlowa /
"&amp;C17&amp;" / 
"&amp;D17</f>
        <v>Nazwa handlowa /
Objętość / 
Postać /Opakowanie</v>
      </c>
      <c r="H17" s="39" t="s">
        <v>42</v>
      </c>
      <c r="I17" s="156" t="str">
        <f>B17</f>
        <v>Opis</v>
      </c>
      <c r="J17" s="157"/>
      <c r="K17" s="39" t="s">
        <v>68</v>
      </c>
      <c r="L17" s="39" t="s">
        <v>21</v>
      </c>
      <c r="M17" s="39" t="s">
        <v>22</v>
      </c>
      <c r="N17" s="42" t="s">
        <v>142</v>
      </c>
      <c r="O17" s="39" t="s">
        <v>141</v>
      </c>
    </row>
    <row r="18" spans="1:15" ht="30">
      <c r="A18" s="43" t="s">
        <v>6</v>
      </c>
      <c r="B18" s="47" t="s">
        <v>87</v>
      </c>
      <c r="C18" s="91" t="s">
        <v>88</v>
      </c>
      <c r="D18" s="92" t="s">
        <v>88</v>
      </c>
      <c r="E18" s="49">
        <v>5850</v>
      </c>
      <c r="F18" s="78" t="s">
        <v>45</v>
      </c>
      <c r="G18" s="44" t="s">
        <v>124</v>
      </c>
      <c r="H18" s="44"/>
      <c r="I18" s="134"/>
      <c r="J18" s="135"/>
      <c r="K18" s="45"/>
      <c r="L18" s="44"/>
      <c r="M18" s="44" t="str">
        <f aca="true" t="shared" si="2" ref="M18:M29">IF(L18=0,"0,00",IF(L18&gt;0,ROUND(E18/L18,2)))</f>
        <v>0,00</v>
      </c>
      <c r="N18" s="44"/>
      <c r="O18" s="46">
        <f aca="true" t="shared" si="3" ref="O18:O29">ROUND(M18*ROUND(N18,2),2)</f>
        <v>0</v>
      </c>
    </row>
    <row r="19" spans="1:15" ht="30">
      <c r="A19" s="43" t="s">
        <v>7</v>
      </c>
      <c r="B19" s="47" t="s">
        <v>89</v>
      </c>
      <c r="C19" s="91" t="s">
        <v>88</v>
      </c>
      <c r="D19" s="92" t="s">
        <v>88</v>
      </c>
      <c r="E19" s="49">
        <v>600</v>
      </c>
      <c r="F19" s="78" t="s">
        <v>45</v>
      </c>
      <c r="G19" s="44" t="s">
        <v>124</v>
      </c>
      <c r="H19" s="44"/>
      <c r="I19" s="134"/>
      <c r="J19" s="135"/>
      <c r="K19" s="45"/>
      <c r="L19" s="44"/>
      <c r="M19" s="44" t="str">
        <f t="shared" si="2"/>
        <v>0,00</v>
      </c>
      <c r="N19" s="44"/>
      <c r="O19" s="46">
        <f t="shared" si="3"/>
        <v>0</v>
      </c>
    </row>
    <row r="20" spans="1:15" ht="105">
      <c r="A20" s="43" t="s">
        <v>16</v>
      </c>
      <c r="B20" s="50" t="s">
        <v>139</v>
      </c>
      <c r="C20" s="53" t="s">
        <v>88</v>
      </c>
      <c r="D20" s="54" t="s">
        <v>88</v>
      </c>
      <c r="E20" s="93">
        <v>6150</v>
      </c>
      <c r="F20" s="78" t="s">
        <v>45</v>
      </c>
      <c r="G20" s="44" t="s">
        <v>124</v>
      </c>
      <c r="H20" s="44"/>
      <c r="I20" s="134"/>
      <c r="J20" s="135"/>
      <c r="K20" s="45"/>
      <c r="L20" s="44"/>
      <c r="M20" s="44" t="str">
        <f t="shared" si="2"/>
        <v>0,00</v>
      </c>
      <c r="N20" s="44"/>
      <c r="O20" s="46">
        <f t="shared" si="3"/>
        <v>0</v>
      </c>
    </row>
    <row r="21" spans="1:15" ht="60">
      <c r="A21" s="43" t="s">
        <v>28</v>
      </c>
      <c r="B21" s="50" t="s">
        <v>90</v>
      </c>
      <c r="C21" s="53" t="s">
        <v>88</v>
      </c>
      <c r="D21" s="54" t="s">
        <v>88</v>
      </c>
      <c r="E21" s="52">
        <v>6420</v>
      </c>
      <c r="F21" s="78" t="s">
        <v>45</v>
      </c>
      <c r="G21" s="44" t="s">
        <v>124</v>
      </c>
      <c r="H21" s="44"/>
      <c r="I21" s="134"/>
      <c r="J21" s="135"/>
      <c r="K21" s="45"/>
      <c r="L21" s="44"/>
      <c r="M21" s="44" t="str">
        <f t="shared" si="2"/>
        <v>0,00</v>
      </c>
      <c r="N21" s="44"/>
      <c r="O21" s="46">
        <f t="shared" si="3"/>
        <v>0</v>
      </c>
    </row>
    <row r="22" spans="1:15" ht="30">
      <c r="A22" s="43" t="s">
        <v>1</v>
      </c>
      <c r="B22" s="50" t="s">
        <v>91</v>
      </c>
      <c r="C22" s="53" t="s">
        <v>88</v>
      </c>
      <c r="D22" s="54" t="s">
        <v>88</v>
      </c>
      <c r="E22" s="52">
        <v>15420</v>
      </c>
      <c r="F22" s="78" t="s">
        <v>45</v>
      </c>
      <c r="G22" s="44" t="s">
        <v>124</v>
      </c>
      <c r="H22" s="44"/>
      <c r="I22" s="134"/>
      <c r="J22" s="135"/>
      <c r="K22" s="45"/>
      <c r="L22" s="44"/>
      <c r="M22" s="44" t="str">
        <f t="shared" si="2"/>
        <v>0,00</v>
      </c>
      <c r="N22" s="44"/>
      <c r="O22" s="46">
        <f t="shared" si="3"/>
        <v>0</v>
      </c>
    </row>
    <row r="23" spans="1:15" ht="45">
      <c r="A23" s="43" t="s">
        <v>0</v>
      </c>
      <c r="B23" s="50" t="s">
        <v>92</v>
      </c>
      <c r="C23" s="53" t="s">
        <v>88</v>
      </c>
      <c r="D23" s="54" t="s">
        <v>88</v>
      </c>
      <c r="E23" s="52">
        <v>1104</v>
      </c>
      <c r="F23" s="78" t="s">
        <v>45</v>
      </c>
      <c r="G23" s="44" t="s">
        <v>124</v>
      </c>
      <c r="H23" s="44"/>
      <c r="I23" s="134"/>
      <c r="J23" s="135"/>
      <c r="K23" s="45"/>
      <c r="L23" s="44"/>
      <c r="M23" s="44" t="str">
        <f t="shared" si="2"/>
        <v>0,00</v>
      </c>
      <c r="N23" s="44"/>
      <c r="O23" s="46">
        <f t="shared" si="3"/>
        <v>0</v>
      </c>
    </row>
    <row r="24" spans="1:15" ht="30">
      <c r="A24" s="43" t="s">
        <v>81</v>
      </c>
      <c r="B24" s="50" t="s">
        <v>93</v>
      </c>
      <c r="C24" s="53" t="s">
        <v>88</v>
      </c>
      <c r="D24" s="54" t="s">
        <v>88</v>
      </c>
      <c r="E24" s="52">
        <v>60</v>
      </c>
      <c r="F24" s="78" t="s">
        <v>45</v>
      </c>
      <c r="G24" s="44" t="s">
        <v>124</v>
      </c>
      <c r="H24" s="44"/>
      <c r="I24" s="134"/>
      <c r="J24" s="135"/>
      <c r="K24" s="45"/>
      <c r="L24" s="44"/>
      <c r="M24" s="44" t="str">
        <f t="shared" si="2"/>
        <v>0,00</v>
      </c>
      <c r="N24" s="44"/>
      <c r="O24" s="46">
        <f t="shared" si="3"/>
        <v>0</v>
      </c>
    </row>
    <row r="25" spans="1:15" ht="30">
      <c r="A25" s="43" t="s">
        <v>82</v>
      </c>
      <c r="B25" s="50" t="s">
        <v>94</v>
      </c>
      <c r="C25" s="53" t="s">
        <v>88</v>
      </c>
      <c r="D25" s="54" t="s">
        <v>88</v>
      </c>
      <c r="E25" s="52">
        <v>44</v>
      </c>
      <c r="F25" s="78" t="s">
        <v>45</v>
      </c>
      <c r="G25" s="44" t="s">
        <v>124</v>
      </c>
      <c r="H25" s="44"/>
      <c r="I25" s="134"/>
      <c r="J25" s="135"/>
      <c r="K25" s="45"/>
      <c r="L25" s="44"/>
      <c r="M25" s="44" t="str">
        <f t="shared" si="2"/>
        <v>0,00</v>
      </c>
      <c r="N25" s="44"/>
      <c r="O25" s="46">
        <f t="shared" si="3"/>
        <v>0</v>
      </c>
    </row>
    <row r="26" spans="1:15" ht="30">
      <c r="A26" s="43" t="s">
        <v>83</v>
      </c>
      <c r="B26" s="50" t="s">
        <v>154</v>
      </c>
      <c r="C26" s="53" t="s">
        <v>88</v>
      </c>
      <c r="D26" s="54" t="s">
        <v>88</v>
      </c>
      <c r="E26" s="52">
        <v>390</v>
      </c>
      <c r="F26" s="78" t="s">
        <v>45</v>
      </c>
      <c r="G26" s="44" t="s">
        <v>124</v>
      </c>
      <c r="H26" s="44"/>
      <c r="I26" s="134"/>
      <c r="J26" s="135"/>
      <c r="K26" s="45"/>
      <c r="L26" s="44"/>
      <c r="M26" s="44" t="str">
        <f t="shared" si="2"/>
        <v>0,00</v>
      </c>
      <c r="N26" s="44"/>
      <c r="O26" s="46">
        <f t="shared" si="3"/>
        <v>0</v>
      </c>
    </row>
    <row r="27" spans="1:15" ht="30">
      <c r="A27" s="43" t="s">
        <v>84</v>
      </c>
      <c r="B27" s="50" t="s">
        <v>95</v>
      </c>
      <c r="C27" s="51" t="s">
        <v>161</v>
      </c>
      <c r="D27" s="54" t="s">
        <v>96</v>
      </c>
      <c r="E27" s="52" t="s">
        <v>162</v>
      </c>
      <c r="F27" s="78" t="s">
        <v>45</v>
      </c>
      <c r="G27" s="44" t="s">
        <v>124</v>
      </c>
      <c r="H27" s="44"/>
      <c r="I27" s="134"/>
      <c r="J27" s="135"/>
      <c r="K27" s="45"/>
      <c r="L27" s="44"/>
      <c r="M27" s="44" t="str">
        <f t="shared" si="2"/>
        <v>0,00</v>
      </c>
      <c r="N27" s="44"/>
      <c r="O27" s="46">
        <f t="shared" si="3"/>
        <v>0</v>
      </c>
    </row>
    <row r="28" spans="1:15" ht="30">
      <c r="A28" s="43" t="s">
        <v>85</v>
      </c>
      <c r="B28" s="50" t="s">
        <v>97</v>
      </c>
      <c r="C28" s="53" t="s">
        <v>71</v>
      </c>
      <c r="D28" s="54" t="s">
        <v>96</v>
      </c>
      <c r="E28" s="52">
        <v>264</v>
      </c>
      <c r="F28" s="78" t="s">
        <v>45</v>
      </c>
      <c r="G28" s="44" t="s">
        <v>124</v>
      </c>
      <c r="H28" s="44"/>
      <c r="I28" s="134"/>
      <c r="J28" s="135"/>
      <c r="K28" s="45"/>
      <c r="L28" s="44"/>
      <c r="M28" s="44" t="str">
        <f t="shared" si="2"/>
        <v>0,00</v>
      </c>
      <c r="N28" s="44"/>
      <c r="O28" s="46">
        <f t="shared" si="3"/>
        <v>0</v>
      </c>
    </row>
    <row r="29" spans="1:15" ht="297" customHeight="1">
      <c r="A29" s="43" t="s">
        <v>86</v>
      </c>
      <c r="B29" s="50" t="s">
        <v>135</v>
      </c>
      <c r="C29" s="53" t="s">
        <v>98</v>
      </c>
      <c r="D29" s="54" t="s">
        <v>99</v>
      </c>
      <c r="E29" s="52">
        <v>4400</v>
      </c>
      <c r="F29" s="78" t="s">
        <v>136</v>
      </c>
      <c r="G29" s="44" t="s">
        <v>124</v>
      </c>
      <c r="H29" s="44"/>
      <c r="I29" s="134"/>
      <c r="J29" s="135"/>
      <c r="K29" s="45"/>
      <c r="L29" s="44"/>
      <c r="M29" s="44" t="str">
        <f t="shared" si="2"/>
        <v>0,00</v>
      </c>
      <c r="N29" s="44"/>
      <c r="O29" s="46">
        <f t="shared" si="3"/>
        <v>0</v>
      </c>
    </row>
    <row r="30" spans="14:15" ht="15">
      <c r="N30" s="73" t="s">
        <v>122</v>
      </c>
      <c r="O30" s="46"/>
    </row>
    <row r="32" spans="1:2" ht="27.75" customHeight="1">
      <c r="A32" s="128" t="s">
        <v>100</v>
      </c>
      <c r="B32" s="128"/>
    </row>
    <row r="33" spans="1:18" ht="48.75" customHeight="1">
      <c r="A33" s="39" t="s">
        <v>27</v>
      </c>
      <c r="B33" s="55" t="s">
        <v>101</v>
      </c>
      <c r="C33" s="56" t="s">
        <v>108</v>
      </c>
      <c r="D33" s="59" t="s">
        <v>107</v>
      </c>
      <c r="E33" s="129" t="s">
        <v>102</v>
      </c>
      <c r="F33" s="130"/>
      <c r="G33" s="130"/>
      <c r="H33" s="131"/>
      <c r="I33" s="42" t="s">
        <v>143</v>
      </c>
      <c r="J33" s="42" t="s">
        <v>144</v>
      </c>
      <c r="K33" s="39" t="s">
        <v>145</v>
      </c>
      <c r="N33" s="30"/>
      <c r="R33" s="9"/>
    </row>
    <row r="34" spans="1:18" ht="41.25" customHeight="1">
      <c r="A34" s="43" t="s">
        <v>106</v>
      </c>
      <c r="B34" s="50" t="s">
        <v>103</v>
      </c>
      <c r="C34" s="57">
        <v>10</v>
      </c>
      <c r="D34" s="58">
        <v>24</v>
      </c>
      <c r="E34" s="132" t="s">
        <v>153</v>
      </c>
      <c r="F34" s="133"/>
      <c r="G34" s="133"/>
      <c r="H34" s="133"/>
      <c r="I34" s="84"/>
      <c r="J34" s="44"/>
      <c r="K34" s="46">
        <f>ROUND(D34*ROUND(J34,2),2)</f>
        <v>0</v>
      </c>
      <c r="N34" s="30"/>
      <c r="R34" s="9"/>
    </row>
    <row r="35" spans="1:18" ht="40.5" customHeight="1">
      <c r="A35" s="43" t="s">
        <v>105</v>
      </c>
      <c r="B35" s="50" t="s">
        <v>104</v>
      </c>
      <c r="C35" s="57">
        <v>10</v>
      </c>
      <c r="D35" s="58">
        <v>24</v>
      </c>
      <c r="E35" s="132" t="s">
        <v>153</v>
      </c>
      <c r="F35" s="133"/>
      <c r="G35" s="133"/>
      <c r="H35" s="133"/>
      <c r="I35" s="84"/>
      <c r="J35" s="44"/>
      <c r="K35" s="46">
        <f>ROUND(D35*ROUND(J35,2),2)</f>
        <v>0</v>
      </c>
      <c r="N35" s="30"/>
      <c r="R35" s="9"/>
    </row>
    <row r="36" spans="1:11" ht="42" customHeight="1">
      <c r="A36" s="147" t="s">
        <v>146</v>
      </c>
      <c r="B36" s="147"/>
      <c r="C36" s="147"/>
      <c r="D36" s="147"/>
      <c r="E36" s="147"/>
      <c r="F36" s="147"/>
      <c r="G36" s="70"/>
      <c r="J36" s="71" t="s">
        <v>122</v>
      </c>
      <c r="K36" s="72">
        <f>SUM(K34:K35)</f>
        <v>0</v>
      </c>
    </row>
    <row r="37" spans="1:11" ht="33.75" customHeight="1">
      <c r="A37" s="70"/>
      <c r="B37" s="70"/>
      <c r="C37" s="70"/>
      <c r="D37" s="70"/>
      <c r="E37" s="70"/>
      <c r="F37" s="70"/>
      <c r="G37" s="70"/>
      <c r="J37" s="74"/>
      <c r="K37" s="75"/>
    </row>
    <row r="38" spans="1:10" ht="15" customHeight="1">
      <c r="A38" s="128" t="s">
        <v>112</v>
      </c>
      <c r="B38" s="128"/>
      <c r="C38" s="60"/>
      <c r="D38" s="61"/>
      <c r="E38" s="8"/>
      <c r="F38" s="62"/>
      <c r="G38" s="8"/>
      <c r="H38" s="8"/>
      <c r="I38" s="79"/>
      <c r="J38" s="63"/>
    </row>
    <row r="39" spans="1:10" ht="98.25" customHeight="1">
      <c r="A39" s="64" t="s">
        <v>27</v>
      </c>
      <c r="B39" s="65" t="s">
        <v>113</v>
      </c>
      <c r="C39" s="66" t="s">
        <v>114</v>
      </c>
      <c r="D39" s="67" t="s">
        <v>115</v>
      </c>
      <c r="E39" s="143" t="s">
        <v>116</v>
      </c>
      <c r="F39" s="144"/>
      <c r="G39" s="144"/>
      <c r="H39" s="66" t="s">
        <v>117</v>
      </c>
      <c r="I39" s="148" t="s">
        <v>118</v>
      </c>
      <c r="J39" s="149"/>
    </row>
    <row r="40" spans="1:10" ht="24" customHeight="1">
      <c r="A40" s="68" t="s">
        <v>2</v>
      </c>
      <c r="B40" s="81" t="s">
        <v>120</v>
      </c>
      <c r="C40" s="82">
        <v>54000</v>
      </c>
      <c r="D40" s="83" t="s">
        <v>119</v>
      </c>
      <c r="E40" s="145">
        <v>0.69</v>
      </c>
      <c r="F40" s="146"/>
      <c r="G40" s="146"/>
      <c r="H40" s="69"/>
      <c r="I40" s="150">
        <f>ROUND((C40*E40*H40)/1000,2)</f>
        <v>0</v>
      </c>
      <c r="J40" s="151"/>
    </row>
    <row r="41" spans="1:10" ht="24" customHeight="1">
      <c r="A41" s="68" t="s">
        <v>3</v>
      </c>
      <c r="B41" s="81" t="s">
        <v>121</v>
      </c>
      <c r="C41" s="82">
        <v>10000</v>
      </c>
      <c r="D41" s="83" t="s">
        <v>119</v>
      </c>
      <c r="E41" s="145">
        <v>0.69</v>
      </c>
      <c r="F41" s="146"/>
      <c r="G41" s="146"/>
      <c r="H41" s="69"/>
      <c r="I41" s="150">
        <f>ROUND((C41*E41*H41)/1000,2)</f>
        <v>0</v>
      </c>
      <c r="J41" s="151"/>
    </row>
    <row r="42" spans="1:10" ht="42" customHeight="1">
      <c r="A42" s="70"/>
      <c r="B42" s="70"/>
      <c r="C42" s="70"/>
      <c r="D42" s="70"/>
      <c r="E42" s="70"/>
      <c r="F42" s="70"/>
      <c r="G42" s="70"/>
      <c r="H42" s="71" t="s">
        <v>122</v>
      </c>
      <c r="I42" s="152">
        <f>SUM(J40:J41)</f>
        <v>0</v>
      </c>
      <c r="J42" s="153"/>
    </row>
    <row r="43" ht="19.5" customHeight="1"/>
    <row r="44" spans="2:7" ht="26.25" customHeight="1">
      <c r="B44" s="138" t="s">
        <v>109</v>
      </c>
      <c r="C44" s="139"/>
      <c r="D44" s="139"/>
      <c r="E44" s="139"/>
      <c r="F44" s="140"/>
      <c r="G44" s="85"/>
    </row>
    <row r="45" spans="2:7" ht="27.75" customHeight="1">
      <c r="B45" s="137" t="s">
        <v>110</v>
      </c>
      <c r="C45" s="137"/>
      <c r="D45" s="137"/>
      <c r="E45" s="137"/>
      <c r="F45" s="137"/>
      <c r="G45" s="86"/>
    </row>
    <row r="46" spans="2:7" ht="15">
      <c r="B46" s="87"/>
      <c r="C46" s="87"/>
      <c r="D46" s="87"/>
      <c r="E46" s="87"/>
      <c r="F46" s="87"/>
      <c r="G46" s="87"/>
    </row>
    <row r="47" spans="2:7" ht="15">
      <c r="B47" s="141" t="s">
        <v>111</v>
      </c>
      <c r="C47" s="142"/>
      <c r="D47" s="142"/>
      <c r="E47" s="142"/>
      <c r="F47" s="142"/>
      <c r="G47" s="142"/>
    </row>
    <row r="48" spans="2:7" ht="30" customHeight="1">
      <c r="B48" s="136" t="s">
        <v>137</v>
      </c>
      <c r="C48" s="136"/>
      <c r="D48" s="136"/>
      <c r="E48" s="136"/>
      <c r="F48" s="136"/>
      <c r="G48" s="136"/>
    </row>
    <row r="49" spans="2:7" ht="30.75" customHeight="1">
      <c r="B49" s="136" t="s">
        <v>138</v>
      </c>
      <c r="C49" s="136"/>
      <c r="D49" s="136"/>
      <c r="E49" s="136"/>
      <c r="F49" s="136"/>
      <c r="G49" s="136"/>
    </row>
    <row r="50" spans="2:7" ht="15">
      <c r="B50" s="137" t="s">
        <v>123</v>
      </c>
      <c r="C50" s="137"/>
      <c r="D50" s="137"/>
      <c r="E50" s="137"/>
      <c r="F50" s="137"/>
      <c r="G50" s="137"/>
    </row>
    <row r="51" spans="2:7" ht="150" customHeight="1">
      <c r="B51" s="136" t="s">
        <v>152</v>
      </c>
      <c r="C51" s="136"/>
      <c r="D51" s="136"/>
      <c r="E51" s="136"/>
      <c r="F51" s="136"/>
      <c r="G51" s="136"/>
    </row>
  </sheetData>
  <sheetProtection/>
  <mergeCells count="42">
    <mergeCell ref="I26:J26"/>
    <mergeCell ref="I27:J27"/>
    <mergeCell ref="I28:J28"/>
    <mergeCell ref="I29:J29"/>
    <mergeCell ref="I17:J17"/>
    <mergeCell ref="I20:J20"/>
    <mergeCell ref="I21:J21"/>
    <mergeCell ref="I22:J22"/>
    <mergeCell ref="I23:J23"/>
    <mergeCell ref="I24:J24"/>
    <mergeCell ref="I25:J25"/>
    <mergeCell ref="I39:J39"/>
    <mergeCell ref="I40:J40"/>
    <mergeCell ref="I41:J41"/>
    <mergeCell ref="I42:J42"/>
    <mergeCell ref="I10:J10"/>
    <mergeCell ref="I11:J11"/>
    <mergeCell ref="I12:J12"/>
    <mergeCell ref="I13:J13"/>
    <mergeCell ref="I14:J14"/>
    <mergeCell ref="E39:G39"/>
    <mergeCell ref="E40:G40"/>
    <mergeCell ref="E41:G41"/>
    <mergeCell ref="A36:F36"/>
    <mergeCell ref="B48:G48"/>
    <mergeCell ref="A38:B38"/>
    <mergeCell ref="B49:G49"/>
    <mergeCell ref="B50:G50"/>
    <mergeCell ref="B45:F45"/>
    <mergeCell ref="B51:G51"/>
    <mergeCell ref="B44:F44"/>
    <mergeCell ref="B47:G47"/>
    <mergeCell ref="G2:J2"/>
    <mergeCell ref="H6:J6"/>
    <mergeCell ref="A32:B32"/>
    <mergeCell ref="E33:H33"/>
    <mergeCell ref="E34:H34"/>
    <mergeCell ref="E35:H35"/>
    <mergeCell ref="I16:J16"/>
    <mergeCell ref="I18:J18"/>
    <mergeCell ref="I19:J19"/>
    <mergeCell ref="I15:J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2023-10-11T07:56:49Z</cp:lastPrinted>
  <dcterms:created xsi:type="dcterms:W3CDTF">2003-05-16T10:10:29Z</dcterms:created>
  <dcterms:modified xsi:type="dcterms:W3CDTF">2024-03-19T07:25:45Z</dcterms:modified>
  <cp:category/>
  <cp:version/>
  <cp:contentType/>
  <cp:contentStatus/>
</cp:coreProperties>
</file>