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tabRatio="771" activeTab="0"/>
  </bookViews>
  <sheets>
    <sheet name="Załącznik 5.1" sheetId="1" r:id="rId1"/>
  </sheets>
  <definedNames>
    <definedName name="ZAM1">'Załącznik 5.1'!$A$6</definedName>
    <definedName name="ZAM10">'Załącznik 5.1'!#REF!</definedName>
    <definedName name="ZAM2">'Załącznik 5.1'!#REF!</definedName>
    <definedName name="ZAM3">'Załącznik 5.1'!#REF!</definedName>
    <definedName name="ZAM4">'Załącznik 5.1'!#REF!</definedName>
    <definedName name="ZAM5">'Załącznik 5.1'!#REF!</definedName>
    <definedName name="ZAM6">'Załącznik 5.1'!#REF!</definedName>
    <definedName name="ZAM7">'Załącznik 5.1'!#REF!</definedName>
    <definedName name="ZAM8">'Załącznik 5.1'!#REF!</definedName>
    <definedName name="ZAM9">'Załącznik 5.1'!#REF!</definedName>
  </definedNames>
  <calcPr fullCalcOnLoad="1"/>
</workbook>
</file>

<file path=xl/sharedStrings.xml><?xml version="1.0" encoding="utf-8"?>
<sst xmlns="http://schemas.openxmlformats.org/spreadsheetml/2006/main" count="325" uniqueCount="150">
  <si>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</si>
  <si>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</si>
  <si>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</si>
  <si>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</si>
  <si>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</si>
  <si>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</si>
  <si>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</si>
  <si>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</si>
  <si>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</si>
  <si>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</si>
  <si>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</si>
  <si>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</si>
  <si>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</si>
  <si>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</si>
  <si>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</si>
  <si>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</si>
  <si>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</si>
  <si>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</si>
  <si>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</si>
  <si>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</si>
  <si>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</si>
  <si>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</si>
  <si>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</si>
  <si>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</si>
  <si>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</si>
  <si>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</si>
  <si>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</si>
  <si>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</si>
  <si>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</si>
  <si>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</si>
  <si>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</si>
  <si>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</si>
  <si>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</si>
  <si>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 tym z akcyzą</t>
  </si>
  <si>
    <t>W tym  bez akcyzy</t>
  </si>
  <si>
    <t>Taryfy</t>
  </si>
  <si>
    <t>liczba liczników</t>
  </si>
  <si>
    <t>Moc</t>
  </si>
  <si>
    <t>x</t>
  </si>
  <si>
    <t>Powiatowy Zespół Szkół im. Władysława Reymonta</t>
  </si>
  <si>
    <t xml:space="preserve">Oborniki Śląskie </t>
  </si>
  <si>
    <t>ul. Parkowa 8, 55-120 Oborniki Śląskie</t>
  </si>
  <si>
    <t>55-120</t>
  </si>
  <si>
    <t>18</t>
  </si>
  <si>
    <t>8</t>
  </si>
  <si>
    <t xml:space="preserve">ul. Wrocławska </t>
  </si>
  <si>
    <t>ul. Parkowa - budynek szkoły</t>
  </si>
  <si>
    <t>ul. Parkowa - hala sportowa</t>
  </si>
  <si>
    <t>Kuraszków</t>
  </si>
  <si>
    <t>2</t>
  </si>
  <si>
    <t xml:space="preserve">ul. Turystyczna </t>
  </si>
  <si>
    <t>Oborniki Śląskie</t>
  </si>
  <si>
    <t>zw</t>
  </si>
  <si>
    <t>Szkolne Schronisko Młodzieżowe "Dworek"</t>
  </si>
  <si>
    <t>Kuraszków, ul. Turystyczna 2, 55-120 Oborniki Śl.</t>
  </si>
  <si>
    <t>915-16-06-254</t>
  </si>
  <si>
    <t>1</t>
  </si>
  <si>
    <t xml:space="preserve">ul. Nowa </t>
  </si>
  <si>
    <t>55-100</t>
  </si>
  <si>
    <t>Trzebnica</t>
  </si>
  <si>
    <t>Powiatowy Zespół Specjalnych Placówek Szkolno-Wycowawczych</t>
  </si>
  <si>
    <t>Moc
umowna kWh/h</t>
  </si>
  <si>
    <t>ul. Nowa 1, 55-100 Trzebnica</t>
  </si>
  <si>
    <t xml:space="preserve">915-17-82-293 </t>
  </si>
  <si>
    <t>całość</t>
  </si>
  <si>
    <t>Powiatowy Zespół Szkół Nr 2</t>
  </si>
  <si>
    <t>25</t>
  </si>
  <si>
    <t xml:space="preserve">ul. Żeromskiego </t>
  </si>
  <si>
    <t>ul. Stefana Żeromskiego 25, 55-100 Trzebnica</t>
  </si>
  <si>
    <t>ul. Wojska Polskiego</t>
  </si>
  <si>
    <t>17</t>
  </si>
  <si>
    <t>ul. Wojska Polskiego 17, 55-100 Trzebnica</t>
  </si>
  <si>
    <t>Dom Pomocy Społecznej w Obornikach Śląskich</t>
  </si>
  <si>
    <t>ul. Kard.Stefana Wyszyńskiego</t>
  </si>
  <si>
    <t>33</t>
  </si>
  <si>
    <t>ul. Kard.Stefana Wyszyńskiego 33, 55-120 Oborniki Śląskie</t>
  </si>
  <si>
    <t>915-10-10-538</t>
  </si>
  <si>
    <t>Starostwo  Powiatowe w Trzebnicy</t>
  </si>
  <si>
    <t>ul. Bochenka</t>
  </si>
  <si>
    <t>6</t>
  </si>
  <si>
    <t xml:space="preserve">Nabywca: Powiat Trzebnicy NIP: 915-16-05-763, Odbiorca: Starostwo Powiatowe w Trzebnicy, </t>
  </si>
  <si>
    <t>ul. Leśna</t>
  </si>
  <si>
    <t>Szacowany pobór kWh</t>
  </si>
  <si>
    <t>915-16-06-260</t>
  </si>
  <si>
    <t>915-13-30-817</t>
  </si>
  <si>
    <t>915-12-00-807</t>
  </si>
  <si>
    <t>915-15-23-775</t>
  </si>
  <si>
    <t>Dom Dziecka</t>
  </si>
  <si>
    <t xml:space="preserve">Parkowa </t>
  </si>
  <si>
    <t>ul. Parkowa 6, 55-120 Oborniki Śląskie</t>
  </si>
  <si>
    <t>915-16-06-231</t>
  </si>
  <si>
    <t>4</t>
  </si>
  <si>
    <t>Nabywca: Powiat Trzebnicki, ul.  Ks.Dz.W. Bochenka 6, Trzebnica NIP: 915-16-05-763, Odbiorca: Powiatowy Zespół Szkół im. Władysława Reymonta</t>
  </si>
  <si>
    <t>Nabywca: Powiat Trzebnicki, ul.  Ks.Dz.W. Bochenka 6, Trzebnica NIP: 915-16-05-763, Odbiorca: Szkolne Schronisko Młodzieżowe "Dworek"</t>
  </si>
  <si>
    <t>Nabywca: Powiat Trzebnicki 55-100 Trzebnica, ul. Ks.Dz.W. Bochenka 6, NIP: 915-16-05-763, Odbiorca: Dom Pomocy Społecznej w Obornikach Śląskich</t>
  </si>
  <si>
    <t>ul. Ks.Dz.W. Bochenka 6, 55-100 Trzebnica</t>
  </si>
  <si>
    <t xml:space="preserve">Nabywca: Powiat Trzebnicki 55-100 Trzebnica, ul. Ks.Dz.W.  Bochenka 6, NIP: 915-16-05-763 Odbiorca: Dom Dziecka </t>
  </si>
  <si>
    <t>Nabywca: Powiat Trzebnicki 55-100 Trzebnica, ul. Ks.Dz.W.  Bochenka 6, NIP: 915-16-05-763, Odbiorca: Powiatowy Zespółó Szkół nr 1</t>
  </si>
  <si>
    <t>Nabywca: Powiat Trzebnicki 55-100 Trzebnica, ul. Ks.Dz.W.  Bochenka 6, NIP: 915-16-05-763, Odbiorca: Powiatowy Zespół Specjalnych Placówek Szkolno-Wycowawczych</t>
  </si>
  <si>
    <t xml:space="preserve">Nabywca: Powiat Trzebnicki 55-100 Trzebnica, ul. Ks.Dz.W.  Bochenka 6, NIP: 915-16-05-763, Powiatowy Zespół Szkół Nr 2 </t>
  </si>
  <si>
    <t>Powiatowy Urząd Pracy</t>
  </si>
  <si>
    <t xml:space="preserve">Tadeusza Kościuszki </t>
  </si>
  <si>
    <t>10</t>
  </si>
  <si>
    <t>ul. Tadeusza Kościuszki 10, 55-100 Trzebnica</t>
  </si>
  <si>
    <t>PGNiG</t>
  </si>
  <si>
    <t>PGNIiG</t>
  </si>
  <si>
    <t>8018590365500019070495</t>
  </si>
  <si>
    <t xml:space="preserve">Nabywca: Powiat Trzebnicki 55-100 Trzebnica, ul. Ks.Dz.W.  Bochenka 6, NIP: 915-16-05-763 Odbiorca: Powiatowy Urząd Pracy  </t>
  </si>
  <si>
    <t>8018590365500019066887</t>
  </si>
  <si>
    <t>B&lt;110</t>
  </si>
  <si>
    <t>8018590365500029219457</t>
  </si>
  <si>
    <t>8018590365500038139272</t>
  </si>
  <si>
    <t>XM9700002290</t>
  </si>
  <si>
    <t>8018590365500039988053</t>
  </si>
  <si>
    <t>8018590365500039983645</t>
  </si>
  <si>
    <t>8018590365500039984062</t>
  </si>
  <si>
    <t>8018590365500035045385</t>
  </si>
  <si>
    <t>8018590365500034789792</t>
  </si>
  <si>
    <t>SZACOWANY POBÓR NA 1 ROK</t>
  </si>
  <si>
    <t xml:space="preserve"> , </t>
  </si>
  <si>
    <t>BW-5</t>
  </si>
  <si>
    <t>BW-4</t>
  </si>
  <si>
    <t>BW-3.6</t>
  </si>
  <si>
    <t>BW-1.1</t>
  </si>
  <si>
    <t>BW-2.1</t>
  </si>
  <si>
    <t>8018590365500034790576</t>
  </si>
  <si>
    <t xml:space="preserve"> </t>
  </si>
  <si>
    <t xml:space="preserve"> XI981185877</t>
  </si>
  <si>
    <t>8018590365500034792464</t>
  </si>
  <si>
    <t>XM1100103612</t>
  </si>
  <si>
    <t>8018590365500034828491</t>
  </si>
  <si>
    <t>XI1600023879</t>
  </si>
  <si>
    <t>XA1727617256</t>
  </si>
  <si>
    <t>8018590365500019070570</t>
  </si>
  <si>
    <t>8018590365500034753861</t>
  </si>
  <si>
    <t>XA1705896380</t>
  </si>
  <si>
    <t>XA9812026004</t>
  </si>
  <si>
    <t>XM2002855837</t>
  </si>
  <si>
    <t>XM0000003850</t>
  </si>
  <si>
    <t>8018590365500034753427</t>
  </si>
  <si>
    <t>XI9811858746</t>
  </si>
  <si>
    <t>80185903655000347553212</t>
  </si>
  <si>
    <t>XK9711624042</t>
  </si>
  <si>
    <t>IiPF.272.19.2021</t>
  </si>
  <si>
    <t>Załącznik nr 4 do SWZ</t>
  </si>
  <si>
    <t xml:space="preserve">Wykaz i charakterystyka punktów poboru gazu ziemnego </t>
  </si>
  <si>
    <t>PSG Sp. z o.o.</t>
  </si>
  <si>
    <t xml:space="preserve">Liceum Ogólnoształcące im. II Armii Wojska Polskiego </t>
  </si>
  <si>
    <t>Okres obowiązywania obecnej umowy</t>
  </si>
  <si>
    <t>czas określony do 31.12.2021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</si>
</sst>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#,##0.00\ &quot;zł&quot;"/>
    <numFmt numFmtId="177" formatCode="0.0000"/>
    <numFmt numFmtId="178" formatCode="0.00000"/>
    <numFmt numFmtId="179" formatCode="0.000"/>
    <numFmt numFmtId="180" formatCode="0.0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\ _z_ł_-;\-* #,##0.000\ _z_ł_-;_-* &quot;-&quot;???\ _z_ł_-;_-@_-"/>
    <numFmt numFmtId="184" formatCode="#,##0.0000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3" fontId="4" fillId="32" borderId="10" xfId="0" applyNumberFormat="1" applyFont="1" applyFill="1" applyBorder="1" applyAlignment="1" applyProtection="1">
      <alignment horizontal="center" vertical="center" wrapText="1"/>
      <protection/>
    </xf>
    <xf numFmtId="3" fontId="4" fillId="32" borderId="10" xfId="0" applyNumberFormat="1" applyFont="1" applyFill="1" applyBorder="1" applyAlignment="1" applyProtection="1">
      <alignment horizontal="right" vertical="center" wrapText="1"/>
      <protection/>
    </xf>
    <xf numFmtId="1" fontId="4" fillId="32" borderId="10" xfId="42" applyNumberFormat="1" applyFont="1" applyFill="1" applyBorder="1" applyAlignment="1" applyProtection="1">
      <alignment horizontal="right" vertical="center" wrapText="1"/>
      <protection/>
    </xf>
    <xf numFmtId="3" fontId="4" fillId="32" borderId="10" xfId="0" applyNumberFormat="1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vertical="center" wrapText="1"/>
    </xf>
    <xf numFmtId="49" fontId="4" fillId="32" borderId="0" xfId="0" applyNumberFormat="1" applyFont="1" applyFill="1" applyAlignment="1">
      <alignment vertical="center" wrapText="1"/>
    </xf>
    <xf numFmtId="49" fontId="4" fillId="32" borderId="10" xfId="0" applyNumberFormat="1" applyFont="1" applyFill="1" applyBorder="1" applyAlignment="1">
      <alignment vertical="center" wrapText="1"/>
    </xf>
    <xf numFmtId="3" fontId="4" fillId="32" borderId="13" xfId="0" applyNumberFormat="1" applyFont="1" applyFill="1" applyBorder="1" applyAlignment="1" applyProtection="1">
      <alignment vertical="center" wrapText="1"/>
      <protection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right" vertical="center"/>
    </xf>
    <xf numFmtId="3" fontId="4" fillId="32" borderId="1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 applyProtection="1">
      <alignment horizontal="center" vertical="center" wrapText="1"/>
      <protection/>
    </xf>
    <xf numFmtId="3" fontId="4" fillId="32" borderId="13" xfId="0" applyNumberFormat="1" applyFont="1" applyFill="1" applyBorder="1" applyAlignment="1" applyProtection="1">
      <alignment horizontal="center" vertical="center" wrapText="1"/>
      <protection/>
    </xf>
    <xf numFmtId="3" fontId="4" fillId="32" borderId="14" xfId="0" applyNumberFormat="1" applyFont="1" applyFill="1" applyBorder="1" applyAlignment="1" applyProtection="1">
      <alignment horizontal="center" vertical="center" wrapText="1"/>
      <protection/>
    </xf>
    <xf numFmtId="3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3" xfId="57"/>
    <cellStyle name="Normalny 4" xfId="58"/>
    <cellStyle name="Obliczenia" xfId="59"/>
    <cellStyle name="Followed Hyperlink" xfId="60"/>
    <cellStyle name="Percent" xfId="61"/>
    <cellStyle name="Procentowy 2" xfId="62"/>
    <cellStyle name="Procentowy 3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abSelected="1" zoomScale="80" zoomScaleNormal="80" zoomScalePageLayoutView="0" workbookViewId="0" topLeftCell="O1">
      <selection activeCell="AL14" sqref="AL14"/>
    </sheetView>
  </sheetViews>
  <sheetFormatPr defaultColWidth="9.00390625" defaultRowHeight="15.75" customHeight="1"/>
  <cols>
    <col min="1" max="1" width="5.125" style="7" customWidth="1"/>
    <col min="2" max="2" width="11.50390625" style="2" customWidth="1"/>
    <col min="3" max="3" width="14.125" style="2" bestFit="1" customWidth="1"/>
    <col min="4" max="4" width="16.00390625" style="24" bestFit="1" customWidth="1"/>
    <col min="5" max="5" width="6.75390625" style="26" customWidth="1"/>
    <col min="6" max="6" width="5.125" style="24" customWidth="1"/>
    <col min="7" max="7" width="14.125" style="2" bestFit="1" customWidth="1"/>
    <col min="8" max="8" width="8.375" style="9" customWidth="1"/>
    <col min="9" max="9" width="13.875" style="9" customWidth="1"/>
    <col min="10" max="11" width="8.875" style="4" customWidth="1"/>
    <col min="12" max="12" width="12.875" style="5" customWidth="1"/>
    <col min="13" max="17" width="7.125" style="5" customWidth="1"/>
    <col min="18" max="18" width="11.75390625" style="5" customWidth="1"/>
    <col min="19" max="23" width="7.125" style="5" customWidth="1"/>
    <col min="24" max="24" width="9.25390625" style="5" customWidth="1"/>
    <col min="25" max="25" width="8.25390625" style="5" customWidth="1"/>
    <col min="26" max="26" width="9.00390625" style="5" customWidth="1"/>
    <col min="27" max="27" width="8.50390625" style="5" customWidth="1"/>
    <col min="28" max="28" width="22.125" style="5" customWidth="1"/>
    <col min="29" max="29" width="15.75390625" style="5" customWidth="1"/>
    <col min="30" max="30" width="10.00390625" style="5" customWidth="1"/>
    <col min="31" max="34" width="8.50390625" style="5" customWidth="1"/>
    <col min="35" max="35" width="10.125" style="5" customWidth="1"/>
    <col min="36" max="36" width="11.00390625" style="2" customWidth="1"/>
    <col min="37" max="37" width="25.375" style="2" customWidth="1"/>
    <col min="38" max="38" width="8.375" style="1" bestFit="1" customWidth="1"/>
    <col min="39" max="39" width="11.75390625" style="6" customWidth="1"/>
    <col min="40" max="40" width="7.875" style="6" bestFit="1" customWidth="1"/>
    <col min="41" max="41" width="10.875" style="48" customWidth="1"/>
    <col min="42" max="42" width="10.75390625" style="1" customWidth="1"/>
    <col min="43" max="43" width="14.25390625" style="1" customWidth="1"/>
    <col min="44" max="16384" width="9.00390625" style="1" customWidth="1"/>
  </cols>
  <sheetData>
    <row r="1" spans="3:9" ht="15.75" customHeight="1">
      <c r="C1" s="1"/>
      <c r="D1" s="1"/>
      <c r="E1" s="8"/>
      <c r="F1" s="1"/>
      <c r="G1" s="1"/>
      <c r="H1" s="3"/>
      <c r="I1" s="3"/>
    </row>
    <row r="2" spans="1:41" s="27" customFormat="1" ht="15.75" customHeight="1">
      <c r="A2" s="95" t="s">
        <v>143</v>
      </c>
      <c r="B2" s="96"/>
      <c r="C2" s="96"/>
      <c r="D2" s="96"/>
      <c r="E2" s="96"/>
      <c r="F2" s="96"/>
      <c r="G2" s="106" t="s">
        <v>119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49"/>
    </row>
    <row r="3" spans="1:41" ht="15.75" customHeight="1">
      <c r="A3" s="97" t="s">
        <v>144</v>
      </c>
      <c r="B3" s="97"/>
      <c r="C3" s="97"/>
      <c r="D3" s="97"/>
      <c r="E3" s="8"/>
      <c r="F3" s="7"/>
      <c r="G3" s="1"/>
      <c r="H3" s="3"/>
      <c r="I3" s="3"/>
      <c r="AM3" s="10"/>
      <c r="AN3" s="10"/>
      <c r="AO3" s="50"/>
    </row>
    <row r="4" spans="1:41" ht="15.75" customHeight="1">
      <c r="A4" s="98" t="s">
        <v>145</v>
      </c>
      <c r="B4" s="98"/>
      <c r="C4" s="98"/>
      <c r="D4" s="98"/>
      <c r="E4" s="98"/>
      <c r="F4" s="98"/>
      <c r="G4" s="98"/>
      <c r="H4" s="3"/>
      <c r="I4" s="3"/>
      <c r="AM4" s="10"/>
      <c r="AN4" s="10"/>
      <c r="AO4" s="50"/>
    </row>
    <row r="5" spans="3:41" ht="15.75" customHeight="1">
      <c r="C5" s="11"/>
      <c r="D5" s="7"/>
      <c r="E5" s="8"/>
      <c r="F5" s="7"/>
      <c r="G5" s="1"/>
      <c r="H5" s="3"/>
      <c r="I5" s="3"/>
      <c r="AM5" s="10"/>
      <c r="AN5" s="10"/>
      <c r="AO5" s="50"/>
    </row>
    <row r="6" spans="1:41" s="32" customFormat="1" ht="15.75" customHeight="1">
      <c r="A6" s="30"/>
      <c r="B6" s="35"/>
      <c r="C6" s="107"/>
      <c r="D6" s="107"/>
      <c r="E6" s="107"/>
      <c r="F6" s="107"/>
      <c r="G6" s="107"/>
      <c r="H6" s="107"/>
      <c r="I6" s="31"/>
      <c r="J6" s="34"/>
      <c r="K6" s="34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3"/>
      <c r="AK6" s="33"/>
      <c r="AM6" s="37"/>
      <c r="AN6" s="37"/>
      <c r="AO6" s="51"/>
    </row>
    <row r="7" spans="2:9" ht="15.75" customHeight="1">
      <c r="B7" s="28"/>
      <c r="C7" s="88"/>
      <c r="D7" s="88"/>
      <c r="E7" s="88"/>
      <c r="F7" s="88"/>
      <c r="G7" s="88"/>
      <c r="H7" s="88"/>
      <c r="I7" s="12"/>
    </row>
    <row r="8" spans="2:9" ht="15.75" customHeight="1">
      <c r="B8" s="28"/>
      <c r="C8" s="88"/>
      <c r="D8" s="88"/>
      <c r="E8" s="88"/>
      <c r="F8" s="88"/>
      <c r="G8" s="88"/>
      <c r="H8" s="88"/>
      <c r="I8" s="12"/>
    </row>
    <row r="9" spans="2:11" ht="15.75" customHeight="1">
      <c r="B9" s="11"/>
      <c r="C9" s="88"/>
      <c r="D9" s="88"/>
      <c r="E9" s="88"/>
      <c r="F9" s="88"/>
      <c r="G9" s="88"/>
      <c r="H9" s="88"/>
      <c r="I9" s="12"/>
      <c r="J9" s="13"/>
      <c r="K9" s="13"/>
    </row>
    <row r="10" spans="39:41" ht="15.75" customHeight="1">
      <c r="AM10" s="48"/>
      <c r="AN10" s="1"/>
      <c r="AO10" s="1"/>
    </row>
    <row r="11" spans="1:41" ht="15.75" customHeight="1">
      <c r="A11" s="14"/>
      <c r="B11" s="15"/>
      <c r="C11" s="88"/>
      <c r="D11" s="88"/>
      <c r="E11" s="88"/>
      <c r="F11" s="88"/>
      <c r="G11" s="88"/>
      <c r="H11" s="88"/>
      <c r="I11" s="16"/>
      <c r="J11" s="17"/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M11" s="1"/>
      <c r="AN11" s="1"/>
      <c r="AO11" s="1"/>
    </row>
    <row r="12" spans="1:41" ht="33" customHeight="1">
      <c r="A12" s="2"/>
      <c r="C12" s="86" t="s">
        <v>30</v>
      </c>
      <c r="D12" s="86"/>
      <c r="E12" s="86"/>
      <c r="F12" s="86"/>
      <c r="G12" s="86"/>
      <c r="H12" s="19"/>
      <c r="I12" s="19"/>
      <c r="J12" s="86" t="s">
        <v>11</v>
      </c>
      <c r="K12" s="86"/>
      <c r="L12" s="87" t="s">
        <v>28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6" t="s">
        <v>31</v>
      </c>
      <c r="AC12" s="86"/>
      <c r="AD12" s="86"/>
      <c r="AE12" s="44"/>
      <c r="AF12" s="43"/>
      <c r="AG12" s="43"/>
      <c r="AH12" s="1"/>
      <c r="AI12" s="1"/>
      <c r="AJ12" s="1"/>
      <c r="AK12" s="1"/>
      <c r="AM12" s="1"/>
      <c r="AN12" s="1"/>
      <c r="AO12" s="1"/>
    </row>
    <row r="13" spans="1:41" ht="62.25" customHeight="1">
      <c r="A13" s="60" t="s">
        <v>1</v>
      </c>
      <c r="B13" s="60" t="s">
        <v>29</v>
      </c>
      <c r="C13" s="60" t="s">
        <v>6</v>
      </c>
      <c r="D13" s="60" t="s">
        <v>7</v>
      </c>
      <c r="E13" s="61" t="s">
        <v>9</v>
      </c>
      <c r="F13" s="60" t="s">
        <v>10</v>
      </c>
      <c r="G13" s="60" t="s">
        <v>3</v>
      </c>
      <c r="H13" s="61" t="s">
        <v>12</v>
      </c>
      <c r="I13" s="61" t="s">
        <v>13</v>
      </c>
      <c r="J13" s="62" t="s">
        <v>61</v>
      </c>
      <c r="K13" s="63" t="s">
        <v>8</v>
      </c>
      <c r="L13" s="62" t="s">
        <v>14</v>
      </c>
      <c r="M13" s="62" t="s">
        <v>15</v>
      </c>
      <c r="N13" s="62" t="s">
        <v>16</v>
      </c>
      <c r="O13" s="62" t="s">
        <v>17</v>
      </c>
      <c r="P13" s="62" t="s">
        <v>18</v>
      </c>
      <c r="Q13" s="62" t="s">
        <v>19</v>
      </c>
      <c r="R13" s="62" t="s">
        <v>20</v>
      </c>
      <c r="S13" s="62" t="s">
        <v>21</v>
      </c>
      <c r="T13" s="62" t="s">
        <v>22</v>
      </c>
      <c r="U13" s="62" t="s">
        <v>23</v>
      </c>
      <c r="V13" s="62" t="s">
        <v>24</v>
      </c>
      <c r="W13" s="62" t="s">
        <v>25</v>
      </c>
      <c r="X13" s="62" t="s">
        <v>2</v>
      </c>
      <c r="Y13" s="62" t="s">
        <v>34</v>
      </c>
      <c r="Z13" s="62" t="s">
        <v>33</v>
      </c>
      <c r="AA13" s="62" t="s">
        <v>33</v>
      </c>
      <c r="AB13" s="60" t="s">
        <v>5</v>
      </c>
      <c r="AC13" s="18" t="s">
        <v>4</v>
      </c>
      <c r="AD13" s="18" t="s">
        <v>0</v>
      </c>
      <c r="AE13" s="21" t="s">
        <v>148</v>
      </c>
      <c r="AF13" s="39" t="s">
        <v>26</v>
      </c>
      <c r="AG13" s="39" t="s">
        <v>27</v>
      </c>
      <c r="AH13" s="1"/>
      <c r="AI13" s="1"/>
      <c r="AJ13" s="1"/>
      <c r="AK13" s="1"/>
      <c r="AM13" s="1"/>
      <c r="AN13" s="1"/>
      <c r="AO13" s="1"/>
    </row>
    <row r="14" spans="1:41" ht="150" customHeight="1">
      <c r="A14" s="60">
        <v>1</v>
      </c>
      <c r="B14" s="64" t="s">
        <v>39</v>
      </c>
      <c r="C14" s="65" t="s">
        <v>40</v>
      </c>
      <c r="D14" s="65" t="s">
        <v>45</v>
      </c>
      <c r="E14" s="66" t="s">
        <v>43</v>
      </c>
      <c r="F14" s="66" t="s">
        <v>42</v>
      </c>
      <c r="G14" s="65" t="s">
        <v>51</v>
      </c>
      <c r="H14" s="66" t="s">
        <v>125</v>
      </c>
      <c r="I14" s="66" t="s">
        <v>127</v>
      </c>
      <c r="J14" s="67"/>
      <c r="K14" s="67" t="s">
        <v>121</v>
      </c>
      <c r="L14" s="68">
        <v>16045</v>
      </c>
      <c r="M14" s="68">
        <v>23667</v>
      </c>
      <c r="N14" s="68">
        <v>18102</v>
      </c>
      <c r="O14" s="68">
        <v>5829</v>
      </c>
      <c r="P14" s="68">
        <v>0</v>
      </c>
      <c r="Q14" s="68">
        <v>1339</v>
      </c>
      <c r="R14" s="68">
        <v>0</v>
      </c>
      <c r="S14" s="68">
        <v>0</v>
      </c>
      <c r="T14" s="68">
        <v>0</v>
      </c>
      <c r="U14" s="68">
        <v>0</v>
      </c>
      <c r="V14" s="68">
        <v>26573</v>
      </c>
      <c r="W14" s="68">
        <v>28832</v>
      </c>
      <c r="X14" s="69">
        <f>SUM(L14:W14)</f>
        <v>120387</v>
      </c>
      <c r="Y14" s="68">
        <f>X14</f>
        <v>120387</v>
      </c>
      <c r="Z14" s="70">
        <v>0</v>
      </c>
      <c r="AA14" s="70" t="s">
        <v>52</v>
      </c>
      <c r="AB14" s="71" t="s">
        <v>92</v>
      </c>
      <c r="AC14" s="29" t="s">
        <v>41</v>
      </c>
      <c r="AD14" s="18" t="s">
        <v>83</v>
      </c>
      <c r="AE14" s="38" t="s">
        <v>149</v>
      </c>
      <c r="AF14" s="29" t="s">
        <v>146</v>
      </c>
      <c r="AG14" s="29" t="s">
        <v>104</v>
      </c>
      <c r="AH14" s="1"/>
      <c r="AI14" s="1"/>
      <c r="AJ14" s="1"/>
      <c r="AK14" s="1"/>
      <c r="AM14" s="1"/>
      <c r="AN14" s="1"/>
      <c r="AO14" s="1"/>
    </row>
    <row r="15" spans="1:41" ht="144.75" customHeight="1">
      <c r="A15" s="60">
        <v>2</v>
      </c>
      <c r="B15" s="64" t="s">
        <v>39</v>
      </c>
      <c r="C15" s="65" t="s">
        <v>40</v>
      </c>
      <c r="D15" s="65" t="s">
        <v>46</v>
      </c>
      <c r="E15" s="66" t="s">
        <v>44</v>
      </c>
      <c r="F15" s="66" t="s">
        <v>42</v>
      </c>
      <c r="G15" s="65" t="s">
        <v>51</v>
      </c>
      <c r="H15" s="66" t="s">
        <v>128</v>
      </c>
      <c r="I15" s="66" t="s">
        <v>129</v>
      </c>
      <c r="J15" s="67"/>
      <c r="K15" s="67" t="s">
        <v>121</v>
      </c>
      <c r="L15" s="68">
        <v>7449</v>
      </c>
      <c r="M15" s="68">
        <v>16651</v>
      </c>
      <c r="N15" s="68">
        <v>12698</v>
      </c>
      <c r="O15" s="68">
        <v>6966</v>
      </c>
      <c r="P15" s="68">
        <v>0</v>
      </c>
      <c r="Q15" s="68">
        <v>1339</v>
      </c>
      <c r="R15" s="68">
        <v>1339</v>
      </c>
      <c r="S15" s="68">
        <v>0</v>
      </c>
      <c r="T15" s="68">
        <v>0</v>
      </c>
      <c r="U15" s="68">
        <v>0</v>
      </c>
      <c r="V15" s="68">
        <v>1339</v>
      </c>
      <c r="W15" s="68">
        <v>14816</v>
      </c>
      <c r="X15" s="68">
        <f>L15+M15+N15+O15+P15+Q15+R15+S15+T15+U15+V15+W15</f>
        <v>62597</v>
      </c>
      <c r="Y15" s="68">
        <v>0</v>
      </c>
      <c r="Z15" s="70">
        <f>X15</f>
        <v>62597</v>
      </c>
      <c r="AA15" s="70">
        <v>0</v>
      </c>
      <c r="AB15" s="71" t="s">
        <v>92</v>
      </c>
      <c r="AC15" s="29" t="s">
        <v>41</v>
      </c>
      <c r="AD15" s="18" t="s">
        <v>83</v>
      </c>
      <c r="AE15" s="38" t="s">
        <v>149</v>
      </c>
      <c r="AF15" s="29" t="s">
        <v>146</v>
      </c>
      <c r="AG15" s="29" t="s">
        <v>104</v>
      </c>
      <c r="AH15" s="1"/>
      <c r="AI15" s="1"/>
      <c r="AJ15" s="1"/>
      <c r="AK15" s="1"/>
      <c r="AM15" s="1"/>
      <c r="AN15" s="1"/>
      <c r="AO15" s="1"/>
    </row>
    <row r="16" spans="1:41" ht="148.5" customHeight="1">
      <c r="A16" s="60">
        <v>3</v>
      </c>
      <c r="B16" s="64" t="s">
        <v>39</v>
      </c>
      <c r="C16" s="65" t="s">
        <v>40</v>
      </c>
      <c r="D16" s="65" t="s">
        <v>47</v>
      </c>
      <c r="E16" s="66" t="s">
        <v>44</v>
      </c>
      <c r="F16" s="66" t="s">
        <v>42</v>
      </c>
      <c r="G16" s="65" t="s">
        <v>51</v>
      </c>
      <c r="H16" s="66" t="s">
        <v>130</v>
      </c>
      <c r="I16" s="66" t="s">
        <v>131</v>
      </c>
      <c r="J16" s="67"/>
      <c r="K16" s="67" t="s">
        <v>122</v>
      </c>
      <c r="L16" s="68">
        <v>14054</v>
      </c>
      <c r="M16" s="90">
        <v>12611</v>
      </c>
      <c r="N16" s="92"/>
      <c r="O16" s="91"/>
      <c r="P16" s="68">
        <v>0</v>
      </c>
      <c r="Q16" s="90">
        <v>1231</v>
      </c>
      <c r="R16" s="92"/>
      <c r="S16" s="91"/>
      <c r="T16" s="90">
        <v>4606</v>
      </c>
      <c r="U16" s="91"/>
      <c r="V16" s="68">
        <v>0</v>
      </c>
      <c r="W16" s="68">
        <v>0</v>
      </c>
      <c r="X16" s="68">
        <f>SUM(L16:W16)</f>
        <v>32502</v>
      </c>
      <c r="Y16" s="68">
        <v>0</v>
      </c>
      <c r="Z16" s="70">
        <f>X16</f>
        <v>32502</v>
      </c>
      <c r="AA16" s="70" t="s">
        <v>64</v>
      </c>
      <c r="AB16" s="71" t="s">
        <v>92</v>
      </c>
      <c r="AC16" s="29" t="s">
        <v>41</v>
      </c>
      <c r="AD16" s="18" t="s">
        <v>83</v>
      </c>
      <c r="AE16" s="38" t="s">
        <v>149</v>
      </c>
      <c r="AF16" s="29" t="s">
        <v>146</v>
      </c>
      <c r="AG16" s="29" t="s">
        <v>104</v>
      </c>
      <c r="AH16" s="1"/>
      <c r="AI16" s="1"/>
      <c r="AJ16" s="1"/>
      <c r="AK16" s="1"/>
      <c r="AM16" s="1"/>
      <c r="AN16" s="1"/>
      <c r="AO16" s="1"/>
    </row>
    <row r="17" spans="1:41" ht="150" customHeight="1">
      <c r="A17" s="60">
        <v>4</v>
      </c>
      <c r="B17" s="64" t="s">
        <v>53</v>
      </c>
      <c r="C17" s="65" t="s">
        <v>48</v>
      </c>
      <c r="D17" s="65" t="s">
        <v>50</v>
      </c>
      <c r="E17" s="66" t="s">
        <v>49</v>
      </c>
      <c r="F17" s="66" t="s">
        <v>42</v>
      </c>
      <c r="G17" s="65" t="s">
        <v>51</v>
      </c>
      <c r="H17" s="66" t="s">
        <v>117</v>
      </c>
      <c r="I17" s="66" t="s">
        <v>132</v>
      </c>
      <c r="J17" s="67"/>
      <c r="K17" s="67" t="s">
        <v>121</v>
      </c>
      <c r="L17" s="68">
        <v>10506</v>
      </c>
      <c r="M17" s="90">
        <v>23629</v>
      </c>
      <c r="N17" s="91"/>
      <c r="O17" s="68">
        <v>1616</v>
      </c>
      <c r="P17" s="68">
        <v>1187</v>
      </c>
      <c r="Q17" s="68">
        <v>540</v>
      </c>
      <c r="R17" s="68">
        <v>474</v>
      </c>
      <c r="S17" s="68">
        <v>1820</v>
      </c>
      <c r="T17" s="68">
        <v>475</v>
      </c>
      <c r="U17" s="90">
        <v>13756</v>
      </c>
      <c r="V17" s="91"/>
      <c r="W17" s="68">
        <v>12746</v>
      </c>
      <c r="X17" s="68">
        <f>SUM(L17:W17)</f>
        <v>66749</v>
      </c>
      <c r="Y17" s="68">
        <f>X17</f>
        <v>66749</v>
      </c>
      <c r="Z17" s="70">
        <v>0</v>
      </c>
      <c r="AA17" s="70" t="s">
        <v>52</v>
      </c>
      <c r="AB17" s="64" t="s">
        <v>93</v>
      </c>
      <c r="AC17" s="29" t="s">
        <v>54</v>
      </c>
      <c r="AD17" s="18" t="s">
        <v>55</v>
      </c>
      <c r="AE17" s="38" t="s">
        <v>149</v>
      </c>
      <c r="AF17" s="29" t="s">
        <v>146</v>
      </c>
      <c r="AG17" s="29" t="s">
        <v>104</v>
      </c>
      <c r="AH17" s="1"/>
      <c r="AI17" s="1"/>
      <c r="AJ17" s="1"/>
      <c r="AK17" s="1"/>
      <c r="AM17" s="1"/>
      <c r="AN17" s="1"/>
      <c r="AO17" s="1"/>
    </row>
    <row r="18" spans="1:41" ht="157.5" customHeight="1">
      <c r="A18" s="60">
        <v>5</v>
      </c>
      <c r="B18" s="64" t="s">
        <v>60</v>
      </c>
      <c r="C18" s="65" t="s">
        <v>59</v>
      </c>
      <c r="D18" s="65" t="s">
        <v>57</v>
      </c>
      <c r="E18" s="66" t="s">
        <v>56</v>
      </c>
      <c r="F18" s="66" t="s">
        <v>58</v>
      </c>
      <c r="G18" s="65" t="s">
        <v>59</v>
      </c>
      <c r="H18" s="66" t="s">
        <v>133</v>
      </c>
      <c r="I18" s="66"/>
      <c r="J18" s="67">
        <v>318</v>
      </c>
      <c r="K18" s="67" t="s">
        <v>120</v>
      </c>
      <c r="L18" s="68">
        <v>39701</v>
      </c>
      <c r="M18" s="68">
        <v>29403</v>
      </c>
      <c r="N18" s="68">
        <v>33924</v>
      </c>
      <c r="O18" s="68">
        <v>17879</v>
      </c>
      <c r="P18" s="68">
        <v>11423</v>
      </c>
      <c r="Q18" s="68">
        <v>8163</v>
      </c>
      <c r="R18" s="68">
        <v>6618</v>
      </c>
      <c r="S18" s="68">
        <v>6618</v>
      </c>
      <c r="T18" s="68">
        <v>9819</v>
      </c>
      <c r="U18" s="68">
        <v>24550</v>
      </c>
      <c r="V18" s="68">
        <v>46119</v>
      </c>
      <c r="W18" s="68">
        <v>10149</v>
      </c>
      <c r="X18" s="68">
        <f aca="true" t="shared" si="0" ref="X18:X30">SUM(L18:W18)</f>
        <v>244366</v>
      </c>
      <c r="Y18" s="68">
        <v>0</v>
      </c>
      <c r="Z18" s="70">
        <f>X18</f>
        <v>244366</v>
      </c>
      <c r="AA18" s="70" t="s">
        <v>64</v>
      </c>
      <c r="AB18" s="71" t="s">
        <v>98</v>
      </c>
      <c r="AC18" s="29" t="s">
        <v>62</v>
      </c>
      <c r="AD18" s="18" t="s">
        <v>63</v>
      </c>
      <c r="AE18" s="38" t="s">
        <v>149</v>
      </c>
      <c r="AF18" s="29" t="s">
        <v>146</v>
      </c>
      <c r="AG18" s="29" t="s">
        <v>105</v>
      </c>
      <c r="AH18" s="1"/>
      <c r="AI18" s="1"/>
      <c r="AJ18" s="1"/>
      <c r="AK18" s="1"/>
      <c r="AM18" s="1"/>
      <c r="AN18" s="1"/>
      <c r="AO18" s="1"/>
    </row>
    <row r="19" spans="1:41" ht="117" customHeight="1">
      <c r="A19" s="60">
        <v>6</v>
      </c>
      <c r="B19" s="64" t="s">
        <v>65</v>
      </c>
      <c r="C19" s="64" t="s">
        <v>59</v>
      </c>
      <c r="D19" s="64" t="s">
        <v>67</v>
      </c>
      <c r="E19" s="66" t="s">
        <v>66</v>
      </c>
      <c r="F19" s="66" t="s">
        <v>58</v>
      </c>
      <c r="G19" s="65" t="s">
        <v>59</v>
      </c>
      <c r="H19" s="66" t="s">
        <v>108</v>
      </c>
      <c r="I19" s="66"/>
      <c r="J19" s="67">
        <v>307</v>
      </c>
      <c r="K19" s="67" t="s">
        <v>120</v>
      </c>
      <c r="L19" s="68">
        <v>99214</v>
      </c>
      <c r="M19" s="68">
        <v>80011</v>
      </c>
      <c r="N19" s="68">
        <v>70351</v>
      </c>
      <c r="O19" s="68">
        <v>37821</v>
      </c>
      <c r="P19" s="68">
        <v>13164</v>
      </c>
      <c r="Q19" s="68">
        <v>5112</v>
      </c>
      <c r="R19" s="68">
        <v>5165</v>
      </c>
      <c r="S19" s="68">
        <v>5003</v>
      </c>
      <c r="T19" s="68">
        <v>7415</v>
      </c>
      <c r="U19" s="68">
        <v>35887</v>
      </c>
      <c r="V19" s="68">
        <v>73884</v>
      </c>
      <c r="W19" s="68">
        <v>93798</v>
      </c>
      <c r="X19" s="68">
        <f t="shared" si="0"/>
        <v>526825</v>
      </c>
      <c r="Y19" s="68">
        <v>0</v>
      </c>
      <c r="Z19" s="68">
        <f>X19</f>
        <v>526825</v>
      </c>
      <c r="AA19" s="70" t="s">
        <v>64</v>
      </c>
      <c r="AB19" s="71" t="s">
        <v>99</v>
      </c>
      <c r="AC19" s="29" t="s">
        <v>68</v>
      </c>
      <c r="AD19" s="18" t="s">
        <v>84</v>
      </c>
      <c r="AE19" s="38" t="s">
        <v>149</v>
      </c>
      <c r="AF19" s="29" t="s">
        <v>146</v>
      </c>
      <c r="AG19" s="29" t="s">
        <v>104</v>
      </c>
      <c r="AH19" s="1"/>
      <c r="AI19" s="1"/>
      <c r="AJ19" s="1"/>
      <c r="AK19" s="1"/>
      <c r="AM19" s="1"/>
      <c r="AN19" s="1"/>
      <c r="AO19" s="1"/>
    </row>
    <row r="20" spans="1:41" ht="129.75" customHeight="1">
      <c r="A20" s="60">
        <v>7</v>
      </c>
      <c r="B20" s="64" t="s">
        <v>147</v>
      </c>
      <c r="C20" s="65" t="s">
        <v>59</v>
      </c>
      <c r="D20" s="65" t="s">
        <v>69</v>
      </c>
      <c r="E20" s="66" t="s">
        <v>70</v>
      </c>
      <c r="F20" s="66" t="s">
        <v>58</v>
      </c>
      <c r="G20" s="65" t="s">
        <v>59</v>
      </c>
      <c r="H20" s="72" t="s">
        <v>110</v>
      </c>
      <c r="I20" s="66" t="s">
        <v>126</v>
      </c>
      <c r="J20" s="67">
        <v>320</v>
      </c>
      <c r="K20" s="67" t="s">
        <v>120</v>
      </c>
      <c r="L20" s="68">
        <v>84206</v>
      </c>
      <c r="M20" s="68">
        <v>62545</v>
      </c>
      <c r="N20" s="68">
        <v>55579</v>
      </c>
      <c r="O20" s="68">
        <v>19202</v>
      </c>
      <c r="P20" s="68">
        <v>7072</v>
      </c>
      <c r="Q20" s="68">
        <v>10042</v>
      </c>
      <c r="R20" s="68">
        <v>2475</v>
      </c>
      <c r="S20" s="68">
        <v>1743</v>
      </c>
      <c r="T20" s="68">
        <v>4522</v>
      </c>
      <c r="U20" s="68">
        <v>42146</v>
      </c>
      <c r="V20" s="68">
        <v>46688</v>
      </c>
      <c r="W20" s="68">
        <v>65304</v>
      </c>
      <c r="X20" s="68">
        <f t="shared" si="0"/>
        <v>401524</v>
      </c>
      <c r="Y20" s="68">
        <v>0</v>
      </c>
      <c r="Z20" s="70">
        <f>X20</f>
        <v>401524</v>
      </c>
      <c r="AA20" s="70" t="s">
        <v>64</v>
      </c>
      <c r="AB20" s="64" t="s">
        <v>97</v>
      </c>
      <c r="AC20" s="29" t="s">
        <v>71</v>
      </c>
      <c r="AD20" s="18" t="s">
        <v>76</v>
      </c>
      <c r="AE20" s="38" t="s">
        <v>149</v>
      </c>
      <c r="AF20" s="29" t="s">
        <v>146</v>
      </c>
      <c r="AG20" s="29" t="s">
        <v>104</v>
      </c>
      <c r="AH20" s="1"/>
      <c r="AI20" s="1"/>
      <c r="AJ20" s="1"/>
      <c r="AK20" s="1"/>
      <c r="AM20" s="1"/>
      <c r="AN20" s="1"/>
      <c r="AO20" s="1"/>
    </row>
    <row r="21" spans="1:41" ht="116.25" customHeight="1">
      <c r="A21" s="60">
        <v>8</v>
      </c>
      <c r="B21" s="64" t="s">
        <v>147</v>
      </c>
      <c r="C21" s="65" t="s">
        <v>59</v>
      </c>
      <c r="D21" s="65" t="s">
        <v>69</v>
      </c>
      <c r="E21" s="66" t="s">
        <v>70</v>
      </c>
      <c r="F21" s="66" t="s">
        <v>58</v>
      </c>
      <c r="G21" s="65" t="s">
        <v>59</v>
      </c>
      <c r="H21" s="66" t="s">
        <v>111</v>
      </c>
      <c r="I21" s="66" t="s">
        <v>112</v>
      </c>
      <c r="J21" s="67"/>
      <c r="K21" s="67" t="s">
        <v>121</v>
      </c>
      <c r="L21" s="68">
        <v>7584</v>
      </c>
      <c r="M21" s="68">
        <v>14425</v>
      </c>
      <c r="N21" s="68">
        <v>10841</v>
      </c>
      <c r="O21" s="68">
        <v>8549</v>
      </c>
      <c r="P21" s="68">
        <v>1187</v>
      </c>
      <c r="Q21" s="68">
        <v>0</v>
      </c>
      <c r="R21" s="68">
        <v>0</v>
      </c>
      <c r="S21" s="68">
        <v>0</v>
      </c>
      <c r="T21" s="68">
        <v>0</v>
      </c>
      <c r="U21" s="68">
        <v>4032</v>
      </c>
      <c r="V21" s="68">
        <v>7429</v>
      </c>
      <c r="W21" s="68">
        <v>13301</v>
      </c>
      <c r="X21" s="68">
        <f t="shared" si="0"/>
        <v>67348</v>
      </c>
      <c r="Y21" s="68">
        <v>67348</v>
      </c>
      <c r="Z21" s="70">
        <v>0</v>
      </c>
      <c r="AA21" s="70" t="s">
        <v>52</v>
      </c>
      <c r="AB21" s="64" t="s">
        <v>97</v>
      </c>
      <c r="AC21" s="29" t="s">
        <v>71</v>
      </c>
      <c r="AD21" s="18" t="s">
        <v>76</v>
      </c>
      <c r="AE21" s="38" t="s">
        <v>149</v>
      </c>
      <c r="AF21" s="29" t="s">
        <v>146</v>
      </c>
      <c r="AG21" s="29" t="s">
        <v>104</v>
      </c>
      <c r="AH21" s="1"/>
      <c r="AI21" s="1"/>
      <c r="AJ21" s="1"/>
      <c r="AK21" s="1"/>
      <c r="AM21" s="1"/>
      <c r="AN21" s="1"/>
      <c r="AO21" s="1"/>
    </row>
    <row r="22" spans="1:41" ht="153" customHeight="1">
      <c r="A22" s="60">
        <v>9</v>
      </c>
      <c r="B22" s="64" t="s">
        <v>147</v>
      </c>
      <c r="C22" s="65" t="s">
        <v>59</v>
      </c>
      <c r="D22" s="65" t="s">
        <v>69</v>
      </c>
      <c r="E22" s="66" t="s">
        <v>70</v>
      </c>
      <c r="F22" s="66" t="s">
        <v>58</v>
      </c>
      <c r="G22" s="65" t="s">
        <v>59</v>
      </c>
      <c r="H22" s="73" t="s">
        <v>113</v>
      </c>
      <c r="I22" s="66"/>
      <c r="J22" s="67"/>
      <c r="K22" s="67" t="s">
        <v>123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135</v>
      </c>
      <c r="Y22" s="68">
        <v>135</v>
      </c>
      <c r="Z22" s="68">
        <v>0</v>
      </c>
      <c r="AA22" s="68" t="s">
        <v>52</v>
      </c>
      <c r="AB22" s="64" t="s">
        <v>97</v>
      </c>
      <c r="AC22" s="29" t="s">
        <v>71</v>
      </c>
      <c r="AD22" s="18" t="s">
        <v>76</v>
      </c>
      <c r="AE22" s="38" t="s">
        <v>149</v>
      </c>
      <c r="AF22" s="29" t="s">
        <v>146</v>
      </c>
      <c r="AG22" s="29" t="s">
        <v>104</v>
      </c>
      <c r="AH22" s="1"/>
      <c r="AI22" s="1"/>
      <c r="AJ22" s="1"/>
      <c r="AK22" s="1"/>
      <c r="AM22" s="1"/>
      <c r="AN22" s="1"/>
      <c r="AO22" s="1"/>
    </row>
    <row r="23" spans="1:41" ht="165.75" customHeight="1">
      <c r="A23" s="60">
        <v>10</v>
      </c>
      <c r="B23" s="64" t="s">
        <v>72</v>
      </c>
      <c r="C23" s="65" t="s">
        <v>40</v>
      </c>
      <c r="D23" s="65" t="s">
        <v>73</v>
      </c>
      <c r="E23" s="66" t="s">
        <v>74</v>
      </c>
      <c r="F23" s="66" t="s">
        <v>42</v>
      </c>
      <c r="G23" s="65" t="s">
        <v>51</v>
      </c>
      <c r="H23" s="72" t="s">
        <v>134</v>
      </c>
      <c r="I23" s="66" t="s">
        <v>135</v>
      </c>
      <c r="J23" s="67" t="s">
        <v>109</v>
      </c>
      <c r="K23" s="67" t="s">
        <v>121</v>
      </c>
      <c r="L23" s="68">
        <v>9629</v>
      </c>
      <c r="M23" s="68">
        <v>53910</v>
      </c>
      <c r="N23" s="68">
        <v>46978</v>
      </c>
      <c r="O23" s="68">
        <v>43131</v>
      </c>
      <c r="P23" s="68">
        <v>24470</v>
      </c>
      <c r="Q23" s="68">
        <v>15312</v>
      </c>
      <c r="R23" s="68">
        <v>11138</v>
      </c>
      <c r="S23" s="68">
        <v>10728</v>
      </c>
      <c r="T23" s="68">
        <v>10484</v>
      </c>
      <c r="U23" s="68">
        <v>13979</v>
      </c>
      <c r="V23" s="68">
        <v>67634</v>
      </c>
      <c r="W23" s="68">
        <v>58115</v>
      </c>
      <c r="X23" s="68">
        <f t="shared" si="0"/>
        <v>365508</v>
      </c>
      <c r="Y23" s="68">
        <v>0</v>
      </c>
      <c r="Z23" s="70">
        <f>X23</f>
        <v>365508</v>
      </c>
      <c r="AA23" s="70" t="s">
        <v>64</v>
      </c>
      <c r="AB23" s="71" t="s">
        <v>94</v>
      </c>
      <c r="AC23" s="29" t="s">
        <v>75</v>
      </c>
      <c r="AD23" s="18" t="s">
        <v>85</v>
      </c>
      <c r="AE23" s="38" t="s">
        <v>149</v>
      </c>
      <c r="AF23" s="29" t="s">
        <v>146</v>
      </c>
      <c r="AG23" s="29" t="s">
        <v>104</v>
      </c>
      <c r="AH23" s="1"/>
      <c r="AI23" s="1"/>
      <c r="AJ23" s="1"/>
      <c r="AK23" s="1"/>
      <c r="AM23" s="1"/>
      <c r="AN23" s="1"/>
      <c r="AO23" s="1"/>
    </row>
    <row r="24" spans="1:41" ht="129" customHeight="1">
      <c r="A24" s="60">
        <v>11</v>
      </c>
      <c r="B24" s="64" t="s">
        <v>77</v>
      </c>
      <c r="C24" s="65" t="s">
        <v>59</v>
      </c>
      <c r="D24" s="65" t="s">
        <v>78</v>
      </c>
      <c r="E24" s="66" t="s">
        <v>79</v>
      </c>
      <c r="F24" s="66" t="s">
        <v>58</v>
      </c>
      <c r="G24" s="65" t="s">
        <v>59</v>
      </c>
      <c r="H24" s="72" t="s">
        <v>114</v>
      </c>
      <c r="I24" s="66" t="s">
        <v>136</v>
      </c>
      <c r="J24" s="67"/>
      <c r="K24" s="67" t="s">
        <v>121</v>
      </c>
      <c r="L24" s="68">
        <v>26349</v>
      </c>
      <c r="M24" s="68">
        <v>16748</v>
      </c>
      <c r="N24" s="68">
        <v>14032</v>
      </c>
      <c r="O24" s="68">
        <v>8340</v>
      </c>
      <c r="P24" s="68">
        <v>5632</v>
      </c>
      <c r="Q24" s="68">
        <v>0</v>
      </c>
      <c r="R24" s="68">
        <v>0</v>
      </c>
      <c r="S24" s="68">
        <v>0</v>
      </c>
      <c r="T24" s="68">
        <v>2543</v>
      </c>
      <c r="U24" s="90">
        <v>23198</v>
      </c>
      <c r="V24" s="91"/>
      <c r="W24" s="68">
        <v>21770</v>
      </c>
      <c r="X24" s="68">
        <f t="shared" si="0"/>
        <v>118612</v>
      </c>
      <c r="Y24" s="68"/>
      <c r="Z24" s="68">
        <f>X24</f>
        <v>118612</v>
      </c>
      <c r="AA24" s="70" t="s">
        <v>64</v>
      </c>
      <c r="AB24" s="71" t="s">
        <v>80</v>
      </c>
      <c r="AC24" s="29" t="s">
        <v>95</v>
      </c>
      <c r="AD24" s="18" t="s">
        <v>86</v>
      </c>
      <c r="AE24" s="38" t="s">
        <v>149</v>
      </c>
      <c r="AF24" s="29" t="s">
        <v>146</v>
      </c>
      <c r="AG24" s="29" t="s">
        <v>104</v>
      </c>
      <c r="AH24" s="1"/>
      <c r="AI24" s="1"/>
      <c r="AJ24" s="1"/>
      <c r="AK24" s="1"/>
      <c r="AM24" s="1"/>
      <c r="AN24" s="1"/>
      <c r="AO24" s="1"/>
    </row>
    <row r="25" spans="1:41" ht="114" customHeight="1">
      <c r="A25" s="60">
        <v>12</v>
      </c>
      <c r="B25" s="64" t="s">
        <v>77</v>
      </c>
      <c r="C25" s="65" t="s">
        <v>59</v>
      </c>
      <c r="D25" s="65" t="s">
        <v>81</v>
      </c>
      <c r="E25" s="66" t="s">
        <v>56</v>
      </c>
      <c r="F25" s="66" t="s">
        <v>58</v>
      </c>
      <c r="G25" s="65" t="s">
        <v>59</v>
      </c>
      <c r="H25" s="72" t="s">
        <v>115</v>
      </c>
      <c r="I25" s="66" t="s">
        <v>137</v>
      </c>
      <c r="J25" s="67"/>
      <c r="K25" s="67" t="s">
        <v>121</v>
      </c>
      <c r="L25" s="68">
        <v>23641</v>
      </c>
      <c r="M25" s="68">
        <v>16894</v>
      </c>
      <c r="N25" s="68">
        <v>14500</v>
      </c>
      <c r="O25" s="68">
        <v>6896</v>
      </c>
      <c r="P25" s="68">
        <v>3800</v>
      </c>
      <c r="Q25" s="68">
        <v>0</v>
      </c>
      <c r="R25" s="68">
        <v>0</v>
      </c>
      <c r="S25" s="68">
        <v>0</v>
      </c>
      <c r="T25" s="68">
        <v>0</v>
      </c>
      <c r="U25" s="90">
        <v>0</v>
      </c>
      <c r="V25" s="91"/>
      <c r="W25" s="68">
        <v>52484</v>
      </c>
      <c r="X25" s="68">
        <f t="shared" si="0"/>
        <v>118215</v>
      </c>
      <c r="Y25" s="68"/>
      <c r="Z25" s="68">
        <f>X25</f>
        <v>118215</v>
      </c>
      <c r="AA25" s="70" t="s">
        <v>64</v>
      </c>
      <c r="AB25" s="71" t="s">
        <v>80</v>
      </c>
      <c r="AC25" s="29" t="s">
        <v>95</v>
      </c>
      <c r="AD25" s="18" t="s">
        <v>86</v>
      </c>
      <c r="AE25" s="38" t="s">
        <v>149</v>
      </c>
      <c r="AF25" s="29" t="s">
        <v>146</v>
      </c>
      <c r="AG25" s="29" t="s">
        <v>104</v>
      </c>
      <c r="AH25" s="1"/>
      <c r="AI25" s="1"/>
      <c r="AJ25" s="1"/>
      <c r="AK25" s="1"/>
      <c r="AM25" s="1"/>
      <c r="AN25" s="1"/>
      <c r="AO25" s="1"/>
    </row>
    <row r="26" spans="1:41" ht="100.5" customHeight="1">
      <c r="A26" s="60">
        <v>13</v>
      </c>
      <c r="B26" s="64" t="s">
        <v>77</v>
      </c>
      <c r="C26" s="65" t="s">
        <v>59</v>
      </c>
      <c r="D26" s="65" t="s">
        <v>81</v>
      </c>
      <c r="E26" s="66" t="s">
        <v>56</v>
      </c>
      <c r="F26" s="66" t="s">
        <v>58</v>
      </c>
      <c r="G26" s="65" t="s">
        <v>59</v>
      </c>
      <c r="H26" s="72" t="s">
        <v>116</v>
      </c>
      <c r="I26" s="66" t="s">
        <v>138</v>
      </c>
      <c r="J26" s="85"/>
      <c r="K26" s="85" t="s">
        <v>124</v>
      </c>
      <c r="L26" s="90">
        <v>20374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1"/>
      <c r="X26" s="68">
        <f t="shared" si="0"/>
        <v>20374</v>
      </c>
      <c r="Y26" s="68">
        <f>X26</f>
        <v>20374</v>
      </c>
      <c r="Z26" s="68">
        <v>0</v>
      </c>
      <c r="AA26" s="68" t="s">
        <v>52</v>
      </c>
      <c r="AB26" s="71" t="s">
        <v>80</v>
      </c>
      <c r="AC26" s="29" t="s">
        <v>95</v>
      </c>
      <c r="AD26" s="18" t="s">
        <v>86</v>
      </c>
      <c r="AE26" s="38" t="s">
        <v>149</v>
      </c>
      <c r="AF26" s="29" t="s">
        <v>146</v>
      </c>
      <c r="AG26" s="29" t="s">
        <v>104</v>
      </c>
      <c r="AH26" s="1"/>
      <c r="AI26" s="1"/>
      <c r="AJ26" s="1"/>
      <c r="AK26" s="1"/>
      <c r="AM26" s="1"/>
      <c r="AN26" s="1"/>
      <c r="AO26" s="1"/>
    </row>
    <row r="27" spans="1:41" ht="100.5" customHeight="1">
      <c r="A27" s="60">
        <v>14</v>
      </c>
      <c r="B27" s="64" t="s">
        <v>77</v>
      </c>
      <c r="C27" s="65" t="s">
        <v>59</v>
      </c>
      <c r="D27" s="65" t="s">
        <v>81</v>
      </c>
      <c r="E27" s="65" t="s">
        <v>81</v>
      </c>
      <c r="F27" s="66" t="s">
        <v>58</v>
      </c>
      <c r="G27" s="65" t="s">
        <v>59</v>
      </c>
      <c r="H27" s="72" t="s">
        <v>116</v>
      </c>
      <c r="I27" s="66" t="s">
        <v>138</v>
      </c>
      <c r="J27" s="85"/>
      <c r="K27" s="85" t="s">
        <v>122</v>
      </c>
      <c r="L27" s="90">
        <v>0</v>
      </c>
      <c r="M27" s="92"/>
      <c r="N27" s="92"/>
      <c r="O27" s="92"/>
      <c r="P27" s="92"/>
      <c r="Q27" s="92"/>
      <c r="R27" s="92"/>
      <c r="S27" s="92"/>
      <c r="T27" s="91"/>
      <c r="U27" s="93">
        <v>2768</v>
      </c>
      <c r="V27" s="93"/>
      <c r="W27" s="74">
        <v>7278</v>
      </c>
      <c r="X27" s="68">
        <f t="shared" si="0"/>
        <v>10046</v>
      </c>
      <c r="Y27" s="68">
        <v>10046</v>
      </c>
      <c r="Z27" s="68">
        <v>0</v>
      </c>
      <c r="AA27" s="68" t="s">
        <v>52</v>
      </c>
      <c r="AB27" s="71" t="s">
        <v>80</v>
      </c>
      <c r="AC27" s="29" t="s">
        <v>95</v>
      </c>
      <c r="AD27" s="18" t="s">
        <v>86</v>
      </c>
      <c r="AE27" s="38" t="s">
        <v>149</v>
      </c>
      <c r="AF27" s="29" t="s">
        <v>146</v>
      </c>
      <c r="AG27" s="29" t="s">
        <v>104</v>
      </c>
      <c r="AH27" s="1"/>
      <c r="AI27" s="1"/>
      <c r="AJ27" s="1"/>
      <c r="AK27" s="1"/>
      <c r="AM27" s="1"/>
      <c r="AN27" s="1"/>
      <c r="AO27" s="1"/>
    </row>
    <row r="28" spans="1:41" ht="129.75" customHeight="1">
      <c r="A28" s="60">
        <v>15</v>
      </c>
      <c r="B28" s="64" t="s">
        <v>87</v>
      </c>
      <c r="C28" s="65" t="s">
        <v>40</v>
      </c>
      <c r="D28" s="65" t="s">
        <v>88</v>
      </c>
      <c r="E28" s="66" t="s">
        <v>79</v>
      </c>
      <c r="F28" s="66" t="s">
        <v>42</v>
      </c>
      <c r="G28" s="65" t="s">
        <v>51</v>
      </c>
      <c r="H28" s="73" t="s">
        <v>139</v>
      </c>
      <c r="I28" s="66" t="s">
        <v>140</v>
      </c>
      <c r="J28" s="67"/>
      <c r="K28" s="67" t="s">
        <v>121</v>
      </c>
      <c r="L28" s="68">
        <v>6449</v>
      </c>
      <c r="M28" s="68">
        <v>14874</v>
      </c>
      <c r="N28" s="68">
        <v>14209</v>
      </c>
      <c r="O28" s="68">
        <v>13575</v>
      </c>
      <c r="P28" s="68">
        <v>6448</v>
      </c>
      <c r="Q28" s="68">
        <v>4722</v>
      </c>
      <c r="R28" s="68">
        <v>3566</v>
      </c>
      <c r="S28" s="68">
        <v>2137</v>
      </c>
      <c r="T28" s="68">
        <v>2986</v>
      </c>
      <c r="U28" s="68">
        <v>5108</v>
      </c>
      <c r="V28" s="68">
        <v>16498</v>
      </c>
      <c r="W28" s="68">
        <v>14822</v>
      </c>
      <c r="X28" s="68">
        <f t="shared" si="0"/>
        <v>105394</v>
      </c>
      <c r="Y28" s="68">
        <v>105394</v>
      </c>
      <c r="Z28" s="68">
        <v>0</v>
      </c>
      <c r="AA28" s="68" t="s">
        <v>52</v>
      </c>
      <c r="AB28" s="71" t="s">
        <v>96</v>
      </c>
      <c r="AC28" s="29" t="s">
        <v>89</v>
      </c>
      <c r="AD28" s="18" t="s">
        <v>90</v>
      </c>
      <c r="AE28" s="38" t="s">
        <v>149</v>
      </c>
      <c r="AF28" s="29" t="s">
        <v>146</v>
      </c>
      <c r="AG28" s="29" t="s">
        <v>104</v>
      </c>
      <c r="AH28" s="1"/>
      <c r="AI28" s="1"/>
      <c r="AJ28" s="1"/>
      <c r="AK28" s="1"/>
      <c r="AM28" s="1"/>
      <c r="AN28" s="1"/>
      <c r="AO28" s="1"/>
    </row>
    <row r="29" spans="1:41" ht="117" customHeight="1">
      <c r="A29" s="60">
        <v>16</v>
      </c>
      <c r="B29" s="64" t="s">
        <v>87</v>
      </c>
      <c r="C29" s="65" t="s">
        <v>40</v>
      </c>
      <c r="D29" s="65" t="s">
        <v>88</v>
      </c>
      <c r="E29" s="66" t="s">
        <v>91</v>
      </c>
      <c r="F29" s="66" t="s">
        <v>42</v>
      </c>
      <c r="G29" s="65" t="s">
        <v>51</v>
      </c>
      <c r="H29" s="73" t="s">
        <v>141</v>
      </c>
      <c r="I29" s="66" t="s">
        <v>142</v>
      </c>
      <c r="J29" s="67"/>
      <c r="K29" s="67" t="s">
        <v>121</v>
      </c>
      <c r="L29" s="68">
        <v>11551</v>
      </c>
      <c r="M29" s="68">
        <v>25353</v>
      </c>
      <c r="N29" s="68">
        <v>23383</v>
      </c>
      <c r="O29" s="68">
        <v>24719</v>
      </c>
      <c r="P29" s="68">
        <v>13321</v>
      </c>
      <c r="Q29" s="68">
        <v>9927</v>
      </c>
      <c r="R29" s="68">
        <v>5135</v>
      </c>
      <c r="S29" s="68">
        <v>3120</v>
      </c>
      <c r="T29" s="68">
        <v>6062</v>
      </c>
      <c r="U29" s="68">
        <v>8793</v>
      </c>
      <c r="V29" s="68">
        <v>16958</v>
      </c>
      <c r="W29" s="68">
        <v>28330</v>
      </c>
      <c r="X29" s="68">
        <f t="shared" si="0"/>
        <v>176652</v>
      </c>
      <c r="Y29" s="68">
        <v>0</v>
      </c>
      <c r="Z29" s="68">
        <v>176652</v>
      </c>
      <c r="AA29" s="68" t="s">
        <v>64</v>
      </c>
      <c r="AB29" s="71" t="s">
        <v>96</v>
      </c>
      <c r="AC29" s="29" t="s">
        <v>89</v>
      </c>
      <c r="AD29" s="18" t="s">
        <v>90</v>
      </c>
      <c r="AE29" s="38" t="s">
        <v>149</v>
      </c>
      <c r="AF29" s="29" t="s">
        <v>146</v>
      </c>
      <c r="AG29" s="29" t="s">
        <v>104</v>
      </c>
      <c r="AH29" s="1"/>
      <c r="AI29" s="1"/>
      <c r="AJ29" s="1"/>
      <c r="AK29" s="1"/>
      <c r="AM29" s="1"/>
      <c r="AN29" s="1"/>
      <c r="AO29" s="1"/>
    </row>
    <row r="30" spans="1:41" ht="123" customHeight="1">
      <c r="A30" s="60">
        <v>17</v>
      </c>
      <c r="B30" s="64" t="s">
        <v>100</v>
      </c>
      <c r="C30" s="65" t="s">
        <v>59</v>
      </c>
      <c r="D30" s="65" t="s">
        <v>101</v>
      </c>
      <c r="E30" s="66" t="s">
        <v>102</v>
      </c>
      <c r="F30" s="66" t="s">
        <v>58</v>
      </c>
      <c r="G30" s="65" t="s">
        <v>59</v>
      </c>
      <c r="H30" s="66" t="s">
        <v>106</v>
      </c>
      <c r="I30" s="66"/>
      <c r="J30" s="67">
        <v>143</v>
      </c>
      <c r="K30" s="67" t="s">
        <v>120</v>
      </c>
      <c r="L30" s="68">
        <v>22984</v>
      </c>
      <c r="M30" s="68">
        <v>18968</v>
      </c>
      <c r="N30" s="68">
        <v>18255</v>
      </c>
      <c r="O30" s="68">
        <v>10100</v>
      </c>
      <c r="P30" s="68">
        <v>7601</v>
      </c>
      <c r="Q30" s="68">
        <v>407</v>
      </c>
      <c r="R30" s="68">
        <v>0</v>
      </c>
      <c r="S30" s="68">
        <v>0</v>
      </c>
      <c r="T30" s="68">
        <v>4467</v>
      </c>
      <c r="U30" s="68">
        <v>14488</v>
      </c>
      <c r="V30" s="68">
        <v>21534</v>
      </c>
      <c r="W30" s="68">
        <v>26933</v>
      </c>
      <c r="X30" s="68">
        <f t="shared" si="0"/>
        <v>145737</v>
      </c>
      <c r="Y30" s="68">
        <v>145737</v>
      </c>
      <c r="Z30" s="68">
        <v>0</v>
      </c>
      <c r="AA30" s="68" t="s">
        <v>52</v>
      </c>
      <c r="AB30" s="71" t="s">
        <v>107</v>
      </c>
      <c r="AC30" s="29" t="s">
        <v>103</v>
      </c>
      <c r="AD30" s="25">
        <v>915155514</v>
      </c>
      <c r="AE30" s="38" t="s">
        <v>149</v>
      </c>
      <c r="AF30" s="29" t="s">
        <v>146</v>
      </c>
      <c r="AG30" s="29" t="s">
        <v>104</v>
      </c>
      <c r="AH30" s="1"/>
      <c r="AI30" s="1"/>
      <c r="AJ30" s="1"/>
      <c r="AK30" s="1"/>
      <c r="AM30" s="1"/>
      <c r="AN30" s="1"/>
      <c r="AO30" s="1"/>
    </row>
    <row r="31" spans="1:41" ht="15.75" customHeight="1">
      <c r="A31" s="75"/>
      <c r="B31" s="76"/>
      <c r="C31" s="76"/>
      <c r="D31" s="77"/>
      <c r="E31" s="78"/>
      <c r="F31" s="77"/>
      <c r="G31" s="76"/>
      <c r="H31" s="72"/>
      <c r="I31" s="72" t="s">
        <v>32</v>
      </c>
      <c r="J31" s="79">
        <f>SUBTOTAL(9,J14:J30)</f>
        <v>1088</v>
      </c>
      <c r="K31" s="80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72" t="s">
        <v>32</v>
      </c>
      <c r="X31" s="79">
        <f>SUM(X14:X30)</f>
        <v>2582971</v>
      </c>
      <c r="Y31" s="79">
        <f>SUM(Y14:Y30)</f>
        <v>536170</v>
      </c>
      <c r="Z31" s="79">
        <f>SUM(Z14:Z30)</f>
        <v>2046801</v>
      </c>
      <c r="AA31" s="82"/>
      <c r="AB31" s="76"/>
      <c r="AC31" s="2"/>
      <c r="AD31" s="1"/>
      <c r="AE31" s="6"/>
      <c r="AF31" s="6"/>
      <c r="AG31" s="6"/>
      <c r="AH31" s="1"/>
      <c r="AI31" s="1"/>
      <c r="AJ31" s="1"/>
      <c r="AK31" s="1"/>
      <c r="AM31" s="1"/>
      <c r="AN31" s="1"/>
      <c r="AO31" s="1"/>
    </row>
    <row r="32" spans="1:41" ht="15.75" customHeight="1">
      <c r="A32" s="75"/>
      <c r="B32" s="76"/>
      <c r="C32" s="76"/>
      <c r="D32" s="77"/>
      <c r="E32" s="78"/>
      <c r="F32" s="77"/>
      <c r="G32" s="76"/>
      <c r="H32" s="72"/>
      <c r="I32" s="72"/>
      <c r="J32" s="83"/>
      <c r="K32" s="83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76"/>
      <c r="AC32" s="2"/>
      <c r="AD32" s="1"/>
      <c r="AE32" s="6"/>
      <c r="AF32" s="6"/>
      <c r="AG32" s="6"/>
      <c r="AH32" s="1"/>
      <c r="AI32" s="1"/>
      <c r="AJ32" s="1"/>
      <c r="AK32" s="1"/>
      <c r="AM32" s="1"/>
      <c r="AN32" s="1"/>
      <c r="AO32" s="1"/>
    </row>
    <row r="33" spans="1:41" ht="15.75" customHeight="1">
      <c r="A33" s="84"/>
      <c r="B33" s="76"/>
      <c r="C33" s="76"/>
      <c r="D33" s="77"/>
      <c r="E33" s="78"/>
      <c r="F33" s="77"/>
      <c r="G33" s="76"/>
      <c r="H33" s="72"/>
      <c r="I33" s="72"/>
      <c r="J33" s="83"/>
      <c r="K33" s="83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76"/>
      <c r="AO33" s="6"/>
    </row>
    <row r="34" spans="1:41" ht="15.75" customHeight="1">
      <c r="A34" s="52"/>
      <c r="B34" s="45"/>
      <c r="C34" s="11"/>
      <c r="D34" s="40"/>
      <c r="AO34" s="6"/>
    </row>
    <row r="35" spans="1:41" ht="15.75" customHeight="1">
      <c r="A35" s="94"/>
      <c r="B35" s="89"/>
      <c r="C35" s="89"/>
      <c r="D35" s="19"/>
      <c r="E35" s="19"/>
      <c r="AO35" s="6"/>
    </row>
    <row r="36" spans="1:41" ht="15.75" customHeight="1">
      <c r="A36" s="94"/>
      <c r="B36" s="89"/>
      <c r="C36" s="89"/>
      <c r="D36" s="40"/>
      <c r="E36" s="40"/>
      <c r="AO36" s="6"/>
    </row>
    <row r="37" spans="1:41" ht="15.75" customHeight="1">
      <c r="A37" s="52"/>
      <c r="B37" s="11"/>
      <c r="C37" s="40"/>
      <c r="D37" s="41"/>
      <c r="E37" s="41"/>
      <c r="AO37" s="6"/>
    </row>
    <row r="38" spans="1:41" ht="15.75" customHeight="1">
      <c r="A38" s="53"/>
      <c r="B38" s="46"/>
      <c r="C38" s="47"/>
      <c r="D38" s="42"/>
      <c r="E38" s="42"/>
      <c r="AO38" s="6"/>
    </row>
    <row r="39" spans="1:41" ht="15.75" customHeight="1" thickBot="1">
      <c r="A39" s="52"/>
      <c r="B39" s="11"/>
      <c r="C39" s="47"/>
      <c r="D39" s="42"/>
      <c r="E39" s="42"/>
      <c r="AO39" s="6"/>
    </row>
    <row r="40" spans="2:41" ht="15.75" customHeight="1">
      <c r="B40" s="99" t="s">
        <v>118</v>
      </c>
      <c r="C40" s="100"/>
      <c r="D40" s="100"/>
      <c r="E40" s="101"/>
      <c r="I40" s="105"/>
      <c r="J40" s="105"/>
      <c r="K40" s="105"/>
      <c r="L40" s="105"/>
      <c r="AO40" s="6"/>
    </row>
    <row r="41" spans="2:41" ht="15.75" customHeight="1" thickBot="1">
      <c r="B41" s="102"/>
      <c r="C41" s="103"/>
      <c r="D41" s="103"/>
      <c r="E41" s="104"/>
      <c r="I41" s="105"/>
      <c r="J41" s="105"/>
      <c r="K41" s="105"/>
      <c r="L41" s="105"/>
      <c r="AO41" s="6"/>
    </row>
    <row r="42" spans="1:41" ht="33" customHeight="1">
      <c r="A42" s="52"/>
      <c r="B42" s="55" t="s">
        <v>35</v>
      </c>
      <c r="C42" s="55" t="s">
        <v>36</v>
      </c>
      <c r="D42" s="56" t="s">
        <v>82</v>
      </c>
      <c r="E42" s="57" t="s">
        <v>37</v>
      </c>
      <c r="I42" s="11"/>
      <c r="J42" s="11"/>
      <c r="K42" s="11"/>
      <c r="L42" s="58"/>
      <c r="AO42" s="6"/>
    </row>
    <row r="43" spans="1:41" ht="27.75" customHeight="1">
      <c r="A43" s="52"/>
      <c r="B43" s="29" t="s">
        <v>123</v>
      </c>
      <c r="C43" s="29">
        <v>1</v>
      </c>
      <c r="D43" s="20">
        <v>135</v>
      </c>
      <c r="E43" s="22" t="s">
        <v>38</v>
      </c>
      <c r="I43" s="11"/>
      <c r="J43" s="11"/>
      <c r="K43" s="11"/>
      <c r="L43" s="58"/>
      <c r="O43" s="7"/>
      <c r="X43" s="2"/>
      <c r="Y43" s="2"/>
      <c r="Z43" s="1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M43" s="1"/>
      <c r="AN43" s="1"/>
      <c r="AO43" s="1"/>
    </row>
    <row r="44" spans="1:41" ht="15.75" customHeight="1">
      <c r="A44" s="52"/>
      <c r="B44" s="29" t="s">
        <v>124</v>
      </c>
      <c r="C44" s="29">
        <v>1</v>
      </c>
      <c r="D44" s="20">
        <f>X26</f>
        <v>20374</v>
      </c>
      <c r="E44" s="22" t="s">
        <v>38</v>
      </c>
      <c r="I44" s="11"/>
      <c r="J44" s="11"/>
      <c r="K44" s="11"/>
      <c r="L44" s="58"/>
      <c r="O44" s="7"/>
      <c r="X44" s="2"/>
      <c r="Y44" s="2"/>
      <c r="Z44" s="1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M44" s="1"/>
      <c r="AN44" s="1"/>
      <c r="AO44" s="1"/>
    </row>
    <row r="45" spans="1:41" ht="15.75" customHeight="1">
      <c r="A45" s="52"/>
      <c r="B45" s="29" t="s">
        <v>122</v>
      </c>
      <c r="C45" s="29">
        <v>2</v>
      </c>
      <c r="D45" s="20">
        <f>X16+X27</f>
        <v>42548</v>
      </c>
      <c r="E45" s="22" t="s">
        <v>38</v>
      </c>
      <c r="I45" s="11"/>
      <c r="J45" s="11"/>
      <c r="K45" s="11"/>
      <c r="L45" s="58"/>
      <c r="O45" s="7"/>
      <c r="X45" s="2"/>
      <c r="Y45" s="2"/>
      <c r="Z45" s="1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M45" s="1"/>
      <c r="AN45" s="1"/>
      <c r="AO45" s="1"/>
    </row>
    <row r="46" spans="1:41" ht="15.75" customHeight="1">
      <c r="A46" s="52"/>
      <c r="B46" s="29" t="s">
        <v>121</v>
      </c>
      <c r="C46" s="29">
        <v>9</v>
      </c>
      <c r="D46" s="20">
        <f>X14+X15+X17+X21+X23+X24+X25+X28+X29</f>
        <v>1201462</v>
      </c>
      <c r="E46" s="22" t="s">
        <v>38</v>
      </c>
      <c r="I46" s="11"/>
      <c r="J46" s="11"/>
      <c r="K46" s="11"/>
      <c r="L46" s="58"/>
      <c r="O46" s="7"/>
      <c r="X46" s="2"/>
      <c r="Y46" s="2"/>
      <c r="Z46" s="1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M46" s="1"/>
      <c r="AN46" s="1"/>
      <c r="AO46" s="1"/>
    </row>
    <row r="47" spans="1:41" ht="15.75" customHeight="1">
      <c r="A47" s="52"/>
      <c r="B47" s="29" t="s">
        <v>120</v>
      </c>
      <c r="C47" s="29">
        <v>4</v>
      </c>
      <c r="D47" s="23">
        <f>X18+X19+X20+X30</f>
        <v>1318452</v>
      </c>
      <c r="E47" s="22" t="s">
        <v>38</v>
      </c>
      <c r="I47" s="11"/>
      <c r="J47" s="11"/>
      <c r="K47" s="11"/>
      <c r="L47" s="58"/>
      <c r="O47" s="7"/>
      <c r="X47" s="2"/>
      <c r="Y47" s="2"/>
      <c r="Z47" s="1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M47" s="1"/>
      <c r="AN47" s="1"/>
      <c r="AO47" s="1"/>
    </row>
    <row r="48" spans="3:41" ht="15.75" customHeight="1">
      <c r="C48" s="2">
        <f>SUM(C43:C47)</f>
        <v>17</v>
      </c>
      <c r="D48" s="59">
        <f>SUM(D43:D47)</f>
        <v>2582971</v>
      </c>
      <c r="O48" s="7"/>
      <c r="X48" s="2"/>
      <c r="Y48" s="2"/>
      <c r="Z48" s="1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M48" s="1"/>
      <c r="AN48" s="1"/>
      <c r="AO48" s="1"/>
    </row>
    <row r="49" spans="24:41" ht="15.75" customHeight="1">
      <c r="X49" s="2"/>
      <c r="Y49" s="2"/>
      <c r="Z49" s="1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M49" s="1"/>
      <c r="AN49" s="1"/>
      <c r="AO49" s="1"/>
    </row>
    <row r="50" spans="7:41" ht="15.75" customHeight="1">
      <c r="G50" s="54"/>
      <c r="AO50" s="6"/>
    </row>
  </sheetData>
  <sheetProtection/>
  <mergeCells count="28">
    <mergeCell ref="A2:F2"/>
    <mergeCell ref="A3:D3"/>
    <mergeCell ref="A4:G4"/>
    <mergeCell ref="B40:E41"/>
    <mergeCell ref="I40:L41"/>
    <mergeCell ref="M17:N17"/>
    <mergeCell ref="G2:AN2"/>
    <mergeCell ref="C6:H6"/>
    <mergeCell ref="C7:H7"/>
    <mergeCell ref="C8:H8"/>
    <mergeCell ref="C9:H9"/>
    <mergeCell ref="U25:V25"/>
    <mergeCell ref="L26:W26"/>
    <mergeCell ref="A35:A36"/>
    <mergeCell ref="C35:C36"/>
    <mergeCell ref="J12:K12"/>
    <mergeCell ref="Q16:S16"/>
    <mergeCell ref="T16:U16"/>
    <mergeCell ref="AB12:AD12"/>
    <mergeCell ref="L12:AA12"/>
    <mergeCell ref="C11:H11"/>
    <mergeCell ref="B35:B36"/>
    <mergeCell ref="C12:G12"/>
    <mergeCell ref="U24:V24"/>
    <mergeCell ref="U17:V17"/>
    <mergeCell ref="M16:O16"/>
    <mergeCell ref="U27:V27"/>
    <mergeCell ref="L27:T27"/>
  </mergeCells>
  <printOptions/>
  <pageMargins left="0.2755905511811024" right="0.1968503937007874" top="0.3937007874015748" bottom="0.3937007874015748" header="0" footer="0"/>
  <pageSetup fitToHeight="0" fitToWidth="1" horizontalDpi="600" verticalDpi="600" orientation="landscape" paperSize="8" scale="4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Julia Mądra</cp:lastModifiedBy>
  <cp:lastPrinted>2021-11-10T11:09:05Z</cp:lastPrinted>
  <dcterms:created xsi:type="dcterms:W3CDTF">2012-01-22T12:30:35Z</dcterms:created>
  <dcterms:modified xsi:type="dcterms:W3CDTF">2021-11-24T10:45:09Z</dcterms:modified>
  <cp:category/>
  <cp:version/>
  <cp:contentType/>
  <cp:contentStatus/>
</cp:coreProperties>
</file>