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tables/table1.xml" ContentType="application/vnd.openxmlformats-officedocument.spreadsheetml.table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1.xml" ContentType="application/xml"/>
  <Override PartName="/customXml/itemProps1.xml" ContentType="application/vnd.openxmlformats-officedocument.customXmlProperties+xml"/>
  <Override PartName="/customXml/_rels/item1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ytuacje" sheetId="1" state="visible" r:id="rId3"/>
  </sheets>
  <definedNames>
    <definedName function="false" hidden="false" localSheetId="0" name="_xlnm.Print_Titles" vbProcedure="false">Sytuacje!$8:$8</definedName>
    <definedName function="false" hidden="false" localSheetId="0" name="a" vbProcedure="false">Sytuacje!$8:$8</definedName>
    <definedName function="false" hidden="false" localSheetId="0" name="kkk" vbProcedure="false">Sytuacje!$8:$8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<sst xmlns="http://schemas.openxmlformats.org/spreadsheetml/2006/main" count="31" uniqueCount="21">
  <si>
    <t xml:space="preserve">Tabela do obliczeń fotometrycznych zestawienie sumaryczne oferowanych mocy opraw dla zadania pn.:</t>
  </si>
  <si>
    <t xml:space="preserve">Modernizacja oświetlenia ulicznego z wykorzystaniem energooszczędnych opraw w Gminie Kunice - Etap 2</t>
  </si>
  <si>
    <t xml:space="preserve">Obliczenia fotometryczne należy wykonać zgodnie z normą PN-EN13201:2016 Oświetlenie dróg korzystając z poniższych parametrów dla poszczególnych sytuacji oświetleniowych. Wyniki obliczeń - moc oprawy i strumień świetlny oprawy należy wpisać do kolumn oznaczonych na kolor żółty.</t>
  </si>
  <si>
    <t xml:space="preserve">tabela sprawdzająca</t>
  </si>
  <si>
    <t xml:space="preserve">Sytuacja nr</t>
  </si>
  <si>
    <t xml:space="preserve">Typ oprawy</t>
  </si>
  <si>
    <t xml:space="preserve">Wymagana ilość opraw suma [szt.]</t>
  </si>
  <si>
    <t xml:space="preserve">Moc oprawy z obliczeń  [W]</t>
  </si>
  <si>
    <t xml:space="preserve">strumieniu świetlny oprawy [lm]</t>
  </si>
  <si>
    <t xml:space="preserve">Suma mocy [kW]</t>
  </si>
  <si>
    <t xml:space="preserve">Lm/W</t>
  </si>
  <si>
    <t xml:space="preserve">strumieniu świetlnym nie mniejszym niż [lm]</t>
  </si>
  <si>
    <t xml:space="preserve">strumień sprawdzenie warunku</t>
  </si>
  <si>
    <t xml:space="preserve">moc oprawy nie większy niż [W]</t>
  </si>
  <si>
    <t xml:space="preserve">moc oprawy sprawdzenie warunku</t>
  </si>
  <si>
    <t xml:space="preserve">drogowy</t>
  </si>
  <si>
    <t xml:space="preserve">parkowy typ 2</t>
  </si>
  <si>
    <t xml:space="preserve">SUMA</t>
  </si>
  <si>
    <t xml:space="preserve">Oświadczam, że:</t>
  </si>
  <si>
    <t xml:space="preserve">1) obliczenia fotometryczne zostały opracowane zgodnie z wymaganiami z SWZ</t>
  </si>
  <si>
    <t xml:space="preserve">2) suma mocy oferowanych opraw jest nie większa niż 36.76 kW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</si>
</sst>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_-* #,##0.00\ _z_ł_-;\-* #,##0.00\ _z_ł_-;_-* \-??\ _z_ł_-;_-@_-"/>
    <numFmt numFmtId="166" formatCode="_-* #,##0\ _z_ł_-;\-* #,##0\ _z_ł_-;_-* \-??\ _z_ł_-;_-@_-"/>
    <numFmt numFmtId="167" formatCode="0.00"/>
    <numFmt numFmtId="168" formatCode="0.000"/>
    <numFmt numFmtId="169" formatCode="General"/>
  </numFmts>
  <fonts count="19">
    <font>
      <sz val="11"/>
      <color theme="1"/>
      <name val="Calibri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1"/>
    </font>
    <font>
      <b val="true"/>
      <sz val="9"/>
      <color theme="1"/>
      <name val="Calibri"/>
      <family val="2"/>
      <charset val="1"/>
    </font>
    <font>
      <sz val="9"/>
      <color theme="1"/>
      <name val="Calibri"/>
      <family val="2"/>
      <charset val="238"/>
    </font>
    <font>
      <b val="true"/>
      <sz val="12"/>
      <color theme="1"/>
      <name val="Calibri"/>
      <family val="2"/>
      <charset val="1"/>
    </font>
    <font>
      <b val="true"/>
      <sz val="12"/>
      <color theme="1"/>
      <name val="Calibri"/>
      <family val="2"/>
      <charset val="238"/>
    </font>
    <font>
      <b val="true"/>
      <sz val="11"/>
      <color theme="1"/>
      <name val="Calibri"/>
      <family val="2"/>
      <charset val="238"/>
    </font>
    <font>
      <b val="true"/>
      <sz val="10"/>
      <name val="Calibri"/>
      <family val="2"/>
      <charset val="1"/>
    </font>
    <font>
      <b val="true"/>
      <sz val="10"/>
      <name val="Calibri"/>
      <family val="2"/>
      <charset val="238"/>
    </font>
    <font>
      <sz val="10"/>
      <name val="Calibri"/>
      <family val="2"/>
      <charset val="1"/>
    </font>
    <font>
      <sz val="10"/>
      <name val="Calibri"/>
      <family val="2"/>
      <charset val="238"/>
    </font>
    <font>
      <b val="true"/>
      <sz val="10"/>
      <color theme="1"/>
      <name val="Calibri"/>
      <family val="2"/>
      <charset val="238"/>
    </font>
    <font>
      <b val="true"/>
      <sz val="10"/>
      <color rgb="FFFFFFFF"/>
      <name val="Calibri"/>
      <family val="2"/>
      <charset val="238"/>
    </font>
    <font>
      <sz val="10"/>
      <color theme="1"/>
      <name val="Calibri"/>
      <family val="2"/>
      <charset val="238"/>
    </font>
    <font>
      <b val="true"/>
      <sz val="9"/>
      <color theme="1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70AD47"/>
        <bgColor rgb="FF339966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/>
      <bottom style="thin"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3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6" fontId="7" fillId="0" borderId="0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11" fillId="0" borderId="1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0" borderId="2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0" borderId="1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2" borderId="1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4" fillId="2" borderId="1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15" fillId="0" borderId="1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6" fillId="3" borderId="1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7" fillId="0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9" fontId="17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15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5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15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6" fontId="7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8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ny 2" xfId="20"/>
    <cellStyle name="Normalny 3" xfId="21"/>
  </cellStyles>
  <dxfs count="5">
    <dxf>
      <fill>
        <patternFill patternType="solid">
          <bgColor rgb="FF000000"/>
        </patternFill>
      </fill>
    </dxf>
    <dxf>
      <fill>
        <patternFill patternType="solid">
          <fgColor rgb="FF000000"/>
          <bgColor rgb="FF000000"/>
        </patternFill>
      </fill>
    </dxf>
    <dxf>
      <fill>
        <patternFill patternType="solid">
          <fgColor rgb="FFFFFF00"/>
          <bgColor rgb="FF000000"/>
        </patternFill>
      </fill>
    </dxf>
    <dxf>
      <fill>
        <patternFill patternType="solid">
          <fgColor rgb="FF70AD47"/>
          <bgColor rgb="FF000000"/>
        </patternFill>
      </fill>
    </dxf>
    <dxf>
      <fill>
        <patternFill patternType="solid">
          <fgColor rgb="FFFFFFFF"/>
          <bgColor rgb="FF00000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70AD47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ables/table1.xml><?xml version="1.0" encoding="utf-8"?>
<table xmlns="http://schemas.openxmlformats.org/spreadsheetml/2006/main" id="1" name="Tabela1" displayName="Tabela1" ref="B8:H21" headerRowCount="1" totalsRowCount="1" totalsRowShown="1">
  <autoFilter ref="B8:H21"/>
  <tableColumns count="7">
    <tableColumn id="1" name="Sytuacja nr"/>
    <tableColumn id="2" name="Typ oprawy"/>
    <tableColumn id="3" name="Wymagana ilość opraw suma [szt.]" totalsRowFunction="sum"/>
    <tableColumn id="4" name="Moc oprawy z obliczeń  [W]"/>
    <tableColumn id="5" name="strumieniu świetlny oprawy [lm]"/>
    <tableColumn id="6" name="Suma mocy [kW]" totalsRowFunction="sum"/>
    <tableColumn id="7" name="Lm/W"/>
  </tableColumns>
</table>
</file>

<file path=xl/theme/theme1.xml><?xml version="1.0" encoding="utf-8"?>
<a:theme xmlns:a="http://schemas.openxmlformats.org/drawingml/2006/main" xmlns:r="http://schemas.openxmlformats.org/officeDocument/2006/relationships" name="Office Theme 2007 - 2010">
  <a:themeElements>
    <a:clrScheme name="Office 2007 - 2010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table" Target="../tables/table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B1:O26"/>
  <sheetViews>
    <sheetView showFormulas="false" showGridLines="false" showRowColHeaders="true" showZeros="true" rightToLeft="false" tabSelected="true" showOutlineSymbols="true" defaultGridColor="true" view="normal" topLeftCell="A1" colorId="64" zoomScale="85" zoomScaleNormal="85" zoomScalePageLayoutView="100" workbookViewId="0">
      <selection pane="topLeft" activeCell="H33" activeCellId="0" sqref="H33"/>
    </sheetView>
  </sheetViews>
  <sheetFormatPr defaultColWidth="8.6796875" defaultRowHeight="15" zeroHeight="false" outlineLevelRow="0" outlineLevelCol="0"/>
  <cols>
    <col collapsed="false" customWidth="true" hidden="false" outlineLevel="0" max="1" min="1" style="0" width="2"/>
    <col collapsed="false" customWidth="true" hidden="false" outlineLevel="0" max="2" min="2" style="1" width="12.42"/>
    <col collapsed="false" customWidth="true" hidden="false" outlineLevel="0" max="3" min="3" style="1" width="26.57"/>
    <col collapsed="false" customWidth="true" hidden="false" outlineLevel="0" max="4" min="4" style="2" width="16.85"/>
    <col collapsed="false" customWidth="true" hidden="false" outlineLevel="0" max="5" min="5" style="0" width="34.57"/>
    <col collapsed="false" customWidth="true" hidden="false" outlineLevel="0" max="6" min="6" style="0" width="28.71"/>
    <col collapsed="false" customWidth="true" hidden="false" outlineLevel="0" max="7" min="7" style="0" width="14.71"/>
    <col collapsed="false" customWidth="true" hidden="false" outlineLevel="0" max="8" min="8" style="3" width="12.71"/>
    <col collapsed="false" customWidth="true" hidden="false" outlineLevel="0" max="9" min="9" style="4" width="8.86"/>
    <col collapsed="false" customWidth="true" hidden="false" outlineLevel="0" max="10" min="10" style="4" width="2.86"/>
    <col collapsed="false" customWidth="true" hidden="false" outlineLevel="0" max="11" min="11" style="5" width="24.86"/>
    <col collapsed="false" customWidth="true" hidden="false" outlineLevel="0" max="12" min="12" style="5" width="17.42"/>
    <col collapsed="false" customWidth="true" hidden="false" outlineLevel="0" max="13" min="13" style="5" width="16.43"/>
    <col collapsed="false" customWidth="true" hidden="false" outlineLevel="0" max="14" min="14" style="5" width="12.15"/>
    <col collapsed="false" customWidth="true" hidden="false" outlineLevel="0" max="15" min="15" style="4" width="20.42"/>
    <col collapsed="false" customWidth="true" hidden="false" outlineLevel="0" max="18" min="18" style="1" width="9.14"/>
    <col collapsed="false" customWidth="true" hidden="false" outlineLevel="0" max="19" min="19" style="4" width="11"/>
    <col collapsed="false" customWidth="true" hidden="false" outlineLevel="0" max="20" min="20" style="4" width="12.15"/>
    <col collapsed="false" customWidth="true" hidden="false" outlineLevel="0" max="21" min="21" style="4" width="10"/>
  </cols>
  <sheetData>
    <row r="1" customFormat="false" ht="21" hidden="false" customHeight="true" outlineLevel="0" collapsed="false">
      <c r="B1" s="6" t="s">
        <v>0</v>
      </c>
      <c r="C1" s="6"/>
      <c r="D1" s="6"/>
      <c r="E1" s="6"/>
      <c r="F1" s="6"/>
      <c r="G1" s="6"/>
      <c r="H1" s="7"/>
      <c r="I1" s="7"/>
      <c r="J1" s="7"/>
      <c r="K1" s="7"/>
      <c r="L1" s="7"/>
      <c r="M1" s="7"/>
      <c r="N1" s="7"/>
      <c r="O1" s="7"/>
    </row>
    <row r="2" customFormat="false" ht="39.75" hidden="false" customHeight="true" outlineLevel="0" collapsed="false">
      <c r="B2" s="8" t="s">
        <v>1</v>
      </c>
      <c r="C2" s="8"/>
      <c r="D2" s="8"/>
      <c r="E2" s="8"/>
      <c r="F2" s="8"/>
      <c r="G2" s="8"/>
      <c r="H2" s="7"/>
      <c r="I2" s="7"/>
      <c r="J2" s="7"/>
      <c r="K2" s="7"/>
      <c r="L2" s="7"/>
      <c r="M2" s="7"/>
      <c r="N2" s="7"/>
      <c r="O2" s="7"/>
    </row>
    <row r="3" customFormat="false" ht="12" hidden="false" customHeight="true" outlineLevel="0" collapsed="false">
      <c r="B3" s="9"/>
      <c r="C3" s="9"/>
      <c r="D3" s="9"/>
      <c r="E3" s="9"/>
      <c r="F3" s="9"/>
      <c r="G3" s="9"/>
      <c r="H3" s="7"/>
      <c r="I3" s="7"/>
      <c r="J3" s="7"/>
      <c r="K3" s="7"/>
      <c r="L3" s="7"/>
      <c r="M3" s="7"/>
      <c r="N3" s="7"/>
      <c r="O3" s="7"/>
    </row>
    <row r="4" customFormat="false" ht="15" hidden="false" customHeight="true" outlineLevel="0" collapsed="false">
      <c r="B4" s="10" t="s">
        <v>2</v>
      </c>
      <c r="C4" s="10"/>
      <c r="D4" s="10"/>
      <c r="E4" s="10"/>
      <c r="F4" s="10"/>
      <c r="G4" s="10"/>
      <c r="H4" s="11"/>
      <c r="I4" s="11"/>
      <c r="J4" s="11"/>
      <c r="K4" s="11"/>
      <c r="L4" s="11"/>
      <c r="M4" s="11"/>
      <c r="N4" s="11"/>
      <c r="O4" s="11"/>
    </row>
    <row r="5" customFormat="false" ht="15" hidden="false" customHeight="false" outlineLevel="0" collapsed="false">
      <c r="B5" s="10"/>
      <c r="C5" s="10"/>
      <c r="D5" s="10"/>
      <c r="E5" s="10"/>
      <c r="F5" s="10"/>
      <c r="G5" s="10"/>
      <c r="H5" s="11"/>
      <c r="I5" s="11"/>
      <c r="J5" s="11"/>
      <c r="K5" s="11"/>
      <c r="L5" s="11"/>
      <c r="M5" s="11"/>
      <c r="N5" s="11"/>
      <c r="O5" s="11"/>
    </row>
    <row r="6" customFormat="false" ht="27.75" hidden="false" customHeight="true" outlineLevel="0" collapsed="false">
      <c r="B6" s="10"/>
      <c r="C6" s="10"/>
      <c r="D6" s="10"/>
      <c r="E6" s="10"/>
      <c r="F6" s="10"/>
      <c r="G6" s="10"/>
      <c r="H6" s="11"/>
      <c r="I6" s="11"/>
      <c r="J6" s="11"/>
      <c r="K6" s="12" t="s">
        <v>3</v>
      </c>
      <c r="L6" s="11"/>
      <c r="M6" s="11"/>
      <c r="N6" s="11"/>
      <c r="O6" s="11"/>
    </row>
    <row r="7" customFormat="false" ht="13.5" hidden="false" customHeight="true" outlineLevel="0" collapsed="false"/>
    <row r="8" customFormat="false" ht="54.75" hidden="false" customHeight="true" outlineLevel="0" collapsed="false">
      <c r="B8" s="13" t="s">
        <v>4</v>
      </c>
      <c r="C8" s="13" t="s">
        <v>5</v>
      </c>
      <c r="D8" s="13" t="s">
        <v>6</v>
      </c>
      <c r="E8" s="13" t="s">
        <v>7</v>
      </c>
      <c r="F8" s="13" t="s">
        <v>8</v>
      </c>
      <c r="G8" s="13" t="s">
        <v>9</v>
      </c>
      <c r="H8" s="13" t="s">
        <v>10</v>
      </c>
      <c r="K8" s="13" t="s">
        <v>11</v>
      </c>
      <c r="L8" s="13" t="s">
        <v>12</v>
      </c>
      <c r="M8" s="13" t="s">
        <v>13</v>
      </c>
      <c r="N8" s="13" t="s">
        <v>14</v>
      </c>
    </row>
    <row r="9" customFormat="false" ht="15" hidden="false" customHeight="false" outlineLevel="0" collapsed="false">
      <c r="B9" s="14" t="n">
        <v>7</v>
      </c>
      <c r="C9" s="15" t="s">
        <v>15</v>
      </c>
      <c r="D9" s="16" t="n">
        <v>3</v>
      </c>
      <c r="E9" s="17" t="n">
        <v>18.7</v>
      </c>
      <c r="F9" s="18" t="n">
        <v>3422</v>
      </c>
      <c r="G9" s="19" t="n">
        <f aca="false">(Tabela1[[#This Row],[Wymagana ilość opraw suma '[szt.']]]*Tabela1[[#This Row],[Moc oprawy z obliczeń  '[W']]])/1000</f>
        <v>0.0561</v>
      </c>
      <c r="H9" s="20" t="n">
        <f aca="false">Tabela1[[#This Row],[strumieniu świetlny oprawy '[lm']]]/Tabela1[[#This Row],[Moc oprawy z obliczeń  '[W']]]</f>
        <v>182.994652406417</v>
      </c>
      <c r="K9" s="13" t="n">
        <v>3422</v>
      </c>
      <c r="L9" s="13" t="str">
        <f aca="false">IF(Tabela1[[#This Row],[strumieniu świetlny oprawy '[lm']]]&gt;=K9,"TAK","NIE")</f>
        <v>TAK</v>
      </c>
      <c r="M9" s="13" t="n">
        <v>18.7</v>
      </c>
      <c r="N9" s="13" t="str">
        <f aca="false">IF(Tabela1[[#This Row],[Moc oprawy z obliczeń  '[W']]]&lt;=M9,"TAK","NIE")</f>
        <v>TAK</v>
      </c>
    </row>
    <row r="10" customFormat="false" ht="15" hidden="false" customHeight="false" outlineLevel="0" collapsed="false">
      <c r="B10" s="14" t="n">
        <v>8</v>
      </c>
      <c r="C10" s="15" t="s">
        <v>16</v>
      </c>
      <c r="D10" s="16" t="n">
        <v>103</v>
      </c>
      <c r="E10" s="17" t="n">
        <v>24.3</v>
      </c>
      <c r="F10" s="18" t="n">
        <v>4192</v>
      </c>
      <c r="G10" s="19" t="n">
        <f aca="false">(Tabela1[[#This Row],[Wymagana ilość opraw suma '[szt.']]]*Tabela1[[#This Row],[Moc oprawy z obliczeń  '[W']]])/1000</f>
        <v>2.5029</v>
      </c>
      <c r="H10" s="20" t="n">
        <f aca="false">Tabela1[[#This Row],[strumieniu świetlny oprawy '[lm']]]/Tabela1[[#This Row],[Moc oprawy z obliczeń  '[W']]]</f>
        <v>172.510288065844</v>
      </c>
      <c r="K10" s="13" t="n">
        <v>4192</v>
      </c>
      <c r="L10" s="13" t="str">
        <f aca="false">IF(Tabela1[[#This Row],[strumieniu świetlny oprawy '[lm']]]&gt;=K10,"TAK","NIE")</f>
        <v>TAK</v>
      </c>
      <c r="M10" s="13" t="n">
        <v>24.3</v>
      </c>
      <c r="N10" s="13" t="str">
        <f aca="false">IF(Tabela1[[#This Row],[Moc oprawy z obliczeń  '[W']]]&lt;=M10,"TAK","NIE")</f>
        <v>TAK</v>
      </c>
    </row>
    <row r="11" customFormat="false" ht="15" hidden="false" customHeight="false" outlineLevel="0" collapsed="false">
      <c r="B11" s="14" t="n">
        <v>9</v>
      </c>
      <c r="C11" s="15" t="s">
        <v>16</v>
      </c>
      <c r="D11" s="16" t="n">
        <v>16</v>
      </c>
      <c r="E11" s="17" t="n">
        <v>18.5</v>
      </c>
      <c r="F11" s="18" t="n">
        <v>3148</v>
      </c>
      <c r="G11" s="19" t="n">
        <f aca="false">(Tabela1[[#This Row],[Wymagana ilość opraw suma '[szt.']]]*Tabela1[[#This Row],[Moc oprawy z obliczeń  '[W']]])/1000</f>
        <v>0.296</v>
      </c>
      <c r="H11" s="20" t="n">
        <f aca="false">Tabela1[[#This Row],[strumieniu świetlny oprawy '[lm']]]/Tabela1[[#This Row],[Moc oprawy z obliczeń  '[W']]]</f>
        <v>170.162162162162</v>
      </c>
      <c r="K11" s="13" t="n">
        <v>3148</v>
      </c>
      <c r="L11" s="13" t="str">
        <f aca="false">IF(Tabela1[[#This Row],[strumieniu świetlny oprawy '[lm']]]&gt;=K11,"TAK","NIE")</f>
        <v>TAK</v>
      </c>
      <c r="M11" s="13" t="n">
        <v>18.5</v>
      </c>
      <c r="N11" s="13" t="str">
        <f aca="false">IF(Tabela1[[#This Row],[Moc oprawy z obliczeń  '[W']]]&lt;=M11,"TAK","NIE")</f>
        <v>TAK</v>
      </c>
    </row>
    <row r="12" customFormat="false" ht="15" hidden="false" customHeight="false" outlineLevel="0" collapsed="false">
      <c r="B12" s="14" t="n">
        <v>12</v>
      </c>
      <c r="C12" s="15" t="s">
        <v>15</v>
      </c>
      <c r="D12" s="16" t="n">
        <v>24</v>
      </c>
      <c r="E12" s="17" t="n">
        <v>50</v>
      </c>
      <c r="F12" s="18" t="n">
        <v>8652</v>
      </c>
      <c r="G12" s="19" t="n">
        <f aca="false">(Tabela1[[#This Row],[Wymagana ilość opraw suma '[szt.']]]*Tabela1[[#This Row],[Moc oprawy z obliczeń  '[W']]])/1000</f>
        <v>1.2</v>
      </c>
      <c r="H12" s="20" t="n">
        <f aca="false">Tabela1[[#This Row],[strumieniu świetlny oprawy '[lm']]]/Tabela1[[#This Row],[Moc oprawy z obliczeń  '[W']]]</f>
        <v>173.04</v>
      </c>
      <c r="K12" s="13" t="n">
        <v>8652</v>
      </c>
      <c r="L12" s="13" t="str">
        <f aca="false">IF(Tabela1[[#This Row],[strumieniu świetlny oprawy '[lm']]]&gt;=K12,"TAK","NIE")</f>
        <v>TAK</v>
      </c>
      <c r="M12" s="13" t="n">
        <v>50</v>
      </c>
      <c r="N12" s="13" t="str">
        <f aca="false">IF(Tabela1[[#This Row],[Moc oprawy z obliczeń  '[W']]]&lt;=M12,"TAK","NIE")</f>
        <v>TAK</v>
      </c>
    </row>
    <row r="13" customFormat="false" ht="15" hidden="false" customHeight="false" outlineLevel="0" collapsed="false">
      <c r="B13" s="14" t="n">
        <v>13</v>
      </c>
      <c r="C13" s="15" t="s">
        <v>15</v>
      </c>
      <c r="D13" s="16" t="n">
        <v>26</v>
      </c>
      <c r="E13" s="18" t="n">
        <v>83.4</v>
      </c>
      <c r="F13" s="21" t="n">
        <v>13999</v>
      </c>
      <c r="G13" s="19" t="n">
        <f aca="false">(Tabela1[[#This Row],[Wymagana ilość opraw suma '[szt.']]]*Tabela1[[#This Row],[Moc oprawy z obliczeń  '[W']]])/1000</f>
        <v>2.1684</v>
      </c>
      <c r="H13" s="20" t="n">
        <f aca="false">Tabela1[[#This Row],[strumieniu świetlny oprawy '[lm']]]/Tabela1[[#This Row],[Moc oprawy z obliczeń  '[W']]]</f>
        <v>167.853717026379</v>
      </c>
      <c r="K13" s="13" t="n">
        <v>13999</v>
      </c>
      <c r="L13" s="13" t="str">
        <f aca="false">IF(Tabela1[[#This Row],[strumieniu świetlny oprawy '[lm']]]&gt;=K13,"TAK","NIE")</f>
        <v>TAK</v>
      </c>
      <c r="M13" s="13" t="n">
        <v>83.4</v>
      </c>
      <c r="N13" s="13" t="str">
        <f aca="false">IF(Tabela1[[#This Row],[Moc oprawy z obliczeń  '[W']]]&lt;=M13,"TAK","NIE")</f>
        <v>TAK</v>
      </c>
    </row>
    <row r="14" customFormat="false" ht="15" hidden="false" customHeight="false" outlineLevel="0" collapsed="false">
      <c r="B14" s="14" t="n">
        <v>14</v>
      </c>
      <c r="C14" s="15" t="s">
        <v>15</v>
      </c>
      <c r="D14" s="16" t="n">
        <v>33</v>
      </c>
      <c r="E14" s="18" t="n">
        <v>46.1</v>
      </c>
      <c r="F14" s="21" t="n">
        <v>7770</v>
      </c>
      <c r="G14" s="19" t="n">
        <f aca="false">(Tabela1[[#This Row],[Wymagana ilość opraw suma '[szt.']]]*Tabela1[[#This Row],[Moc oprawy z obliczeń  '[W']]])/1000</f>
        <v>1.5213</v>
      </c>
      <c r="H14" s="20" t="n">
        <f aca="false">Tabela1[[#This Row],[strumieniu świetlny oprawy '[lm']]]/Tabela1[[#This Row],[Moc oprawy z obliczeń  '[W']]]</f>
        <v>168.546637744035</v>
      </c>
      <c r="K14" s="13" t="n">
        <v>7770</v>
      </c>
      <c r="L14" s="13" t="str">
        <f aca="false">IF(Tabela1[[#This Row],[strumieniu świetlny oprawy '[lm']]]&gt;=K14,"TAK","NIE")</f>
        <v>TAK</v>
      </c>
      <c r="M14" s="13" t="n">
        <v>45.1</v>
      </c>
      <c r="N14" s="13" t="str">
        <f aca="false">IF(Tabela1[[#This Row],[Moc oprawy z obliczeń  '[W']]]&lt;=M14,"TAK","NIE")</f>
        <v>NIE</v>
      </c>
    </row>
    <row r="15" customFormat="false" ht="15" hidden="false" customHeight="false" outlineLevel="0" collapsed="false">
      <c r="B15" s="14" t="n">
        <v>15</v>
      </c>
      <c r="C15" s="15" t="s">
        <v>15</v>
      </c>
      <c r="D15" s="16" t="n">
        <v>32</v>
      </c>
      <c r="E15" s="18" t="n">
        <v>83.4</v>
      </c>
      <c r="F15" s="21" t="n">
        <v>13999</v>
      </c>
      <c r="G15" s="19" t="n">
        <f aca="false">(Tabela1[[#This Row],[Wymagana ilość opraw suma '[szt.']]]*Tabela1[[#This Row],[Moc oprawy z obliczeń  '[W']]])/1000</f>
        <v>2.6688</v>
      </c>
      <c r="H15" s="20" t="n">
        <f aca="false">Tabela1[[#This Row],[strumieniu świetlny oprawy '[lm']]]/Tabela1[[#This Row],[Moc oprawy z obliczeń  '[W']]]</f>
        <v>167.853717026379</v>
      </c>
      <c r="K15" s="13" t="n">
        <v>13999</v>
      </c>
      <c r="L15" s="13" t="str">
        <f aca="false">IF(Tabela1[[#This Row],[strumieniu świetlny oprawy '[lm']]]&gt;=K15,"TAK","NIE")</f>
        <v>TAK</v>
      </c>
      <c r="M15" s="13" t="n">
        <v>83.4</v>
      </c>
      <c r="N15" s="13" t="str">
        <f aca="false">IF(Tabela1[[#This Row],[Moc oprawy z obliczeń  '[W']]]&lt;=M15,"TAK","NIE")</f>
        <v>TAK</v>
      </c>
    </row>
    <row r="16" customFormat="false" ht="15" hidden="false" customHeight="false" outlineLevel="0" collapsed="false">
      <c r="B16" s="14" t="n">
        <v>16</v>
      </c>
      <c r="C16" s="15" t="s">
        <v>15</v>
      </c>
      <c r="D16" s="16" t="n">
        <v>22</v>
      </c>
      <c r="E16" s="18" t="n">
        <v>34.3</v>
      </c>
      <c r="F16" s="21" t="n">
        <v>5795</v>
      </c>
      <c r="G16" s="19" t="n">
        <f aca="false">(Tabela1[[#This Row],[Wymagana ilość opraw suma '[szt.']]]*Tabela1[[#This Row],[Moc oprawy z obliczeń  '[W']]])/1000</f>
        <v>0.7546</v>
      </c>
      <c r="H16" s="20" t="n">
        <f aca="false">Tabela1[[#This Row],[strumieniu świetlny oprawy '[lm']]]/Tabela1[[#This Row],[Moc oprawy z obliczeń  '[W']]]</f>
        <v>168.950437317784</v>
      </c>
      <c r="K16" s="13" t="n">
        <v>5795</v>
      </c>
      <c r="L16" s="13" t="str">
        <f aca="false">IF(Tabela1[[#This Row],[strumieniu świetlny oprawy '[lm']]]&gt;=K16,"TAK","NIE")</f>
        <v>TAK</v>
      </c>
      <c r="M16" s="13" t="n">
        <v>34.3</v>
      </c>
      <c r="N16" s="13" t="str">
        <f aca="false">IF(Tabela1[[#This Row],[Moc oprawy z obliczeń  '[W']]]&lt;=M16,"TAK","NIE")</f>
        <v>TAK</v>
      </c>
    </row>
    <row r="17" customFormat="false" ht="15" hidden="false" customHeight="false" outlineLevel="0" collapsed="false">
      <c r="B17" s="14" t="n">
        <v>17</v>
      </c>
      <c r="C17" s="15" t="s">
        <v>15</v>
      </c>
      <c r="D17" s="16" t="n">
        <v>115</v>
      </c>
      <c r="E17" s="18" t="n">
        <v>50</v>
      </c>
      <c r="F17" s="21" t="n">
        <v>8652</v>
      </c>
      <c r="G17" s="19" t="n">
        <f aca="false">(Tabela1[[#This Row],[Wymagana ilość opraw suma '[szt.']]]*Tabela1[[#This Row],[Moc oprawy z obliczeń  '[W']]])/1000</f>
        <v>5.75</v>
      </c>
      <c r="H17" s="20" t="n">
        <f aca="false">Tabela1[[#This Row],[strumieniu świetlny oprawy '[lm']]]/Tabela1[[#This Row],[Moc oprawy z obliczeń  '[W']]]</f>
        <v>173.04</v>
      </c>
      <c r="K17" s="13" t="n">
        <v>8652</v>
      </c>
      <c r="L17" s="13" t="str">
        <f aca="false">IF(Tabela1[[#This Row],[strumieniu świetlny oprawy '[lm']]]&gt;=K17,"TAK","NIE")</f>
        <v>TAK</v>
      </c>
      <c r="M17" s="13" t="n">
        <v>50</v>
      </c>
      <c r="N17" s="13" t="str">
        <f aca="false">IF(Tabela1[[#This Row],[Moc oprawy z obliczeń  '[W']]]&lt;=M17,"TAK","NIE")</f>
        <v>TAK</v>
      </c>
    </row>
    <row r="18" customFormat="false" ht="15" hidden="false" customHeight="false" outlineLevel="0" collapsed="false">
      <c r="B18" s="14" t="n">
        <v>18</v>
      </c>
      <c r="C18" s="15" t="s">
        <v>15</v>
      </c>
      <c r="D18" s="16" t="n">
        <v>456</v>
      </c>
      <c r="E18" s="18" t="n">
        <v>34.3</v>
      </c>
      <c r="F18" s="21" t="n">
        <v>5795</v>
      </c>
      <c r="G18" s="19" t="n">
        <f aca="false">(Tabela1[[#This Row],[Wymagana ilość opraw suma '[szt.']]]*Tabela1[[#This Row],[Moc oprawy z obliczeń  '[W']]])/1000</f>
        <v>15.6408</v>
      </c>
      <c r="H18" s="20" t="n">
        <f aca="false">Tabela1[[#This Row],[strumieniu świetlny oprawy '[lm']]]/Tabela1[[#This Row],[Moc oprawy z obliczeń  '[W']]]</f>
        <v>168.950437317784</v>
      </c>
      <c r="K18" s="13" t="n">
        <v>5795</v>
      </c>
      <c r="L18" s="13" t="str">
        <f aca="false">IF(Tabela1[[#This Row],[strumieniu świetlny oprawy '[lm']]]&gt;=K18,"TAK","NIE")</f>
        <v>TAK</v>
      </c>
      <c r="M18" s="13" t="n">
        <v>34.3</v>
      </c>
      <c r="N18" s="13" t="str">
        <f aca="false">IF(Tabela1[[#This Row],[Moc oprawy z obliczeń  '[W']]]&lt;=M18,"TAK","NIE")</f>
        <v>TAK</v>
      </c>
    </row>
    <row r="19" customFormat="false" ht="15" hidden="false" customHeight="false" outlineLevel="0" collapsed="false">
      <c r="B19" s="14" t="n">
        <v>19</v>
      </c>
      <c r="C19" s="15" t="s">
        <v>15</v>
      </c>
      <c r="D19" s="16" t="n">
        <v>66</v>
      </c>
      <c r="E19" s="18" t="n">
        <v>46.1</v>
      </c>
      <c r="F19" s="21" t="n">
        <v>7770</v>
      </c>
      <c r="G19" s="19" t="n">
        <f aca="false">(Tabela1[[#This Row],[Wymagana ilość opraw suma '[szt.']]]*Tabela1[[#This Row],[Moc oprawy z obliczeń  '[W']]])/1000</f>
        <v>3.0426</v>
      </c>
      <c r="H19" s="20" t="n">
        <f aca="false">Tabela1[[#This Row],[strumieniu świetlny oprawy '[lm']]]/Tabela1[[#This Row],[Moc oprawy z obliczeń  '[W']]]</f>
        <v>168.546637744035</v>
      </c>
      <c r="K19" s="13" t="n">
        <v>7770</v>
      </c>
      <c r="L19" s="13" t="str">
        <f aca="false">IF(Tabela1[[#This Row],[strumieniu świetlny oprawy '[lm']]]&gt;=K19,"TAK","NIE")</f>
        <v>TAK</v>
      </c>
      <c r="M19" s="13" t="n">
        <v>46.1</v>
      </c>
      <c r="N19" s="13" t="str">
        <f aca="false">IF(Tabela1[[#This Row],[Moc oprawy z obliczeń  '[W']]]&lt;=M19,"TAK","NIE")</f>
        <v>TAK</v>
      </c>
    </row>
    <row r="20" customFormat="false" ht="15" hidden="false" customHeight="false" outlineLevel="0" collapsed="false">
      <c r="B20" s="14" t="n">
        <v>20</v>
      </c>
      <c r="C20" s="15" t="s">
        <v>15</v>
      </c>
      <c r="D20" s="16" t="n">
        <v>27</v>
      </c>
      <c r="E20" s="18" t="n">
        <v>44.1</v>
      </c>
      <c r="F20" s="21" t="n">
        <v>7023</v>
      </c>
      <c r="G20" s="19" t="n">
        <f aca="false">(Tabela1[[#This Row],[Wymagana ilość opraw suma '[szt.']]]*Tabela1[[#This Row],[Moc oprawy z obliczeń  '[W']]])/1000</f>
        <v>1.1907</v>
      </c>
      <c r="H20" s="20" t="n">
        <f aca="false">Tabela1[[#This Row],[strumieniu świetlny oprawy '[lm']]]/Tabela1[[#This Row],[Moc oprawy z obliczeń  '[W']]]</f>
        <v>159.251700680272</v>
      </c>
      <c r="K20" s="13" t="n">
        <v>7023</v>
      </c>
      <c r="L20" s="13" t="str">
        <f aca="false">IF(Tabela1[[#This Row],[strumieniu świetlny oprawy '[lm']]]&gt;=K20,"TAK","NIE")</f>
        <v>TAK</v>
      </c>
      <c r="M20" s="13" t="n">
        <v>44.1</v>
      </c>
      <c r="N20" s="13" t="str">
        <f aca="false">IF(Tabela1[[#This Row],[Moc oprawy z obliczeń  '[W']]]&lt;=M20,"TAK","NIE")</f>
        <v>TAK</v>
      </c>
    </row>
    <row r="21" customFormat="false" ht="15" hidden="false" customHeight="false" outlineLevel="0" collapsed="false">
      <c r="B21" s="22" t="s">
        <v>17</v>
      </c>
      <c r="C21" s="22"/>
      <c r="D21" s="23" t="n">
        <f aca="false">SUBTOTAL(109,Tabela1[Wymagana ilość opraw suma '[szt.']])</f>
        <v>923</v>
      </c>
      <c r="E21" s="23"/>
      <c r="F21" s="23"/>
      <c r="G21" s="24" t="n">
        <f aca="false">SUBTOTAL(109,Tabela1[Suma mocy '[kW']])</f>
        <v>36.7922</v>
      </c>
      <c r="H21" s="24"/>
    </row>
    <row r="22" customFormat="false" ht="15" hidden="false" customHeight="false" outlineLevel="0" collapsed="false">
      <c r="B22" s="22"/>
      <c r="C22" s="22"/>
      <c r="D22" s="23"/>
      <c r="E22" s="23"/>
      <c r="F22" s="23"/>
      <c r="G22" s="25"/>
      <c r="H22" s="26"/>
    </row>
    <row r="23" customFormat="false" ht="15" hidden="false" customHeight="false" outlineLevel="0" collapsed="false">
      <c r="B23" s="27" t="s">
        <v>18</v>
      </c>
      <c r="C23" s="27"/>
      <c r="E23" s="4"/>
      <c r="F23" s="4"/>
      <c r="G23" s="4"/>
      <c r="H23" s="28"/>
      <c r="K23" s="4"/>
      <c r="L23" s="4"/>
      <c r="M23" s="4"/>
      <c r="N23" s="4"/>
      <c r="O23" s="29"/>
    </row>
    <row r="24" customFormat="false" ht="15" hidden="false" customHeight="true" outlineLevel="0" collapsed="false">
      <c r="B24" s="30" t="s">
        <v>19</v>
      </c>
      <c r="C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</row>
    <row r="25" customFormat="false" ht="15" hidden="false" customHeight="false" outlineLevel="0" collapsed="false">
      <c r="B25" s="31" t="s">
        <v>20</v>
      </c>
      <c r="C25" s="31"/>
    </row>
    <row r="26" customFormat="false" ht="15" hidden="false" customHeight="false" outlineLevel="0" collapsed="false">
      <c r="B26" s="31"/>
      <c r="C26" s="31"/>
    </row>
  </sheetData>
  <mergeCells count="3">
    <mergeCell ref="B1:G1"/>
    <mergeCell ref="B2:G2"/>
    <mergeCell ref="B4:G6"/>
  </mergeCells>
  <printOptions headings="false" gridLines="false" gridLinesSet="true" horizontalCentered="false" verticalCentered="false"/>
  <pageMargins left="0.708333333333333" right="0.708333333333333" top="0.748611111111111" bottom="0.748611111111111" header="0.315277777777778" footer="0.315277777777778"/>
  <pageSetup paperSize="9" scale="100" fitToWidth="1" fitToHeight="0" pageOrder="downThenOver" orientation="portrait" blackAndWhite="false" draft="false" cellComments="none" horizontalDpi="300" verticalDpi="300" copies="1"/>
  <headerFooter differentFirst="false" differentOddEven="false">
    <oddHeader>&amp;C&amp;F</oddHeader>
    <oddFooter>&amp;C&amp;P</oddFooter>
  </headerFooter>
  <tableParts>
    <tablePart r:id="rId1"/>
  </tableParts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item1.xml><?xml version="1.0" encoding="utf-8"?>
<DataMashup xmlns="http://schemas.microsoft.com/DataMashup" sqmid="ff34a7e1-8e2e-4542-a6d9-0aec7fb4f0f3">AAAAALQDAABQSwMEFAACAAgAc15IWBxt2hKqAAAA+gAAABIAHABDb25maWcvUGFja2FnZS54bWwgohgAKKAUAAAAAAAAAAAAAAAAAAAAAAAAAAAAhY/BCoJAGIRfRfbuv7uKkfK7HroqCEF0XWzTJV3FXdN369Aj9QoFZXTrNjPMBzOP2x2zpWu9qxqt7k1KODDiKVP1J23qlEzu7G9JJrCU1UXWynuVjU0Wq1PSODcklM7zDHMI/VjTgDFOj0W+rxrVSV8b66SpFPlSp/8UEXh4jxEBRDFEPIwgYBzpGmOhzao5RBAG8QYY0p8Yd1PrplGJofXLHOlqkX5+iCdQSwMEFAACAAgAc15IWA/K6aukAAAA6QAAABMAHABbQ29udGVudF9UeXBlc10ueG1sIKIYACigFAAAAAAAAAAAAAAAAAAAAAAAAAAAAG2OSw7CMAxErxJ5n7qwQAg1ZQHcgAtEwf2I5qPGReFsLDgSVyBtd4ilZ+Z55vN6V8dkB/GgMfbeKdgUJQhyxt961yqYuJF7ONbV9Rkoihx1UUHHHA6I0XRkdSx8IJedxo9Wcz7HFoM2d90Sbstyh8Y7JseS5x9QV2dq9DSwuKQsr7UZB3Fac3OVAqbEuMj4l7A/eR3C0BvN2cQkbZR2IXEZXn8BUEsDBBQAAgAIAHNeSFiR1mrgqAAAAP8AAAATABwARm9ybXVsYXMvU2VjdGlvbjEubSCiGAAooBQAAAAAAAAAAAAAAAAAAAAAAAAAAAArTk0uyczPUwiG0IbWvFy8XMUZiUWpKQrKSvkFiSX55ZmpyQo5iSWJRXmZqUoKtgo5qSW8XApAcHRn0eHNKUeb8oGCvpXBgT56LkBlSYnFqRpKhpZGeoZmFnpA0kBJRwFhFJATHZRaUlqUF5yZl56TCtNiW1JUmhqrqQMxGq48HmYz0A64fdXRwckZqbmJtsjGepak5toqwR0aWxsNMjqWlyszD5eZ1gBQSwECLQAUAAIACABzXkhYHG3aEqoAAAD6AAAAEgAAAAAAAAAAAAAAAAAAAAAAQ29uZmlnL1BhY2thZ2UueG1sUEsBAi0AFAACAAgAc15IWA/K6aukAAAA6QAAABMAAAAAAAAAAAAAAAAA9gAAAFtDb250ZW50X1R5cGVzXS54bWxQSwECLQAUAAIACABzXkhYkdZq4KgAAAD/AAAAEwAAAAAAAAAAAAAAAADnAQAARm9ybXVsYXMvU2VjdGlvbjEubVBLBQYAAAAAAwADAMIAAADcAgAAAAAQAQAA77u/PD94bWwgdmVyc2lvbj0iMS4wIiBlbmNvZGluZz0idXRmLTgiPz48UGVybWlzc2lvbkxpc3QgeG1sbnM6eHNpPSJodHRwOi8vd3d3LnczLm9yZy8yMDAxL1hNTFNjaGVtYS1pbnN0YW5jZSIgeG1sbnM6eHNkPSJodHRwOi8vd3d3LnczLm9yZy8yMDAxL1hNTFNjaGVtYSI+PENhbkV2YWx1YXRlRnV0dXJlUGFja2FnZXM+ZmFsc2U8L0NhbkV2YWx1YXRlRnV0dXJlUGFja2FnZXM+PEZpcmV3YWxsRW5hYmxlZD50cnVlPC9GaXJld2FsbEVuYWJsZWQ+PC9QZXJtaXNzaW9uTGlzdD6dHwAAAAAAAHsfAADvu788P3htbCB2ZXJzaW9uPSIxLjAiIGVuY29kaW5nPSJ1dGYtOCI/PjxMb2NhbFBhY2thZ2VNZXRhZGF0YUZpbGUgeG1sbnM6eHNpPSJodHRwOi8vd3d3LnczLm9yZy8yMDAxL1hNTFNjaGVtYS1pbnN0YW5jZSIgeG1sbnM6eHNkPSJodHRwOi8vd3d3LnczLm9yZy8yMDAxL1hNTFNjaGVtYSI+PEl0ZW1zPjxJdGVtPjxJdGVtTG9jYXRpb24+PEl0ZW1UeXBlPkFsbEZvcm11bGFzPC9JdGVtVHlwZT48SXRlbVBhdGggLz48L0l0ZW1Mb2NhdGlvbj48U3RhYmxlRW50cmllcz48RW50cnkgVHlwZT0iUmVsYXRpb25zaGlwcyIgVmFsdWU9InNBQUFBQUE9PSIgLz48L1N0YWJsZUVudHJpZXM+PC9JdGVtPjxJdGVtPjxJdGVtTG9jYXRpb24+PEl0ZW1UeXBlPkZvcm11bGE8L0l0ZW1UeXBlPjxJdGVtUGF0aD5TZWN0aW9uMS9vcGF0b3dpZWMlMjBsYXRhcm5pZTwvSXRlbVBhdGg+PC9JdGVtTG9jYXRpb24+PFN0YWJsZUVudHJpZXM+PEVudHJ5IFR5cGU9IklzUHJpdmF0ZSIgVmFsdWU9ImwwIiAvPjxFbnRyeSBUeXBlPSJSZXN1bHRUeXBlIiBWYWx1ZT0ic0V4Y2VwdGlvbiIgLz48RW50cnkgVHlwZT0iRmlsbEVuYWJsZWQiIFZhbHVlPSJsMCIgLz48RW50cnkgVHlwZT0iRmlsbFRvRGF0YU1vZGVsRW5hYmxlZCIgVmFsdWU9ImwwIiAvPjxFbnRyeSBUeXBlPSJOYW1lVXBkYXRlZEFmdGVyRmlsbCIgVmFsdWU9ImwwIiAvPjxFbnRyeSBUeXBlPSJCdWZmZXJOZXh0UmVmcmVzaCIgVmFsdWU9ImwxIiAvPjxFbnRyeSBUeXBlPSJGaWxsZWRDb21wbGV0ZVJlc3VsdFRvV29ya3NoZWV0IiBWYWx1ZT0ibDEiIC8+PEVudHJ5IFR5cGU9IlJlY292ZXJ5VGFyZ2V0U2hlZXQiIFZhbHVlPSJzQXJrdXN6NSIgLz48RW50cnkgVHlwZT0iUmVjb3ZlcnlUYXJnZXRDb2x1bW4iIFZhbHVlPSJsMSIgLz48RW50cnkgVHlwZT0iUmVjb3ZlcnlUYXJnZXRSb3ciIFZhbHVlPSJsMSIgLz48RW50cnkgVHlwZT0iUXVlcnlJRCIgVmFsdWU9InM3OGZlZTYwOS00YzEzLTQxNmQtOWMwNC1hMWEyNzk2ZWY5YWIiIC8+PEVudHJ5IFR5cGU9IkZpbGxMYXN0VXBkYXRlZCIgVmFsdWU9ImQyMDE5LTAzLTI1VDA4OjE4OjM5LjA2OTQ1OTFaIiAvPjxFbnRyeSBUeXBlPSJGaWxsRXJyb3JDb3VudCIgVmFsdWU9ImwwIiAvPjxFbnRyeSBUeXBlPSJGaWxsQ29sdW1uVHlwZXMiIFZhbHVlPSJzQWhBUEJnWUNBZ1lQQWdZR0JnWUdCZ1lHQmdZR0JnWUdCZ1k9IiAvPjxFbnRyeSBUeXBlPSJGaWxsRXJyb3JDb2RlIiBWYWx1ZT0ic1Vua25vd24iIC8+PEVudHJ5IFR5cGU9IkZpbGxDb2x1bW5OYW1lcyIgVmFsdWU9InNbJnF1b3Q7T0dSX0ZJRCZxdW90OywmcXVvdDtTSEFQRSZxdW90OywmcXVvdDtwa191aWQmcXVvdDssJnF1b3Q7bWlhc3RvJnF1b3Q7LCZxdW90O3VsaWNhJnF1b3Q7LCZxdW90O2lsX29wciZxdW90OywmcXVvdDtpbF9vcHJfcHJvaiZxdW90OywmcXVvdDttb2NfcHJval9MeCZxdW90OywmcXVvdDttb2Nfb3ByX3Byb2omcXVvdDssJnF1b3Q7c29uX2lkJnF1b3Q7LCZxdW90O3NsdXBfbnImcXVvdDssJnF1b3Q7d2xhc25vc2MmcXVvdDssJnF1b3Q7cm9kel9zbHVwYSZxdW90OywmcXVvdDt0eXBfc2x1cGEmcXVvdDssJnF1b3Q7dHlwX3NsdXBhMiZxdW90OywmcXVvdDtldHlraWV0eV9zbHVwJnF1b3Q7LCZxdW90O3Nrcm90X3R5cF9zbHVwYSZxdW90OywmcXVvdDtzeXNfc3Rlcm93YW5pYSZxdW90OywmcXVvdDt0eXBfb3ByJnF1b3Q7LCZxdW90O21vZHVsJnF1b3Q7LCZxdW90O29kbF9vZF9rcmEmcXVvdDssJnF1b3Q7cm9kel9saW5paSZxdW90OywmcXVvdDt0eXBfbGluaWkmcXVvdDssJnF1b3Q7dXdhZ2kmcXVvdDssJnF1b3Q7emRqZWNpZSZxdW90OywmcXVvdDthZGRfZGF0ZSZxdW90O10iIC8+PEVudHJ5IFR5cGU9IkZpbGxDb3VudCIgVmFsdWU9ImwxMjY2IiAvPjxFbnRyeSBUeXBlPSJGaWxsU3RhdHVzIiBWYWx1ZT0ic0NvbXBsZXRlIiAvPjxFbnRyeSBUeXBlPSJBZGRlZFRvRGF0YU1vZGVsIiBWYWx1ZT0ibDAiIC8+PEVudHJ5IFR5cGU9IlJlbGF0aW9uc2hpcEluZm9Db250YWluZXIiIFZhbHVlPSJzeyZxdW90O2NvbHVtbkNvdW50JnF1b3Q7OjI2LCZxdW90O2tleUNvbHVtbk5hbWVzJnF1b3Q7OltdLCZxdW90O3F1ZXJ5UmVsYXRpb25zaGlwcyZxdW90OzpbXSwmcXVvdDtjb2x1bW5JZGVudGl0aWVzJnF1b3Q7OlsmcXVvdDtTZXJ2ZXIuRGF0YWJhc2VcXC8yL015U3FsLzE5Mi4xNjguMi4xMDtvcGF0b3dpZWMvb3BhdG93aWVjL29wYXRvd2llYy5sYXRhcm5pZS57T0dSX0ZJRCwwfSZxdW90OywmcXVvdDtTZXJ2ZXIuRGF0YWJhc2VcXC8yL015U3FsLzE5Mi4xNjguMi4xMDtvcGF0b3dpZWMvb3BhdG93aWVjL29wYXRvd2llYy5sYXRhcm5pZS57U0hBUEUsMX0mcXVvdDssJnF1b3Q7U2VydmVyLkRhdGFiYXNlXFwvMi9NeVNxbC8xOTIuMTY4LjIuMTA7b3BhdG93aWVjL29wYXRvd2llYy9vcGF0b3dpZWMubGF0YXJuaWUue3BrX3VpZCwyfSZxdW90OywmcXVvdDtTZXJ2ZXIuRGF0YWJhc2VcXC8yL015U3FsLzE5Mi4xNjguMi4xMDtvcGF0b3dpZWMvb3BhdG93aWVjL29wYXRvd2llYy5sYXRhcm5pZS57bWlhc3RvLDN9JnF1b3Q7LCZxdW90O1NlcnZlci5EYXRhYmFzZVxcLzIvTXlTcWwvMTkyLjE2OC4yLjEwO29wYXRvd2llYy9vcGF0b3dpZWMvb3BhdG93aWVjLmxhdGFybmllLnt1bGljYSw0fSZxdW90OywmcXVvdDtTZXJ2ZXIuRGF0YWJhc2VcXC8yL015U3FsLzE5Mi4xNjguMi4xMDtvcGF0b3dpZWMvb3BhdG93aWVjL29wYXRvd2llYy5sYXRhcm5pZS57aWxfb3ByLDV9JnF1b3Q7LCZxdW90O1NlcnZlci5EYXRhYmFzZVxcLzIvTXlTcWwvMTkyLjE2OC4yLjEwO29wYXRvd2llYy9vcGF0b3dpZWMvb3BhdG93aWVjLmxhdGFybmllLntpbF9vcHJfcHJvaiw2fSZxdW90OywmcXVvdDtTZXJ2ZXIuRGF0YWJhc2VcXC8yL015U3FsLzE5Mi4xNjguMi4xMDtvcGF0b3dpZWMvb3BhdG93aWVjL29wYXRvd2llYy5sYXRhcm5pZS57bW9jX3Byb2pfTHgsN30mcXVvdDssJnF1b3Q7U2VydmVyLkRhdGFiYXNlXFwvMi9NeVNxbC8xOTIuMTY4LjIuMTA7b3BhdG93aWVjL29wYXRvd2llYy9vcGF0b3dpZWMubGF0YXJuaWUue21vY19vcHJfcHJvaiw4fSZxdW90OywmcXVvdDtTZXJ2ZXIuRGF0YWJhc2VcXC8yL015U3FsLzE5Mi4xNjguMi4xMDtvcGF0b3dpZWMvb3BhdG93aWVjL29wYXRvd2llYy5sYXRhcm5pZS57c29uX2lkLDl9JnF1b3Q7LCZxdW90O1NlcnZlci5EYXRhYmFzZVxcLzIvTXlTcWwvMTkyLjE2OC4yLjEwO29wYXRvd2llYy9vcGF0b3dpZWMvb3BhdG93aWVjLmxhdGFybmllLntzbHVwX25yLDEwfSZxdW90OywmcXVvdDtTZXJ2ZXIuRGF0YWJhc2VcXC8yL015U3FsLzE5Mi4xNjguMi4xMDtvcGF0b3dpZWMvb3BhdG93aWVjL29wYXRvd2llYy5sYXRhcm5pZS57d2xhc25vc2MsMTF9JnF1b3Q7LCZxdW90O1NlcnZlci5EYXRhYmFzZVxcLzIvTXlTcWwvMTkyLjE2OC4yLjEwO29wYXRvd2llYy9vcGF0b3dpZWMvb3BhdG93aWVjLmxhdGFybmllLntyb2R6X3NsdXBhLDEyfSZxdW90OywmcXVvdDtTZXJ2ZXIuRGF0YWJhc2VcXC8yL015U3FsLzE5Mi4xNjguMi4xMDtvcGF0b3dpZWMvb3BhdG93aWVjL29wYXRvd2llYy5sYXRhcm5pZS57dHlwX3NsdXBhLDEzfSZxdW90OywmcXVvdDtTZXJ2ZXIuRGF0YWJhc2VcXC8yL015U3FsLzE5Mi4xNjguMi4xMDtvcGF0b3dpZWMvb3BhdG93aWVjL29wYXRvd2llYy5sYXRhcm5pZS57dHlwX3NsdXBhMiwxNH0mcXVvdDssJnF1b3Q7U2VydmVyLkRhdGFiYXNlXFwvMi9NeVNxbC8xOTIuMTY4LjIuMTA7b3BhdG93aWVjL29wYXRvd2llYy9vcGF0b3dpZWMubGF0YXJuaWUue2V0eWtpZXR5X3NsdXAsMTV9JnF1b3Q7LCZxdW90O1NlcnZlci5EYXRhYmFzZVxcLzIvTXlTcWwvMTkyLjE2OC4yLjEwO29wYXRvd2llYy9vcGF0b3dpZWMvb3BhdG93aWVjLmxhdGFybmllLntza3JvdF90eXBfc2x1cGEsMTZ9JnF1b3Q7LCZxdW90O1NlcnZlci5EYXRhYmFzZVxcLzIvTXlTcWwvMTkyLjE2OC4yLjEwO29wYXRvd2llYy9vcGF0b3dpZWMvb3BhdG93aWVjLmxhdGFybmllLntzeXNfc3Rlcm93YW5pYSwxN30mcXVvdDssJnF1b3Q7U2VydmVyLkRhdGFiYXNlXFwvMi9NeVNxbC8xOTIuMTY4LjIuMTA7b3BhdG93aWVjL29wYXRvd2llYy9vcGF0b3dpZWMubGF0YXJuaWUue3R5cF9vcHIsMTh9JnF1b3Q7LCZxdW90O1NlcnZlci5EYXRhYmFzZVxcLzIvTXlTcWwvMTkyLjE2OC4yLjEwO29wYXRvd2llYy9vcGF0b3dpZWMvb3BhdG93aWVjLmxhdGFybmllLnttb2R1bCwxOX0mcXVvdDssJnF1b3Q7U2VydmVyLkRhdGFiYXNlXFwvMi9NeVNxbC8xOTIuMTY4LjIuMTA7b3BhdG93aWVjL29wYXRvd2llYy9vcGF0b3dpZWMubGF0YXJuaWUue29kbF9vZF9rcmEsMjB9JnF1b3Q7LCZxdW90O1NlcnZlci5EYXRhYmFzZVxcLzIvTXlTcWwvMTkyLjE2OC4yLjEwO29wYXRvd2llYy9vcGF0b3dpZWMvb3BhdG93aWVjLmxhdGFybmllLntyb2R6X2xpbmlpLDIxfSZxdW90OywmcXVvdDtTZXJ2ZXIuRGF0YWJhc2VcXC8yL015U3FsLzE5Mi4xNjguMi4xMDtvcGF0b3dpZWMvb3BhdG93aWVjL29wYXRvd2llYy5sYXRhcm5pZS57dHlwX2xpbmlpLDIyfSZxdW90OywmcXVvdDtTZXJ2ZXIuRGF0YWJhc2VcXC8yL015U3FsLzE5Mi4xNjguMi4xMDtvcGF0b3dpZWMvb3BhdG93aWVjL29wYXRvd2llYy5sYXRhcm5pZS57dXdhZ2ksMjN9JnF1b3Q7LCZxdW90O1NlcnZlci5EYXRhYmFzZVxcLzIvTXlTcWwvMTkyLjE2OC4yLjEwO29wYXRvd2llYy9vcGF0b3dpZWMvb3BhdG93aWVjLmxhdGFybmllLnt6ZGplY2llLDI0fSZxdW90OywmcXVvdDtTZXJ2ZXIuRGF0YWJhc2VcXC8yL015U3FsLzE5Mi4xNjguMi4xMDtvcGF0b3dpZWMvb3BhdG93aWVjL29wYXRvd2llYy5sYXRhcm5pZS57YWRkX2RhdGUsMjV9JnF1b3Q7XSwmcXVvdDtDb2x1bW5Db3VudCZxdW90OzoyNiwmcXVvdDtLZXlDb2x1bW5OYW1lcyZxdW90OzpbXSwmcXVvdDtDb2x1bW5JZGVudGl0aWVzJnF1b3Q7OlsmcXVvdDtTZXJ2ZXIuRGF0YWJhc2VcXC8yL015U3FsLzE5Mi4xNjguMi4xMDtvcGF0b3dpZWMvb3BhdG93aWVjL29wYXRvd2llYy5sYXRhcm5pZS57T0dSX0ZJRCwwfSZxdW90OywmcXVvdDtTZXJ2ZXIuRGF0YWJhc2VcXC8yL015U3FsLzE5Mi4xNjguMi4xMDtvcGF0b3dpZWMvb3BhdG93aWVjL29wYXRvd2llYy5sYXRhcm5pZS57U0hBUEUsMX0mcXVvdDssJnF1b3Q7U2VydmVyLkRhdGFiYXNlXFwvMi9NeVNxbC8xOTIuMTY4LjIuMTA7b3BhdG93aWVjL29wYXRvd2llYy9vcGF0b3dpZWMubGF0YXJuaWUue3BrX3VpZCwyfSZxdW90OywmcXVvdDtTZXJ2ZXIuRGF0YWJhc2VcXC8yL015U3FsLzE5Mi4xNjguMi4xMDtvcGF0b3dpZWMvb3BhdG93aWVjL29wYXRvd2llYy5sYXRhcm5pZS57bWlhc3RvLDN9JnF1b3Q7LCZxdW90O1NlcnZlci5EYXRhYmFzZVxcLzIvTXlTcWwvMTkyLjE2OC4yLjEwO29wYXRvd2llYy9vcGF0b3dpZWMvb3BhdG93aWVjLmxhdGFybmllLnt1bGljYSw0fSZxdW90OywmcXVvdDtTZXJ2ZXIuRGF0YWJhc2VcXC8yL015U3FsLzE5Mi4xNjguMi4xMDtvcGF0b3dpZWMvb3BhdG93aWVjL29wYXRvd2llYy5sYXRhcm5pZS57aWxfb3ByLDV9JnF1b3Q7LCZxdW90O1NlcnZlci5EYXRhYmFzZVxcLzIvTXlTcWwvMTkyLjE2OC4yLjEwO29wYXRvd2llYy9vcGF0b3dpZWMvb3BhdG93aWVjLmxhdGFybmllLntpbF9vcHJfcHJvaiw2fSZxdW90OywmcXVvdDtTZXJ2ZXIuRGF0YWJhc2VcXC8yL015U3FsLzE5Mi4xNjguMi4xMDtvcGF0b3dpZWMvb3BhdG93aWVjL29wYXRvd2llYy5sYXRhcm5pZS57bW9jX3Byb2pfTHgsN30mcXVvdDssJnF1b3Q7U2VydmVyLkRhdGFiYXNlXFwvMi9NeVNxbC8xOTIuMTY4LjIuMTA7b3BhdG93aWVjL29wYXRvd2llYy9vcGF0b3dpZWMubGF0YXJuaWUue21vY19vcHJfcHJvaiw4fSZxdW90OywmcXVvdDtTZXJ2ZXIuRGF0YWJhc2VcXC8yL015U3FsLzE5Mi4xNjguMi4xMDtvcGF0b3dpZWMvb3BhdG93aWVjL29wYXRvd2llYy5sYXRhcm5pZS57c29uX2lkLDl9JnF1b3Q7LCZxdW90O1NlcnZlci5EYXRhYmFzZVxcLzIvTXlTcWwvMTkyLjE2OC4yLjEwO29wYXRvd2llYy9vcGF0b3dpZWMvb3BhdG93aWVjLmxhdGFybmllLntzbHVwX25yLDEwfSZxdW90OywmcXVvdDtTZXJ2ZXIuRGF0YWJhc2VcXC8yL015U3FsLzE5Mi4xNjguMi4xMDtvcGF0b3dpZWMvb3BhdG93aWVjL29wYXRvd2llYy5sYXRhcm5pZS57d2xhc25vc2MsMTF9JnF1b3Q7LCZxdW90O1NlcnZlci5EYXRhYmFzZVxcLzIvTXlTcWwvMTkyLjE2OC4yLjEwO29wYXRvd2llYy9vcGF0b3dpZWMvb3BhdG93aWVjLmxhdGFybmllLntyb2R6X3NsdXBhLDEyfSZxdW90OywmcXVvdDtTZXJ2ZXIuRGF0YWJhc2VcXC8yL015U3FsLzE5Mi4xNjguMi4xMDtvcGF0b3dpZWMvb3BhdG93aWVjL29wYXRvd2llYy5sYXRhcm5pZS57dHlwX3NsdXBhLDEzfSZxdW90OywmcXVvdDtTZXJ2ZXIuRGF0YWJhc2VcXC8yL015U3FsLzE5Mi4xNjguMi4xMDtvcGF0b3dpZWMvb3BhdG93aWVjL29wYXRvd2llYy5sYXRhcm5pZS57dHlwX3NsdXBhMiwxNH0mcXVvdDssJnF1b3Q7U2VydmVyLkRhdGFiYXNlXFwvMi9NeVNxbC8xOTIuMTY4LjIuMTA7b3BhdG93aWVjL29wYXRvd2llYy9vcGF0b3dpZWMubGF0YXJuaWUue2V0eWtpZXR5X3NsdXAsMTV9JnF1b3Q7LCZxdW90O1NlcnZlci5EYXRhYmFzZVxcLzIvTXlTcWwvMTkyLjE2OC4yLjEwO29wYXRvd2llYy9vcGF0b3dpZWMvb3BhdG93aWVjLmxhdGFybmllLntza3JvdF90eXBfc2x1cGEsMTZ9JnF1b3Q7LCZxdW90O1NlcnZlci5EYXRhYmFzZVxcLzIvTXlTcWwvMTkyLjE2OC4yLjEwO29wYXRvd2llYy9vcGF0b3dpZWMvb3BhdG93aWVjLmxhdGFybmllLntzeXNfc3Rlcm93YW5pYSwxN30mcXVvdDssJnF1b3Q7U2VydmVyLkRhdGFiYXNlXFwvMi9NeVNxbC8xOTIuMTY4LjIuMTA7b3BhdG93aWVjL29wYXRvd2llYy9vcGF0b3dpZWMubGF0YXJuaWUue3R5cF9vcHIsMTh9JnF1b3Q7LCZxdW90O1NlcnZlci5EYXRhYmFzZVxcLzIvTXlTcWwvMTkyLjE2OC4yLjEwO29wYXRvd2llYy9vcGF0b3dpZWMvb3BhdG93aWVjLmxhdGFybmllLnttb2R1bCwxOX0mcXVvdDssJnF1b3Q7U2VydmVyLkRhdGFiYXNlXFwvMi9NeVNxbC8xOTIuMTY4LjIuMTA7b3BhdG93aWVjL29wYXRvd2llYy9vcGF0b3dpZWMubGF0YXJuaWUue29kbF9vZF9rcmEsMjB9JnF1b3Q7LCZxdW90O1NlcnZlci5EYXRhYmFzZVxcLzIvTXlTcWwvMTkyLjE2OC4yLjEwO29wYXRvd2llYy9vcGF0b3dpZWMvb3BhdG93aWVjLmxhdGFybmllLntyb2R6X2xpbmlpLDIxfSZxdW90OywmcXVvdDtTZXJ2ZXIuRGF0YWJhc2VcXC8yL015U3FsLzE5Mi4xNjguMi4xMDtvcGF0b3dpZWMvb3BhdG93aWVjL29wYXRvd2llYy5sYXRhcm5pZS57dHlwX2xpbmlpLDIyfSZxdW90OywmcXVvdDtTZXJ2ZXIuRGF0YWJhc2VcXC8yL015U3FsLzE5Mi4xNjguMi4xMDtvcGF0b3dpZWMvb3BhdG93aWVjL29wYXRvd2llYy5sYXRhcm5pZS57dXdhZ2ksMjN9JnF1b3Q7LCZxdW90O1NlcnZlci5EYXRhYmFzZVxcLzIvTXlTcWwvMTkyLjE2OC4yLjEwO29wYXRvd2llYy9vcGF0b3dpZWMvb3BhdG93aWVjLmxhdGFybmllLnt6ZGplY2llLDI0fSZxdW90OywmcXVvdDtTZXJ2ZXIuRGF0YWJhc2VcXC8yL015U3FsLzE5Mi4xNjguMi4xMDtvcGF0b3dpZWMvb3BhdG93aWVjL29wYXRvd2llYy5sYXRhcm5pZS57YWRkX2RhdGUsMjV9JnF1b3Q7XSwmcXVvdDtSZWxhdGlvbnNoaXBJbmZvJnF1b3Q7OltdfSIgLz48L1N0YWJsZUVudHJpZXM+PC9JdGVtPjxJdGVtPjxJdGVtTG9jYXRpb24+PEl0ZW1UeXBlPkZvcm11bGE8L0l0ZW1UeXBlPjxJdGVtUGF0aD5TZWN0aW9uMS9vcGF0b3dpZWMlMjBsYXRhcm5pZS8lQzUlQjlyJUMzJUIzZCVDNSU4Mm88L0l0ZW1QYXRoPjwvSXRlbUxvY2F0aW9uPjxTdGFibGVFbnRyaWVzIC8+PC9JdGVtPjxJdGVtPjxJdGVtTG9jYXRpb24+PEl0ZW1UeXBlPkZvcm11bGE8L0l0ZW1UeXBlPjxJdGVtUGF0aD5TZWN0aW9uMS9vcGF0b3dpZWMlMjBsYXRhcm5pZS9vcGF0b3dpZWNfbGF0YXJuaWU8L0l0ZW1QYXRoPjwvSXRlbUxvY2F0aW9uPjxTdGFibGVFbnRyaWVzIC8+PC9JdGVtPjwvSXRlbXM+PC9Mb2NhbFBhY2thZ2VNZXRhZGF0YUZpbGU+FgAAAFBLBQYAAAAAAAAAAAAAAAAAAAAAAAAmAQAAAQAAANCMnd8BFdERjHoAwE/Cl+sBAAAAltN2iQ+ekk2EcR4EBoD0JgAAAAACAAAAAAAQZgAAAAEAACAAAADAmtG8hVffVJBnQ7BoEXzHshBvfBqdjJP0yNBce7ibsgAAAAAOgAAAAAIAACAAAAAkHqZuSNfyqqBraisqIigdzkRR122IOK2wQ64ff0O+DlAAAACM1hDV19IqmOGEeS6o4LY9rsv/TsdUoxAXOeklTJmrBZneadFjpfb6RKAPcyEIYzVID7PxgSjuY4iFsq0MWnS04mrtL4/QyqocyLLFg+uhjkAAAAB+1DNx4FReNrwFS+Sl0wryqC0XCCueR8GYJnZ+7PG8lJ2Lc+0UFERLcScHHaRkGPT4xBK+v2xOIYo8B3sisQnz</DataMashup>
</file>

<file path=customXml/itemProps1.xml><?xml version="1.0" encoding="utf-8"?>
<ds:datastoreItem xmlns:ds="http://schemas.openxmlformats.org/officeDocument/2006/customXml" ds:itemID="{1DD4184D-28FC-46BB-9F17-0E4F998849DD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LibreOffice/24.8.0.3$Windows_X86_64 LibreOffice_project/0bdf1299c94fe897b119f97f3c613e9dca6be583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2019-02-14T11:40:53Z</dcterms:created>
  <dc:creator>Jasny GIS</dc:creator>
  <dc:description/>
  <dc:language>pl-PL</dc:language>
  <cp:lastModifiedBy>JASNY</cp:lastModifiedBy>
  <cp:lastPrinted>2023-08-16T10:01:17Z</cp:lastPrinted>
  <dcterms:modified xsi:type="dcterms:W3CDTF">2024-10-04T12:05:05Z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6b34f0e9-9ace-43ad-80d8-15e64d83c3d4</vt:lpwstr>
  </property>
</Properties>
</file>