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Budowa 2023\1. Powiat Pucki\P-15-2023 Przebudowa odcinka drogi ul. Gdyńskiej w Mostach wraz z infrastrukturą ( RFRD -  B)\PRZETARG\"/>
    </mc:Choice>
  </mc:AlternateContent>
  <bookViews>
    <workbookView xWindow="0" yWindow="0" windowWidth="28800" windowHeight="12435"/>
  </bookViews>
  <sheets>
    <sheet name="Formularz cenowy" sheetId="6" r:id="rId1"/>
    <sheet name="Branża drogowa" sheetId="1" r:id="rId2"/>
    <sheet name="Branża sanitarna" sheetId="2" r:id="rId3"/>
    <sheet name="Branża elektryczna - budowa ośw" sheetId="3" r:id="rId4"/>
    <sheet name="Branża elektryczna - kolizje" sheetId="4" r:id="rId5"/>
    <sheet name="Branża telekomunikacyjna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2" l="1"/>
  <c r="C10" i="6"/>
  <c r="C8" i="6"/>
  <c r="H81" i="2"/>
  <c r="H80" i="2"/>
  <c r="H79" i="2"/>
  <c r="H78" i="2"/>
  <c r="C17" i="6"/>
  <c r="C16" i="6"/>
  <c r="C15" i="6"/>
  <c r="C14" i="6" s="1"/>
  <c r="G82" i="5"/>
  <c r="G81" i="5"/>
  <c r="C13" i="6"/>
  <c r="C12" i="6"/>
  <c r="C3" i="6"/>
  <c r="H63" i="4" l="1"/>
  <c r="H49" i="4"/>
  <c r="H13" i="4"/>
  <c r="H155" i="1"/>
  <c r="H129" i="1"/>
  <c r="H115" i="1"/>
  <c r="H114" i="1"/>
  <c r="H113" i="1"/>
  <c r="H27" i="1"/>
  <c r="H64" i="4"/>
  <c r="H62" i="4"/>
  <c r="H61" i="4"/>
  <c r="H60" i="4"/>
  <c r="H59" i="4"/>
  <c r="H58" i="4"/>
  <c r="H57" i="4"/>
  <c r="H56" i="4"/>
  <c r="H55" i="4"/>
  <c r="H74" i="2"/>
  <c r="H73" i="2"/>
  <c r="H70" i="2"/>
  <c r="H69" i="2"/>
  <c r="H68" i="2"/>
  <c r="H65" i="2"/>
  <c r="H64" i="2"/>
  <c r="H63" i="2"/>
  <c r="H62" i="2"/>
  <c r="H61" i="2"/>
  <c r="H60" i="2"/>
  <c r="H59" i="2"/>
  <c r="H58" i="2"/>
  <c r="H57" i="2"/>
  <c r="H51" i="2"/>
  <c r="H52" i="2"/>
  <c r="H48" i="2"/>
  <c r="H47" i="2"/>
  <c r="H46" i="2"/>
  <c r="H43" i="2"/>
  <c r="H42" i="2"/>
  <c r="H41" i="2"/>
  <c r="H40" i="2"/>
  <c r="H39" i="2"/>
  <c r="H38" i="2"/>
  <c r="H37" i="2"/>
  <c r="H36" i="2"/>
  <c r="H35" i="2"/>
  <c r="H24" i="2"/>
  <c r="G79" i="5"/>
  <c r="G78" i="5"/>
  <c r="G77" i="5"/>
  <c r="G74" i="5"/>
  <c r="G73" i="5"/>
  <c r="G72" i="5"/>
  <c r="G71" i="5"/>
  <c r="G70" i="5"/>
  <c r="G69" i="5"/>
  <c r="G68" i="5"/>
  <c r="G67" i="5"/>
  <c r="G59" i="5"/>
  <c r="G60" i="5"/>
  <c r="G80" i="5"/>
  <c r="G66" i="5"/>
  <c r="G65" i="5"/>
  <c r="G32" i="5"/>
  <c r="G31" i="5"/>
  <c r="G30" i="5"/>
  <c r="G29" i="5"/>
  <c r="G28" i="5"/>
  <c r="G27" i="5"/>
  <c r="G26" i="5"/>
  <c r="G25" i="5"/>
  <c r="G24" i="5"/>
  <c r="G23" i="5"/>
  <c r="G22" i="5"/>
  <c r="G58" i="5"/>
  <c r="G55" i="5"/>
  <c r="G54" i="5"/>
  <c r="G53" i="5"/>
  <c r="G52" i="5"/>
  <c r="G51" i="5"/>
  <c r="G50" i="5"/>
  <c r="G45" i="5"/>
  <c r="G44" i="5"/>
  <c r="G43" i="5"/>
  <c r="G42" i="5"/>
  <c r="G41" i="5"/>
  <c r="G40" i="5"/>
  <c r="G37" i="5"/>
  <c r="G36" i="5"/>
  <c r="G21" i="5"/>
  <c r="G20" i="5"/>
  <c r="G19" i="5"/>
  <c r="H172" i="1"/>
  <c r="H171" i="1"/>
  <c r="H170" i="1"/>
  <c r="H169" i="1"/>
  <c r="H168" i="1"/>
  <c r="H167" i="1"/>
  <c r="H163" i="1"/>
  <c r="H162" i="1"/>
  <c r="H161" i="1"/>
  <c r="H157" i="1"/>
  <c r="H156" i="1"/>
  <c r="H154" i="1"/>
  <c r="G14" i="5"/>
  <c r="G13" i="5"/>
  <c r="G35" i="5"/>
  <c r="G34" i="5"/>
  <c r="G33" i="5"/>
  <c r="G18" i="5"/>
  <c r="G17" i="5"/>
  <c r="G16" i="5"/>
  <c r="G15" i="5"/>
  <c r="G10" i="5"/>
  <c r="G9" i="5"/>
  <c r="G8" i="5"/>
  <c r="G6" i="5"/>
  <c r="H52" i="4"/>
  <c r="H51" i="4"/>
  <c r="H50" i="4"/>
  <c r="H48" i="4"/>
  <c r="H47" i="4"/>
  <c r="H46" i="4"/>
  <c r="H45" i="4"/>
  <c r="H42" i="4"/>
  <c r="H41" i="4"/>
  <c r="H40" i="4"/>
  <c r="H39" i="4"/>
  <c r="H38" i="4"/>
  <c r="H37" i="4"/>
  <c r="H36" i="4"/>
  <c r="H35" i="4"/>
  <c r="H34" i="4"/>
  <c r="H33" i="4"/>
  <c r="H32" i="4"/>
  <c r="H31" i="4"/>
  <c r="H27" i="4"/>
  <c r="H28" i="4"/>
  <c r="H26" i="4"/>
  <c r="H25" i="4"/>
  <c r="H22" i="4"/>
  <c r="H21" i="4"/>
  <c r="H20" i="4"/>
  <c r="H19" i="4"/>
  <c r="H18" i="4"/>
  <c r="H17" i="4"/>
  <c r="H16" i="4"/>
  <c r="H15" i="4"/>
  <c r="H14" i="4"/>
  <c r="H12" i="4"/>
  <c r="H11" i="4"/>
  <c r="H10" i="4"/>
  <c r="H9" i="4"/>
  <c r="H8" i="4"/>
  <c r="H7" i="4"/>
  <c r="H6" i="4"/>
  <c r="H5" i="4"/>
  <c r="H71" i="2" l="1"/>
  <c r="G75" i="5"/>
  <c r="G61" i="5"/>
  <c r="G56" i="5"/>
  <c r="G62" i="5" s="1"/>
  <c r="G46" i="5"/>
  <c r="G38" i="5"/>
  <c r="H75" i="2"/>
  <c r="H53" i="2"/>
  <c r="H65" i="4"/>
  <c r="H53" i="4"/>
  <c r="H164" i="1"/>
  <c r="H66" i="2"/>
  <c r="H49" i="2"/>
  <c r="H44" i="2"/>
  <c r="H158" i="1"/>
  <c r="H43" i="4"/>
  <c r="H29" i="4"/>
  <c r="H4" i="4"/>
  <c r="H23" i="4" s="1"/>
  <c r="C11" i="6" s="1"/>
  <c r="H76" i="2" l="1"/>
  <c r="C7" i="6" s="1"/>
  <c r="H66" i="4"/>
  <c r="H54" i="2"/>
  <c r="C6" i="6" s="1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13" i="2"/>
  <c r="H12" i="2"/>
  <c r="H11" i="2"/>
  <c r="H8" i="2"/>
  <c r="H7" i="2"/>
  <c r="H30" i="2"/>
  <c r="H29" i="2"/>
  <c r="H28" i="2"/>
  <c r="H27" i="2"/>
  <c r="H23" i="2"/>
  <c r="H22" i="2"/>
  <c r="H21" i="2"/>
  <c r="H20" i="2"/>
  <c r="H19" i="2"/>
  <c r="H18" i="2"/>
  <c r="H17" i="2"/>
  <c r="H16" i="2"/>
  <c r="H6" i="2"/>
  <c r="H5" i="2"/>
  <c r="H25" i="2" l="1"/>
  <c r="H31" i="2"/>
  <c r="H21" i="3"/>
  <c r="C9" i="6" s="1"/>
  <c r="H14" i="2"/>
  <c r="H32" i="2" l="1"/>
  <c r="H175" i="1"/>
  <c r="H176" i="1" s="1"/>
  <c r="H166" i="1"/>
  <c r="H151" i="1"/>
  <c r="H152" i="1" s="1"/>
  <c r="H148" i="1"/>
  <c r="H147" i="1"/>
  <c r="H146" i="1"/>
  <c r="H145" i="1"/>
  <c r="H144" i="1"/>
  <c r="H143" i="1"/>
  <c r="H142" i="1"/>
  <c r="H141" i="1"/>
  <c r="H140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1" i="1"/>
  <c r="H120" i="1"/>
  <c r="H119" i="1"/>
  <c r="H118" i="1"/>
  <c r="H117" i="1"/>
  <c r="H116" i="1"/>
  <c r="H112" i="1"/>
  <c r="C5" i="6" l="1"/>
  <c r="H173" i="1"/>
  <c r="H177" i="1" s="1"/>
  <c r="H149" i="1"/>
  <c r="H138" i="1"/>
  <c r="H91" i="1"/>
  <c r="H111" i="1"/>
  <c r="H122" i="1" s="1"/>
  <c r="H108" i="1"/>
  <c r="H107" i="1"/>
  <c r="H106" i="1"/>
  <c r="H105" i="1"/>
  <c r="H104" i="1"/>
  <c r="H103" i="1"/>
  <c r="H100" i="1"/>
  <c r="H99" i="1"/>
  <c r="H98" i="1"/>
  <c r="H97" i="1"/>
  <c r="H96" i="1"/>
  <c r="H95" i="1"/>
  <c r="H94" i="1"/>
  <c r="H93" i="1"/>
  <c r="H92" i="1"/>
  <c r="H88" i="1"/>
  <c r="H87" i="1"/>
  <c r="H86" i="1"/>
  <c r="H85" i="1"/>
  <c r="H84" i="1"/>
  <c r="H83" i="1"/>
  <c r="H82" i="1"/>
  <c r="H81" i="1"/>
  <c r="H80" i="1"/>
  <c r="H79" i="1"/>
  <c r="H78" i="1"/>
  <c r="H75" i="1"/>
  <c r="H74" i="1"/>
  <c r="H73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0" i="1"/>
  <c r="H29" i="1"/>
  <c r="H28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" i="1"/>
  <c r="H4" i="1"/>
  <c r="C4" i="6" l="1"/>
  <c r="C19" i="6" s="1"/>
  <c r="H22" i="1"/>
  <c r="H109" i="1"/>
  <c r="H52" i="1"/>
  <c r="H101" i="1"/>
  <c r="H31" i="1"/>
  <c r="H6" i="1"/>
  <c r="H71" i="1"/>
  <c r="H89" i="1"/>
  <c r="H76" i="1"/>
  <c r="G7" i="5" l="1"/>
  <c r="H178" i="1"/>
  <c r="G11" i="5" l="1"/>
  <c r="G47" i="5" s="1"/>
  <c r="G83" i="5" l="1"/>
</calcChain>
</file>

<file path=xl/sharedStrings.xml><?xml version="1.0" encoding="utf-8"?>
<sst xmlns="http://schemas.openxmlformats.org/spreadsheetml/2006/main" count="1532" uniqueCount="669">
  <si>
    <t>DZIAŁ: ROBOTY PRZYGOTOWAWCZE</t>
  </si>
  <si>
    <t>Roboty pomiarowe przy liniowych robotach ziemnych - trasa drogi w terenie równinnym</t>
  </si>
  <si>
    <t>km</t>
  </si>
  <si>
    <t>D-01.01.01</t>
  </si>
  <si>
    <t>Zabezpieczenie drzew o średnicy ponad 30 cm na okres wykonywania robót ziemnych</t>
  </si>
  <si>
    <t>D-01.02.01a</t>
  </si>
  <si>
    <t>DZIAŁ: ROBOTY ROZBIÓRKOWE</t>
  </si>
  <si>
    <t>Rozebranie krawężników betonowych 15x30 cm na podsypce cementowo-piaskowej</t>
  </si>
  <si>
    <t>m</t>
  </si>
  <si>
    <t>D-01-02.04</t>
  </si>
  <si>
    <t xml:space="preserve">D-01-02.04 </t>
  </si>
  <si>
    <t>m3</t>
  </si>
  <si>
    <t>Mechaniczne rozebranie nawierzchni z mieszanek mineralno-bitumicznych o grubości 3 cm</t>
  </si>
  <si>
    <t>m2</t>
  </si>
  <si>
    <t>Mechaniczne rozebranie nawierzchni z mieszanek mineralno-bitumicznych o grubości 12 cm</t>
  </si>
  <si>
    <t xml:space="preserve">D-01.02.04 </t>
  </si>
  <si>
    <t>t</t>
  </si>
  <si>
    <t>Rozebranie nawierzchni z kostki betonowej na podsypce piaskowej z wypełnieniem spoin piaskiem</t>
  </si>
  <si>
    <t>Mechaniczne rozebranie podbudowy z kruszywa kamiennego o grubości 15 cm</t>
  </si>
  <si>
    <t>D-01.02.04</t>
  </si>
  <si>
    <t>Mechaniczne rozebranie podbudowy z kruszywa kamiennego o grubości 20 cm</t>
  </si>
  <si>
    <t>Kosztorys ofertowy - branża drogowa</t>
  </si>
  <si>
    <t>Lp.</t>
  </si>
  <si>
    <t>Nr spec. tech.</t>
  </si>
  <si>
    <t>Opis</t>
  </si>
  <si>
    <t>j.m.</t>
  </si>
  <si>
    <t xml:space="preserve"> szt.</t>
  </si>
  <si>
    <t>RAZEM DZIAŁ 1</t>
  </si>
  <si>
    <t xml:space="preserve">Rozebranie ław pod krawężniki z betonu </t>
  </si>
  <si>
    <t xml:space="preserve">Rozebranie obrzeży 8x30 cm na podsypce piaskowej </t>
  </si>
  <si>
    <t>Załadunek frezów wykonywany koparkami podsiębiernymi 0.40 m3 z transportem samochodami samowyładowczymi na odl.do 10 km</t>
  </si>
  <si>
    <t xml:space="preserve">Utylizacja frezy </t>
  </si>
  <si>
    <t>Załadunek gruzu wykonywany koparkami podsiębiernymi 0.40 m3 z transportem samochodami samowyładowczymi na odl.do 1 km</t>
  </si>
  <si>
    <t>Nakłady uzupełniające za każde dalsze rozpoczęte 0.5 km transportu ponad 1 km samochodami samowyładowczymi podrogach utwardzonych ziemi kat.I-IIkrotność = 18</t>
  </si>
  <si>
    <t xml:space="preserve">Utylizacja Gruz </t>
  </si>
  <si>
    <t>RAZEM DZIAŁ 2</t>
  </si>
  <si>
    <t>DZIAŁ: NAWIERZCHNIA BITUMICZNA - NAKŁADKA</t>
  </si>
  <si>
    <t xml:space="preserve">D-04.07.01 </t>
  </si>
  <si>
    <t xml:space="preserve">Skropienie nawierzchni drogowej asfaltem </t>
  </si>
  <si>
    <t xml:space="preserve">D-05.03.26a </t>
  </si>
  <si>
    <t xml:space="preserve">Warstwa przeciwspękaniowa pod warstwy bitumiczne </t>
  </si>
  <si>
    <t xml:space="preserve">D-05.03.13 </t>
  </si>
  <si>
    <t>D-05.03.13</t>
  </si>
  <si>
    <t>Nawierzchnia z mieszanek mineralno-bitumicznych grysowo-żwirowych - warstwa ścieralna asfaltowa - grubość po zagęszczeniu 4 cm</t>
  </si>
  <si>
    <t>RAZEM DZIAŁ 3</t>
  </si>
  <si>
    <t>DZIAŁ: NAWIERZCHNIA BITUMICZNA - JEZDNIA KR3</t>
  </si>
  <si>
    <t>D-04.01.01</t>
  </si>
  <si>
    <t>Mechaniczne wykonanie koryta na całej szerokości jezdni i chodników w gruncie kat. I-IV głębokości 51 cm</t>
  </si>
  <si>
    <t>Mechaniczne wykonanie koryta na całej szerokości jezdni i chodników w gruncie kat. I-IV głębokości 83 cm</t>
  </si>
  <si>
    <t>Mechaniczne wykonanie koryta na całej szerokości jezdni i chodników w gruncie kat. I-IV głębokości 15 cm</t>
  </si>
  <si>
    <t>Mechaniczne wykonanie koryta na całej szerokości jezdni i chodników w gruncie kat. I-IV głębokości 47 cm</t>
  </si>
  <si>
    <t>Załadunek gruntu wykonywany koparkami podsiębiernymi 0.40 m3 z transportem samochodami samowyładowczymi na odl.do 1 km</t>
  </si>
  <si>
    <t xml:space="preserve">D-04.01.01 </t>
  </si>
  <si>
    <t xml:space="preserve">UTYLIZACJA GRUNT </t>
  </si>
  <si>
    <t>Warstwa ulepszonego podłoża o grubości po zagęszczeniu 15 cm</t>
  </si>
  <si>
    <t>D-04.05.01a</t>
  </si>
  <si>
    <t>D-04.03.01</t>
  </si>
  <si>
    <t>Pielęgnacja piaskiem z polewaniem wodą podbudowy z mieszanki betonowej i z gruntu stabilizowanego cementem</t>
  </si>
  <si>
    <t>D-04.04.02</t>
  </si>
  <si>
    <t>Podbudowa zasadnicza z mieszanki niezwiązanej C90/3 - warstwa górna o grubości po zagęszczeniu 20 cm</t>
  </si>
  <si>
    <t>D-04.07.01</t>
  </si>
  <si>
    <t>Podbudowa z mieszanki mineralno-bitumicznej klincowo-żwirowej o lepiszczu asfaltowym - grubość warstwy po zagęszczeniu 7 cm</t>
  </si>
  <si>
    <t>D-05.03.05b</t>
  </si>
  <si>
    <t>Nawierzchnia z mieszanek mineralno-bitumicznych grysowo-żwirowych - warstwa wiążąca asfaltowa - grubość po zagęszczeniu 5 cm</t>
  </si>
  <si>
    <t>RAZEM DZIAŁ 4</t>
  </si>
  <si>
    <t>DZIAŁ: NAWIERZCHNIA BITUMICZNA - WYNIESIONE PRZEJŚCIE DLA PIESZYCH</t>
  </si>
  <si>
    <t>Mechaniczne wykonanie koryta na całej szerokości jezdni i chodników w gruncie kat. I-IV głębokości 11 cm</t>
  </si>
  <si>
    <t>Mechaniczne wykonanie koryta na całej szerokości jezdni i chodników w gruncie kat. I-IV głębokości 43 cm</t>
  </si>
  <si>
    <t>RAZEM DZIAŁ 5</t>
  </si>
  <si>
    <t>DZIAŁ: NAWIERZCHNIA Z KOSTKI BETONOWEJ - AZYL DLA PIESZYCH</t>
  </si>
  <si>
    <t xml:space="preserve">m2 </t>
  </si>
  <si>
    <t>Mechaniczne profilowanie i zagęszczenie podłoża pod warstwy konstrukcyjne nawierzchni w gruncie kat. I-IV</t>
  </si>
  <si>
    <t>Podbudowa zasadnicza z mieszanki niezwiązanej C90/3 - warstwa górna o grubości po zagęszczeniu 15 cm</t>
  </si>
  <si>
    <t>D-05.03.23</t>
  </si>
  <si>
    <t>Nawierzchnie z kostki brukowej betonowej o grubości 8 cm na podsypce cementowo-piaskowej</t>
  </si>
  <si>
    <t>RAZEM DZIAŁ 6</t>
  </si>
  <si>
    <t>DZIAŁ: NAWIERZCHNIA Z KOSTKI BETONOWEJ - CHODNIK</t>
  </si>
  <si>
    <t>Mechaniczne wykonanie koryta na całej szerokości jezdni i chodników w gruncie kat. I-IV głębokości 26 cm</t>
  </si>
  <si>
    <t>Mechaniczne wykonanie koryta na całej szerokości jezdni i chodników w gruncie kat. I-IV głębokości 46 cm</t>
  </si>
  <si>
    <t>Mechaniczne wykonanie koryta na całej szerokości jezdni i chodników w gruncie kat. I-IV głębokości 20 cm</t>
  </si>
  <si>
    <t>RAZEM DZIAŁ 7</t>
  </si>
  <si>
    <t>Dz.1</t>
  </si>
  <si>
    <t>Dz.2</t>
  </si>
  <si>
    <t>Dz.3</t>
  </si>
  <si>
    <t>Dz.4</t>
  </si>
  <si>
    <t>Dz.5</t>
  </si>
  <si>
    <t>Dz.6</t>
  </si>
  <si>
    <t>Dz.7</t>
  </si>
  <si>
    <t>Dz.8</t>
  </si>
  <si>
    <t>Dz.9</t>
  </si>
  <si>
    <t>DZIAŁ: NAWIERZCHNIA Z KOSTKI BETONOWEJ - ZJAZDY</t>
  </si>
  <si>
    <t>Mechaniczne wykonanie koryta na całej szerokości jezdni i chodników w gruncie kat. I-IV głębokości 10 cm</t>
  </si>
  <si>
    <t>Mechaniczne wykonanie koryta na całej szerokości jezdni i chodników w gruncie kat. I-IV głębokości 40 cm</t>
  </si>
  <si>
    <t>Mechaniczne wykonanie koryta na całej szerokości jezdni i chodników w gruncie kat. I-IV głębokości 66 cm</t>
  </si>
  <si>
    <t>UTYLIZACJA GRUNT</t>
  </si>
  <si>
    <t>Podbudowa zasadnicza z mieszanki niezwiązanej C90/3 - warstwa górna o grubości po zagęszczeniu 25 cm</t>
  </si>
  <si>
    <t>RAZEM DZIAŁ 8</t>
  </si>
  <si>
    <t>DZIAŁ: NAWIERZCHNIA Z KOSTKI BETONOWEJ - ZABRUK</t>
  </si>
  <si>
    <t>RAZEM DZIAŁ 9</t>
  </si>
  <si>
    <t>Dz.10</t>
  </si>
  <si>
    <t>Pielęgnacja piaskiem z polewaniem wodą podbudowy z m2 mieszanki betonowej i z gruntu stabilizowanego cementem</t>
  </si>
  <si>
    <t>Mechaniczne wykonanie koryta na całej szerokości jezdni i chodników w gruncie kat. I-IV głębokości 55 cm</t>
  </si>
  <si>
    <t>Nawierzchnia z kostki kamiennej rzędowej o wysokości 15/17 cm na podsypce cementowo-piaskowej</t>
  </si>
  <si>
    <t>RAZEM DZIAŁ 10</t>
  </si>
  <si>
    <t>Dz.11</t>
  </si>
  <si>
    <t>DZIAŁ: NAWIERZCHNIA BETONOWA - ZATOKA AUTOBUSOWA</t>
  </si>
  <si>
    <t>Mechaniczne wykonanie koryta na całej szerokości jezdni i chodników w gruncie kat. I-IV głębokości 64 cm</t>
  </si>
  <si>
    <t>Mechaniczne wykonanie koryta na całej szerokości jezdni i chodników w gruncie kat. I-IV głębokości 90 cm</t>
  </si>
  <si>
    <t>Załadunek gruntu wykonywany koparkami podsiębiernymi m3 0.40 z transportem samochodami samowyładowczymi na odl.do 1 km</t>
  </si>
  <si>
    <t>Nakłady uzupełniające za każde dalsze rozpoczęte 0.5 km transportu ponad 1 km samochodami samowyładowczymi po drogach utwardzonych ziemi kat.I-II krotność = 18</t>
  </si>
  <si>
    <t>D-04.06.02</t>
  </si>
  <si>
    <t>Podbudowa betonowa bez dylatacji C5/6 - grubość warstwy po zagęszczeniu 20 cm</t>
  </si>
  <si>
    <t>D-05.03.04</t>
  </si>
  <si>
    <t>geowłóknina ( warstwa poślizgowa)</t>
  </si>
  <si>
    <t>Nawierzchnia betonowa - warstwa górna o grubości 23 cm</t>
  </si>
  <si>
    <t>Zbrojenie konstrukcji betonowych - śr. zbrojenia 22-26 mm</t>
  </si>
  <si>
    <t>kg</t>
  </si>
  <si>
    <t>RAZEM DZIAŁ 11</t>
  </si>
  <si>
    <t>Dz.12</t>
  </si>
  <si>
    <t>DZIAŁ: ELEMENTY ULIC</t>
  </si>
  <si>
    <t>D-08.01.01</t>
  </si>
  <si>
    <t>Krawężniki betonowe wystające o wymiarach 15x30 cm na podsypce cementowo-piaskowej</t>
  </si>
  <si>
    <t>Ława pod krawężniki betonowa z oporem</t>
  </si>
  <si>
    <t>Krawężniki betonowe najazdowe o wymiarach 15x22 cm na podsypce cementowo-piaskowej</t>
  </si>
  <si>
    <t>Krawężniki betonowe wtopione o wymiarach 12x25 cm na podsypce cementowo-piaskowej</t>
  </si>
  <si>
    <t>D-08.01.00P</t>
  </si>
  <si>
    <t>Krawężniki polimerobetonowe wystające o wymiarach 43,5x31,4 cm na podsypce cementowo-piaskowej</t>
  </si>
  <si>
    <t>D-08.03.01</t>
  </si>
  <si>
    <t>Obrzeża betonowe o wymiarach 25x8 cm na podsypce cementowo-piaskowej z wypełnieniem spoin zaprawą cementową</t>
  </si>
  <si>
    <t>RAZEM DZIAŁ 12</t>
  </si>
  <si>
    <t>Dz.13</t>
  </si>
  <si>
    <t>DZIAŁ: ZIELEŃ</t>
  </si>
  <si>
    <t>D.09.01.01</t>
  </si>
  <si>
    <t>Humusowanie z obsianiem przy grubości warstwy humusu 10 cm</t>
  </si>
  <si>
    <t>RAZEM DZIAŁ 13</t>
  </si>
  <si>
    <t>Dz.14</t>
  </si>
  <si>
    <t>Tymczasowa organizacja ruchu</t>
  </si>
  <si>
    <t>kpl.</t>
  </si>
  <si>
    <t>RAZEM DZIAŁ 14</t>
  </si>
  <si>
    <t>RAZEM KOSZTORYS BR. DROGOWEJ</t>
  </si>
  <si>
    <t>Kosztorys ofertowy - branża sanitarna</t>
  </si>
  <si>
    <t>DZIAŁ: KANALIZACJA DESZCZOWA</t>
  </si>
  <si>
    <t>Dz.1.1</t>
  </si>
  <si>
    <t>Roboty ziemne</t>
  </si>
  <si>
    <t>SST-01.03</t>
  </si>
  <si>
    <t>Roboty pomiarowe przy liniowych robotach</t>
  </si>
  <si>
    <t>Wykopy oraz przekopy wykonywane koparkami podsiębiernymi 0.40 m3 na odkład w gruncie kat.I-II 80% wykopów</t>
  </si>
  <si>
    <t>Ręczne wykopy z podnoszeniem urobku w pojemniku żurawiem przesuwnym budowlanym 0.5-0.75 t i wyładowaniem na odkład kat.gr.I-II. 40% wykopów.</t>
  </si>
  <si>
    <t>Utylizacja gruntu</t>
  </si>
  <si>
    <t>Kanały rurowe - podłoża z materiałów sypkich o grubości 10 cm. Rury i studnie</t>
  </si>
  <si>
    <t>Zasypywanie wykopów spycharkami z przemieszczeniem gruntu na odl. do 10 m w gruncie kat. I-III</t>
  </si>
  <si>
    <t>Zagęszczenie nasypów ubijakami mechanicznymi; m3 grunty sypkie kat. I-III</t>
  </si>
  <si>
    <t>Zabezpieczenie ścian wykopu obudową - typ boksowy, przy głębokości do 2,50 m; szerokość wykopu 0,90-1,0</t>
  </si>
  <si>
    <t>Dz.1.2</t>
  </si>
  <si>
    <t>Roboty montażowe</t>
  </si>
  <si>
    <t>Kanały z rur PVC łączonych na wcisk o śr. zewn. 400 mm</t>
  </si>
  <si>
    <t>Kanały z rur PVC łączonych na wcisk o śr. zewn. 315 mm</t>
  </si>
  <si>
    <t>Kanały z rur PVC łączonych na wcisk o śr. zewn. 250 mm</t>
  </si>
  <si>
    <t>Kanały z rur PVC łączonych na wcisk o śr. zewn. 200 mm</t>
  </si>
  <si>
    <t>Kanały z rur PVC łączonych na wcisk o śr. zewn. 160 mm</t>
  </si>
  <si>
    <t>Studnie rewizyjne z kręgów betonowych (C35/45) o śr. 1200 mm z osadnikiem w gotowym wykopie</t>
  </si>
  <si>
    <t>Studzienki ściekowe według projektu typowego KB4-4.12.1(5) typ WU-II-A z monolitycznym dnem, z częścią osadową o głębokości 0.95</t>
  </si>
  <si>
    <t>szt.</t>
  </si>
  <si>
    <t>RAZEM dział 1.2</t>
  </si>
  <si>
    <t>RAZEM dział 1.1</t>
  </si>
  <si>
    <t>Dz.1.3</t>
  </si>
  <si>
    <t>Próby i odbiory</t>
  </si>
  <si>
    <t>Próba wodna szczelności kanałów rurowych o śr.nominalnej 400 mm</t>
  </si>
  <si>
    <t>Próba wodna szczelności kanałów rurowych o śr.nominalnej 250 mm</t>
  </si>
  <si>
    <t>Próba wodna szczelności kanałów rurowych o śr.nominalnej do 150 mm</t>
  </si>
  <si>
    <t>RAZEM dział 1.3</t>
  </si>
  <si>
    <t>RAZEM KOSZTORYS BR. SANITARNEJ</t>
  </si>
  <si>
    <t>Kosztorys ofertowy - branża elektryczna - budowa oświetlenia drogowego</t>
  </si>
  <si>
    <t>Podstawa</t>
  </si>
  <si>
    <t>Budowa linii kablowej nn 0,4kV</t>
  </si>
  <si>
    <t>45112100-6</t>
  </si>
  <si>
    <t>KNR 2-01 0702-0202</t>
  </si>
  <si>
    <t>Kopanie koparkami podsiębiernymi rowów dla kabli o głębokości do 0.8 m i szer. dna do 0.4 m w gruncie kat. III-IV</t>
  </si>
  <si>
    <t>KNR 2-01 0705-0202</t>
  </si>
  <si>
    <t>Mechaniczne zasypywanie rowów dla kabli o głębokości do 0.6 m i szer. dna do 0.4 m w gruncie kat. III-IV</t>
  </si>
  <si>
    <t>Nasypanie warstwy piasku na dnie rowu kablowego o szerokości do 0.4 m</t>
  </si>
  <si>
    <t>KNNR 5 0707-04</t>
  </si>
  <si>
    <t>45231400-9</t>
  </si>
  <si>
    <t>Układanie kabli o masie do 3.0 kg/m w rowach kablowych ręcznie</t>
  </si>
  <si>
    <t>KNNR 5 0713-03</t>
  </si>
  <si>
    <t>Układanie kabli o masie do 3.0 kg/m w rurach, pustakach lub kanałach za_x0002_mkniętych</t>
  </si>
  <si>
    <t xml:space="preserve"> kalk. własna</t>
  </si>
  <si>
    <t>43136000-5</t>
  </si>
  <si>
    <t>Przewiert sterowany w rurze HDPE110</t>
  </si>
  <si>
    <t>KNNR 5 0726-12</t>
  </si>
  <si>
    <t>Zarobienie na sucho końca kabla 5-żyłowego o przekroju żył do 400 mm2 na napięcie do 1 kV o izolacji i powłoce z tworzyw sztucznych</t>
  </si>
  <si>
    <t>KNNR 5 0907-06</t>
  </si>
  <si>
    <t>Układanie uziomów w rowach kablowych</t>
  </si>
  <si>
    <t>34928500-3</t>
  </si>
  <si>
    <t>KNNR 5 1001-01</t>
  </si>
  <si>
    <t>Montaż i stawianie słupów oświetleniowych o masie do 100 kg</t>
  </si>
  <si>
    <t>Przeniesienie słupów oświetleniowych o masie do 100 kg</t>
  </si>
  <si>
    <t>KNNR 5 1004-01</t>
  </si>
  <si>
    <t>Montaż opraw oświetlenia zewnętrznego na słupie</t>
  </si>
  <si>
    <t>KNNR 5 0203-01</t>
  </si>
  <si>
    <t>KNNR 5 0201-04</t>
  </si>
  <si>
    <t>Przewody kabelkowe o łącznym przekroju żył do 7.5 mm2 wciągane do rur</t>
  </si>
  <si>
    <t>Przewody izolowane jednożyłowe o przekroju 10 mm2 wciągane do rur</t>
  </si>
  <si>
    <t>KNNR 5 1302-03</t>
  </si>
  <si>
    <t>Badanie linii kablowej N.N.- kabel 4-żyłowy</t>
  </si>
  <si>
    <t>odc.</t>
  </si>
  <si>
    <t>KNNR 5 1304-01</t>
  </si>
  <si>
    <t>Badania i pomiary instalacji uziemiającej (pierwszy pomiar)</t>
  </si>
  <si>
    <t>71355000-1</t>
  </si>
  <si>
    <t>Obsługa geodezyjna</t>
  </si>
  <si>
    <t xml:space="preserve">45231400-9 </t>
  </si>
  <si>
    <t>kpl</t>
  </si>
  <si>
    <t>1 d.1</t>
  </si>
  <si>
    <t>2 d.1</t>
  </si>
  <si>
    <t xml:space="preserve">3 d.1 </t>
  </si>
  <si>
    <t>4 d.1</t>
  </si>
  <si>
    <t>5 d.1</t>
  </si>
  <si>
    <t>6 d.1</t>
  </si>
  <si>
    <t>7 d.1</t>
  </si>
  <si>
    <t>8 d.1</t>
  </si>
  <si>
    <t>9 d.1</t>
  </si>
  <si>
    <t>10 d.1</t>
  </si>
  <si>
    <t>11 d.1</t>
  </si>
  <si>
    <t>12 d.1</t>
  </si>
  <si>
    <t>13 d.1</t>
  </si>
  <si>
    <t>14 d.1</t>
  </si>
  <si>
    <t>15 d.1</t>
  </si>
  <si>
    <t>16 d.1</t>
  </si>
  <si>
    <t>17 d.1</t>
  </si>
  <si>
    <t>18 d.1</t>
  </si>
  <si>
    <t>RAZEM KOSZTORYS - budowa oswietlenia drogowego</t>
  </si>
  <si>
    <t>Kod CPV</t>
  </si>
  <si>
    <t>Obmiar</t>
  </si>
  <si>
    <t>Cena jedn.</t>
  </si>
  <si>
    <t>Wartość netto</t>
  </si>
  <si>
    <t>Opis i wyliczenia</t>
  </si>
  <si>
    <t>Sieć elektroenergetyczna kablowa 0,4kV</t>
  </si>
  <si>
    <t>Wygrodzenie terenu robót folią</t>
  </si>
  <si>
    <t>KNNR 9 0801-12</t>
  </si>
  <si>
    <t>45111200-0</t>
  </si>
  <si>
    <t>Demontaż kabli wielożyłowych o masie 3.0-5.5 kg/m układanych w gruncie kat. III-IV</t>
  </si>
  <si>
    <t>Kosztorys ofertowy - branża elektryczna - usunięcie kolizji</t>
  </si>
  <si>
    <t>43322000-6</t>
  </si>
  <si>
    <t>3 d.1</t>
  </si>
  <si>
    <t>Układanie kabli o masie do 3.0 kg/m w rurach, pustakach lub kanałach zamkniętych</t>
  </si>
  <si>
    <t>KNNR 5 0717-04</t>
  </si>
  <si>
    <t>Układanie kabli o masie do 3.0 kg/m bezpośrednio na słupach betonowych</t>
  </si>
  <si>
    <t>KNR 5-10 0508-08</t>
  </si>
  <si>
    <t>Montaż w rowach muf przelotowych z rur termokurczliwych na kablach wieloży- łowych z żyłami Al o przekroju do 240 mm2 na napięcie do 1 kV o izolacji i powłoce z tworzyw sztucznych</t>
  </si>
  <si>
    <t>KNNR 5 0401-02</t>
  </si>
  <si>
    <t>Szafka pomiarowa P1-Rs/LZV/F</t>
  </si>
  <si>
    <t>Złącze kablowe KRSN-1/6R-NH2/F</t>
  </si>
  <si>
    <t>Układanie uziomów w rowach kablowych KOD CPV - 45231400-9</t>
  </si>
  <si>
    <t>KNNR 5 0726-11</t>
  </si>
  <si>
    <t>Zarobienie na sucho końca kabla 5-żyłowego o przekroju żył do 120 mm2 na napięcie do 1 kV o izolacji i powłoce z tworzyw sztucznych</t>
  </si>
  <si>
    <t>KNNR 5 1305-01</t>
  </si>
  <si>
    <t>Sprawdzenie samoczynnego wyłączania zasilania (pierwsza próba)</t>
  </si>
  <si>
    <t>prób.</t>
  </si>
  <si>
    <t>kalk. własna</t>
  </si>
  <si>
    <t>Sieć elektroenergetyczna napowietrzna 0,4kV</t>
  </si>
  <si>
    <t>20 d.2</t>
  </si>
  <si>
    <t>21 d.2</t>
  </si>
  <si>
    <t>22 d.2</t>
  </si>
  <si>
    <t>KNNR 9 0901-02</t>
  </si>
  <si>
    <t>Demontaż słupów żelbetowych linii NN pojedynczych z ustojami</t>
  </si>
  <si>
    <t>KNNR 9 0903-04</t>
  </si>
  <si>
    <t>Demontaż przewodów AsXSn linii NN o przekroju do 95 mm2</t>
  </si>
  <si>
    <t>KNNR 5 0903-02</t>
  </si>
  <si>
    <t>Montaż i stawianie słupów linii napowietrznej nn z żerdzi wirowanych - pojedynczy o długości do 12.0 m</t>
  </si>
  <si>
    <t>słup</t>
  </si>
  <si>
    <t>KNR 5-14 0604-01</t>
  </si>
  <si>
    <t>Przykrecanie tabliczek opisowych</t>
  </si>
  <si>
    <t>Budowa linii kablowej 15kV: NA2XXS(FL)2Y 1x150/25</t>
  </si>
  <si>
    <t>24 d.3</t>
  </si>
  <si>
    <t>25 d.3</t>
  </si>
  <si>
    <t>26 d.3</t>
  </si>
  <si>
    <t>27 d.3</t>
  </si>
  <si>
    <t>28 d.3</t>
  </si>
  <si>
    <t>29 d.3</t>
  </si>
  <si>
    <t>30 d.3</t>
  </si>
  <si>
    <t>31 d.3</t>
  </si>
  <si>
    <t>32 d.3</t>
  </si>
  <si>
    <t>33 d.3</t>
  </si>
  <si>
    <t>34 d.3</t>
  </si>
  <si>
    <t>KNNR 5 0701-05</t>
  </si>
  <si>
    <t>Kopanie rowów dla kabli w sposób mechaniczny w gruncie kat. III-IV</t>
  </si>
  <si>
    <t>KNNR 5 0702-05</t>
  </si>
  <si>
    <t>Zasypywanie rowów dla kabli wykonanych mechanicznie w gruncie kat. III-IV</t>
  </si>
  <si>
    <t>KNNR 5 0706-01</t>
  </si>
  <si>
    <t>KNNR 5 0705-01</t>
  </si>
  <si>
    <t>Ułożenie rur osłonowych z PCW o śr.do 200 mm</t>
  </si>
  <si>
    <t>KNR 5-10 0512-06</t>
  </si>
  <si>
    <t>Montaż w rowach muf przelotowych z taśm izolacyjnych na kablach jednożyłowych z żyłami Al o przekroju do 240 mm2 na napięcie do 20 kV o izolacji i powłoce z tworzyw sztucznych</t>
  </si>
  <si>
    <t>KNNR 5 1302-01</t>
  </si>
  <si>
    <t>Badanie linii kablowej S.N.</t>
  </si>
  <si>
    <t>Współpraca z ZE. Etapowe wykonywanie</t>
  </si>
  <si>
    <t>Przyłącza kablowe - WLZ do istniejących budynków (Poza zakresem EOP)</t>
  </si>
  <si>
    <t>36 d.4</t>
  </si>
  <si>
    <t>37 d.4</t>
  </si>
  <si>
    <t>38 d.4</t>
  </si>
  <si>
    <t>39 d.4</t>
  </si>
  <si>
    <t>40 d.4</t>
  </si>
  <si>
    <t>41 d.4</t>
  </si>
  <si>
    <t>42 d.4</t>
  </si>
  <si>
    <t>43 d.4</t>
  </si>
  <si>
    <t>44 d.4</t>
  </si>
  <si>
    <t>45 d.4</t>
  </si>
  <si>
    <t>Sieć elektroenergetyczna 0,4kV oświetleniowa - EOŚ</t>
  </si>
  <si>
    <t>46 d.4</t>
  </si>
  <si>
    <t>47 d.4</t>
  </si>
  <si>
    <t>48 d.4</t>
  </si>
  <si>
    <t>49 d.4</t>
  </si>
  <si>
    <t>50 d.4</t>
  </si>
  <si>
    <t>RAZEM KOSZTORYS BRANŻY ELEKTRYCZNEJ - USUNIĘCIE KOLIZJI</t>
  </si>
  <si>
    <t>Kosztorys ofertowy - przebudowa sieci telekomunikacyjnych i budowa kanału technologicznego</t>
  </si>
  <si>
    <t>Rozdział</t>
  </si>
  <si>
    <t>USUNIĘCIE KOLIZJI</t>
  </si>
  <si>
    <t>1.1</t>
  </si>
  <si>
    <t>Grupa</t>
  </si>
  <si>
    <t>Orange Polska</t>
  </si>
  <si>
    <t>1.1.1</t>
  </si>
  <si>
    <t>Element</t>
  </si>
  <si>
    <t>Przebudowa i zabezpieczenie infrastruktury telekomunikacyjnej</t>
  </si>
  <si>
    <t>1.1.1.1</t>
  </si>
  <si>
    <t xml:space="preserve">TPSA 40/301/2 </t>
  </si>
  <si>
    <t>Budowa studni kablowych prefabrykowanych rozdzielczych SKR, typ SKR-1, grunt kategorii III</t>
  </si>
  <si>
    <t>1.1.1.2</t>
  </si>
  <si>
    <t>1.1.1.3</t>
  </si>
  <si>
    <t>1.1.1.4</t>
  </si>
  <si>
    <t>1.1.1.5</t>
  </si>
  <si>
    <t>TPSA 40/102/1</t>
  </si>
  <si>
    <t>Budowa kanalizacji kablowej pierwotnej z rur z tworzyw sztucznych w wykopie wykonanym machanicznie w gruncie kategorii III, 1 warstwa i 1 otwór w ciągu kanalizacji, 1 rura w warstwie - Analogia (zabezpieczenie rurą dwudzielną A58)</t>
  </si>
  <si>
    <t>Budowa przepustu kablowego z rur z tworzyw sztucznych w wykopie wykonanym machanicznie w gruncie kategorii III, 1 warstwa i 1 otwór w ciągu kanalizacji, 1 rura w warstwie</t>
  </si>
  <si>
    <t>TPSA 40/606/5</t>
  </si>
  <si>
    <t>Montaż słupka rozdzielczego zakopywanego</t>
  </si>
  <si>
    <t>Montaż słupka rozdzielczego zakopywanego Analogia ( Demontaż słupka )</t>
  </si>
  <si>
    <t>1.1.2</t>
  </si>
  <si>
    <t>Przebudowa kabli miedzianych</t>
  </si>
  <si>
    <t>1.1.2.1</t>
  </si>
  <si>
    <t>1.1.2.2</t>
  </si>
  <si>
    <t>TPSA 40/502/7</t>
  </si>
  <si>
    <t>Układanie kabla wypełnionego w rowie kablowym wykopanym i zasypanym mechanicznie, grunt kategorii III, kabel o średnicy do 30 mm, układanie 1 kabla</t>
  </si>
  <si>
    <t>KNR 2-01 0119-03</t>
  </si>
  <si>
    <t>KNR 2-21 0107-04</t>
  </si>
  <si>
    <t>KNR 2-31 0813-03</t>
  </si>
  <si>
    <t>KNR 2-31 0812-03</t>
  </si>
  <si>
    <t>KNR 2-31 0814-02</t>
  </si>
  <si>
    <t>KNR 2-31 0803-03</t>
  </si>
  <si>
    <t>KNR 2-31 0803-03 + KNR 2-31 0803-04</t>
  </si>
  <si>
    <t>KNR 2-01 0212-05 + KNR 2-01 0214-03</t>
  </si>
  <si>
    <t>KNR 2-31 0807-01</t>
  </si>
  <si>
    <t>KNR 2-31 0811-01 - analogia</t>
  </si>
  <si>
    <t>KNR 2-31 0802-07</t>
  </si>
  <si>
    <t>KNR 2-31 0802-07 + KNR 2-31 0802-08</t>
  </si>
  <si>
    <t>KNR 2-01 0212-05</t>
  </si>
  <si>
    <t>KNR 2-01 0214-03</t>
  </si>
  <si>
    <t>D-13.13.13</t>
  </si>
  <si>
    <t>KNR 2-31 1004-07</t>
  </si>
  <si>
    <t>KNR AT-03 0203-01</t>
  </si>
  <si>
    <t>KNR 2-31 0311-01 + KNR 2-31 0311-02</t>
  </si>
  <si>
    <t>KNR 2-31 0311-05 0311-06</t>
  </si>
  <si>
    <t>KNR 2-31 0101-01 + KNR 2-31 0101-02</t>
  </si>
  <si>
    <t>KNR 2-31 0101-01</t>
  </si>
  <si>
    <t>D-04.04.02B</t>
  </si>
  <si>
    <t>KNR 2-31 0114-05</t>
  </si>
  <si>
    <t>KNR 2-31 0111-03 + KNR 2-31 0111-04</t>
  </si>
  <si>
    <t>KNR 2-31 0118-01</t>
  </si>
  <si>
    <t>KNR 2-31 0114-07 0114-08</t>
  </si>
  <si>
    <t>KNR 2-31 0110-01 0110-02</t>
  </si>
  <si>
    <t>KNR 2-31 0311-01 0311-02</t>
  </si>
  <si>
    <t>KNR 2-31 0103-04</t>
  </si>
  <si>
    <t>KNR 2-31 0511-03</t>
  </si>
  <si>
    <t>KNR 2-31 0302-02</t>
  </si>
  <si>
    <t>D-05.03.01</t>
  </si>
  <si>
    <t>KNR 2-31 0109-03 + KNR 2-31 0109-04</t>
  </si>
  <si>
    <t>KNR 13-12 0701-06</t>
  </si>
  <si>
    <t>KNR 2-31 0308-03 0308-04</t>
  </si>
  <si>
    <t>KNNR-W 10 2601-08</t>
  </si>
  <si>
    <t>KNR 2-31 0403-03</t>
  </si>
  <si>
    <t>KNR 2-31 0402-04</t>
  </si>
  <si>
    <t>KNR 2-31 0403-05 analogia</t>
  </si>
  <si>
    <t>KNR 2-31 0403-03 - analogia</t>
  </si>
  <si>
    <t>KNR 2-31 0407-05</t>
  </si>
  <si>
    <t>KNR 2-01 0510-01 0510-02</t>
  </si>
  <si>
    <t>Dz.15</t>
  </si>
  <si>
    <t>DZIAŁ: INNE</t>
  </si>
  <si>
    <t>Montaż wiaty przystankowej</t>
  </si>
  <si>
    <t>Montaż tablic o dofinansowaniu</t>
  </si>
  <si>
    <t>Nadzór archeologiczny</t>
  </si>
  <si>
    <t>DZIAŁ: ORGANIZACJA RUCHU</t>
  </si>
  <si>
    <t>Dz.15.1</t>
  </si>
  <si>
    <t>OZNAKOWANIE POZIOME</t>
  </si>
  <si>
    <t>D-07.01.01</t>
  </si>
  <si>
    <t>KNR 2-31 0706-06</t>
  </si>
  <si>
    <t>Mechaniczne malowanie linii na skrzyżowaniach i przejściach dla pieszych farbą chlorokauczukową</t>
  </si>
  <si>
    <t>KNR 2-31 0706-02</t>
  </si>
  <si>
    <t>KNR 2-31 0706-03</t>
  </si>
  <si>
    <t>Mechaniczne malowanie linii segregacyjnych i krawędziowych ciągłych na jezdni farbą chlorokauczukową</t>
  </si>
  <si>
    <t>Mechaniczne malowanie linii segregacyjnych i krawędziowych przerywanych na jezdni farbą chlorokauczukową</t>
  </si>
  <si>
    <t>RAZEM DZIAŁ 15.1</t>
  </si>
  <si>
    <t>Dz.15.2</t>
  </si>
  <si>
    <t>OZNAKOWANIE PIONOWE</t>
  </si>
  <si>
    <t>D-07.02.01</t>
  </si>
  <si>
    <t>KNR 2-31 0702-01</t>
  </si>
  <si>
    <t>Słupki do znaków drogowych z rur stalowych o śr. 50 mm</t>
  </si>
  <si>
    <t>KNR 2-31 0703-03</t>
  </si>
  <si>
    <t>KNR 2-31 0703-02</t>
  </si>
  <si>
    <t>KNR 2-31 0703-01</t>
  </si>
  <si>
    <t>Zdejmowanie tablic znaków drogowych zakazu, nakazu, ostrzegawczych, informacyjnych</t>
  </si>
  <si>
    <t>Demontaż słupków do znaków drogowych</t>
  </si>
  <si>
    <t>Przymocowanie tablic znaków drogowych zakazu, nakazu, ostrzegawczych, informacyjnych o powierzchni ponad 0.3 m2</t>
  </si>
  <si>
    <t>Przymocowanie tablic znaków drogowych zakazu, nakazu, ostrzegawczych, informacyjnych o powierzchni do 0.3 m2 - T-1</t>
  </si>
  <si>
    <t>Montaż słupka U-5a</t>
  </si>
  <si>
    <t>Przestawienie istniejących znaków drogowych</t>
  </si>
  <si>
    <t>RAZEM DZIAŁ 15.2</t>
  </si>
  <si>
    <t>Dz.15.3</t>
  </si>
  <si>
    <t>TYMCZASOWA ORGANIZACJA RUCHU</t>
  </si>
  <si>
    <t>`</t>
  </si>
  <si>
    <t xml:space="preserve">D-07.01.01, D-07.02.01 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</si>
  <si>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</si>
  <si>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</si>
  <si>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</si>
  <si>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</si>
  <si>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</si>
  <si>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</si>
  <si>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</si>
  <si>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</si>
  <si>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</si>
  <si>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</si>
  <si>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</si>
  <si>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</si>
  <si>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</si>
  <si>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</si>
  <si>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</si>
  <si>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</si>
  <si>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</si>
  <si>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</si>
  <si>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</si>
  <si>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</si>
  <si>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</si>
  <si>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</si>
  <si>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</si>
  <si>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Układanie kabla wypełnionego w rowie kablowym wykopanym i zasypanym mechanicznie, grunt kategorii III, kabel o średnicy do 30 mm, układanie 1 kabla - Analogia (odsunięcie kabla)</t>
  </si>
  <si>
    <t>TPSA 40/502/8</t>
  </si>
  <si>
    <t>Układanie kabla wypełnionego w rowie kablowym wykopanym i zasypanym mechanicznie, grunt kategorii III, kabel o średnicy do 30 mm, układanie każdego następnego kabla - Analogia (odsunięcie kabla)</t>
  </si>
  <si>
    <t>Układanie kabla wypełnionego w rowie kablowym wykopanym i zasypanym mechanicznie, grunt kategorii III, kabel o średnicy do 30 mm, układanie 1 kabla - Analogia (wyciaganie nieczynnego kabla z ziemi)</t>
  </si>
  <si>
    <t>TPSA 40/717/8</t>
  </si>
  <si>
    <t>Montaż złączy równoległych kabli wypełnionych ułożonych w kanalizacji kablowej z zastosowaniem pojedynczych łączników żył i termokurczliwych osłon wzmocnionych, kabel o 300 parach</t>
  </si>
  <si>
    <t>złącze</t>
  </si>
  <si>
    <t>TPSA 40/717/5</t>
  </si>
  <si>
    <t>Montaż złączy równoległych kabli wypełnionych ułożonych w kanalizacji kablowej z zastosowaniem pojedynczych łączników żył i termokurczliwych osłon wzmocnionych, kabel o 100 parach</t>
  </si>
  <si>
    <t>Montaż złączy równoległych kabli wypełnionych ułożonych w kanalizacji kablowej z zastosowaniem pojedynczych łączników żył i termokurczliwych osłon wzmocnionych, kabel o 70 parach</t>
  </si>
  <si>
    <t>TPSA 40/717/4</t>
  </si>
  <si>
    <t>Montaż złączy równoległych kabli wypełnionych ułożonych w kanalizacji kablowej z zastosowaniem pojedynczych łączników żył i termokurczliwych osłon wzmocnionych, kabel o 50 parach</t>
  </si>
  <si>
    <t>TPSA 40/717/2</t>
  </si>
  <si>
    <t>Montaż złączy równoległych kabli wypełnionych ułożonych w kanalizacji kablowej z zastosowaniem pojedynczych łączników żył i termokurczliwych osłon wzmocnionych, kabel o 20 parach</t>
  </si>
  <si>
    <t>KNR 501/1310/11</t>
  </si>
  <si>
    <t>Pomiary końcowe prądem stałym, kabel o liczbie par˙300</t>
  </si>
  <si>
    <t>odcinek</t>
  </si>
  <si>
    <t>KNR 501/1310/9</t>
  </si>
  <si>
    <t>Pomiary końcowe prądem stałym, kabel o liczbie par˙100</t>
  </si>
  <si>
    <t>KNR 501/1310/7</t>
  </si>
  <si>
    <t>Pomiary końcowe prądem stałym, kabel o liczbie par˙70</t>
  </si>
  <si>
    <t>KNR 501/1310/5</t>
  </si>
  <si>
    <t>Pomiary końcowe prądem stałym, kabel o liczbie par˙50</t>
  </si>
  <si>
    <t>KNR 501/1310/2</t>
  </si>
  <si>
    <t>Pomiary końcowe prądem stałym, kabel o liczbie par˙20</t>
  </si>
  <si>
    <t>KNR 501/1310/1</t>
  </si>
  <si>
    <t>Pomiary końcowe prądem stałym, kabel o liczbie par˙10</t>
  </si>
  <si>
    <t>1.1.3</t>
  </si>
  <si>
    <t>Przebudowa linii światłowodowej</t>
  </si>
  <si>
    <t>1.1.3.1</t>
  </si>
  <si>
    <t>1.1.3.2</t>
  </si>
  <si>
    <t>1.1.3.3</t>
  </si>
  <si>
    <t>1.1.3.4</t>
  </si>
  <si>
    <t>1.1.3.5</t>
  </si>
  <si>
    <t>1.1.3.6</t>
  </si>
  <si>
    <t>TPSA 39/301/11</t>
  </si>
  <si>
    <t>Budowa rurociągu kablowego na głębokości 1˙m w wykopie wykonanym ręcznie, grunt kategorii III, HDPE Fi˙40˙mm w zwojach, 1 rura w rurociągu - Analogia (odsunięcie i zagłębienie)</t>
  </si>
  <si>
    <t>RAZEM USUNIĘCIE KOLIZJI ORANGE POLSKA</t>
  </si>
  <si>
    <t>1.2</t>
  </si>
  <si>
    <t>PRO-Internet</t>
  </si>
  <si>
    <t>1.2.1</t>
  </si>
  <si>
    <t>Przebudowa infrastruktury telekomunikacyjnej</t>
  </si>
  <si>
    <t>1.2.1.1</t>
  </si>
  <si>
    <t>1.2.1.2</t>
  </si>
  <si>
    <t>1.2.1.3</t>
  </si>
  <si>
    <t>1.2.1.4</t>
  </si>
  <si>
    <t>1.2.1.5</t>
  </si>
  <si>
    <t>1.2.1.6</t>
  </si>
  <si>
    <t>TPSA 40/301/2</t>
  </si>
  <si>
    <t>TPSA 39/202/7</t>
  </si>
  <si>
    <t>Budowa 3x rurociągu kablowego na głębokości 1˙m w wykopie wykonanym ręcznie, grunt kategorii III, HDPE Fi˙40˙mm w zwojach, 1 rura w rurociągu</t>
  </si>
  <si>
    <t>Budowa kanalizacji kablowej pierwotnej z rur z tworzyw sztucznych w wykopie wykonanym machanicznie w gruncie kategorii III, 1 warstwa i 1 otwór w ciągu kanalizacji, 1 rura w warstwie - Analogia (odsunięcie kanalizacji)</t>
  </si>
  <si>
    <t>Ręczne wciąganie rur kanalizacji wtórnej, otwór wolny, rury w zwojach, 4xFi˙40˙mm</t>
  </si>
  <si>
    <t>1.2.2</t>
  </si>
  <si>
    <t>Zabezpieczenie infrastruktury telekomunikacyjnej</t>
  </si>
  <si>
    <t>1.2.2.1</t>
  </si>
  <si>
    <t>1.2.2.2</t>
  </si>
  <si>
    <t>1.2.2.3</t>
  </si>
  <si>
    <t>KNR 501/505/6</t>
  </si>
  <si>
    <t>Budowa kanalizacji kablowej pierwotnej z rur z tworzyw sztucznych w wykopie wykonanym machanicznie w gruncie kategorii III, 1 warstwa i 1 otwór w ciągu kanalizacji, 1 rura w warstwie - Analogia (zabezpieczenie rurą dwudzielną A160)</t>
  </si>
  <si>
    <t>Budowa kanalizacji kablowej pierwotnej z rur z tworzyw sztucznych w wykopie wykonanym machanicznie w gruncie kategorii III, 1 warstwa i 1 otwór w ciągu kanalizacji, 1 rura w warstwie - Analogia (zabezpieczenie rurą dwudzielną A110)</t>
  </si>
  <si>
    <t>Podwyższenie o 20˙cm ramy studni 600x1000</t>
  </si>
  <si>
    <t>RAZEM USUNIĘCIE KOLIZJI PRO-INTERNET</t>
  </si>
  <si>
    <t>BUDOWA KANAŁU TECHNOLOGICZNEGO</t>
  </si>
  <si>
    <t>2.1</t>
  </si>
  <si>
    <t>Ułożenie kanalizacji kablowej, rur ochronnych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</si>
  <si>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</si>
  <si>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</si>
  <si>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</si>
  <si>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</si>
  <si>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</si>
  <si>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</si>
  <si>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</si>
  <si>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</si>
  <si>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</si>
  <si>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</si>
  <si>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Budowa kanalizacji kablowej pierwotnej z rur z tworzyw sztucznych w wykopie wykonanym machanicznie w gruncie kategorii III, 1 warstwa i 1 otwór w ciągu kanalizacji, 1 rura w warstwie</t>
  </si>
  <si>
    <t>TPSA 39/303/7</t>
  </si>
  <si>
    <t>Budowa rurociągu kablowego na głębokości 1˙m w wykopie wykonanym koparkami łyżkowymi, grunt kategorii I-II, HDPE Fi˙40˙mm z bębna, 1 rura w rurociągu</t>
  </si>
  <si>
    <t>TPSA 39/303/12</t>
  </si>
  <si>
    <t>Budowa rurociągu kablowego na głębokości 1˙m w wykopie wykonanym koparkami łyżkowymi, grunt kategorii III-IV, HDPE Fi˙40˙mm w zwojach, dodatek za każdą następną rurę w rurociągu</t>
  </si>
  <si>
    <t>TPSA 40/102/2</t>
  </si>
  <si>
    <t>Budowa kanalizacji kablowej pierwotnej z rur z tworzyw sztucznych w wykopie wykonanym machanicznie w gruncie kategorii III, 1 warstwa i 2 otwory w ciągu kanalizacji, 2 rury w warstwie</t>
  </si>
  <si>
    <t>TPSA 39/203/14</t>
  </si>
  <si>
    <t>Wciąganie rur kanalizacji wtórnej sprzętem mechanicznym, otwór wolny, rury na bębnach, 3xFi˙40˙mm</t>
  </si>
  <si>
    <t>TPSA 39/203/12</t>
  </si>
  <si>
    <t>Wciąganie rur kanalizacji wtórnej sprzętem mechanicznym, otwór wolny, rury na bębnach, 1xFi˙40˙mm</t>
  </si>
  <si>
    <t>TPSA 39/309/4</t>
  </si>
  <si>
    <t>Montaż złączy rur polietylenowych w ziemi, rury HDPE Fi˙40˙mm, zatyczki</t>
  </si>
  <si>
    <t>TPSA 39/309/5</t>
  </si>
  <si>
    <t>Montaż złączy rur polietylenowych w ziemi, rury HDPE Fi˙12˙mm,zaślepki</t>
  </si>
  <si>
    <t>2.2</t>
  </si>
  <si>
    <t>Montaż studni kablowych</t>
  </si>
  <si>
    <t>2.2.1</t>
  </si>
  <si>
    <t>2.2.2</t>
  </si>
  <si>
    <t>2.2.3</t>
  </si>
  <si>
    <t>2.2.4</t>
  </si>
  <si>
    <t>TPSA 40/301/6</t>
  </si>
  <si>
    <t>TPSA 40/322/1</t>
  </si>
  <si>
    <t>Budowa studni kablowych prefabrykowanych rozdzielczych SKR, typ SK-2, grunt kategorii III</t>
  </si>
  <si>
    <t>Budowa studni kablowych prefabrykowanych rozdzielczych SKR, typ SKO-2g, grunt kategorii III</t>
  </si>
  <si>
    <t>Montaż elementów mechanicznej ochrony przed ingerencją osób nieuprawnionych w istniejących studniach kablowych, pokrywa dodatkowa z listwami, rama ciężka lub podwójna lekka</t>
  </si>
  <si>
    <t>RAZEM BUDOWA KANAŁU TECHNOLOGICZNEGO</t>
  </si>
  <si>
    <t>RAZEM KOSZTORYS BR.TELEKOMUNIKACYJNEJ</t>
  </si>
  <si>
    <t>Rozebranie nawierzchni z płyt betonowych o grubości 12 cm z wypełnieniem spoin piaskiem</t>
  </si>
  <si>
    <t>RAZEM DZIAŁ 15</t>
  </si>
  <si>
    <t>Obsypka rurociągu kruszywem dowiezionym</t>
  </si>
  <si>
    <t>Kanały z rur kanalizacyjnych polietylenowych o śr. nominalnej 300 mm</t>
  </si>
  <si>
    <t>Kanały z rur kanalizacyjnych polietylenowych o śr. nominalnej 200 mm</t>
  </si>
  <si>
    <t>Próba wodna szczelności kanałów rurowych o śr.nominalnej 200 mm</t>
  </si>
  <si>
    <t>DZIAŁ: KANALIZACJA SANITARNA</t>
  </si>
  <si>
    <t>Dz.2.1</t>
  </si>
  <si>
    <t>Roboty pomiarowe przy liniowych robotach ziemnych</t>
  </si>
  <si>
    <t>Wykopy oraz przekopy wykonywane koparkami  podsiębiernymi 0.40 m3 na odkład w gruncie kat.I-II 80% wykopów</t>
  </si>
  <si>
    <t xml:space="preserve">m3 </t>
  </si>
  <si>
    <t>Zagęszczenie nasypów ubijakami mechanicznymi; grunty sypkie kat. I-III</t>
  </si>
  <si>
    <t>RAZEM dział 2.1</t>
  </si>
  <si>
    <t>stud.</t>
  </si>
  <si>
    <t>RAZEM dział 2.2</t>
  </si>
  <si>
    <t>Dz.2.3</t>
  </si>
  <si>
    <t>RAZEM dział 2.3</t>
  </si>
  <si>
    <t>DZIAŁ: REMONT ODCINKA D6-D1</t>
  </si>
  <si>
    <t>Dz.3.1</t>
  </si>
  <si>
    <t>Ręczne wykopy z podnoszeniem urobku w pojemniku  żurawiem przesuwnym budowlanym 0.5-0.75 t i wyładowaniem na odkład kat.gr.I-II. 40% wykopów.</t>
  </si>
  <si>
    <t>Zabezpieczenie ścian wykopu obudową - typ boksowy,  przy głębokości do 2,50 m; szerokość wykopu 0,90-1,0</t>
  </si>
  <si>
    <t>RAZEM dział 3.1</t>
  </si>
  <si>
    <t>Kanały z rur PVC łączonych na wcisk o śr. zewn. 500 mm</t>
  </si>
  <si>
    <t>Studnie rewizyjne z kręgów betonowych i żelbetowych o śr. 1200 mm wykonywane metodą studniarską w gruncie kat.I-II - głębokość 3 m</t>
  </si>
  <si>
    <t>RAZEM dział 3.2</t>
  </si>
  <si>
    <t>Dz.3.3</t>
  </si>
  <si>
    <t>Próba wodna szczelności kanałów rurowych o śr.nominalnej 500 mm</t>
  </si>
  <si>
    <t>RAZEM dział 3.3</t>
  </si>
  <si>
    <t>Nawierzchnia z mieszanek mineralno-bitumicznych grysowo-żwirowych - warstwa wiążąca asfaltowa - grubość po zagęszcz. min. 5 cm</t>
  </si>
  <si>
    <t>Nawierzchnia z mieszanek mineralno-bitumicznych grysowo-żwirowych - warstwa wyrównawcza - grubość po zagęszcz. min. 3 cm</t>
  </si>
  <si>
    <t>Nakłady uzupełniające za każde dalsze rozpoczęte 0.5 km transportu ponad 1 km samochodami samowyładowczymi podrogach utwardzonych ziemi kat.I-II krotność = 18</t>
  </si>
  <si>
    <t>Warstwa ulepszonego podłoża z gruntu stabilizowanego cementem wyk. mieszarkami doczepnymi - grubość podbudowy po zagęszczeniu 25 cm</t>
  </si>
  <si>
    <t>Warstwa mrozoochronna z gruntu stabilizowanego cementem wyk. mieszarkami doczepnymi - grubość podbudowy po zagęszczeniu 22 cm</t>
  </si>
  <si>
    <t>Podbudowa z gruntu stabilizowanego cementem wyk. mieszarkami doczepnymi - grubość podbudowy po zagęszczeniu 20 cm</t>
  </si>
  <si>
    <t>Podbudowa z gruntu stabilizowanego cementem wyk. mieszarkami doczepnymi - grubość podbudowy po zagęszczeniu 30 cm</t>
  </si>
  <si>
    <t>DZIAŁ: NAWIERZCHNIA Z KOSTKI KAMIENNEJ -ZABRUK</t>
  </si>
  <si>
    <t>Podbudowa z gruntu stabilizowanego cementem wyk. mieszarkami doczepnymi - grubość podbudowy po zagęszczeniu 22 cm</t>
  </si>
  <si>
    <t>Przestawienie wiaty przystankowej</t>
  </si>
  <si>
    <t>RAZEM DZIAŁ 15.3</t>
  </si>
  <si>
    <t>19 d.1</t>
  </si>
  <si>
    <t>Montaż ograniczników przepięć</t>
  </si>
  <si>
    <t>23 d.2</t>
  </si>
  <si>
    <t>35 d.3</t>
  </si>
  <si>
    <t>51 d.4</t>
  </si>
  <si>
    <t>Układanie kabli WLZ w rurkach ochronnych po ścianie elewacji</t>
  </si>
  <si>
    <t>52 d.4</t>
  </si>
  <si>
    <t>53 d.4</t>
  </si>
  <si>
    <t>Formularz Cenowy</t>
  </si>
  <si>
    <t>Nazwa/zakres prac</t>
  </si>
  <si>
    <t>2.3</t>
  </si>
  <si>
    <t>3.1</t>
  </si>
  <si>
    <t>3.2</t>
  </si>
  <si>
    <t>3.3</t>
  </si>
  <si>
    <t>3.4</t>
  </si>
  <si>
    <t>4.1</t>
  </si>
  <si>
    <t>4.2</t>
  </si>
  <si>
    <t>4.3</t>
  </si>
  <si>
    <t>Branża drogowa</t>
  </si>
  <si>
    <t>Branża sanitarna - łącznie, w tym</t>
  </si>
  <si>
    <t>Budowa sieci kanalizacji deszczowej</t>
  </si>
  <si>
    <t>Przebudowa sieci kanalizacji sanitarnej</t>
  </si>
  <si>
    <t>Remont odcinka kanalizacji deszczowej</t>
  </si>
  <si>
    <t>Branża elektroenergetyczna - łącznie, w tym:</t>
  </si>
  <si>
    <t>Budowa przyłaczy kablowych - WLZ do istniejących budynków</t>
  </si>
  <si>
    <t>Usunięcie kolizji Energa Operator SA</t>
  </si>
  <si>
    <t>Usunięcie kolizji Energa Oświetlenie sp. z o.o.</t>
  </si>
  <si>
    <t>Branża telekomunikacyjna - łącznie, w tym:</t>
  </si>
  <si>
    <t>Usunięcie kolizji sieci Orange Polska</t>
  </si>
  <si>
    <t>Usunięcie kolizji sieci Pro Internet</t>
  </si>
  <si>
    <t>Budowa kanału technologicznego</t>
  </si>
  <si>
    <t>Budowa oświetlenia drogowego</t>
  </si>
  <si>
    <t>Razem Przebudowa i zabezpieczenie infrastruktury telekomunikacyjnej</t>
  </si>
  <si>
    <t>Razem Przebudowa kabli miedzianych</t>
  </si>
  <si>
    <t>Razem Przebudowa linii światłowodowej</t>
  </si>
  <si>
    <t>Razem przebudowa infrastruktury telekomunikacyjnej</t>
  </si>
  <si>
    <t>Razem Zabezpieczenie infrastruktury telekomunikacyjnej</t>
  </si>
  <si>
    <t>Razem Ułożenie kanalizacji kablowej, rur ochronnych</t>
  </si>
  <si>
    <t>Razem Montaż studni kablowych</t>
  </si>
  <si>
    <t>OFERTA OGÓŁEM - PODSUMOWANIE</t>
  </si>
  <si>
    <t>Wartość Ogółem Netto (suma poz. 1+2+3+4):</t>
  </si>
  <si>
    <t>Podatek VAT (23%)</t>
  </si>
  <si>
    <t>Wartość Ogółem Brutto:</t>
  </si>
  <si>
    <t>KNR 2-31 0311-01</t>
  </si>
  <si>
    <t>KNR 2-01 0119-01</t>
  </si>
  <si>
    <t>KNR 2-01 0217-05</t>
  </si>
  <si>
    <t>KNR 2-01 0308-05</t>
  </si>
  <si>
    <t>KNR 2-28 0501-09 analogia</t>
  </si>
  <si>
    <t>KNR 2-28 0501-09</t>
  </si>
  <si>
    <t>KNR 2-01 0230-01</t>
  </si>
  <si>
    <t>KNR 2-01 0236-01</t>
  </si>
  <si>
    <t>KNR-W 2-01 0801-01 analogia</t>
  </si>
  <si>
    <t>KNR-W 2-18 0408-06</t>
  </si>
  <si>
    <t>KNR-W 2-18 0408-05</t>
  </si>
  <si>
    <t>KNR-W 2-18 0406-03</t>
  </si>
  <si>
    <t>KNR-W 2-18 0408-04</t>
  </si>
  <si>
    <t>KNR-W 2-18 0408-03</t>
  </si>
  <si>
    <t>KNR-W 2-18 0406-01</t>
  </si>
  <si>
    <t>KNR-W 2-18 0513-03</t>
  </si>
  <si>
    <t>KNR-W 2-18 0524-02 analogia</t>
  </si>
  <si>
    <t>KNR-W 4-02 0210-05</t>
  </si>
  <si>
    <t>KNNR 4 1610-05</t>
  </si>
  <si>
    <t>Próba wodna szczelności kanałów rurowych o śr.nominalnej 300 i 315 mm</t>
  </si>
  <si>
    <t>KNNR 4 1610-04</t>
  </si>
  <si>
    <t>KNNR 4 1610-03</t>
  </si>
  <si>
    <t>KNNR 4 1610-02</t>
  </si>
  <si>
    <t>KNR-W 2-18 0408-02</t>
  </si>
  <si>
    <t>KNR-W 2-18 0515-01</t>
  </si>
  <si>
    <t>KNNR 4 1610-01</t>
  </si>
  <si>
    <t>KNR-W 2-18 0408-07</t>
  </si>
  <si>
    <t>KNNR 4 1610-06</t>
  </si>
  <si>
    <t>DZIAŁ: PRACE ROZBIÓRKOWE</t>
  </si>
  <si>
    <t>KNR 15-01 0206-08</t>
  </si>
  <si>
    <t>KNNR 3 0403-01</t>
  </si>
  <si>
    <t>KNR 13-12 1703-01</t>
  </si>
  <si>
    <t>Rozbiórka rurociagów o śr. 200 cm z mechanicznym wydobyciem rur</t>
  </si>
  <si>
    <t>Rozbiórka elementów betonowych - studnia KS.</t>
  </si>
  <si>
    <t>Transport materiałów o długości do 6m i masie ponad 0.5 t do 1 km</t>
  </si>
  <si>
    <t>2.4</t>
  </si>
  <si>
    <t>KNNR 5 0706-02</t>
  </si>
  <si>
    <t>KNNR 50717-04</t>
  </si>
  <si>
    <t>Prace rozbiórkowe</t>
  </si>
  <si>
    <t>Wcinka odcinka rury z PVC o śr. 200 mm z uszczelnieniem pierścieniami gumowymi lub za pomocą klejenia</t>
  </si>
  <si>
    <t>Przełożenie kabli o masie do 3.0 kg/m w rurach, pustakach lub kanałach zamkniętych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</si>
</sst>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3" xfId="0" applyNumberFormat="1" applyBorder="1"/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5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0" fillId="2" borderId="10" xfId="0" applyFill="1" applyBorder="1"/>
    <xf numFmtId="0" fontId="0" fillId="2" borderId="11" xfId="0" applyFill="1" applyBorder="1"/>
    <xf numFmtId="4" fontId="0" fillId="0" borderId="6" xfId="0" applyNumberFormat="1" applyBorder="1" applyAlignment="1">
      <alignment horizontal="right"/>
    </xf>
    <xf numFmtId="4" fontId="0" fillId="0" borderId="6" xfId="0" applyNumberFormat="1" applyBorder="1"/>
    <xf numFmtId="4" fontId="1" fillId="6" borderId="11" xfId="0" applyNumberFormat="1" applyFont="1" applyFill="1" applyBorder="1"/>
    <xf numFmtId="0" fontId="0" fillId="0" borderId="18" xfId="0" applyBorder="1" applyAlignment="1">
      <alignment horizontal="center"/>
    </xf>
    <xf numFmtId="0" fontId="0" fillId="0" borderId="0" xfId="0" applyAlignment="1">
      <alignment wrapText="1"/>
    </xf>
    <xf numFmtId="4" fontId="0" fillId="0" borderId="19" xfId="0" applyNumberFormat="1" applyBorder="1"/>
    <xf numFmtId="0" fontId="0" fillId="0" borderId="20" xfId="0" applyBorder="1" applyAlignment="1">
      <alignment horizontal="center"/>
    </xf>
    <xf numFmtId="4" fontId="0" fillId="0" borderId="21" xfId="0" applyNumberFormat="1" applyBorder="1"/>
    <xf numFmtId="0" fontId="0" fillId="0" borderId="22" xfId="0" applyBorder="1" applyAlignment="1">
      <alignment horizontal="center"/>
    </xf>
    <xf numFmtId="4" fontId="0" fillId="0" borderId="23" xfId="0" applyNumberFormat="1" applyBorder="1"/>
    <xf numFmtId="4" fontId="1" fillId="3" borderId="11" xfId="0" applyNumberFormat="1" applyFont="1" applyFill="1" applyBorder="1"/>
    <xf numFmtId="2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10" xfId="0" applyNumberFormat="1" applyFont="1" applyFill="1" applyBorder="1" applyAlignment="1">
      <alignment horizontal="right"/>
    </xf>
    <xf numFmtId="4" fontId="0" fillId="2" borderId="10" xfId="0" applyNumberFormat="1" applyFill="1" applyBorder="1"/>
    <xf numFmtId="4" fontId="0" fillId="2" borderId="11" xfId="0" applyNumberFormat="1" applyFill="1" applyBorder="1"/>
    <xf numFmtId="0" fontId="0" fillId="0" borderId="25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/>
    <xf numFmtId="4" fontId="0" fillId="0" borderId="26" xfId="0" applyNumberFormat="1" applyBorder="1"/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1" fillId="5" borderId="10" xfId="0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4" fontId="1" fillId="5" borderId="10" xfId="0" applyNumberFormat="1" applyFont="1" applyFill="1" applyBorder="1"/>
    <xf numFmtId="4" fontId="1" fillId="5" borderId="11" xfId="0" applyNumberFormat="1" applyFont="1" applyFill="1" applyBorder="1"/>
    <xf numFmtId="0" fontId="0" fillId="0" borderId="5" xfId="0" applyBorder="1" applyAlignment="1">
      <alignment horizontal="center" wrapText="1"/>
    </xf>
    <xf numFmtId="0" fontId="1" fillId="5" borderId="11" xfId="0" applyFont="1" applyFill="1" applyBorder="1"/>
    <xf numFmtId="0" fontId="0" fillId="0" borderId="6" xfId="0" applyBorder="1" applyAlignment="1">
      <alignment horizontal="center" wrapText="1"/>
    </xf>
    <xf numFmtId="4" fontId="1" fillId="4" borderId="7" xfId="0" applyNumberFormat="1" applyFont="1" applyFill="1" applyBorder="1"/>
    <xf numFmtId="0" fontId="1" fillId="0" borderId="1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/>
    </xf>
    <xf numFmtId="0" fontId="6" fillId="2" borderId="30" xfId="0" applyFont="1" applyFill="1" applyBorder="1" applyAlignment="1">
      <alignment horizontal="right" vertical="top" shrinkToFit="1"/>
    </xf>
    <xf numFmtId="0" fontId="4" fillId="2" borderId="30" xfId="0" applyFont="1" applyFill="1" applyBorder="1" applyAlignment="1">
      <alignment wrapText="1"/>
    </xf>
    <xf numFmtId="0" fontId="5" fillId="2" borderId="3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0" fillId="2" borderId="11" xfId="0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shrinkToFit="1"/>
    </xf>
    <xf numFmtId="0" fontId="0" fillId="0" borderId="0" xfId="0" applyAlignment="1">
      <alignment horizontal="center"/>
    </xf>
    <xf numFmtId="4" fontId="1" fillId="7" borderId="7" xfId="0" applyNumberFormat="1" applyFont="1" applyFill="1" applyBorder="1"/>
    <xf numFmtId="4" fontId="1" fillId="7" borderId="11" xfId="0" applyNumberFormat="1" applyFont="1" applyFill="1" applyBorder="1"/>
    <xf numFmtId="0" fontId="0" fillId="2" borderId="10" xfId="0" applyFill="1" applyBorder="1" applyAlignment="1">
      <alignment horizontal="center"/>
    </xf>
    <xf numFmtId="4" fontId="1" fillId="9" borderId="11" xfId="0" applyNumberFormat="1" applyFont="1" applyFill="1" applyBorder="1"/>
    <xf numFmtId="0" fontId="1" fillId="10" borderId="9" xfId="0" applyFont="1" applyFill="1" applyBorder="1" applyAlignment="1">
      <alignment horizontal="center"/>
    </xf>
    <xf numFmtId="0" fontId="1" fillId="10" borderId="10" xfId="0" applyFont="1" applyFill="1" applyBorder="1"/>
    <xf numFmtId="0" fontId="0" fillId="10" borderId="10" xfId="0" applyFill="1" applyBorder="1"/>
    <xf numFmtId="0" fontId="0" fillId="10" borderId="11" xfId="0" applyFill="1" applyBorder="1"/>
    <xf numFmtId="49" fontId="1" fillId="11" borderId="9" xfId="0" applyNumberFormat="1" applyFont="1" applyFill="1" applyBorder="1" applyAlignment="1">
      <alignment horizontal="center"/>
    </xf>
    <xf numFmtId="0" fontId="1" fillId="11" borderId="10" xfId="0" applyFont="1" applyFill="1" applyBorder="1"/>
    <xf numFmtId="0" fontId="0" fillId="11" borderId="10" xfId="0" applyFill="1" applyBorder="1"/>
    <xf numFmtId="0" fontId="0" fillId="11" borderId="11" xfId="0" applyFill="1" applyBorder="1"/>
    <xf numFmtId="49" fontId="1" fillId="8" borderId="9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wrapText="1"/>
    </xf>
    <xf numFmtId="0" fontId="1" fillId="8" borderId="13" xfId="0" applyFont="1" applyFill="1" applyBorder="1"/>
    <xf numFmtId="0" fontId="0" fillId="8" borderId="10" xfId="0" applyFill="1" applyBorder="1" applyAlignment="1">
      <alignment horizontal="center"/>
    </xf>
    <xf numFmtId="4" fontId="0" fillId="8" borderId="10" xfId="0" applyNumberFormat="1" applyFill="1" applyBorder="1" applyAlignment="1">
      <alignment horizontal="right"/>
    </xf>
    <xf numFmtId="4" fontId="0" fillId="8" borderId="10" xfId="0" applyNumberFormat="1" applyFill="1" applyBorder="1"/>
    <xf numFmtId="4" fontId="0" fillId="8" borderId="11" xfId="0" applyNumberFormat="1" applyFill="1" applyBorder="1"/>
    <xf numFmtId="0" fontId="1" fillId="10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right"/>
    </xf>
    <xf numFmtId="0" fontId="0" fillId="0" borderId="33" xfId="0" applyBorder="1"/>
    <xf numFmtId="0" fontId="1" fillId="2" borderId="32" xfId="0" applyFont="1" applyFill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0" fillId="5" borderId="10" xfId="0" applyFill="1" applyBorder="1" applyAlignment="1">
      <alignment horizontal="center"/>
    </xf>
    <xf numFmtId="4" fontId="0" fillId="5" borderId="10" xfId="0" applyNumberFormat="1" applyFill="1" applyBorder="1"/>
    <xf numFmtId="4" fontId="0" fillId="5" borderId="11" xfId="0" applyNumberFormat="1" applyFill="1" applyBorder="1"/>
    <xf numFmtId="0" fontId="0" fillId="0" borderId="3" xfId="0" applyBorder="1" applyAlignment="1">
      <alignment horizontal="center"/>
    </xf>
    <xf numFmtId="0" fontId="1" fillId="8" borderId="11" xfId="0" applyFont="1" applyFill="1" applyBorder="1" applyAlignment="1">
      <alignment wrapText="1"/>
    </xf>
    <xf numFmtId="165" fontId="0" fillId="0" borderId="1" xfId="0" applyNumberFormat="1" applyBorder="1"/>
    <xf numFmtId="164" fontId="0" fillId="0" borderId="1" xfId="0" applyNumberFormat="1" applyBorder="1" applyAlignment="1">
      <alignment horizontal="right"/>
    </xf>
    <xf numFmtId="165" fontId="0" fillId="0" borderId="6" xfId="0" applyNumberFormat="1" applyBorder="1"/>
    <xf numFmtId="165" fontId="0" fillId="0" borderId="4" xfId="0" applyNumberFormat="1" applyBorder="1"/>
    <xf numFmtId="49" fontId="1" fillId="8" borderId="14" xfId="0" applyNumberFormat="1" applyFont="1" applyFill="1" applyBorder="1" applyAlignment="1">
      <alignment horizontal="center"/>
    </xf>
    <xf numFmtId="165" fontId="0" fillId="0" borderId="5" xfId="0" applyNumberFormat="1" applyBorder="1"/>
    <xf numFmtId="4" fontId="1" fillId="12" borderId="11" xfId="0" applyNumberFormat="1" applyFont="1" applyFill="1" applyBorder="1"/>
    <xf numFmtId="164" fontId="0" fillId="0" borderId="1" xfId="0" applyNumberFormat="1" applyBorder="1"/>
    <xf numFmtId="0" fontId="0" fillId="0" borderId="3" xfId="0" applyBorder="1" applyAlignment="1">
      <alignment wrapText="1"/>
    </xf>
    <xf numFmtId="49" fontId="0" fillId="0" borderId="20" xfId="0" applyNumberFormat="1" applyBorder="1" applyAlignment="1">
      <alignment horizontal="center"/>
    </xf>
    <xf numFmtId="0" fontId="0" fillId="0" borderId="8" xfId="0" applyBorder="1" applyAlignment="1">
      <alignment wrapText="1"/>
    </xf>
    <xf numFmtId="49" fontId="0" fillId="0" borderId="18" xfId="0" applyNumberFormat="1" applyBorder="1" applyAlignment="1">
      <alignment horizontal="center"/>
    </xf>
    <xf numFmtId="0" fontId="0" fillId="0" borderId="34" xfId="0" applyBorder="1" applyAlignment="1">
      <alignment wrapText="1"/>
    </xf>
    <xf numFmtId="0" fontId="0" fillId="5" borderId="10" xfId="0" applyFill="1" applyBorder="1" applyAlignment="1">
      <alignment wrapText="1"/>
    </xf>
    <xf numFmtId="0" fontId="1" fillId="5" borderId="13" xfId="0" applyFont="1" applyFill="1" applyBorder="1"/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wrapText="1"/>
    </xf>
    <xf numFmtId="0" fontId="0" fillId="0" borderId="36" xfId="0" applyBorder="1" applyAlignment="1">
      <alignment horizontal="center"/>
    </xf>
    <xf numFmtId="4" fontId="0" fillId="0" borderId="36" xfId="0" applyNumberFormat="1" applyBorder="1" applyAlignment="1">
      <alignment horizontal="right"/>
    </xf>
    <xf numFmtId="4" fontId="0" fillId="0" borderId="36" xfId="0" applyNumberFormat="1" applyBorder="1"/>
    <xf numFmtId="4" fontId="0" fillId="0" borderId="37" xfId="0" applyNumberFormat="1" applyBorder="1"/>
    <xf numFmtId="4" fontId="1" fillId="3" borderId="39" xfId="0" applyNumberFormat="1" applyFont="1" applyFill="1" applyBorder="1"/>
    <xf numFmtId="4" fontId="1" fillId="4" borderId="40" xfId="0" applyNumberFormat="1" applyFont="1" applyFill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3" xfId="0" applyBorder="1"/>
    <xf numFmtId="0" fontId="0" fillId="0" borderId="32" xfId="0" applyBorder="1"/>
    <xf numFmtId="0" fontId="0" fillId="0" borderId="41" xfId="0" applyBorder="1"/>
    <xf numFmtId="4" fontId="0" fillId="0" borderId="1" xfId="0" applyNumberFormat="1" applyBorder="1" applyAlignment="1">
      <alignment wrapText="1"/>
    </xf>
    <xf numFmtId="0" fontId="0" fillId="2" borderId="1" xfId="0" applyFill="1" applyBorder="1"/>
    <xf numFmtId="49" fontId="0" fillId="0" borderId="22" xfId="0" applyNumberFormat="1" applyBorder="1" applyAlignment="1">
      <alignment horizontal="center"/>
    </xf>
    <xf numFmtId="0" fontId="0" fillId="0" borderId="21" xfId="0" applyBorder="1"/>
    <xf numFmtId="0" fontId="0" fillId="2" borderId="20" xfId="0" applyFill="1" applyBorder="1" applyAlignment="1">
      <alignment horizontal="center"/>
    </xf>
    <xf numFmtId="4" fontId="0" fillId="2" borderId="21" xfId="0" applyNumberFormat="1" applyFill="1" applyBorder="1"/>
    <xf numFmtId="0" fontId="0" fillId="2" borderId="18" xfId="0" applyFill="1" applyBorder="1" applyAlignment="1">
      <alignment horizontal="center"/>
    </xf>
    <xf numFmtId="0" fontId="0" fillId="2" borderId="5" xfId="0" applyFill="1" applyBorder="1"/>
    <xf numFmtId="4" fontId="0" fillId="2" borderId="19" xfId="0" applyNumberFormat="1" applyFill="1" applyBorder="1"/>
    <xf numFmtId="0" fontId="1" fillId="0" borderId="7" xfId="0" applyFont="1" applyBorder="1"/>
    <xf numFmtId="0" fontId="1" fillId="0" borderId="13" xfId="0" applyFont="1" applyBorder="1"/>
    <xf numFmtId="0" fontId="0" fillId="0" borderId="34" xfId="0" applyBorder="1"/>
    <xf numFmtId="0" fontId="1" fillId="5" borderId="32" xfId="0" applyFont="1" applyFill="1" applyBorder="1"/>
    <xf numFmtId="0" fontId="0" fillId="0" borderId="41" xfId="0" applyBorder="1" applyAlignment="1">
      <alignment wrapText="1"/>
    </xf>
    <xf numFmtId="0" fontId="0" fillId="0" borderId="46" xfId="0" applyBorder="1" applyAlignment="1">
      <alignment horizontal="center"/>
    </xf>
    <xf numFmtId="0" fontId="1" fillId="0" borderId="33" xfId="0" applyFont="1" applyBorder="1"/>
    <xf numFmtId="0" fontId="0" fillId="0" borderId="33" xfId="0" applyBorder="1" applyAlignment="1">
      <alignment horizontal="center"/>
    </xf>
    <xf numFmtId="4" fontId="0" fillId="0" borderId="33" xfId="0" applyNumberFormat="1" applyBorder="1"/>
    <xf numFmtId="4" fontId="0" fillId="7" borderId="11" xfId="0" applyNumberFormat="1" applyFill="1" applyBorder="1"/>
    <xf numFmtId="0" fontId="0" fillId="0" borderId="4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4" fontId="1" fillId="3" borderId="12" xfId="0" applyNumberFormat="1" applyFont="1" applyFill="1" applyBorder="1" applyAlignment="1">
      <alignment horizontal="right"/>
    </xf>
    <xf numFmtId="4" fontId="1" fillId="3" borderId="13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6" borderId="13" xfId="0" applyFont="1" applyFill="1" applyBorder="1" applyAlignment="1">
      <alignment horizontal="right"/>
    </xf>
    <xf numFmtId="0" fontId="1" fillId="6" borderId="14" xfId="0" applyFont="1" applyFill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4" fontId="1" fillId="3" borderId="16" xfId="0" applyNumberFormat="1" applyFont="1" applyFill="1" applyBorder="1" applyAlignment="1">
      <alignment horizontal="right"/>
    </xf>
    <xf numFmtId="4" fontId="1" fillId="3" borderId="38" xfId="0" applyNumberFormat="1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 horizontal="right"/>
    </xf>
    <xf numFmtId="4" fontId="1" fillId="4" borderId="28" xfId="0" applyNumberFormat="1" applyFont="1" applyFill="1" applyBorder="1" applyAlignment="1">
      <alignment horizontal="right"/>
    </xf>
    <xf numFmtId="4" fontId="1" fillId="4" borderId="42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1" fillId="6" borderId="12" xfId="0" applyNumberFormat="1" applyFont="1" applyFill="1" applyBorder="1" applyAlignment="1">
      <alignment horizontal="right"/>
    </xf>
    <xf numFmtId="4" fontId="1" fillId="6" borderId="13" xfId="0" applyNumberFormat="1" applyFont="1" applyFill="1" applyBorder="1" applyAlignment="1">
      <alignment horizontal="right"/>
    </xf>
    <xf numFmtId="4" fontId="1" fillId="6" borderId="14" xfId="0" applyNumberFormat="1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right"/>
    </xf>
    <xf numFmtId="0" fontId="1" fillId="9" borderId="13" xfId="0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4" fontId="1" fillId="7" borderId="12" xfId="0" applyNumberFormat="1" applyFont="1" applyFill="1" applyBorder="1" applyAlignment="1">
      <alignment horizontal="right"/>
    </xf>
    <xf numFmtId="4" fontId="1" fillId="7" borderId="13" xfId="0" applyNumberFormat="1" applyFont="1" applyFill="1" applyBorder="1" applyAlignment="1">
      <alignment horizontal="right"/>
    </xf>
    <xf numFmtId="4" fontId="1" fillId="7" borderId="14" xfId="0" applyNumberFormat="1" applyFont="1" applyFill="1" applyBorder="1" applyAlignment="1">
      <alignment horizontal="right"/>
    </xf>
    <xf numFmtId="4" fontId="1" fillId="12" borderId="12" xfId="0" applyNumberFormat="1" applyFont="1" applyFill="1" applyBorder="1" applyAlignment="1">
      <alignment horizontal="right"/>
    </xf>
    <xf numFmtId="4" fontId="1" fillId="12" borderId="13" xfId="0" applyNumberFormat="1" applyFont="1" applyFill="1" applyBorder="1" applyAlignment="1">
      <alignment horizontal="right"/>
    </xf>
    <xf numFmtId="4" fontId="1" fillId="12" borderId="14" xfId="0" applyNumberFormat="1" applyFont="1" applyFill="1" applyBorder="1" applyAlignment="1">
      <alignment horizontal="right"/>
    </xf>
    <xf numFmtId="0" fontId="1" fillId="12" borderId="12" xfId="0" applyFont="1" applyFill="1" applyBorder="1" applyAlignment="1">
      <alignment horizontal="right"/>
    </xf>
    <xf numFmtId="0" fontId="1" fillId="12" borderId="13" xfId="0" applyFont="1" applyFill="1" applyBorder="1" applyAlignment="1">
      <alignment horizontal="right"/>
    </xf>
    <xf numFmtId="0" fontId="1" fillId="12" borderId="14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 wrapText="1"/>
    </xf>
    <xf numFmtId="0" fontId="1" fillId="5" borderId="13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49" fontId="1" fillId="5" borderId="12" xfId="0" applyNumberFormat="1" applyFont="1" applyFill="1" applyBorder="1" applyAlignment="1">
      <alignment horizontal="right"/>
    </xf>
    <xf numFmtId="49" fontId="1" fillId="5" borderId="13" xfId="0" applyNumberFormat="1" applyFont="1" applyFill="1" applyBorder="1" applyAlignment="1">
      <alignment horizontal="right"/>
    </xf>
    <xf numFmtId="49" fontId="1" fillId="5" borderId="14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A21" sqref="A21:B21"/>
    </sheetView>
  </sheetViews>
  <sheetFormatPr defaultRowHeight="15" x14ac:dyDescent="0.25"/>
  <cols>
    <col min="2" max="2" width="56.5703125" bestFit="1" customWidth="1"/>
    <col min="3" max="3" width="13.7109375" bestFit="1" customWidth="1"/>
  </cols>
  <sheetData>
    <row r="1" spans="1:3" ht="15.75" thickBot="1" x14ac:dyDescent="0.3">
      <c r="A1" s="164" t="s">
        <v>593</v>
      </c>
      <c r="B1" s="165"/>
      <c r="C1" s="166"/>
    </row>
    <row r="2" spans="1:3" ht="15.75" thickBot="1" x14ac:dyDescent="0.3">
      <c r="A2" s="152" t="s">
        <v>22</v>
      </c>
      <c r="B2" s="153" t="s">
        <v>594</v>
      </c>
      <c r="C2" s="152" t="s">
        <v>234</v>
      </c>
    </row>
    <row r="3" spans="1:3" x14ac:dyDescent="0.25">
      <c r="A3" s="149">
        <v>1</v>
      </c>
      <c r="B3" s="150" t="s">
        <v>603</v>
      </c>
      <c r="C3" s="151">
        <f>'Branża drogowa'!H178</f>
        <v>0</v>
      </c>
    </row>
    <row r="4" spans="1:3" x14ac:dyDescent="0.25">
      <c r="A4" s="147">
        <v>2</v>
      </c>
      <c r="B4" s="144" t="s">
        <v>604</v>
      </c>
      <c r="C4" s="148">
        <f>SUM(C5:C8)</f>
        <v>0</v>
      </c>
    </row>
    <row r="5" spans="1:3" x14ac:dyDescent="0.25">
      <c r="A5" s="121" t="s">
        <v>506</v>
      </c>
      <c r="B5" s="1" t="s">
        <v>605</v>
      </c>
      <c r="C5" s="38">
        <f>'Branża sanitarna'!H32</f>
        <v>0</v>
      </c>
    </row>
    <row r="6" spans="1:3" x14ac:dyDescent="0.25">
      <c r="A6" s="121" t="s">
        <v>533</v>
      </c>
      <c r="B6" s="1" t="s">
        <v>606</v>
      </c>
      <c r="C6" s="38">
        <f>'Branża sanitarna'!H54</f>
        <v>0</v>
      </c>
    </row>
    <row r="7" spans="1:3" x14ac:dyDescent="0.25">
      <c r="A7" s="121" t="s">
        <v>595</v>
      </c>
      <c r="B7" s="1" t="s">
        <v>607</v>
      </c>
      <c r="C7" s="38">
        <f>'Branża sanitarna'!H76</f>
        <v>0</v>
      </c>
    </row>
    <row r="8" spans="1:3" x14ac:dyDescent="0.25">
      <c r="A8" s="121" t="s">
        <v>663</v>
      </c>
      <c r="B8" s="1" t="s">
        <v>666</v>
      </c>
      <c r="C8" s="38">
        <f>'Branża sanitarna'!H81</f>
        <v>0</v>
      </c>
    </row>
    <row r="9" spans="1:3" x14ac:dyDescent="0.25">
      <c r="A9" s="147">
        <v>3</v>
      </c>
      <c r="B9" s="144" t="s">
        <v>608</v>
      </c>
      <c r="C9" s="148">
        <f>SUM(C10:C13)</f>
        <v>0</v>
      </c>
    </row>
    <row r="10" spans="1:3" x14ac:dyDescent="0.25">
      <c r="A10" s="121" t="s">
        <v>596</v>
      </c>
      <c r="B10" s="1" t="s">
        <v>616</v>
      </c>
      <c r="C10" s="38">
        <f>'Branża elektryczna - budowa ośw'!H21</f>
        <v>0</v>
      </c>
    </row>
    <row r="11" spans="1:3" x14ac:dyDescent="0.25">
      <c r="A11" s="121" t="s">
        <v>597</v>
      </c>
      <c r="B11" s="1" t="s">
        <v>610</v>
      </c>
      <c r="C11" s="38">
        <f>'Branża elektryczna - kolizje'!H23+'Branża elektryczna - kolizje'!H29+'Branża elektryczna - kolizje'!H43</f>
        <v>0</v>
      </c>
    </row>
    <row r="12" spans="1:3" x14ac:dyDescent="0.25">
      <c r="A12" s="121" t="s">
        <v>598</v>
      </c>
      <c r="B12" s="1" t="s">
        <v>609</v>
      </c>
      <c r="C12" s="38">
        <f>'Branża elektryczna - kolizje'!H53</f>
        <v>0</v>
      </c>
    </row>
    <row r="13" spans="1:3" x14ac:dyDescent="0.25">
      <c r="A13" s="121" t="s">
        <v>599</v>
      </c>
      <c r="B13" s="1" t="s">
        <v>611</v>
      </c>
      <c r="C13" s="38">
        <f>'Branża elektryczna - kolizje'!H65</f>
        <v>0</v>
      </c>
    </row>
    <row r="14" spans="1:3" x14ac:dyDescent="0.25">
      <c r="A14" s="147">
        <v>4</v>
      </c>
      <c r="B14" s="144" t="s">
        <v>612</v>
      </c>
      <c r="C14" s="148">
        <f>SUM(C15:C17)</f>
        <v>0</v>
      </c>
    </row>
    <row r="15" spans="1:3" x14ac:dyDescent="0.25">
      <c r="A15" s="121" t="s">
        <v>600</v>
      </c>
      <c r="B15" s="1" t="s">
        <v>613</v>
      </c>
      <c r="C15" s="38">
        <f>'Branża telekomunikacyjna'!G47</f>
        <v>0</v>
      </c>
    </row>
    <row r="16" spans="1:3" x14ac:dyDescent="0.25">
      <c r="A16" s="121" t="s">
        <v>601</v>
      </c>
      <c r="B16" s="1" t="s">
        <v>614</v>
      </c>
      <c r="C16" s="38">
        <f>'Branża telekomunikacyjna'!G62</f>
        <v>0</v>
      </c>
    </row>
    <row r="17" spans="1:3" ht="15.75" thickBot="1" x14ac:dyDescent="0.3">
      <c r="A17" s="145" t="s">
        <v>602</v>
      </c>
      <c r="B17" s="17" t="s">
        <v>615</v>
      </c>
      <c r="C17" s="40">
        <f>'Branża telekomunikacyjna'!G82</f>
        <v>0</v>
      </c>
    </row>
    <row r="18" spans="1:3" ht="15.75" thickBot="1" x14ac:dyDescent="0.3">
      <c r="A18" s="164" t="s">
        <v>624</v>
      </c>
      <c r="B18" s="165"/>
      <c r="C18" s="166"/>
    </row>
    <row r="19" spans="1:3" x14ac:dyDescent="0.25">
      <c r="A19" s="167" t="s">
        <v>625</v>
      </c>
      <c r="B19" s="168"/>
      <c r="C19" s="36">
        <f>C3+C4+C9+C14</f>
        <v>0</v>
      </c>
    </row>
    <row r="20" spans="1:3" x14ac:dyDescent="0.25">
      <c r="A20" s="162" t="s">
        <v>626</v>
      </c>
      <c r="B20" s="163"/>
      <c r="C20" s="146"/>
    </row>
    <row r="21" spans="1:3" x14ac:dyDescent="0.25">
      <c r="A21" s="162" t="s">
        <v>627</v>
      </c>
      <c r="B21" s="163"/>
      <c r="C21" s="146"/>
    </row>
  </sheetData>
  <mergeCells count="5">
    <mergeCell ref="A1:C1"/>
    <mergeCell ref="A18:C18"/>
    <mergeCell ref="A19:B19"/>
    <mergeCell ref="A20:B20"/>
    <mergeCell ref="A21:B21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topLeftCell="A136" zoomScaleNormal="100" workbookViewId="0">
      <selection activeCell="H178" sqref="H178"/>
    </sheetView>
  </sheetViews>
  <sheetFormatPr defaultRowHeight="15" x14ac:dyDescent="0.25"/>
  <cols>
    <col min="2" max="2" width="13.140625" bestFit="1" customWidth="1"/>
    <col min="3" max="3" width="18.5703125" bestFit="1" customWidth="1"/>
    <col min="4" max="4" width="85.7109375" customWidth="1"/>
    <col min="5" max="5" width="5.7109375" customWidth="1"/>
    <col min="6" max="6" width="8.85546875" customWidth="1"/>
    <col min="7" max="7" width="10.140625" bestFit="1" customWidth="1"/>
    <col min="8" max="8" width="13.28515625" bestFit="1" customWidth="1"/>
  </cols>
  <sheetData>
    <row r="1" spans="1:8" ht="19.5" thickBot="1" x14ac:dyDescent="0.35">
      <c r="A1" s="169" t="s">
        <v>21</v>
      </c>
      <c r="B1" s="170"/>
      <c r="C1" s="170"/>
      <c r="D1" s="170"/>
      <c r="E1" s="170"/>
      <c r="F1" s="170"/>
      <c r="G1" s="170"/>
      <c r="H1" s="171"/>
    </row>
    <row r="2" spans="1:8" ht="15.75" thickBot="1" x14ac:dyDescent="0.3">
      <c r="A2" s="20" t="s">
        <v>22</v>
      </c>
      <c r="B2" s="21" t="s">
        <v>23</v>
      </c>
      <c r="C2" s="21" t="s">
        <v>173</v>
      </c>
      <c r="D2" s="21" t="s">
        <v>24</v>
      </c>
      <c r="E2" s="21" t="s">
        <v>25</v>
      </c>
      <c r="F2" s="21" t="s">
        <v>232</v>
      </c>
      <c r="G2" s="21" t="s">
        <v>233</v>
      </c>
      <c r="H2" s="22" t="s">
        <v>234</v>
      </c>
    </row>
    <row r="3" spans="1:8" ht="15.75" thickBot="1" x14ac:dyDescent="0.3">
      <c r="A3" s="26" t="s">
        <v>81</v>
      </c>
      <c r="B3" s="28"/>
      <c r="C3" s="28"/>
      <c r="D3" s="28" t="s">
        <v>0</v>
      </c>
      <c r="E3" s="29"/>
      <c r="F3" s="29"/>
      <c r="G3" s="29"/>
      <c r="H3" s="30"/>
    </row>
    <row r="4" spans="1:8" x14ac:dyDescent="0.25">
      <c r="A4" s="34">
        <v>1</v>
      </c>
      <c r="B4" s="23" t="s">
        <v>3</v>
      </c>
      <c r="C4" s="23" t="s">
        <v>342</v>
      </c>
      <c r="D4" s="19" t="s">
        <v>1</v>
      </c>
      <c r="E4" s="13" t="s">
        <v>2</v>
      </c>
      <c r="F4" s="24">
        <v>0.4</v>
      </c>
      <c r="G4" s="25">
        <v>0</v>
      </c>
      <c r="H4" s="36">
        <f>F4*G4</f>
        <v>0</v>
      </c>
    </row>
    <row r="5" spans="1:8" ht="15.75" thickBot="1" x14ac:dyDescent="0.3">
      <c r="A5" s="39">
        <v>2</v>
      </c>
      <c r="B5" s="17" t="s">
        <v>5</v>
      </c>
      <c r="C5" t="s">
        <v>343</v>
      </c>
      <c r="D5" s="17" t="s">
        <v>4</v>
      </c>
      <c r="E5" s="16" t="s">
        <v>26</v>
      </c>
      <c r="F5" s="31">
        <v>9</v>
      </c>
      <c r="G5" s="32">
        <v>0</v>
      </c>
      <c r="H5" s="40">
        <f t="shared" ref="H5:H69" si="0">F5*G5</f>
        <v>0</v>
      </c>
    </row>
    <row r="6" spans="1:8" ht="15.75" thickBot="1" x14ac:dyDescent="0.3">
      <c r="A6" s="172" t="s">
        <v>27</v>
      </c>
      <c r="B6" s="173"/>
      <c r="C6" s="173"/>
      <c r="D6" s="173"/>
      <c r="E6" s="173"/>
      <c r="F6" s="173"/>
      <c r="G6" s="174"/>
      <c r="H6" s="41">
        <f>SUM(H4:H5)</f>
        <v>0</v>
      </c>
    </row>
    <row r="7" spans="1:8" ht="15.75" thickBot="1" x14ac:dyDescent="0.3">
      <c r="A7" s="26" t="s">
        <v>82</v>
      </c>
      <c r="B7" s="28"/>
      <c r="C7" s="28"/>
      <c r="D7" s="28" t="s">
        <v>6</v>
      </c>
      <c r="E7" s="27"/>
      <c r="F7" s="42"/>
      <c r="G7" s="43"/>
      <c r="H7" s="44"/>
    </row>
    <row r="8" spans="1:8" x14ac:dyDescent="0.25">
      <c r="A8" s="34">
        <v>3</v>
      </c>
      <c r="B8" s="19" t="s">
        <v>9</v>
      </c>
      <c r="C8" s="102" t="s">
        <v>344</v>
      </c>
      <c r="D8" s="19" t="s">
        <v>7</v>
      </c>
      <c r="E8" s="13" t="s">
        <v>8</v>
      </c>
      <c r="F8" s="24">
        <v>490</v>
      </c>
      <c r="G8" s="25">
        <v>0</v>
      </c>
      <c r="H8" s="36">
        <f t="shared" si="0"/>
        <v>0</v>
      </c>
    </row>
    <row r="9" spans="1:8" x14ac:dyDescent="0.25">
      <c r="A9" s="37">
        <v>4</v>
      </c>
      <c r="B9" s="1" t="s">
        <v>10</v>
      </c>
      <c r="C9" s="1" t="s">
        <v>345</v>
      </c>
      <c r="D9" s="1" t="s">
        <v>28</v>
      </c>
      <c r="E9" s="2" t="s">
        <v>11</v>
      </c>
      <c r="F9" s="5">
        <v>29.4</v>
      </c>
      <c r="G9" s="4">
        <v>0</v>
      </c>
      <c r="H9" s="38">
        <f t="shared" si="0"/>
        <v>0</v>
      </c>
    </row>
    <row r="10" spans="1:8" x14ac:dyDescent="0.25">
      <c r="A10" s="37">
        <v>5</v>
      </c>
      <c r="B10" s="1" t="s">
        <v>10</v>
      </c>
      <c r="C10" s="1" t="s">
        <v>346</v>
      </c>
      <c r="D10" s="1" t="s">
        <v>29</v>
      </c>
      <c r="E10" s="2" t="s">
        <v>8</v>
      </c>
      <c r="F10" s="5">
        <v>550</v>
      </c>
      <c r="G10" s="4">
        <v>0</v>
      </c>
      <c r="H10" s="38">
        <f t="shared" si="0"/>
        <v>0</v>
      </c>
    </row>
    <row r="11" spans="1:8" x14ac:dyDescent="0.25">
      <c r="A11" s="37">
        <v>6</v>
      </c>
      <c r="B11" s="1" t="s">
        <v>9</v>
      </c>
      <c r="C11" s="1" t="s">
        <v>347</v>
      </c>
      <c r="D11" s="3" t="s">
        <v>12</v>
      </c>
      <c r="E11" s="2" t="s">
        <v>13</v>
      </c>
      <c r="F11" s="5">
        <v>1050</v>
      </c>
      <c r="G11" s="4">
        <v>0</v>
      </c>
      <c r="H11" s="38">
        <f t="shared" si="0"/>
        <v>0</v>
      </c>
    </row>
    <row r="12" spans="1:8" ht="30.6" customHeight="1" x14ac:dyDescent="0.25">
      <c r="A12" s="37">
        <v>7</v>
      </c>
      <c r="B12" s="1" t="s">
        <v>9</v>
      </c>
      <c r="C12" s="35" t="s">
        <v>348</v>
      </c>
      <c r="D12" s="3" t="s">
        <v>14</v>
      </c>
      <c r="E12" s="2" t="s">
        <v>13</v>
      </c>
      <c r="F12" s="5">
        <v>1300</v>
      </c>
      <c r="G12" s="4">
        <v>0</v>
      </c>
      <c r="H12" s="38">
        <f t="shared" si="0"/>
        <v>0</v>
      </c>
    </row>
    <row r="13" spans="1:8" ht="30.6" customHeight="1" x14ac:dyDescent="0.25">
      <c r="A13" s="37">
        <v>8</v>
      </c>
      <c r="B13" s="1" t="s">
        <v>9</v>
      </c>
      <c r="C13" s="3" t="s">
        <v>349</v>
      </c>
      <c r="D13" s="3" t="s">
        <v>30</v>
      </c>
      <c r="E13" s="2" t="s">
        <v>11</v>
      </c>
      <c r="F13" s="5">
        <v>177</v>
      </c>
      <c r="G13" s="4">
        <v>0</v>
      </c>
      <c r="H13" s="38">
        <f t="shared" si="0"/>
        <v>0</v>
      </c>
    </row>
    <row r="14" spans="1:8" x14ac:dyDescent="0.25">
      <c r="A14" s="37">
        <v>9</v>
      </c>
      <c r="B14" s="1" t="s">
        <v>15</v>
      </c>
      <c r="C14" s="1"/>
      <c r="D14" s="1" t="s">
        <v>31</v>
      </c>
      <c r="E14" s="2" t="s">
        <v>16</v>
      </c>
      <c r="F14" s="5">
        <v>389.4</v>
      </c>
      <c r="G14" s="4">
        <v>0</v>
      </c>
      <c r="H14" s="38">
        <f t="shared" si="0"/>
        <v>0</v>
      </c>
    </row>
    <row r="15" spans="1:8" ht="30" x14ac:dyDescent="0.25">
      <c r="A15" s="37">
        <v>10</v>
      </c>
      <c r="B15" s="1" t="s">
        <v>9</v>
      </c>
      <c r="C15" s="1" t="s">
        <v>350</v>
      </c>
      <c r="D15" s="3" t="s">
        <v>17</v>
      </c>
      <c r="E15" s="2" t="s">
        <v>13</v>
      </c>
      <c r="F15" s="5">
        <v>735</v>
      </c>
      <c r="G15" s="4">
        <v>0</v>
      </c>
      <c r="H15" s="38">
        <f t="shared" si="0"/>
        <v>0</v>
      </c>
    </row>
    <row r="16" spans="1:8" ht="30" x14ac:dyDescent="0.25">
      <c r="A16" s="37">
        <v>11</v>
      </c>
      <c r="B16" s="1" t="s">
        <v>9</v>
      </c>
      <c r="C16" s="3" t="s">
        <v>351</v>
      </c>
      <c r="D16" s="3" t="s">
        <v>546</v>
      </c>
      <c r="E16" s="2" t="s">
        <v>13</v>
      </c>
      <c r="F16" s="5">
        <v>240</v>
      </c>
      <c r="G16" s="4">
        <v>0</v>
      </c>
      <c r="H16" s="38">
        <f t="shared" si="0"/>
        <v>0</v>
      </c>
    </row>
    <row r="17" spans="1:8" x14ac:dyDescent="0.25">
      <c r="A17" s="37">
        <v>12</v>
      </c>
      <c r="B17" s="1" t="s">
        <v>19</v>
      </c>
      <c r="C17" s="1" t="s">
        <v>352</v>
      </c>
      <c r="D17" s="1" t="s">
        <v>18</v>
      </c>
      <c r="E17" s="2" t="s">
        <v>13</v>
      </c>
      <c r="F17" s="5">
        <v>735</v>
      </c>
      <c r="G17" s="4">
        <v>0</v>
      </c>
      <c r="H17" s="38">
        <f t="shared" si="0"/>
        <v>0</v>
      </c>
    </row>
    <row r="18" spans="1:8" ht="30.6" customHeight="1" x14ac:dyDescent="0.25">
      <c r="A18" s="37">
        <v>13</v>
      </c>
      <c r="B18" s="1" t="s">
        <v>9</v>
      </c>
      <c r="C18" s="3" t="s">
        <v>353</v>
      </c>
      <c r="D18" s="1" t="s">
        <v>20</v>
      </c>
      <c r="E18" s="2" t="s">
        <v>13</v>
      </c>
      <c r="F18" s="5">
        <v>1540</v>
      </c>
      <c r="G18" s="4">
        <v>0</v>
      </c>
      <c r="H18" s="38">
        <f t="shared" si="0"/>
        <v>0</v>
      </c>
    </row>
    <row r="19" spans="1:8" ht="30" x14ac:dyDescent="0.25">
      <c r="A19" s="37">
        <v>14</v>
      </c>
      <c r="B19" s="1" t="s">
        <v>9</v>
      </c>
      <c r="C19" s="1" t="s">
        <v>354</v>
      </c>
      <c r="D19" s="3" t="s">
        <v>32</v>
      </c>
      <c r="E19" s="2" t="s">
        <v>11</v>
      </c>
      <c r="F19" s="5">
        <v>599.75</v>
      </c>
      <c r="G19" s="4">
        <v>0</v>
      </c>
      <c r="H19" s="38">
        <f t="shared" si="0"/>
        <v>0</v>
      </c>
    </row>
    <row r="20" spans="1:8" ht="30" x14ac:dyDescent="0.25">
      <c r="A20" s="37">
        <v>15</v>
      </c>
      <c r="B20" s="1" t="s">
        <v>9</v>
      </c>
      <c r="C20" t="s">
        <v>355</v>
      </c>
      <c r="D20" s="3" t="s">
        <v>33</v>
      </c>
      <c r="E20" s="2" t="s">
        <v>11</v>
      </c>
      <c r="F20" s="5">
        <v>599.75</v>
      </c>
      <c r="G20" s="4">
        <v>0</v>
      </c>
      <c r="H20" s="38">
        <f t="shared" si="0"/>
        <v>0</v>
      </c>
    </row>
    <row r="21" spans="1:8" ht="15.75" thickBot="1" x14ac:dyDescent="0.3">
      <c r="A21" s="39">
        <v>16</v>
      </c>
      <c r="B21" s="17" t="s">
        <v>15</v>
      </c>
      <c r="C21" s="17"/>
      <c r="D21" s="17" t="s">
        <v>34</v>
      </c>
      <c r="E21" s="16" t="s">
        <v>16</v>
      </c>
      <c r="F21" s="31">
        <v>959.6</v>
      </c>
      <c r="G21" s="32">
        <v>0</v>
      </c>
      <c r="H21" s="40">
        <f t="shared" si="0"/>
        <v>0</v>
      </c>
    </row>
    <row r="22" spans="1:8" ht="15.75" thickBot="1" x14ac:dyDescent="0.3">
      <c r="A22" s="175" t="s">
        <v>35</v>
      </c>
      <c r="B22" s="176"/>
      <c r="C22" s="176"/>
      <c r="D22" s="176"/>
      <c r="E22" s="176"/>
      <c r="F22" s="176"/>
      <c r="G22" s="177"/>
      <c r="H22" s="41">
        <f>SUM(H8:H21)</f>
        <v>0</v>
      </c>
    </row>
    <row r="23" spans="1:8" ht="15.75" thickBot="1" x14ac:dyDescent="0.3">
      <c r="A23" s="26" t="s">
        <v>83</v>
      </c>
      <c r="B23" s="28"/>
      <c r="C23" s="28"/>
      <c r="D23" s="28" t="s">
        <v>36</v>
      </c>
      <c r="E23" s="27"/>
      <c r="F23" s="45"/>
      <c r="G23" s="43"/>
      <c r="H23" s="44"/>
    </row>
    <row r="24" spans="1:8" x14ac:dyDescent="0.25">
      <c r="A24" s="34">
        <v>17</v>
      </c>
      <c r="B24" s="19" t="s">
        <v>37</v>
      </c>
      <c r="C24" s="19" t="s">
        <v>357</v>
      </c>
      <c r="D24" s="19" t="s">
        <v>38</v>
      </c>
      <c r="E24" s="13" t="s">
        <v>13</v>
      </c>
      <c r="F24" s="24">
        <v>465.75</v>
      </c>
      <c r="G24" s="25">
        <v>0</v>
      </c>
      <c r="H24" s="36">
        <f t="shared" si="0"/>
        <v>0</v>
      </c>
    </row>
    <row r="25" spans="1:8" x14ac:dyDescent="0.25">
      <c r="A25" s="37">
        <v>18</v>
      </c>
      <c r="B25" s="1" t="s">
        <v>39</v>
      </c>
      <c r="C25" s="1" t="s">
        <v>358</v>
      </c>
      <c r="D25" s="1" t="s">
        <v>40</v>
      </c>
      <c r="E25" s="2" t="s">
        <v>13</v>
      </c>
      <c r="F25" s="5">
        <v>465.75</v>
      </c>
      <c r="G25" s="4">
        <v>0</v>
      </c>
      <c r="H25" s="38">
        <f t="shared" si="0"/>
        <v>0</v>
      </c>
    </row>
    <row r="26" spans="1:8" x14ac:dyDescent="0.25">
      <c r="A26" s="34">
        <v>19</v>
      </c>
      <c r="B26" s="1" t="s">
        <v>39</v>
      </c>
      <c r="C26" s="1" t="s">
        <v>357</v>
      </c>
      <c r="D26" s="1" t="s">
        <v>38</v>
      </c>
      <c r="E26" s="2" t="s">
        <v>13</v>
      </c>
      <c r="F26" s="5">
        <v>1050</v>
      </c>
      <c r="G26" s="4">
        <v>0</v>
      </c>
      <c r="H26" s="38">
        <f t="shared" si="0"/>
        <v>0</v>
      </c>
    </row>
    <row r="27" spans="1:8" ht="30" x14ac:dyDescent="0.25">
      <c r="A27" s="34">
        <v>20</v>
      </c>
      <c r="B27" s="1"/>
      <c r="C27" s="1" t="s">
        <v>628</v>
      </c>
      <c r="D27" s="3" t="s">
        <v>575</v>
      </c>
      <c r="E27" s="12" t="s">
        <v>13</v>
      </c>
      <c r="F27" s="5">
        <v>50</v>
      </c>
      <c r="G27" s="4">
        <v>0</v>
      </c>
      <c r="H27" s="38">
        <f t="shared" si="0"/>
        <v>0</v>
      </c>
    </row>
    <row r="28" spans="1:8" ht="30.6" customHeight="1" x14ac:dyDescent="0.25">
      <c r="A28" s="37">
        <v>21</v>
      </c>
      <c r="B28" s="1" t="s">
        <v>62</v>
      </c>
      <c r="C28" s="3" t="s">
        <v>359</v>
      </c>
      <c r="D28" s="3" t="s">
        <v>574</v>
      </c>
      <c r="E28" s="2" t="s">
        <v>13</v>
      </c>
      <c r="F28" s="5">
        <v>1050</v>
      </c>
      <c r="G28" s="4">
        <v>0</v>
      </c>
      <c r="H28" s="38">
        <f t="shared" si="0"/>
        <v>0</v>
      </c>
    </row>
    <row r="29" spans="1:8" x14ac:dyDescent="0.25">
      <c r="A29" s="34">
        <v>22</v>
      </c>
      <c r="B29" s="1" t="s">
        <v>41</v>
      </c>
      <c r="C29" s="1" t="s">
        <v>357</v>
      </c>
      <c r="D29" s="1" t="s">
        <v>38</v>
      </c>
      <c r="E29" s="2" t="s">
        <v>13</v>
      </c>
      <c r="F29" s="5">
        <v>1050</v>
      </c>
      <c r="G29" s="4">
        <v>0</v>
      </c>
      <c r="H29" s="38">
        <f t="shared" si="0"/>
        <v>0</v>
      </c>
    </row>
    <row r="30" spans="1:8" ht="30.75" thickBot="1" x14ac:dyDescent="0.3">
      <c r="A30" s="37">
        <v>23</v>
      </c>
      <c r="B30" s="17" t="s">
        <v>42</v>
      </c>
      <c r="C30" s="35" t="s">
        <v>360</v>
      </c>
      <c r="D30" s="18" t="s">
        <v>43</v>
      </c>
      <c r="E30" s="16" t="s">
        <v>13</v>
      </c>
      <c r="F30" s="31">
        <v>1050</v>
      </c>
      <c r="G30" s="32">
        <v>0</v>
      </c>
      <c r="H30" s="40">
        <f t="shared" si="0"/>
        <v>0</v>
      </c>
    </row>
    <row r="31" spans="1:8" ht="15.75" thickBot="1" x14ac:dyDescent="0.3">
      <c r="A31" s="175" t="s">
        <v>44</v>
      </c>
      <c r="B31" s="176"/>
      <c r="C31" s="176"/>
      <c r="D31" s="176"/>
      <c r="E31" s="176"/>
      <c r="F31" s="176"/>
      <c r="G31" s="177"/>
      <c r="H31" s="41">
        <f>SUM(H24:H30)</f>
        <v>0</v>
      </c>
    </row>
    <row r="32" spans="1:8" ht="15.75" thickBot="1" x14ac:dyDescent="0.3">
      <c r="A32" s="26" t="s">
        <v>84</v>
      </c>
      <c r="B32" s="28"/>
      <c r="C32" s="103"/>
      <c r="D32" s="28" t="s">
        <v>45</v>
      </c>
      <c r="E32" s="28"/>
      <c r="F32" s="28"/>
      <c r="G32" s="43"/>
      <c r="H32" s="44"/>
    </row>
    <row r="33" spans="1:10" ht="30.6" customHeight="1" x14ac:dyDescent="0.25">
      <c r="A33" s="34">
        <v>24</v>
      </c>
      <c r="B33" s="19" t="s">
        <v>46</v>
      </c>
      <c r="C33" s="3" t="s">
        <v>361</v>
      </c>
      <c r="D33" s="23" t="s">
        <v>47</v>
      </c>
      <c r="E33" s="13" t="s">
        <v>13</v>
      </c>
      <c r="F33" s="25">
        <v>115</v>
      </c>
      <c r="G33" s="25">
        <v>0</v>
      </c>
      <c r="H33" s="36">
        <f t="shared" si="0"/>
        <v>0</v>
      </c>
    </row>
    <row r="34" spans="1:10" ht="30.6" customHeight="1" x14ac:dyDescent="0.25">
      <c r="A34" s="37">
        <v>25</v>
      </c>
      <c r="B34" s="1" t="s">
        <v>46</v>
      </c>
      <c r="C34" s="3" t="s">
        <v>361</v>
      </c>
      <c r="D34" s="3" t="s">
        <v>48</v>
      </c>
      <c r="E34" s="2" t="s">
        <v>13</v>
      </c>
      <c r="F34" s="4">
        <v>35</v>
      </c>
      <c r="G34" s="4">
        <v>0</v>
      </c>
      <c r="H34" s="38"/>
    </row>
    <row r="35" spans="1:10" ht="30" x14ac:dyDescent="0.25">
      <c r="A35" s="34">
        <v>26</v>
      </c>
      <c r="B35" s="1" t="s">
        <v>46</v>
      </c>
      <c r="C35" s="1" t="s">
        <v>362</v>
      </c>
      <c r="D35" s="3" t="s">
        <v>49</v>
      </c>
      <c r="E35" s="2" t="s">
        <v>13</v>
      </c>
      <c r="F35" s="4">
        <v>465</v>
      </c>
      <c r="G35" s="4">
        <v>0</v>
      </c>
      <c r="H35" s="38">
        <f t="shared" si="0"/>
        <v>0</v>
      </c>
    </row>
    <row r="36" spans="1:10" ht="30.6" customHeight="1" x14ac:dyDescent="0.25">
      <c r="A36" s="37">
        <v>27</v>
      </c>
      <c r="B36" s="1" t="s">
        <v>46</v>
      </c>
      <c r="C36" s="3" t="s">
        <v>361</v>
      </c>
      <c r="D36" s="3" t="s">
        <v>50</v>
      </c>
      <c r="E36" s="2" t="s">
        <v>13</v>
      </c>
      <c r="F36" s="4">
        <v>835</v>
      </c>
      <c r="G36" s="4">
        <v>0</v>
      </c>
      <c r="H36" s="38">
        <f t="shared" si="0"/>
        <v>0</v>
      </c>
    </row>
    <row r="37" spans="1:10" ht="30" x14ac:dyDescent="0.25">
      <c r="A37" s="34">
        <v>28</v>
      </c>
      <c r="B37" s="1" t="s">
        <v>46</v>
      </c>
      <c r="C37" s="1" t="s">
        <v>354</v>
      </c>
      <c r="D37" s="3" t="s">
        <v>51</v>
      </c>
      <c r="E37" s="2" t="s">
        <v>11</v>
      </c>
      <c r="F37" s="4">
        <v>549.9</v>
      </c>
      <c r="G37" s="4">
        <v>0</v>
      </c>
      <c r="H37" s="38">
        <f t="shared" si="0"/>
        <v>0</v>
      </c>
    </row>
    <row r="38" spans="1:10" ht="30" x14ac:dyDescent="0.25">
      <c r="A38" s="37">
        <v>29</v>
      </c>
      <c r="B38" s="1" t="s">
        <v>46</v>
      </c>
      <c r="C38" s="1" t="s">
        <v>355</v>
      </c>
      <c r="D38" s="3" t="s">
        <v>576</v>
      </c>
      <c r="E38" s="2" t="s">
        <v>11</v>
      </c>
      <c r="F38" s="4">
        <v>549.9</v>
      </c>
      <c r="G38" s="4">
        <v>0</v>
      </c>
      <c r="H38" s="38">
        <f t="shared" si="0"/>
        <v>0</v>
      </c>
    </row>
    <row r="39" spans="1:10" x14ac:dyDescent="0.25">
      <c r="A39" s="34">
        <v>30</v>
      </c>
      <c r="B39" s="1" t="s">
        <v>52</v>
      </c>
      <c r="C39" s="1"/>
      <c r="D39" s="1" t="s">
        <v>53</v>
      </c>
      <c r="E39" s="2" t="s">
        <v>16</v>
      </c>
      <c r="F39" s="4">
        <v>879.84</v>
      </c>
      <c r="G39" s="4">
        <v>0</v>
      </c>
      <c r="H39" s="38">
        <f t="shared" si="0"/>
        <v>0</v>
      </c>
    </row>
    <row r="40" spans="1:10" x14ac:dyDescent="0.25">
      <c r="A40" s="37">
        <v>31</v>
      </c>
      <c r="B40" s="1" t="s">
        <v>363</v>
      </c>
      <c r="C40" s="1" t="s">
        <v>364</v>
      </c>
      <c r="D40" s="1" t="s">
        <v>54</v>
      </c>
      <c r="E40" s="2" t="s">
        <v>13</v>
      </c>
      <c r="F40" s="4">
        <v>580</v>
      </c>
      <c r="G40" s="4">
        <v>0</v>
      </c>
      <c r="H40" s="38">
        <f t="shared" si="0"/>
        <v>0</v>
      </c>
      <c r="J40" s="8"/>
    </row>
    <row r="41" spans="1:10" ht="30.6" customHeight="1" x14ac:dyDescent="0.25">
      <c r="A41" s="34">
        <v>32</v>
      </c>
      <c r="B41" s="1" t="s">
        <v>55</v>
      </c>
      <c r="C41" s="3" t="s">
        <v>365</v>
      </c>
      <c r="D41" s="6" t="s">
        <v>577</v>
      </c>
      <c r="E41" s="12" t="s">
        <v>13</v>
      </c>
      <c r="F41" s="4">
        <v>870</v>
      </c>
      <c r="G41" s="4">
        <v>0</v>
      </c>
      <c r="H41" s="38">
        <f t="shared" si="0"/>
        <v>0</v>
      </c>
    </row>
    <row r="42" spans="1:10" ht="30" x14ac:dyDescent="0.25">
      <c r="A42" s="37">
        <v>33</v>
      </c>
      <c r="B42" s="1" t="s">
        <v>56</v>
      </c>
      <c r="C42" s="1" t="s">
        <v>366</v>
      </c>
      <c r="D42" s="3" t="s">
        <v>57</v>
      </c>
      <c r="E42" s="2" t="s">
        <v>13</v>
      </c>
      <c r="F42" s="4">
        <v>870</v>
      </c>
      <c r="G42" s="4">
        <v>0</v>
      </c>
      <c r="H42" s="38">
        <f t="shared" si="0"/>
        <v>0</v>
      </c>
    </row>
    <row r="43" spans="1:10" ht="30.6" customHeight="1" x14ac:dyDescent="0.25">
      <c r="A43" s="34">
        <v>34</v>
      </c>
      <c r="B43" s="1" t="s">
        <v>55</v>
      </c>
      <c r="C43" s="3" t="s">
        <v>365</v>
      </c>
      <c r="D43" s="3" t="s">
        <v>578</v>
      </c>
      <c r="E43" s="12" t="s">
        <v>13</v>
      </c>
      <c r="F43" s="4">
        <v>870</v>
      </c>
      <c r="G43" s="4">
        <v>0</v>
      </c>
      <c r="H43" s="38">
        <f t="shared" si="0"/>
        <v>0</v>
      </c>
    </row>
    <row r="44" spans="1:10" ht="30" x14ac:dyDescent="0.25">
      <c r="A44" s="37">
        <v>35</v>
      </c>
      <c r="B44" s="1" t="s">
        <v>56</v>
      </c>
      <c r="C44" t="s">
        <v>366</v>
      </c>
      <c r="D44" s="3" t="s">
        <v>57</v>
      </c>
      <c r="E44" s="2" t="s">
        <v>13</v>
      </c>
      <c r="F44" s="4">
        <v>870</v>
      </c>
      <c r="G44" s="4">
        <v>0</v>
      </c>
      <c r="H44" s="38">
        <f t="shared" si="0"/>
        <v>0</v>
      </c>
    </row>
    <row r="45" spans="1:10" ht="30" x14ac:dyDescent="0.25">
      <c r="A45" s="34">
        <v>36</v>
      </c>
      <c r="B45" s="1" t="s">
        <v>58</v>
      </c>
      <c r="C45" s="3" t="s">
        <v>367</v>
      </c>
      <c r="D45" s="3" t="s">
        <v>59</v>
      </c>
      <c r="E45" s="2" t="s">
        <v>13</v>
      </c>
      <c r="F45" s="4">
        <v>1450</v>
      </c>
      <c r="G45" s="4">
        <v>0</v>
      </c>
      <c r="H45" s="38">
        <f t="shared" si="0"/>
        <v>0</v>
      </c>
    </row>
    <row r="46" spans="1:10" x14ac:dyDescent="0.25">
      <c r="A46" s="37">
        <v>37</v>
      </c>
      <c r="B46" s="1" t="s">
        <v>37</v>
      </c>
      <c r="C46" s="1" t="s">
        <v>357</v>
      </c>
      <c r="D46" s="1" t="s">
        <v>38</v>
      </c>
      <c r="E46" s="2" t="s">
        <v>13</v>
      </c>
      <c r="F46" s="4">
        <v>1450</v>
      </c>
      <c r="G46" s="4">
        <v>0</v>
      </c>
      <c r="H46" s="38">
        <f t="shared" si="0"/>
        <v>0</v>
      </c>
    </row>
    <row r="47" spans="1:10" ht="30" x14ac:dyDescent="0.25">
      <c r="A47" s="34">
        <v>38</v>
      </c>
      <c r="B47" s="1" t="s">
        <v>60</v>
      </c>
      <c r="C47" s="3" t="s">
        <v>368</v>
      </c>
      <c r="D47" s="3" t="s">
        <v>61</v>
      </c>
      <c r="E47" s="2" t="s">
        <v>13</v>
      </c>
      <c r="F47" s="4">
        <v>1450</v>
      </c>
      <c r="G47" s="4">
        <v>0</v>
      </c>
      <c r="H47" s="38">
        <f t="shared" si="0"/>
        <v>0</v>
      </c>
    </row>
    <row r="48" spans="1:10" x14ac:dyDescent="0.25">
      <c r="A48" s="37">
        <v>39</v>
      </c>
      <c r="B48" s="1" t="s">
        <v>37</v>
      </c>
      <c r="C48" s="1" t="s">
        <v>357</v>
      </c>
      <c r="D48" s="1" t="s">
        <v>38</v>
      </c>
      <c r="E48" s="2" t="s">
        <v>13</v>
      </c>
      <c r="F48" s="4">
        <v>1450</v>
      </c>
      <c r="G48" s="4">
        <v>0</v>
      </c>
      <c r="H48" s="38">
        <f t="shared" si="0"/>
        <v>0</v>
      </c>
    </row>
    <row r="49" spans="1:8" ht="30" x14ac:dyDescent="0.25">
      <c r="A49" s="34">
        <v>40</v>
      </c>
      <c r="B49" s="1" t="s">
        <v>62</v>
      </c>
      <c r="C49" s="3" t="s">
        <v>369</v>
      </c>
      <c r="D49" s="3" t="s">
        <v>63</v>
      </c>
      <c r="E49" s="2" t="s">
        <v>13</v>
      </c>
      <c r="F49" s="4">
        <v>1450</v>
      </c>
      <c r="G49" s="4">
        <v>0</v>
      </c>
      <c r="H49" s="38">
        <f t="shared" si="0"/>
        <v>0</v>
      </c>
    </row>
    <row r="50" spans="1:8" x14ac:dyDescent="0.25">
      <c r="A50" s="37">
        <v>41</v>
      </c>
      <c r="B50" s="1" t="s">
        <v>41</v>
      </c>
      <c r="C50" s="1" t="s">
        <v>357</v>
      </c>
      <c r="D50" s="1" t="s">
        <v>38</v>
      </c>
      <c r="E50" s="2" t="s">
        <v>13</v>
      </c>
      <c r="F50" s="4">
        <v>1450</v>
      </c>
      <c r="G50" s="4">
        <v>0</v>
      </c>
      <c r="H50" s="38">
        <f t="shared" si="0"/>
        <v>0</v>
      </c>
    </row>
    <row r="51" spans="1:8" ht="30.75" thickBot="1" x14ac:dyDescent="0.3">
      <c r="A51" s="34">
        <v>42</v>
      </c>
      <c r="B51" s="17" t="s">
        <v>42</v>
      </c>
      <c r="C51" s="35" t="s">
        <v>360</v>
      </c>
      <c r="D51" s="18" t="s">
        <v>43</v>
      </c>
      <c r="E51" s="16" t="s">
        <v>13</v>
      </c>
      <c r="F51" s="32">
        <v>1450</v>
      </c>
      <c r="G51" s="32">
        <v>0</v>
      </c>
      <c r="H51" s="40">
        <f t="shared" si="0"/>
        <v>0</v>
      </c>
    </row>
    <row r="52" spans="1:8" ht="15.75" thickBot="1" x14ac:dyDescent="0.3">
      <c r="A52" s="175" t="s">
        <v>64</v>
      </c>
      <c r="B52" s="176"/>
      <c r="C52" s="176"/>
      <c r="D52" s="176"/>
      <c r="E52" s="176"/>
      <c r="F52" s="176"/>
      <c r="G52" s="177"/>
      <c r="H52" s="41">
        <f>SUM(H33:H51)</f>
        <v>0</v>
      </c>
    </row>
    <row r="53" spans="1:8" ht="15.75" thickBot="1" x14ac:dyDescent="0.3">
      <c r="A53" s="26" t="s">
        <v>85</v>
      </c>
      <c r="B53" s="28"/>
      <c r="C53" s="28"/>
      <c r="D53" s="28" t="s">
        <v>65</v>
      </c>
      <c r="E53" s="29"/>
      <c r="F53" s="46"/>
      <c r="G53" s="46"/>
      <c r="H53" s="47"/>
    </row>
    <row r="54" spans="1:8" ht="30" x14ac:dyDescent="0.25">
      <c r="A54" s="34">
        <v>43</v>
      </c>
      <c r="B54" t="s">
        <v>46</v>
      </c>
      <c r="C54" s="19" t="s">
        <v>362</v>
      </c>
      <c r="D54" s="23" t="s">
        <v>66</v>
      </c>
      <c r="E54" s="13" t="s">
        <v>13</v>
      </c>
      <c r="F54" s="25">
        <v>44</v>
      </c>
      <c r="G54" s="25">
        <v>0</v>
      </c>
      <c r="H54" s="36">
        <f t="shared" si="0"/>
        <v>0</v>
      </c>
    </row>
    <row r="55" spans="1:8" ht="30.6" customHeight="1" x14ac:dyDescent="0.25">
      <c r="A55" s="37">
        <v>44</v>
      </c>
      <c r="B55" s="1" t="s">
        <v>46</v>
      </c>
      <c r="C55" s="35" t="s">
        <v>361</v>
      </c>
      <c r="D55" s="3" t="s">
        <v>67</v>
      </c>
      <c r="E55" s="2" t="s">
        <v>13</v>
      </c>
      <c r="F55" s="4">
        <v>44</v>
      </c>
      <c r="G55" s="4">
        <v>0</v>
      </c>
      <c r="H55" s="38">
        <f t="shared" si="0"/>
        <v>0</v>
      </c>
    </row>
    <row r="56" spans="1:8" ht="30" x14ac:dyDescent="0.25">
      <c r="A56" s="34">
        <v>45</v>
      </c>
      <c r="B56" s="9" t="s">
        <v>46</v>
      </c>
      <c r="C56" s="1" t="s">
        <v>354</v>
      </c>
      <c r="D56" s="3" t="s">
        <v>51</v>
      </c>
      <c r="E56" s="2" t="s">
        <v>11</v>
      </c>
      <c r="F56" s="4">
        <v>23.76</v>
      </c>
      <c r="G56" s="4">
        <v>0</v>
      </c>
      <c r="H56" s="38">
        <f t="shared" si="0"/>
        <v>0</v>
      </c>
    </row>
    <row r="57" spans="1:8" ht="30" x14ac:dyDescent="0.25">
      <c r="A57" s="37">
        <v>46</v>
      </c>
      <c r="B57" s="9" t="s">
        <v>46</v>
      </c>
      <c r="C57" s="1" t="s">
        <v>355</v>
      </c>
      <c r="D57" s="3" t="s">
        <v>576</v>
      </c>
      <c r="E57" s="2" t="s">
        <v>11</v>
      </c>
      <c r="F57" s="4">
        <v>23.76</v>
      </c>
      <c r="G57" s="4">
        <v>0</v>
      </c>
      <c r="H57" s="38">
        <f t="shared" si="0"/>
        <v>0</v>
      </c>
    </row>
    <row r="58" spans="1:8" x14ac:dyDescent="0.25">
      <c r="A58" s="34">
        <v>47</v>
      </c>
      <c r="B58" s="9" t="s">
        <v>52</v>
      </c>
      <c r="C58" s="1"/>
      <c r="D58" s="1" t="s">
        <v>53</v>
      </c>
      <c r="E58" s="2" t="s">
        <v>16</v>
      </c>
      <c r="F58" s="4">
        <v>38.020000000000003</v>
      </c>
      <c r="G58" s="4">
        <v>0</v>
      </c>
      <c r="H58" s="38">
        <f t="shared" si="0"/>
        <v>0</v>
      </c>
    </row>
    <row r="59" spans="1:8" x14ac:dyDescent="0.25">
      <c r="A59" s="37">
        <v>48</v>
      </c>
      <c r="B59" t="s">
        <v>363</v>
      </c>
      <c r="C59" s="1" t="s">
        <v>364</v>
      </c>
      <c r="D59" s="1" t="s">
        <v>54</v>
      </c>
      <c r="E59" s="2" t="s">
        <v>13</v>
      </c>
      <c r="F59" s="4">
        <v>44</v>
      </c>
      <c r="G59" s="4">
        <v>0</v>
      </c>
      <c r="H59" s="38">
        <f t="shared" si="0"/>
        <v>0</v>
      </c>
    </row>
    <row r="60" spans="1:8" ht="30.6" customHeight="1" x14ac:dyDescent="0.25">
      <c r="A60" s="34">
        <v>49</v>
      </c>
      <c r="B60" s="9" t="s">
        <v>55</v>
      </c>
      <c r="C60" s="3" t="s">
        <v>365</v>
      </c>
      <c r="D60" s="3" t="s">
        <v>577</v>
      </c>
      <c r="E60" s="12" t="s">
        <v>13</v>
      </c>
      <c r="F60" s="4">
        <v>44</v>
      </c>
      <c r="G60" s="4">
        <v>0</v>
      </c>
      <c r="H60" s="38">
        <f t="shared" si="0"/>
        <v>0</v>
      </c>
    </row>
    <row r="61" spans="1:8" ht="30" x14ac:dyDescent="0.25">
      <c r="A61" s="37">
        <v>50</v>
      </c>
      <c r="B61" s="9" t="s">
        <v>56</v>
      </c>
      <c r="C61" s="1" t="s">
        <v>366</v>
      </c>
      <c r="D61" s="3" t="s">
        <v>57</v>
      </c>
      <c r="E61" s="2" t="s">
        <v>13</v>
      </c>
      <c r="F61" s="4">
        <v>44</v>
      </c>
      <c r="G61" s="4">
        <v>0</v>
      </c>
      <c r="H61" s="38">
        <f t="shared" si="0"/>
        <v>0</v>
      </c>
    </row>
    <row r="62" spans="1:8" ht="30.6" customHeight="1" x14ac:dyDescent="0.25">
      <c r="A62" s="34">
        <v>51</v>
      </c>
      <c r="B62" s="9" t="s">
        <v>55</v>
      </c>
      <c r="C62" s="3" t="s">
        <v>365</v>
      </c>
      <c r="D62" s="3" t="s">
        <v>578</v>
      </c>
      <c r="E62" s="12" t="s">
        <v>13</v>
      </c>
      <c r="F62" s="4">
        <v>44</v>
      </c>
      <c r="G62" s="4">
        <v>0</v>
      </c>
      <c r="H62" s="38">
        <f t="shared" si="0"/>
        <v>0</v>
      </c>
    </row>
    <row r="63" spans="1:8" ht="30" x14ac:dyDescent="0.25">
      <c r="A63" s="37">
        <v>52</v>
      </c>
      <c r="B63" s="1" t="s">
        <v>56</v>
      </c>
      <c r="C63" s="1" t="s">
        <v>366</v>
      </c>
      <c r="D63" s="3" t="s">
        <v>57</v>
      </c>
      <c r="E63" s="2" t="s">
        <v>13</v>
      </c>
      <c r="F63" s="4">
        <v>44</v>
      </c>
      <c r="G63" s="4">
        <v>0</v>
      </c>
      <c r="H63" s="38">
        <f t="shared" si="0"/>
        <v>0</v>
      </c>
    </row>
    <row r="64" spans="1:8" ht="30" x14ac:dyDescent="0.25">
      <c r="A64" s="34">
        <v>53</v>
      </c>
      <c r="B64" s="1" t="s">
        <v>58</v>
      </c>
      <c r="C64" s="3" t="s">
        <v>367</v>
      </c>
      <c r="D64" s="3" t="s">
        <v>59</v>
      </c>
      <c r="E64" s="2" t="s">
        <v>13</v>
      </c>
      <c r="F64" s="4">
        <v>88</v>
      </c>
      <c r="G64" s="4">
        <v>0</v>
      </c>
      <c r="H64" s="38">
        <f t="shared" si="0"/>
        <v>0</v>
      </c>
    </row>
    <row r="65" spans="1:8" x14ac:dyDescent="0.25">
      <c r="A65" s="37">
        <v>54</v>
      </c>
      <c r="B65" s="1" t="s">
        <v>37</v>
      </c>
      <c r="C65" s="1" t="s">
        <v>357</v>
      </c>
      <c r="D65" s="1" t="s">
        <v>38</v>
      </c>
      <c r="E65" s="2" t="s">
        <v>13</v>
      </c>
      <c r="F65" s="4">
        <v>88</v>
      </c>
      <c r="G65" s="4">
        <v>0</v>
      </c>
      <c r="H65" s="38">
        <f t="shared" si="0"/>
        <v>0</v>
      </c>
    </row>
    <row r="66" spans="1:8" ht="30" x14ac:dyDescent="0.25">
      <c r="A66" s="34">
        <v>55</v>
      </c>
      <c r="B66" s="1" t="s">
        <v>60</v>
      </c>
      <c r="C66" s="3" t="s">
        <v>368</v>
      </c>
      <c r="D66" s="3" t="s">
        <v>61</v>
      </c>
      <c r="E66" s="2" t="s">
        <v>13</v>
      </c>
      <c r="F66" s="4">
        <v>88</v>
      </c>
      <c r="G66" s="4">
        <v>0</v>
      </c>
      <c r="H66" s="38">
        <f t="shared" si="0"/>
        <v>0</v>
      </c>
    </row>
    <row r="67" spans="1:8" x14ac:dyDescent="0.25">
      <c r="A67" s="37">
        <v>56</v>
      </c>
      <c r="B67" s="1" t="s">
        <v>37</v>
      </c>
      <c r="C67" s="1" t="s">
        <v>357</v>
      </c>
      <c r="D67" s="1" t="s">
        <v>38</v>
      </c>
      <c r="E67" s="2" t="s">
        <v>13</v>
      </c>
      <c r="F67" s="4">
        <v>88</v>
      </c>
      <c r="G67" s="4">
        <v>0</v>
      </c>
      <c r="H67" s="38">
        <f t="shared" si="0"/>
        <v>0</v>
      </c>
    </row>
    <row r="68" spans="1:8" ht="30" x14ac:dyDescent="0.25">
      <c r="A68" s="34">
        <v>57</v>
      </c>
      <c r="B68" s="1" t="s">
        <v>62</v>
      </c>
      <c r="C68" s="3" t="s">
        <v>369</v>
      </c>
      <c r="D68" s="3" t="s">
        <v>63</v>
      </c>
      <c r="E68" s="2" t="s">
        <v>13</v>
      </c>
      <c r="F68" s="4">
        <v>88</v>
      </c>
      <c r="G68" s="4">
        <v>0</v>
      </c>
      <c r="H68" s="38">
        <f t="shared" si="0"/>
        <v>0</v>
      </c>
    </row>
    <row r="69" spans="1:8" x14ac:dyDescent="0.25">
      <c r="A69" s="37">
        <v>58</v>
      </c>
      <c r="B69" s="1" t="s">
        <v>41</v>
      </c>
      <c r="C69" s="1" t="s">
        <v>357</v>
      </c>
      <c r="D69" s="3" t="s">
        <v>38</v>
      </c>
      <c r="E69" s="2" t="s">
        <v>13</v>
      </c>
      <c r="F69" s="4">
        <v>88</v>
      </c>
      <c r="G69" s="4">
        <v>0</v>
      </c>
      <c r="H69" s="38">
        <f t="shared" si="0"/>
        <v>0</v>
      </c>
    </row>
    <row r="70" spans="1:8" ht="30.75" thickBot="1" x14ac:dyDescent="0.3">
      <c r="A70" s="34">
        <v>59</v>
      </c>
      <c r="B70" s="17" t="s">
        <v>42</v>
      </c>
      <c r="C70" s="35" t="s">
        <v>360</v>
      </c>
      <c r="D70" s="18" t="s">
        <v>43</v>
      </c>
      <c r="E70" s="16" t="s">
        <v>13</v>
      </c>
      <c r="F70" s="32">
        <v>88</v>
      </c>
      <c r="G70" s="32">
        <v>0</v>
      </c>
      <c r="H70" s="40">
        <f t="shared" ref="H70:H136" si="1">F70*G70</f>
        <v>0</v>
      </c>
    </row>
    <row r="71" spans="1:8" ht="15.75" thickBot="1" x14ac:dyDescent="0.3">
      <c r="A71" s="175" t="s">
        <v>68</v>
      </c>
      <c r="B71" s="176"/>
      <c r="C71" s="176"/>
      <c r="D71" s="176"/>
      <c r="E71" s="176"/>
      <c r="F71" s="176"/>
      <c r="G71" s="177"/>
      <c r="H71" s="41">
        <f>SUM(H54:H70)</f>
        <v>0</v>
      </c>
    </row>
    <row r="72" spans="1:8" ht="15.75" thickBot="1" x14ac:dyDescent="0.3">
      <c r="A72" s="26" t="s">
        <v>86</v>
      </c>
      <c r="B72" s="28"/>
      <c r="C72" s="28"/>
      <c r="D72" s="28" t="s">
        <v>69</v>
      </c>
      <c r="E72" s="28"/>
      <c r="F72" s="43"/>
      <c r="G72" s="43"/>
      <c r="H72" s="44"/>
    </row>
    <row r="73" spans="1:8" ht="30" x14ac:dyDescent="0.25">
      <c r="A73" s="34">
        <v>60</v>
      </c>
      <c r="B73" s="19" t="s">
        <v>46</v>
      </c>
      <c r="C73" s="19" t="s">
        <v>370</v>
      </c>
      <c r="D73" s="23" t="s">
        <v>71</v>
      </c>
      <c r="E73" s="13" t="s">
        <v>13</v>
      </c>
      <c r="F73" s="25">
        <v>18</v>
      </c>
      <c r="G73" s="25">
        <v>0</v>
      </c>
      <c r="H73" s="36">
        <f t="shared" si="1"/>
        <v>0</v>
      </c>
    </row>
    <row r="74" spans="1:8" ht="30" x14ac:dyDescent="0.25">
      <c r="A74" s="37">
        <v>61</v>
      </c>
      <c r="B74" s="1" t="s">
        <v>58</v>
      </c>
      <c r="C74" s="3" t="s">
        <v>367</v>
      </c>
      <c r="D74" s="3" t="s">
        <v>72</v>
      </c>
      <c r="E74" s="2" t="s">
        <v>13</v>
      </c>
      <c r="F74" s="4">
        <v>18</v>
      </c>
      <c r="G74" s="4">
        <v>0</v>
      </c>
      <c r="H74" s="38">
        <f t="shared" si="1"/>
        <v>0</v>
      </c>
    </row>
    <row r="75" spans="1:8" ht="15.75" thickBot="1" x14ac:dyDescent="0.3">
      <c r="A75" s="39">
        <v>62</v>
      </c>
      <c r="B75" s="17" t="s">
        <v>73</v>
      </c>
      <c r="C75" t="s">
        <v>371</v>
      </c>
      <c r="D75" s="15" t="s">
        <v>74</v>
      </c>
      <c r="E75" s="16" t="s">
        <v>13</v>
      </c>
      <c r="F75" s="32">
        <v>18</v>
      </c>
      <c r="G75" s="32">
        <v>0</v>
      </c>
      <c r="H75" s="40">
        <f t="shared" si="1"/>
        <v>0</v>
      </c>
    </row>
    <row r="76" spans="1:8" ht="15.75" thickBot="1" x14ac:dyDescent="0.3">
      <c r="A76" s="175" t="s">
        <v>75</v>
      </c>
      <c r="B76" s="176"/>
      <c r="C76" s="176"/>
      <c r="D76" s="176"/>
      <c r="E76" s="176"/>
      <c r="F76" s="176"/>
      <c r="G76" s="177"/>
      <c r="H76" s="41">
        <f>SUM(H73:H75)</f>
        <v>0</v>
      </c>
    </row>
    <row r="77" spans="1:8" ht="15.75" thickBot="1" x14ac:dyDescent="0.3">
      <c r="A77" s="26" t="s">
        <v>87</v>
      </c>
      <c r="B77" s="28"/>
      <c r="C77" s="28"/>
      <c r="D77" s="28" t="s">
        <v>76</v>
      </c>
      <c r="E77" s="28"/>
      <c r="F77" s="43"/>
      <c r="G77" s="43"/>
      <c r="H77" s="44"/>
    </row>
    <row r="78" spans="1:8" ht="30.6" customHeight="1" x14ac:dyDescent="0.25">
      <c r="A78" s="34">
        <v>63</v>
      </c>
      <c r="B78" s="19" t="s">
        <v>46</v>
      </c>
      <c r="C78" s="23" t="s">
        <v>361</v>
      </c>
      <c r="D78" s="23" t="s">
        <v>77</v>
      </c>
      <c r="E78" s="13" t="s">
        <v>13</v>
      </c>
      <c r="F78" s="25">
        <v>200</v>
      </c>
      <c r="G78" s="25">
        <v>0</v>
      </c>
      <c r="H78" s="36">
        <f t="shared" si="1"/>
        <v>0</v>
      </c>
    </row>
    <row r="79" spans="1:8" ht="30.6" customHeight="1" x14ac:dyDescent="0.25">
      <c r="A79" s="37">
        <v>64</v>
      </c>
      <c r="B79" s="1" t="s">
        <v>46</v>
      </c>
      <c r="C79" s="3" t="s">
        <v>361</v>
      </c>
      <c r="D79" s="3" t="s">
        <v>78</v>
      </c>
      <c r="E79" s="2" t="s">
        <v>13</v>
      </c>
      <c r="F79" s="4">
        <v>650</v>
      </c>
      <c r="G79" s="4">
        <v>0</v>
      </c>
      <c r="H79" s="38">
        <f t="shared" si="1"/>
        <v>0</v>
      </c>
    </row>
    <row r="80" spans="1:8" ht="30" x14ac:dyDescent="0.25">
      <c r="A80" s="34">
        <v>65</v>
      </c>
      <c r="B80" s="1" t="s">
        <v>46</v>
      </c>
      <c r="C80" s="1" t="s">
        <v>362</v>
      </c>
      <c r="D80" s="3" t="s">
        <v>79</v>
      </c>
      <c r="E80" s="2" t="s">
        <v>13</v>
      </c>
      <c r="F80" s="4">
        <v>280</v>
      </c>
      <c r="G80" s="4">
        <v>0</v>
      </c>
      <c r="H80" s="38">
        <f t="shared" si="1"/>
        <v>0</v>
      </c>
    </row>
    <row r="81" spans="1:8" ht="30" x14ac:dyDescent="0.25">
      <c r="A81" s="37">
        <v>66</v>
      </c>
      <c r="B81" s="1" t="s">
        <v>46</v>
      </c>
      <c r="C81" s="1" t="s">
        <v>370</v>
      </c>
      <c r="D81" s="3" t="s">
        <v>71</v>
      </c>
      <c r="E81" s="2" t="s">
        <v>13</v>
      </c>
      <c r="F81" s="4">
        <v>220</v>
      </c>
      <c r="G81" s="4">
        <v>0</v>
      </c>
      <c r="H81" s="38">
        <f t="shared" si="1"/>
        <v>0</v>
      </c>
    </row>
    <row r="82" spans="1:8" ht="30" x14ac:dyDescent="0.25">
      <c r="A82" s="34">
        <v>67</v>
      </c>
      <c r="B82" s="1" t="s">
        <v>46</v>
      </c>
      <c r="C82" s="1" t="s">
        <v>354</v>
      </c>
      <c r="D82" s="3" t="s">
        <v>51</v>
      </c>
      <c r="E82" s="2" t="s">
        <v>11</v>
      </c>
      <c r="F82" s="4">
        <v>407</v>
      </c>
      <c r="G82" s="4">
        <v>0</v>
      </c>
      <c r="H82" s="38">
        <f t="shared" si="1"/>
        <v>0</v>
      </c>
    </row>
    <row r="83" spans="1:8" ht="30" x14ac:dyDescent="0.25">
      <c r="A83" s="37">
        <v>68</v>
      </c>
      <c r="B83" s="1" t="s">
        <v>46</v>
      </c>
      <c r="C83" s="1" t="s">
        <v>355</v>
      </c>
      <c r="D83" s="3" t="s">
        <v>576</v>
      </c>
      <c r="E83" s="2" t="s">
        <v>11</v>
      </c>
      <c r="F83" s="4">
        <v>407</v>
      </c>
      <c r="G83" s="4">
        <v>0</v>
      </c>
      <c r="H83" s="38">
        <f t="shared" si="1"/>
        <v>0</v>
      </c>
    </row>
    <row r="84" spans="1:8" x14ac:dyDescent="0.25">
      <c r="A84" s="34">
        <v>69</v>
      </c>
      <c r="B84" s="1" t="s">
        <v>52</v>
      </c>
      <c r="C84" s="1"/>
      <c r="D84" s="1" t="s">
        <v>53</v>
      </c>
      <c r="E84" s="2" t="s">
        <v>16</v>
      </c>
      <c r="F84" s="4">
        <v>651.20000000000005</v>
      </c>
      <c r="G84" s="4">
        <v>0</v>
      </c>
      <c r="H84" s="38">
        <f t="shared" si="1"/>
        <v>0</v>
      </c>
    </row>
    <row r="85" spans="1:8" ht="30.6" customHeight="1" x14ac:dyDescent="0.25">
      <c r="A85" s="37">
        <v>70</v>
      </c>
      <c r="B85" s="1" t="s">
        <v>55</v>
      </c>
      <c r="C85" s="3" t="s">
        <v>365</v>
      </c>
      <c r="D85" s="3" t="s">
        <v>579</v>
      </c>
      <c r="E85" s="12" t="s">
        <v>13</v>
      </c>
      <c r="F85" s="4">
        <v>930</v>
      </c>
      <c r="G85" s="4">
        <v>0</v>
      </c>
      <c r="H85" s="38">
        <f t="shared" si="1"/>
        <v>0</v>
      </c>
    </row>
    <row r="86" spans="1:8" ht="30" x14ac:dyDescent="0.25">
      <c r="A86" s="34">
        <v>71</v>
      </c>
      <c r="B86" s="1" t="s">
        <v>56</v>
      </c>
      <c r="C86" s="1" t="s">
        <v>366</v>
      </c>
      <c r="D86" s="3" t="s">
        <v>57</v>
      </c>
      <c r="E86" s="2" t="s">
        <v>13</v>
      </c>
      <c r="F86" s="4">
        <v>930</v>
      </c>
      <c r="G86" s="4">
        <v>0</v>
      </c>
      <c r="H86" s="38">
        <f t="shared" si="1"/>
        <v>0</v>
      </c>
    </row>
    <row r="87" spans="1:8" ht="30" x14ac:dyDescent="0.25">
      <c r="A87" s="37">
        <v>72</v>
      </c>
      <c r="B87" s="1" t="s">
        <v>58</v>
      </c>
      <c r="C87" s="3" t="s">
        <v>367</v>
      </c>
      <c r="D87" s="3" t="s">
        <v>72</v>
      </c>
      <c r="E87" s="2" t="s">
        <v>13</v>
      </c>
      <c r="F87" s="4">
        <v>1350</v>
      </c>
      <c r="G87" s="4">
        <v>0</v>
      </c>
      <c r="H87" s="38">
        <f t="shared" si="1"/>
        <v>0</v>
      </c>
    </row>
    <row r="88" spans="1:8" ht="15.75" thickBot="1" x14ac:dyDescent="0.3">
      <c r="A88" s="34">
        <v>73</v>
      </c>
      <c r="B88" s="17" t="s">
        <v>73</v>
      </c>
      <c r="C88" t="s">
        <v>371</v>
      </c>
      <c r="D88" s="17" t="s">
        <v>74</v>
      </c>
      <c r="E88" s="16" t="s">
        <v>13</v>
      </c>
      <c r="F88" s="32">
        <v>1350</v>
      </c>
      <c r="G88" s="32">
        <v>0</v>
      </c>
      <c r="H88" s="40">
        <f t="shared" si="1"/>
        <v>0</v>
      </c>
    </row>
    <row r="89" spans="1:8" ht="15.75" thickBot="1" x14ac:dyDescent="0.3">
      <c r="A89" s="175" t="s">
        <v>80</v>
      </c>
      <c r="B89" s="176"/>
      <c r="C89" s="176"/>
      <c r="D89" s="176"/>
      <c r="E89" s="176"/>
      <c r="F89" s="176"/>
      <c r="G89" s="177"/>
      <c r="H89" s="41">
        <f>SUM(H78:H88)</f>
        <v>0</v>
      </c>
    </row>
    <row r="90" spans="1:8" ht="15.75" thickBot="1" x14ac:dyDescent="0.3">
      <c r="A90" s="26" t="s">
        <v>88</v>
      </c>
      <c r="B90" s="28"/>
      <c r="C90" s="28"/>
      <c r="D90" s="28" t="s">
        <v>90</v>
      </c>
      <c r="E90" s="28"/>
      <c r="F90" s="28"/>
      <c r="G90" s="43"/>
      <c r="H90" s="44"/>
    </row>
    <row r="91" spans="1:8" ht="30" x14ac:dyDescent="0.25">
      <c r="A91" s="34">
        <v>74</v>
      </c>
      <c r="B91" s="19" t="s">
        <v>46</v>
      </c>
      <c r="C91" s="102" t="s">
        <v>362</v>
      </c>
      <c r="D91" s="23" t="s">
        <v>91</v>
      </c>
      <c r="E91" s="19" t="s">
        <v>70</v>
      </c>
      <c r="F91" s="25">
        <v>102</v>
      </c>
      <c r="G91" s="25">
        <v>0</v>
      </c>
      <c r="H91" s="36">
        <f t="shared" si="1"/>
        <v>0</v>
      </c>
    </row>
    <row r="92" spans="1:8" ht="30.6" customHeight="1" x14ac:dyDescent="0.25">
      <c r="A92" s="37">
        <v>75</v>
      </c>
      <c r="B92" s="1" t="s">
        <v>46</v>
      </c>
      <c r="C92" s="3" t="s">
        <v>361</v>
      </c>
      <c r="D92" s="3" t="s">
        <v>92</v>
      </c>
      <c r="E92" s="2" t="s">
        <v>13</v>
      </c>
      <c r="F92" s="4">
        <v>118</v>
      </c>
      <c r="G92" s="4">
        <v>0</v>
      </c>
      <c r="H92" s="38">
        <f t="shared" si="1"/>
        <v>0</v>
      </c>
    </row>
    <row r="93" spans="1:8" ht="30.6" customHeight="1" x14ac:dyDescent="0.25">
      <c r="A93" s="34">
        <v>76</v>
      </c>
      <c r="B93" s="1" t="s">
        <v>46</v>
      </c>
      <c r="C93" s="3" t="s">
        <v>361</v>
      </c>
      <c r="D93" s="3" t="s">
        <v>93</v>
      </c>
      <c r="E93" s="2" t="s">
        <v>13</v>
      </c>
      <c r="F93" s="4">
        <v>70</v>
      </c>
      <c r="G93" s="4">
        <v>0</v>
      </c>
      <c r="H93" s="38">
        <f t="shared" si="1"/>
        <v>0</v>
      </c>
    </row>
    <row r="94" spans="1:8" ht="30" x14ac:dyDescent="0.25">
      <c r="A94" s="37">
        <v>77</v>
      </c>
      <c r="B94" s="1" t="s">
        <v>46</v>
      </c>
      <c r="C94" s="1" t="s">
        <v>354</v>
      </c>
      <c r="D94" s="3" t="s">
        <v>51</v>
      </c>
      <c r="E94" s="2" t="s">
        <v>11</v>
      </c>
      <c r="F94" s="4">
        <v>85.4</v>
      </c>
      <c r="G94" s="4">
        <v>0</v>
      </c>
      <c r="H94" s="38">
        <f t="shared" si="1"/>
        <v>0</v>
      </c>
    </row>
    <row r="95" spans="1:8" ht="30" x14ac:dyDescent="0.25">
      <c r="A95" s="34">
        <v>78</v>
      </c>
      <c r="B95" s="1" t="s">
        <v>46</v>
      </c>
      <c r="C95" s="1" t="s">
        <v>355</v>
      </c>
      <c r="D95" s="3" t="s">
        <v>576</v>
      </c>
      <c r="E95" s="2" t="s">
        <v>11</v>
      </c>
      <c r="F95" s="4">
        <v>85.4</v>
      </c>
      <c r="G95" s="4">
        <v>0</v>
      </c>
      <c r="H95" s="38">
        <f t="shared" si="1"/>
        <v>0</v>
      </c>
    </row>
    <row r="96" spans="1:8" x14ac:dyDescent="0.25">
      <c r="A96" s="37">
        <v>79</v>
      </c>
      <c r="B96" s="1" t="s">
        <v>46</v>
      </c>
      <c r="C96" s="1"/>
      <c r="D96" s="1" t="s">
        <v>94</v>
      </c>
      <c r="E96" s="2" t="s">
        <v>16</v>
      </c>
      <c r="F96" s="4">
        <v>136.63999999999999</v>
      </c>
      <c r="G96" s="4">
        <v>0</v>
      </c>
      <c r="H96" s="38">
        <f t="shared" si="1"/>
        <v>0</v>
      </c>
    </row>
    <row r="97" spans="1:8" ht="30.6" customHeight="1" x14ac:dyDescent="0.25">
      <c r="A97" s="34">
        <v>80</v>
      </c>
      <c r="B97" s="1" t="s">
        <v>55</v>
      </c>
      <c r="C97" s="3" t="s">
        <v>365</v>
      </c>
      <c r="D97" s="3" t="s">
        <v>580</v>
      </c>
      <c r="E97" s="12" t="s">
        <v>13</v>
      </c>
      <c r="F97" s="4">
        <v>188</v>
      </c>
      <c r="G97" s="4">
        <v>0</v>
      </c>
      <c r="H97" s="38">
        <f t="shared" si="1"/>
        <v>0</v>
      </c>
    </row>
    <row r="98" spans="1:8" ht="30" x14ac:dyDescent="0.25">
      <c r="A98" s="37">
        <v>81</v>
      </c>
      <c r="B98" s="1" t="s">
        <v>56</v>
      </c>
      <c r="C98" s="1" t="s">
        <v>366</v>
      </c>
      <c r="D98" s="6" t="s">
        <v>57</v>
      </c>
      <c r="E98" s="2" t="s">
        <v>13</v>
      </c>
      <c r="F98" s="4">
        <v>188</v>
      </c>
      <c r="G98" s="4">
        <v>0</v>
      </c>
      <c r="H98" s="38">
        <f t="shared" si="1"/>
        <v>0</v>
      </c>
    </row>
    <row r="99" spans="1:8" ht="30" x14ac:dyDescent="0.25">
      <c r="A99" s="34">
        <v>82</v>
      </c>
      <c r="B99" s="1" t="s">
        <v>58</v>
      </c>
      <c r="C99" s="3" t="s">
        <v>367</v>
      </c>
      <c r="D99" s="3" t="s">
        <v>95</v>
      </c>
      <c r="E99" s="2" t="s">
        <v>13</v>
      </c>
      <c r="F99" s="4">
        <v>290</v>
      </c>
      <c r="G99" s="4">
        <v>0</v>
      </c>
      <c r="H99" s="38">
        <f t="shared" si="1"/>
        <v>0</v>
      </c>
    </row>
    <row r="100" spans="1:8" ht="15.75" thickBot="1" x14ac:dyDescent="0.3">
      <c r="A100" s="37">
        <v>83</v>
      </c>
      <c r="B100" s="17" t="s">
        <v>73</v>
      </c>
      <c r="C100" t="s">
        <v>371</v>
      </c>
      <c r="D100" s="17" t="s">
        <v>74</v>
      </c>
      <c r="E100" s="16" t="s">
        <v>13</v>
      </c>
      <c r="F100" s="32">
        <v>290</v>
      </c>
      <c r="G100" s="32">
        <v>0</v>
      </c>
      <c r="H100" s="40">
        <f t="shared" si="1"/>
        <v>0</v>
      </c>
    </row>
    <row r="101" spans="1:8" ht="15.75" thickBot="1" x14ac:dyDescent="0.3">
      <c r="A101" s="175" t="s">
        <v>96</v>
      </c>
      <c r="B101" s="176"/>
      <c r="C101" s="176"/>
      <c r="D101" s="176"/>
      <c r="E101" s="176"/>
      <c r="F101" s="176"/>
      <c r="G101" s="177"/>
      <c r="H101" s="41">
        <f>SUM(H91:H100)</f>
        <v>0</v>
      </c>
    </row>
    <row r="102" spans="1:8" ht="15.75" thickBot="1" x14ac:dyDescent="0.3">
      <c r="A102" s="26" t="s">
        <v>89</v>
      </c>
      <c r="B102" s="28"/>
      <c r="C102" s="28"/>
      <c r="D102" s="28" t="s">
        <v>97</v>
      </c>
      <c r="E102" s="29"/>
      <c r="F102" s="46"/>
      <c r="G102" s="46"/>
      <c r="H102" s="47"/>
    </row>
    <row r="103" spans="1:8" ht="30.6" customHeight="1" x14ac:dyDescent="0.25">
      <c r="A103" s="34">
        <v>84</v>
      </c>
      <c r="B103" s="19" t="s">
        <v>46</v>
      </c>
      <c r="C103" s="35" t="s">
        <v>361</v>
      </c>
      <c r="D103" s="23" t="s">
        <v>77</v>
      </c>
      <c r="E103" s="13" t="s">
        <v>13</v>
      </c>
      <c r="F103" s="25">
        <v>22.5</v>
      </c>
      <c r="G103" s="25">
        <v>0</v>
      </c>
      <c r="H103" s="36">
        <f t="shared" si="1"/>
        <v>0</v>
      </c>
    </row>
    <row r="104" spans="1:8" ht="30" x14ac:dyDescent="0.25">
      <c r="A104" s="37">
        <v>85</v>
      </c>
      <c r="B104" s="1" t="s">
        <v>46</v>
      </c>
      <c r="C104" s="1" t="s">
        <v>354</v>
      </c>
      <c r="D104" s="3" t="s">
        <v>51</v>
      </c>
      <c r="E104" s="2" t="s">
        <v>11</v>
      </c>
      <c r="F104" s="4">
        <v>5.85</v>
      </c>
      <c r="G104" s="4">
        <v>0</v>
      </c>
      <c r="H104" s="38">
        <f t="shared" si="1"/>
        <v>0</v>
      </c>
    </row>
    <row r="105" spans="1:8" ht="30" x14ac:dyDescent="0.25">
      <c r="A105" s="34">
        <v>86</v>
      </c>
      <c r="B105" s="1" t="s">
        <v>46</v>
      </c>
      <c r="C105" s="1" t="s">
        <v>355</v>
      </c>
      <c r="D105" s="3" t="s">
        <v>576</v>
      </c>
      <c r="E105" s="2" t="s">
        <v>11</v>
      </c>
      <c r="F105" s="4">
        <v>5.85</v>
      </c>
      <c r="G105" s="4">
        <v>0</v>
      </c>
      <c r="H105" s="38">
        <f t="shared" si="1"/>
        <v>0</v>
      </c>
    </row>
    <row r="106" spans="1:8" x14ac:dyDescent="0.25">
      <c r="A106" s="37">
        <v>87</v>
      </c>
      <c r="B106" s="1" t="s">
        <v>46</v>
      </c>
      <c r="C106" s="1"/>
      <c r="D106" s="1" t="s">
        <v>94</v>
      </c>
      <c r="E106" s="2" t="s">
        <v>16</v>
      </c>
      <c r="F106" s="4">
        <v>9.36</v>
      </c>
      <c r="G106" s="4">
        <v>0</v>
      </c>
      <c r="H106" s="38">
        <f t="shared" si="1"/>
        <v>0</v>
      </c>
    </row>
    <row r="107" spans="1:8" ht="30" x14ac:dyDescent="0.25">
      <c r="A107" s="34">
        <v>88</v>
      </c>
      <c r="B107" s="1" t="s">
        <v>58</v>
      </c>
      <c r="C107" s="3" t="s">
        <v>367</v>
      </c>
      <c r="D107" s="3" t="s">
        <v>95</v>
      </c>
      <c r="E107" s="2" t="s">
        <v>13</v>
      </c>
      <c r="F107" s="4">
        <v>22.5</v>
      </c>
      <c r="G107" s="4">
        <v>0</v>
      </c>
      <c r="H107" s="38">
        <f t="shared" si="1"/>
        <v>0</v>
      </c>
    </row>
    <row r="108" spans="1:8" ht="30.75" thickBot="1" x14ac:dyDescent="0.3">
      <c r="A108" s="37">
        <v>89</v>
      </c>
      <c r="B108" s="17" t="s">
        <v>73</v>
      </c>
      <c r="C108" t="s">
        <v>371</v>
      </c>
      <c r="D108" s="18" t="s">
        <v>74</v>
      </c>
      <c r="E108" s="16" t="s">
        <v>13</v>
      </c>
      <c r="F108" s="32">
        <v>22.5</v>
      </c>
      <c r="G108" s="32">
        <v>0</v>
      </c>
      <c r="H108" s="40">
        <f t="shared" si="1"/>
        <v>0</v>
      </c>
    </row>
    <row r="109" spans="1:8" ht="15.75" thickBot="1" x14ac:dyDescent="0.3">
      <c r="A109" s="175" t="s">
        <v>98</v>
      </c>
      <c r="B109" s="176"/>
      <c r="C109" s="176"/>
      <c r="D109" s="176"/>
      <c r="E109" s="176"/>
      <c r="F109" s="176"/>
      <c r="G109" s="177"/>
      <c r="H109" s="41">
        <f>SUM(H103:H108)</f>
        <v>0</v>
      </c>
    </row>
    <row r="110" spans="1:8" ht="15.75" thickBot="1" x14ac:dyDescent="0.3">
      <c r="A110" s="26" t="s">
        <v>99</v>
      </c>
      <c r="B110" s="28"/>
      <c r="C110" s="28"/>
      <c r="D110" s="28" t="s">
        <v>581</v>
      </c>
      <c r="E110" s="29"/>
      <c r="F110" s="46"/>
      <c r="G110" s="46"/>
      <c r="H110" s="47"/>
    </row>
    <row r="111" spans="1:8" ht="30" x14ac:dyDescent="0.25">
      <c r="A111" s="34">
        <v>90</v>
      </c>
      <c r="B111" s="19" t="s">
        <v>46</v>
      </c>
      <c r="C111" t="s">
        <v>362</v>
      </c>
      <c r="D111" s="23" t="s">
        <v>79</v>
      </c>
      <c r="E111" s="13" t="s">
        <v>13</v>
      </c>
      <c r="F111" s="25">
        <v>4.2</v>
      </c>
      <c r="G111" s="25">
        <v>0</v>
      </c>
      <c r="H111" s="36">
        <f t="shared" si="1"/>
        <v>0</v>
      </c>
    </row>
    <row r="112" spans="1:8" ht="30.6" customHeight="1" x14ac:dyDescent="0.25">
      <c r="A112" s="37">
        <v>91</v>
      </c>
      <c r="B112" s="1" t="s">
        <v>46</v>
      </c>
      <c r="C112" s="3" t="s">
        <v>361</v>
      </c>
      <c r="D112" s="3" t="s">
        <v>101</v>
      </c>
      <c r="E112" s="2" t="s">
        <v>13</v>
      </c>
      <c r="F112" s="4">
        <v>13.4</v>
      </c>
      <c r="G112" s="4">
        <v>0</v>
      </c>
      <c r="H112" s="38">
        <f t="shared" si="1"/>
        <v>0</v>
      </c>
    </row>
    <row r="113" spans="1:8" ht="30" x14ac:dyDescent="0.25">
      <c r="A113" s="34">
        <v>92</v>
      </c>
      <c r="B113" s="1" t="s">
        <v>46</v>
      </c>
      <c r="C113" s="3" t="s">
        <v>354</v>
      </c>
      <c r="D113" s="3" t="s">
        <v>51</v>
      </c>
      <c r="E113" s="2" t="s">
        <v>11</v>
      </c>
      <c r="F113" s="4">
        <v>8.2100000000000009</v>
      </c>
      <c r="G113" s="4">
        <v>0</v>
      </c>
      <c r="H113" s="38">
        <f t="shared" si="1"/>
        <v>0</v>
      </c>
    </row>
    <row r="114" spans="1:8" ht="30" x14ac:dyDescent="0.25">
      <c r="A114" s="34">
        <v>93</v>
      </c>
      <c r="B114" s="1" t="s">
        <v>46</v>
      </c>
      <c r="C114" s="3" t="s">
        <v>355</v>
      </c>
      <c r="D114" s="3" t="s">
        <v>576</v>
      </c>
      <c r="E114" s="2" t="s">
        <v>11</v>
      </c>
      <c r="F114" s="4">
        <v>8.2100000000000009</v>
      </c>
      <c r="G114" s="4">
        <v>0</v>
      </c>
      <c r="H114" s="38">
        <f t="shared" si="1"/>
        <v>0</v>
      </c>
    </row>
    <row r="115" spans="1:8" x14ac:dyDescent="0.25">
      <c r="A115" s="34">
        <v>94</v>
      </c>
      <c r="B115" s="1" t="s">
        <v>46</v>
      </c>
      <c r="C115" s="3"/>
      <c r="D115" s="1" t="s">
        <v>94</v>
      </c>
      <c r="E115" s="2" t="s">
        <v>16</v>
      </c>
      <c r="F115" s="4">
        <v>13.14</v>
      </c>
      <c r="G115" s="4">
        <v>0</v>
      </c>
      <c r="H115" s="38">
        <f t="shared" si="1"/>
        <v>0</v>
      </c>
    </row>
    <row r="116" spans="1:8" ht="30.6" customHeight="1" x14ac:dyDescent="0.25">
      <c r="A116" s="34">
        <v>95</v>
      </c>
      <c r="B116" s="1" t="s">
        <v>55</v>
      </c>
      <c r="C116" s="3" t="s">
        <v>365</v>
      </c>
      <c r="D116" s="3" t="s">
        <v>577</v>
      </c>
      <c r="E116" s="12" t="s">
        <v>13</v>
      </c>
      <c r="F116" s="4">
        <v>17.600000000000001</v>
      </c>
      <c r="G116" s="4">
        <v>0</v>
      </c>
      <c r="H116" s="38">
        <f t="shared" si="1"/>
        <v>0</v>
      </c>
    </row>
    <row r="117" spans="1:8" ht="30" x14ac:dyDescent="0.25">
      <c r="A117" s="34">
        <v>96</v>
      </c>
      <c r="B117" s="1" t="s">
        <v>56</v>
      </c>
      <c r="C117" s="1" t="s">
        <v>366</v>
      </c>
      <c r="D117" s="3" t="s">
        <v>57</v>
      </c>
      <c r="E117" s="2" t="s">
        <v>13</v>
      </c>
      <c r="F117" s="4">
        <v>17.600000000000001</v>
      </c>
      <c r="G117" s="4">
        <v>0</v>
      </c>
      <c r="H117" s="38">
        <f t="shared" si="1"/>
        <v>0</v>
      </c>
    </row>
    <row r="118" spans="1:8" ht="30.6" customHeight="1" x14ac:dyDescent="0.25">
      <c r="A118" s="34">
        <v>97</v>
      </c>
      <c r="B118" s="1" t="s">
        <v>55</v>
      </c>
      <c r="C118" s="3" t="s">
        <v>365</v>
      </c>
      <c r="D118" s="3" t="s">
        <v>582</v>
      </c>
      <c r="E118" s="12" t="s">
        <v>13</v>
      </c>
      <c r="F118" s="4">
        <v>17.600000000000001</v>
      </c>
      <c r="G118" s="4">
        <v>0</v>
      </c>
      <c r="H118" s="38">
        <f t="shared" si="1"/>
        <v>0</v>
      </c>
    </row>
    <row r="119" spans="1:8" ht="30" x14ac:dyDescent="0.25">
      <c r="A119" s="34">
        <v>98</v>
      </c>
      <c r="B119" s="1" t="s">
        <v>56</v>
      </c>
      <c r="C119" t="s">
        <v>366</v>
      </c>
      <c r="D119" s="3" t="s">
        <v>57</v>
      </c>
      <c r="E119" s="2" t="s">
        <v>13</v>
      </c>
      <c r="F119" s="4">
        <v>17.600000000000001</v>
      </c>
      <c r="G119" s="4">
        <v>0</v>
      </c>
      <c r="H119" s="38">
        <f t="shared" si="1"/>
        <v>0</v>
      </c>
    </row>
    <row r="120" spans="1:8" ht="30" x14ac:dyDescent="0.25">
      <c r="A120" s="34">
        <v>99</v>
      </c>
      <c r="B120" s="1" t="s">
        <v>58</v>
      </c>
      <c r="C120" s="3" t="s">
        <v>367</v>
      </c>
      <c r="D120" s="3" t="s">
        <v>59</v>
      </c>
      <c r="E120" s="2" t="s">
        <v>13</v>
      </c>
      <c r="F120" s="4">
        <v>21.8</v>
      </c>
      <c r="G120" s="4">
        <v>0</v>
      </c>
      <c r="H120" s="38">
        <f t="shared" si="1"/>
        <v>0</v>
      </c>
    </row>
    <row r="121" spans="1:8" ht="30.75" thickBot="1" x14ac:dyDescent="0.3">
      <c r="A121" s="34">
        <v>100</v>
      </c>
      <c r="B121" s="128" t="s">
        <v>373</v>
      </c>
      <c r="C121" t="s">
        <v>372</v>
      </c>
      <c r="D121" s="18" t="s">
        <v>102</v>
      </c>
      <c r="E121" s="16" t="s">
        <v>13</v>
      </c>
      <c r="F121" s="32">
        <v>21.8</v>
      </c>
      <c r="G121" s="32">
        <v>0</v>
      </c>
      <c r="H121" s="40">
        <f t="shared" si="1"/>
        <v>0</v>
      </c>
    </row>
    <row r="122" spans="1:8" ht="15.75" thickBot="1" x14ac:dyDescent="0.3">
      <c r="A122" s="175" t="s">
        <v>103</v>
      </c>
      <c r="B122" s="176"/>
      <c r="C122" s="176"/>
      <c r="D122" s="176"/>
      <c r="E122" s="176"/>
      <c r="F122" s="176"/>
      <c r="G122" s="177"/>
      <c r="H122" s="41">
        <f>SUM(H111:H121)</f>
        <v>0</v>
      </c>
    </row>
    <row r="123" spans="1:8" ht="15.75" thickBot="1" x14ac:dyDescent="0.3">
      <c r="A123" s="26" t="s">
        <v>104</v>
      </c>
      <c r="B123" s="29"/>
      <c r="C123" s="29"/>
      <c r="D123" s="28" t="s">
        <v>105</v>
      </c>
      <c r="E123" s="29"/>
      <c r="F123" s="46"/>
      <c r="G123" s="46"/>
      <c r="H123" s="47"/>
    </row>
    <row r="124" spans="1:8" ht="30.6" customHeight="1" x14ac:dyDescent="0.25">
      <c r="A124" s="34">
        <v>101</v>
      </c>
      <c r="B124" s="19" t="s">
        <v>46</v>
      </c>
      <c r="C124" s="35" t="s">
        <v>361</v>
      </c>
      <c r="D124" s="23" t="s">
        <v>106</v>
      </c>
      <c r="E124" s="13" t="s">
        <v>13</v>
      </c>
      <c r="F124" s="25">
        <v>50</v>
      </c>
      <c r="G124" s="25">
        <v>0</v>
      </c>
      <c r="H124" s="36">
        <f t="shared" si="1"/>
        <v>0</v>
      </c>
    </row>
    <row r="125" spans="1:8" ht="30.6" customHeight="1" x14ac:dyDescent="0.25">
      <c r="A125" s="37">
        <v>102</v>
      </c>
      <c r="B125" s="1" t="s">
        <v>46</v>
      </c>
      <c r="C125" s="3" t="s">
        <v>361</v>
      </c>
      <c r="D125" s="3" t="s">
        <v>107</v>
      </c>
      <c r="E125" s="2" t="s">
        <v>13</v>
      </c>
      <c r="F125" s="4">
        <v>170</v>
      </c>
      <c r="G125" s="4">
        <v>0</v>
      </c>
      <c r="H125" s="38">
        <f t="shared" si="1"/>
        <v>0</v>
      </c>
    </row>
    <row r="126" spans="1:8" ht="30" x14ac:dyDescent="0.25">
      <c r="A126" s="34">
        <v>103</v>
      </c>
      <c r="B126" s="1" t="s">
        <v>46</v>
      </c>
      <c r="C126" s="1" t="s">
        <v>354</v>
      </c>
      <c r="D126" s="3" t="s">
        <v>108</v>
      </c>
      <c r="E126" s="2" t="s">
        <v>11</v>
      </c>
      <c r="F126" s="4">
        <v>185</v>
      </c>
      <c r="G126" s="4">
        <v>0</v>
      </c>
      <c r="H126" s="38">
        <f t="shared" si="1"/>
        <v>0</v>
      </c>
    </row>
    <row r="127" spans="1:8" ht="30" x14ac:dyDescent="0.25">
      <c r="A127" s="37">
        <v>104</v>
      </c>
      <c r="B127" s="1" t="s">
        <v>46</v>
      </c>
      <c r="C127" t="s">
        <v>355</v>
      </c>
      <c r="D127" s="3" t="s">
        <v>109</v>
      </c>
      <c r="E127" s="2" t="s">
        <v>11</v>
      </c>
      <c r="F127" s="4">
        <v>185</v>
      </c>
      <c r="G127" s="4">
        <v>0</v>
      </c>
      <c r="H127" s="38">
        <f t="shared" si="1"/>
        <v>0</v>
      </c>
    </row>
    <row r="128" spans="1:8" x14ac:dyDescent="0.25">
      <c r="A128" s="34">
        <v>105</v>
      </c>
      <c r="B128" s="1" t="s">
        <v>46</v>
      </c>
      <c r="C128" s="1"/>
      <c r="D128" s="1" t="s">
        <v>94</v>
      </c>
      <c r="E128" s="2" t="s">
        <v>16</v>
      </c>
      <c r="F128" s="4">
        <v>296</v>
      </c>
      <c r="G128" s="4">
        <v>0</v>
      </c>
      <c r="H128" s="38">
        <f t="shared" si="1"/>
        <v>0</v>
      </c>
    </row>
    <row r="129" spans="1:8" ht="30.6" customHeight="1" x14ac:dyDescent="0.25">
      <c r="A129" s="37">
        <v>106</v>
      </c>
      <c r="B129" t="s">
        <v>55</v>
      </c>
      <c r="C129" s="3" t="s">
        <v>365</v>
      </c>
      <c r="D129" s="3" t="s">
        <v>577</v>
      </c>
      <c r="E129" s="12" t="s">
        <v>13</v>
      </c>
      <c r="F129" s="4">
        <v>220</v>
      </c>
      <c r="G129" s="4">
        <v>0</v>
      </c>
      <c r="H129" s="38">
        <f t="shared" si="1"/>
        <v>0</v>
      </c>
    </row>
    <row r="130" spans="1:8" ht="30" x14ac:dyDescent="0.25">
      <c r="A130" s="34">
        <v>107</v>
      </c>
      <c r="B130" s="1" t="s">
        <v>56</v>
      </c>
      <c r="C130" s="1" t="s">
        <v>366</v>
      </c>
      <c r="D130" s="3" t="s">
        <v>57</v>
      </c>
      <c r="E130" s="2" t="s">
        <v>13</v>
      </c>
      <c r="F130" s="4">
        <v>220</v>
      </c>
      <c r="G130" s="4">
        <v>0</v>
      </c>
      <c r="H130" s="38">
        <f t="shared" si="1"/>
        <v>0</v>
      </c>
    </row>
    <row r="131" spans="1:8" ht="30.6" customHeight="1" x14ac:dyDescent="0.25">
      <c r="A131" s="37">
        <v>108</v>
      </c>
      <c r="B131" s="1" t="s">
        <v>55</v>
      </c>
      <c r="C131" s="3" t="s">
        <v>365</v>
      </c>
      <c r="D131" s="3" t="s">
        <v>578</v>
      </c>
      <c r="E131" s="12" t="s">
        <v>13</v>
      </c>
      <c r="F131" s="4">
        <v>220</v>
      </c>
      <c r="G131" s="4">
        <v>0</v>
      </c>
      <c r="H131" s="38">
        <f t="shared" si="1"/>
        <v>0</v>
      </c>
    </row>
    <row r="132" spans="1:8" ht="30" x14ac:dyDescent="0.25">
      <c r="A132" s="34">
        <v>109</v>
      </c>
      <c r="B132" s="1" t="s">
        <v>56</v>
      </c>
      <c r="C132" s="1" t="s">
        <v>366</v>
      </c>
      <c r="D132" s="3" t="s">
        <v>100</v>
      </c>
      <c r="E132" s="2" t="s">
        <v>13</v>
      </c>
      <c r="F132" s="4">
        <v>220</v>
      </c>
      <c r="G132" s="4">
        <v>0</v>
      </c>
      <c r="H132" s="38">
        <f t="shared" si="1"/>
        <v>0</v>
      </c>
    </row>
    <row r="133" spans="1:8" ht="30.6" customHeight="1" x14ac:dyDescent="0.25">
      <c r="A133" s="37">
        <v>110</v>
      </c>
      <c r="B133" s="1" t="s">
        <v>110</v>
      </c>
      <c r="C133" s="3" t="s">
        <v>374</v>
      </c>
      <c r="D133" s="1" t="s">
        <v>111</v>
      </c>
      <c r="E133" s="2" t="s">
        <v>13</v>
      </c>
      <c r="F133" s="4">
        <v>220</v>
      </c>
      <c r="G133" s="4">
        <v>0</v>
      </c>
      <c r="H133" s="38">
        <f t="shared" si="1"/>
        <v>0</v>
      </c>
    </row>
    <row r="134" spans="1:8" ht="30" x14ac:dyDescent="0.25">
      <c r="A134" s="34">
        <v>111</v>
      </c>
      <c r="B134" s="1" t="s">
        <v>110</v>
      </c>
      <c r="C134" s="1" t="s">
        <v>366</v>
      </c>
      <c r="D134" s="3" t="s">
        <v>57</v>
      </c>
      <c r="E134" s="2" t="s">
        <v>13</v>
      </c>
      <c r="F134" s="4">
        <v>220</v>
      </c>
      <c r="G134" s="4">
        <v>0</v>
      </c>
      <c r="H134" s="38">
        <f t="shared" si="1"/>
        <v>0</v>
      </c>
    </row>
    <row r="135" spans="1:8" x14ac:dyDescent="0.25">
      <c r="A135" s="37">
        <v>112</v>
      </c>
      <c r="B135" s="1" t="s">
        <v>112</v>
      </c>
      <c r="C135" s="1" t="s">
        <v>375</v>
      </c>
      <c r="D135" s="1" t="s">
        <v>113</v>
      </c>
      <c r="E135" s="2" t="s">
        <v>13</v>
      </c>
      <c r="F135" s="4">
        <v>220</v>
      </c>
      <c r="G135" s="4">
        <v>0</v>
      </c>
      <c r="H135" s="38">
        <f t="shared" si="1"/>
        <v>0</v>
      </c>
    </row>
    <row r="136" spans="1:8" ht="30" x14ac:dyDescent="0.25">
      <c r="A136" s="34">
        <v>113</v>
      </c>
      <c r="B136" s="1" t="s">
        <v>112</v>
      </c>
      <c r="C136" s="3" t="s">
        <v>376</v>
      </c>
      <c r="D136" s="1" t="s">
        <v>114</v>
      </c>
      <c r="E136" s="2" t="s">
        <v>13</v>
      </c>
      <c r="F136" s="4">
        <v>220</v>
      </c>
      <c r="G136" s="4">
        <v>0</v>
      </c>
      <c r="H136" s="38">
        <f t="shared" si="1"/>
        <v>0</v>
      </c>
    </row>
    <row r="137" spans="1:8" ht="15.75" thickBot="1" x14ac:dyDescent="0.3">
      <c r="A137" s="37">
        <v>114</v>
      </c>
      <c r="B137" s="17" t="s">
        <v>112</v>
      </c>
      <c r="C137" t="s">
        <v>377</v>
      </c>
      <c r="D137" s="17" t="s">
        <v>115</v>
      </c>
      <c r="E137" s="16" t="s">
        <v>116</v>
      </c>
      <c r="F137" s="32">
        <v>170.28</v>
      </c>
      <c r="G137" s="32">
        <v>0</v>
      </c>
      <c r="H137" s="40">
        <f t="shared" ref="H137:H148" si="2">F137*G137</f>
        <v>0</v>
      </c>
    </row>
    <row r="138" spans="1:8" ht="15.75" thickBot="1" x14ac:dyDescent="0.3">
      <c r="A138" s="175" t="s">
        <v>117</v>
      </c>
      <c r="B138" s="176"/>
      <c r="C138" s="176"/>
      <c r="D138" s="176"/>
      <c r="E138" s="176"/>
      <c r="F138" s="176"/>
      <c r="G138" s="177"/>
      <c r="H138" s="41">
        <f>SUM(H124:H137)</f>
        <v>0</v>
      </c>
    </row>
    <row r="139" spans="1:8" ht="15.75" thickBot="1" x14ac:dyDescent="0.3">
      <c r="A139" s="26" t="s">
        <v>118</v>
      </c>
      <c r="B139" s="29"/>
      <c r="C139" s="29"/>
      <c r="D139" s="28" t="s">
        <v>119</v>
      </c>
      <c r="E139" s="29"/>
      <c r="F139" s="46"/>
      <c r="G139" s="46"/>
      <c r="H139" s="47"/>
    </row>
    <row r="140" spans="1:8" x14ac:dyDescent="0.25">
      <c r="A140" s="34">
        <v>115</v>
      </c>
      <c r="B140" s="19" t="s">
        <v>120</v>
      </c>
      <c r="C140" t="s">
        <v>378</v>
      </c>
      <c r="D140" s="19" t="s">
        <v>121</v>
      </c>
      <c r="E140" s="13" t="s">
        <v>8</v>
      </c>
      <c r="F140" s="25">
        <v>615</v>
      </c>
      <c r="G140" s="25">
        <v>0</v>
      </c>
      <c r="H140" s="36">
        <f t="shared" si="2"/>
        <v>0</v>
      </c>
    </row>
    <row r="141" spans="1:8" x14ac:dyDescent="0.25">
      <c r="A141" s="37">
        <v>116</v>
      </c>
      <c r="B141" s="1" t="s">
        <v>120</v>
      </c>
      <c r="C141" s="1" t="s">
        <v>379</v>
      </c>
      <c r="D141" s="1" t="s">
        <v>122</v>
      </c>
      <c r="E141" s="2" t="s">
        <v>11</v>
      </c>
      <c r="F141" s="4">
        <v>43.05</v>
      </c>
      <c r="G141" s="4">
        <v>0</v>
      </c>
      <c r="H141" s="38">
        <f t="shared" si="2"/>
        <v>0</v>
      </c>
    </row>
    <row r="142" spans="1:8" ht="30" x14ac:dyDescent="0.25">
      <c r="A142" s="34">
        <v>117</v>
      </c>
      <c r="B142" s="1" t="s">
        <v>120</v>
      </c>
      <c r="C142" s="3" t="s">
        <v>380</v>
      </c>
      <c r="D142" s="1" t="s">
        <v>123</v>
      </c>
      <c r="E142" s="2" t="s">
        <v>8</v>
      </c>
      <c r="F142" s="4">
        <v>300</v>
      </c>
      <c r="G142" s="4">
        <v>0</v>
      </c>
      <c r="H142" s="38">
        <f t="shared" si="2"/>
        <v>0</v>
      </c>
    </row>
    <row r="143" spans="1:8" x14ac:dyDescent="0.25">
      <c r="A143" s="37">
        <v>118</v>
      </c>
      <c r="B143" s="1" t="s">
        <v>120</v>
      </c>
      <c r="C143" s="1" t="s">
        <v>379</v>
      </c>
      <c r="D143" s="1" t="s">
        <v>122</v>
      </c>
      <c r="E143" s="2" t="s">
        <v>11</v>
      </c>
      <c r="F143" s="4">
        <v>21</v>
      </c>
      <c r="G143" s="4">
        <v>0</v>
      </c>
      <c r="H143" s="38">
        <f t="shared" si="2"/>
        <v>0</v>
      </c>
    </row>
    <row r="144" spans="1:8" ht="30" x14ac:dyDescent="0.25">
      <c r="A144" s="34">
        <v>119</v>
      </c>
      <c r="B144" s="1" t="s">
        <v>120</v>
      </c>
      <c r="C144" s="3" t="s">
        <v>380</v>
      </c>
      <c r="D144" s="1" t="s">
        <v>124</v>
      </c>
      <c r="E144" s="2" t="s">
        <v>8</v>
      </c>
      <c r="F144" s="4">
        <v>135</v>
      </c>
      <c r="G144" s="4">
        <v>0</v>
      </c>
      <c r="H144" s="38">
        <f t="shared" si="2"/>
        <v>0</v>
      </c>
    </row>
    <row r="145" spans="1:8" x14ac:dyDescent="0.25">
      <c r="A145" s="37">
        <v>120</v>
      </c>
      <c r="B145" s="1" t="s">
        <v>120</v>
      </c>
      <c r="C145" s="1" t="s">
        <v>379</v>
      </c>
      <c r="D145" s="1" t="s">
        <v>122</v>
      </c>
      <c r="E145" s="2" t="s">
        <v>11</v>
      </c>
      <c r="F145" s="4">
        <v>4.05</v>
      </c>
      <c r="G145" s="4">
        <v>0</v>
      </c>
      <c r="H145" s="38">
        <f t="shared" si="2"/>
        <v>0</v>
      </c>
    </row>
    <row r="146" spans="1:8" ht="30" x14ac:dyDescent="0.25">
      <c r="A146" s="34">
        <v>121</v>
      </c>
      <c r="B146" s="1" t="s">
        <v>125</v>
      </c>
      <c r="C146" s="3" t="s">
        <v>381</v>
      </c>
      <c r="D146" s="3" t="s">
        <v>126</v>
      </c>
      <c r="E146" s="2" t="s">
        <v>8</v>
      </c>
      <c r="F146" s="4">
        <v>40</v>
      </c>
      <c r="G146" s="4">
        <v>0</v>
      </c>
      <c r="H146" s="38">
        <f t="shared" si="2"/>
        <v>0</v>
      </c>
    </row>
    <row r="147" spans="1:8" x14ac:dyDescent="0.25">
      <c r="A147" s="37">
        <v>122</v>
      </c>
      <c r="B147" s="1" t="s">
        <v>125</v>
      </c>
      <c r="C147" s="1" t="s">
        <v>379</v>
      </c>
      <c r="D147" s="1" t="s">
        <v>122</v>
      </c>
      <c r="E147" s="2" t="s">
        <v>11</v>
      </c>
      <c r="F147" s="4">
        <v>6</v>
      </c>
      <c r="G147" s="4">
        <v>0</v>
      </c>
      <c r="H147" s="38">
        <f t="shared" si="2"/>
        <v>0</v>
      </c>
    </row>
    <row r="148" spans="1:8" ht="30.75" thickBot="1" x14ac:dyDescent="0.3">
      <c r="A148" s="34">
        <v>123</v>
      </c>
      <c r="B148" s="17" t="s">
        <v>127</v>
      </c>
      <c r="C148" t="s">
        <v>382</v>
      </c>
      <c r="D148" s="18" t="s">
        <v>128</v>
      </c>
      <c r="E148" s="16" t="s">
        <v>8</v>
      </c>
      <c r="F148" s="32">
        <v>728</v>
      </c>
      <c r="G148" s="32">
        <v>0</v>
      </c>
      <c r="H148" s="40">
        <f t="shared" si="2"/>
        <v>0</v>
      </c>
    </row>
    <row r="149" spans="1:8" ht="15.75" thickBot="1" x14ac:dyDescent="0.3">
      <c r="A149" s="172" t="s">
        <v>129</v>
      </c>
      <c r="B149" s="173"/>
      <c r="C149" s="173"/>
      <c r="D149" s="173"/>
      <c r="E149" s="173"/>
      <c r="F149" s="173"/>
      <c r="G149" s="174"/>
      <c r="H149" s="41">
        <f>SUM(H140:H148)</f>
        <v>0</v>
      </c>
    </row>
    <row r="150" spans="1:8" ht="15.75" thickBot="1" x14ac:dyDescent="0.3">
      <c r="A150" s="26" t="s">
        <v>130</v>
      </c>
      <c r="B150" s="29"/>
      <c r="C150" s="29"/>
      <c r="D150" s="28" t="s">
        <v>131</v>
      </c>
      <c r="E150" s="29"/>
      <c r="F150" s="29"/>
      <c r="G150" s="29"/>
      <c r="H150" s="30"/>
    </row>
    <row r="151" spans="1:8" ht="30.75" thickBot="1" x14ac:dyDescent="0.3">
      <c r="A151" s="48">
        <v>124</v>
      </c>
      <c r="B151" s="49" t="s">
        <v>132</v>
      </c>
      <c r="C151" s="35" t="s">
        <v>383</v>
      </c>
      <c r="D151" s="49" t="s">
        <v>133</v>
      </c>
      <c r="E151" s="50" t="s">
        <v>13</v>
      </c>
      <c r="F151" s="51">
        <v>800</v>
      </c>
      <c r="G151" s="51">
        <v>0</v>
      </c>
      <c r="H151" s="52">
        <f t="shared" ref="H151:H175" si="3">F151*G151</f>
        <v>0</v>
      </c>
    </row>
    <row r="152" spans="1:8" ht="15.75" thickBot="1" x14ac:dyDescent="0.3">
      <c r="A152" s="175" t="s">
        <v>134</v>
      </c>
      <c r="B152" s="176"/>
      <c r="C152" s="176"/>
      <c r="D152" s="176"/>
      <c r="E152" s="176"/>
      <c r="F152" s="176"/>
      <c r="G152" s="177"/>
      <c r="H152" s="41">
        <f>SUM(H151)</f>
        <v>0</v>
      </c>
    </row>
    <row r="153" spans="1:8" ht="15.75" thickBot="1" x14ac:dyDescent="0.3">
      <c r="A153" s="26" t="s">
        <v>135</v>
      </c>
      <c r="B153" s="28"/>
      <c r="C153" s="28"/>
      <c r="D153" s="28" t="s">
        <v>385</v>
      </c>
      <c r="E153" s="80"/>
      <c r="F153" s="46"/>
      <c r="G153" s="46"/>
      <c r="H153" s="47"/>
    </row>
    <row r="154" spans="1:8" x14ac:dyDescent="0.25">
      <c r="A154" s="34">
        <v>125</v>
      </c>
      <c r="B154" s="19" t="s">
        <v>356</v>
      </c>
      <c r="C154" s="105"/>
      <c r="D154" s="19" t="s">
        <v>386</v>
      </c>
      <c r="E154" s="13" t="s">
        <v>162</v>
      </c>
      <c r="F154" s="25">
        <v>2</v>
      </c>
      <c r="G154" s="25">
        <v>0</v>
      </c>
      <c r="H154" s="36">
        <f t="shared" ref="H154:H157" si="4">F154*G154</f>
        <v>0</v>
      </c>
    </row>
    <row r="155" spans="1:8" x14ac:dyDescent="0.25">
      <c r="A155" s="34">
        <v>126</v>
      </c>
      <c r="B155" s="19" t="s">
        <v>356</v>
      </c>
      <c r="C155" s="105"/>
      <c r="D155" s="19" t="s">
        <v>583</v>
      </c>
      <c r="E155" s="13" t="s">
        <v>137</v>
      </c>
      <c r="F155" s="25">
        <v>1</v>
      </c>
      <c r="G155" s="25">
        <v>0</v>
      </c>
      <c r="H155" s="36">
        <f t="shared" si="4"/>
        <v>0</v>
      </c>
    </row>
    <row r="156" spans="1:8" x14ac:dyDescent="0.25">
      <c r="A156" s="34">
        <v>127</v>
      </c>
      <c r="B156" s="1"/>
      <c r="C156" s="104"/>
      <c r="D156" s="1" t="s">
        <v>387</v>
      </c>
      <c r="E156" s="2" t="s">
        <v>137</v>
      </c>
      <c r="F156" s="4">
        <v>1</v>
      </c>
      <c r="G156" s="25">
        <v>0</v>
      </c>
      <c r="H156" s="36">
        <f t="shared" si="4"/>
        <v>0</v>
      </c>
    </row>
    <row r="157" spans="1:8" ht="15.75" thickBot="1" x14ac:dyDescent="0.3">
      <c r="A157" s="34">
        <v>128</v>
      </c>
      <c r="B157" s="17"/>
      <c r="C157" s="106"/>
      <c r="D157" t="s">
        <v>388</v>
      </c>
      <c r="E157" s="16" t="s">
        <v>137</v>
      </c>
      <c r="F157" s="32">
        <v>1</v>
      </c>
      <c r="G157" s="51">
        <v>0</v>
      </c>
      <c r="H157" s="52">
        <f t="shared" si="4"/>
        <v>0</v>
      </c>
    </row>
    <row r="158" spans="1:8" ht="15.75" thickBot="1" x14ac:dyDescent="0.3">
      <c r="A158" s="172" t="s">
        <v>138</v>
      </c>
      <c r="B158" s="173"/>
      <c r="C158" s="173"/>
      <c r="D158" s="173"/>
      <c r="E158" s="173"/>
      <c r="F158" s="173"/>
      <c r="G158" s="173"/>
      <c r="H158" s="41">
        <f>SUM(H154:H157)</f>
        <v>0</v>
      </c>
    </row>
    <row r="159" spans="1:8" ht="15.75" thickBot="1" x14ac:dyDescent="0.3">
      <c r="A159" s="26" t="s">
        <v>384</v>
      </c>
      <c r="B159" s="28"/>
      <c r="C159" s="28"/>
      <c r="D159" s="28" t="s">
        <v>389</v>
      </c>
      <c r="E159" s="80"/>
      <c r="F159" s="46"/>
      <c r="G159" s="46"/>
      <c r="H159" s="47"/>
    </row>
    <row r="160" spans="1:8" ht="15.75" thickBot="1" x14ac:dyDescent="0.3">
      <c r="A160" s="53" t="s">
        <v>390</v>
      </c>
      <c r="B160" s="54"/>
      <c r="C160" s="54"/>
      <c r="D160" s="54" t="s">
        <v>391</v>
      </c>
      <c r="E160" s="107"/>
      <c r="F160" s="108"/>
      <c r="G160" s="108"/>
      <c r="H160" s="109"/>
    </row>
    <row r="161" spans="1:8" ht="30" x14ac:dyDescent="0.25">
      <c r="A161" s="34">
        <v>129</v>
      </c>
      <c r="B161" s="19" t="s">
        <v>392</v>
      </c>
      <c r="C161" s="19" t="s">
        <v>393</v>
      </c>
      <c r="D161" s="23" t="s">
        <v>394</v>
      </c>
      <c r="E161" s="13" t="s">
        <v>13</v>
      </c>
      <c r="F161" s="25">
        <v>64</v>
      </c>
      <c r="G161" s="25">
        <v>0</v>
      </c>
      <c r="H161" s="36">
        <f t="shared" ref="H161:H163" si="5">F161*G161</f>
        <v>0</v>
      </c>
    </row>
    <row r="162" spans="1:8" ht="30" x14ac:dyDescent="0.25">
      <c r="A162" s="37">
        <v>130</v>
      </c>
      <c r="B162" s="1" t="s">
        <v>392</v>
      </c>
      <c r="C162" s="1" t="s">
        <v>395</v>
      </c>
      <c r="D162" s="3" t="s">
        <v>397</v>
      </c>
      <c r="E162" s="2" t="s">
        <v>13</v>
      </c>
      <c r="F162" s="4">
        <v>70</v>
      </c>
      <c r="G162" s="4">
        <v>0</v>
      </c>
      <c r="H162" s="38">
        <f t="shared" si="5"/>
        <v>0</v>
      </c>
    </row>
    <row r="163" spans="1:8" ht="30.75" thickBot="1" x14ac:dyDescent="0.3">
      <c r="A163" s="34">
        <v>131</v>
      </c>
      <c r="B163" s="17" t="s">
        <v>392</v>
      </c>
      <c r="C163" s="17" t="s">
        <v>396</v>
      </c>
      <c r="D163" s="18" t="s">
        <v>398</v>
      </c>
      <c r="E163" s="16" t="s">
        <v>13</v>
      </c>
      <c r="F163" s="32">
        <v>27.5</v>
      </c>
      <c r="G163" s="32">
        <v>0</v>
      </c>
      <c r="H163" s="40">
        <f t="shared" si="5"/>
        <v>0</v>
      </c>
    </row>
    <row r="164" spans="1:8" ht="15.75" thickBot="1" x14ac:dyDescent="0.3">
      <c r="A164" s="180" t="s">
        <v>399</v>
      </c>
      <c r="B164" s="181"/>
      <c r="C164" s="181"/>
      <c r="D164" s="181"/>
      <c r="E164" s="181"/>
      <c r="F164" s="181"/>
      <c r="G164" s="182"/>
      <c r="H164" s="33">
        <f>SUM(H161:H163)</f>
        <v>0</v>
      </c>
    </row>
    <row r="165" spans="1:8" ht="15.75" thickBot="1" x14ac:dyDescent="0.3">
      <c r="A165" s="53" t="s">
        <v>400</v>
      </c>
      <c r="B165" s="55"/>
      <c r="C165" s="55"/>
      <c r="D165" s="54" t="s">
        <v>401</v>
      </c>
      <c r="E165" s="55"/>
      <c r="F165" s="55"/>
      <c r="G165" s="55"/>
      <c r="H165" s="56"/>
    </row>
    <row r="166" spans="1:8" x14ac:dyDescent="0.25">
      <c r="A166" s="34">
        <v>132</v>
      </c>
      <c r="B166" s="19" t="s">
        <v>402</v>
      </c>
      <c r="C166" s="19" t="s">
        <v>403</v>
      </c>
      <c r="D166" s="19" t="s">
        <v>404</v>
      </c>
      <c r="E166" s="13" t="s">
        <v>162</v>
      </c>
      <c r="F166" s="25">
        <v>12</v>
      </c>
      <c r="G166" s="25">
        <v>0</v>
      </c>
      <c r="H166" s="36">
        <f t="shared" si="3"/>
        <v>0</v>
      </c>
    </row>
    <row r="167" spans="1:8" x14ac:dyDescent="0.25">
      <c r="A167" s="37">
        <v>133</v>
      </c>
      <c r="B167" s="1" t="s">
        <v>402</v>
      </c>
      <c r="C167" s="3"/>
      <c r="D167" s="1" t="s">
        <v>409</v>
      </c>
      <c r="E167" s="2" t="s">
        <v>162</v>
      </c>
      <c r="F167" s="4">
        <v>2</v>
      </c>
      <c r="G167" s="4">
        <v>0</v>
      </c>
      <c r="H167" s="38">
        <f t="shared" si="3"/>
        <v>0</v>
      </c>
    </row>
    <row r="168" spans="1:8" x14ac:dyDescent="0.25">
      <c r="A168" s="37">
        <v>134</v>
      </c>
      <c r="B168" s="1" t="s">
        <v>402</v>
      </c>
      <c r="C168" s="1" t="s">
        <v>405</v>
      </c>
      <c r="D168" s="1" t="s">
        <v>408</v>
      </c>
      <c r="E168" s="2" t="s">
        <v>162</v>
      </c>
      <c r="F168" s="4">
        <v>2</v>
      </c>
      <c r="G168" s="4">
        <v>0</v>
      </c>
      <c r="H168" s="38">
        <f t="shared" si="3"/>
        <v>0</v>
      </c>
    </row>
    <row r="169" spans="1:8" ht="30" x14ac:dyDescent="0.25">
      <c r="A169" s="34">
        <v>135</v>
      </c>
      <c r="B169" s="1" t="s">
        <v>402</v>
      </c>
      <c r="C169" s="1" t="s">
        <v>406</v>
      </c>
      <c r="D169" s="3" t="s">
        <v>410</v>
      </c>
      <c r="E169" s="2" t="s">
        <v>162</v>
      </c>
      <c r="F169" s="4">
        <v>20</v>
      </c>
      <c r="G169" s="4">
        <v>0</v>
      </c>
      <c r="H169" s="38">
        <f t="shared" si="3"/>
        <v>0</v>
      </c>
    </row>
    <row r="170" spans="1:8" ht="30" x14ac:dyDescent="0.25">
      <c r="A170" s="37">
        <v>136</v>
      </c>
      <c r="B170" s="1" t="s">
        <v>402</v>
      </c>
      <c r="C170" s="1" t="s">
        <v>407</v>
      </c>
      <c r="D170" s="3" t="s">
        <v>411</v>
      </c>
      <c r="E170" s="2" t="s">
        <v>162</v>
      </c>
      <c r="F170" s="4">
        <v>4</v>
      </c>
      <c r="G170" s="4">
        <v>0</v>
      </c>
      <c r="H170" s="38">
        <f t="shared" si="3"/>
        <v>0</v>
      </c>
    </row>
    <row r="171" spans="1:8" x14ac:dyDescent="0.25">
      <c r="A171" s="37">
        <v>137</v>
      </c>
      <c r="B171" s="1" t="s">
        <v>402</v>
      </c>
      <c r="C171" s="3"/>
      <c r="D171" s="1" t="s">
        <v>412</v>
      </c>
      <c r="E171" s="2" t="s">
        <v>162</v>
      </c>
      <c r="F171" s="4">
        <v>2</v>
      </c>
      <c r="G171" s="4">
        <v>0</v>
      </c>
      <c r="H171" s="38">
        <f t="shared" si="3"/>
        <v>0</v>
      </c>
    </row>
    <row r="172" spans="1:8" ht="15.75" thickBot="1" x14ac:dyDescent="0.3">
      <c r="A172" s="34">
        <v>138</v>
      </c>
      <c r="B172" s="17" t="s">
        <v>402</v>
      </c>
      <c r="C172" s="18"/>
      <c r="D172" s="17" t="s">
        <v>413</v>
      </c>
      <c r="E172" s="16" t="s">
        <v>162</v>
      </c>
      <c r="F172" s="32">
        <v>2</v>
      </c>
      <c r="G172" s="32">
        <v>0</v>
      </c>
      <c r="H172" s="40">
        <f t="shared" si="3"/>
        <v>0</v>
      </c>
    </row>
    <row r="173" spans="1:8" ht="15.75" thickBot="1" x14ac:dyDescent="0.3">
      <c r="A173" s="180" t="s">
        <v>414</v>
      </c>
      <c r="B173" s="181"/>
      <c r="C173" s="181"/>
      <c r="D173" s="181"/>
      <c r="E173" s="181"/>
      <c r="F173" s="181"/>
      <c r="G173" s="182"/>
      <c r="H173" s="33">
        <f>SUM(H166:H172)</f>
        <v>0</v>
      </c>
    </row>
    <row r="174" spans="1:8" ht="15.75" thickBot="1" x14ac:dyDescent="0.3">
      <c r="A174" s="53" t="s">
        <v>415</v>
      </c>
      <c r="B174" s="55"/>
      <c r="C174" s="125"/>
      <c r="D174" s="126" t="s">
        <v>416</v>
      </c>
      <c r="E174" s="107"/>
      <c r="F174" s="108"/>
      <c r="G174" s="108"/>
      <c r="H174" s="109"/>
    </row>
    <row r="175" spans="1:8" ht="30.75" thickBot="1" x14ac:dyDescent="0.3">
      <c r="A175" s="34">
        <v>139</v>
      </c>
      <c r="B175" s="35" t="s">
        <v>418</v>
      </c>
      <c r="C175" s="23"/>
      <c r="D175" t="s">
        <v>136</v>
      </c>
      <c r="E175" s="13" t="s">
        <v>137</v>
      </c>
      <c r="F175" s="25">
        <v>1</v>
      </c>
      <c r="G175" s="25">
        <v>0</v>
      </c>
      <c r="H175" s="36">
        <f t="shared" si="3"/>
        <v>0</v>
      </c>
    </row>
    <row r="176" spans="1:8" ht="15.75" thickBot="1" x14ac:dyDescent="0.3">
      <c r="A176" s="180" t="s">
        <v>584</v>
      </c>
      <c r="B176" s="181"/>
      <c r="C176" s="181"/>
      <c r="D176" s="181"/>
      <c r="E176" s="181"/>
      <c r="F176" s="181"/>
      <c r="G176" s="182"/>
      <c r="H176" s="33">
        <f>SUM(H175)</f>
        <v>0</v>
      </c>
    </row>
    <row r="177" spans="1:8" ht="15.75" thickBot="1" x14ac:dyDescent="0.3">
      <c r="A177" s="172" t="s">
        <v>547</v>
      </c>
      <c r="B177" s="173"/>
      <c r="C177" s="173"/>
      <c r="D177" s="173"/>
      <c r="E177" s="173"/>
      <c r="F177" s="173"/>
      <c r="G177" s="174"/>
      <c r="H177" s="41">
        <f>SUM(H164+H173+H176)</f>
        <v>0</v>
      </c>
    </row>
    <row r="178" spans="1:8" ht="15.75" thickBot="1" x14ac:dyDescent="0.3">
      <c r="A178" s="178" t="s">
        <v>139</v>
      </c>
      <c r="B178" s="179"/>
      <c r="C178" s="179"/>
      <c r="D178" s="179"/>
      <c r="E178" s="179"/>
      <c r="F178" s="179"/>
      <c r="G178" s="179"/>
      <c r="H178" s="64">
        <f>H6+H22+H31+H52+H71+H76+H89+H101+H109+H122+H138+H149+H152+H158+H177</f>
        <v>0</v>
      </c>
    </row>
  </sheetData>
  <mergeCells count="20">
    <mergeCell ref="A138:G138"/>
    <mergeCell ref="A149:G149"/>
    <mergeCell ref="A152:G152"/>
    <mergeCell ref="A177:G177"/>
    <mergeCell ref="A178:G178"/>
    <mergeCell ref="A158:G158"/>
    <mergeCell ref="A164:G164"/>
    <mergeCell ref="A173:G173"/>
    <mergeCell ref="A176:G176"/>
    <mergeCell ref="A1:H1"/>
    <mergeCell ref="A6:G6"/>
    <mergeCell ref="A22:G22"/>
    <mergeCell ref="A109:G109"/>
    <mergeCell ref="A122:G122"/>
    <mergeCell ref="A101:G101"/>
    <mergeCell ref="A31:G31"/>
    <mergeCell ref="A52:G52"/>
    <mergeCell ref="A71:G71"/>
    <mergeCell ref="A76:G76"/>
    <mergeCell ref="A89:G89"/>
  </mergeCells>
  <phoneticPr fontId="2" type="noConversion"/>
  <pageMargins left="0.7" right="0.7" top="0.75" bottom="0.75" header="0.3" footer="0.3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22" zoomScaleNormal="100" workbookViewId="0">
      <selection activeCell="D48" sqref="D48"/>
    </sheetView>
  </sheetViews>
  <sheetFormatPr defaultRowHeight="15" x14ac:dyDescent="0.25"/>
  <cols>
    <col min="2" max="2" width="13.140625" bestFit="1" customWidth="1"/>
    <col min="3" max="3" width="18.85546875" bestFit="1" customWidth="1"/>
    <col min="4" max="4" width="78.7109375" customWidth="1"/>
    <col min="5" max="5" width="7.140625" customWidth="1"/>
    <col min="7" max="7" width="10.140625" customWidth="1"/>
    <col min="8" max="8" width="13.28515625" customWidth="1"/>
  </cols>
  <sheetData>
    <row r="1" spans="1:8" ht="19.5" thickBot="1" x14ac:dyDescent="0.35">
      <c r="A1" s="189" t="s">
        <v>140</v>
      </c>
      <c r="B1" s="190"/>
      <c r="C1" s="190"/>
      <c r="D1" s="190"/>
      <c r="E1" s="190"/>
      <c r="F1" s="190"/>
      <c r="G1" s="190"/>
      <c r="H1" s="191"/>
    </row>
    <row r="2" spans="1:8" ht="15.75" thickBot="1" x14ac:dyDescent="0.3">
      <c r="A2" s="20" t="s">
        <v>22</v>
      </c>
      <c r="B2" s="21" t="s">
        <v>23</v>
      </c>
      <c r="C2" s="21" t="s">
        <v>173</v>
      </c>
      <c r="D2" s="21" t="s">
        <v>24</v>
      </c>
      <c r="E2" s="21" t="s">
        <v>25</v>
      </c>
      <c r="F2" s="21" t="s">
        <v>232</v>
      </c>
      <c r="G2" s="21" t="s">
        <v>233</v>
      </c>
      <c r="H2" s="22" t="s">
        <v>234</v>
      </c>
    </row>
    <row r="3" spans="1:8" ht="15.75" thickBot="1" x14ac:dyDescent="0.3">
      <c r="A3" s="26" t="s">
        <v>81</v>
      </c>
      <c r="B3" s="28"/>
      <c r="C3" s="28"/>
      <c r="D3" s="28" t="s">
        <v>141</v>
      </c>
      <c r="E3" s="29"/>
      <c r="F3" s="29"/>
      <c r="G3" s="29"/>
      <c r="H3" s="30"/>
    </row>
    <row r="4" spans="1:8" ht="15.75" thickBot="1" x14ac:dyDescent="0.3">
      <c r="A4" s="53" t="s">
        <v>142</v>
      </c>
      <c r="B4" s="54"/>
      <c r="C4" s="54"/>
      <c r="D4" s="54" t="s">
        <v>143</v>
      </c>
      <c r="E4" s="55"/>
      <c r="F4" s="55"/>
      <c r="G4" s="55"/>
      <c r="H4" s="56"/>
    </row>
    <row r="5" spans="1:8" x14ac:dyDescent="0.25">
      <c r="A5" s="34">
        <v>1</v>
      </c>
      <c r="B5" s="23" t="s">
        <v>144</v>
      </c>
      <c r="C5" s="102" t="s">
        <v>629</v>
      </c>
      <c r="D5" t="s">
        <v>145</v>
      </c>
      <c r="E5" s="13" t="s">
        <v>2</v>
      </c>
      <c r="F5" s="24">
        <v>0.32</v>
      </c>
      <c r="G5" s="25">
        <v>0</v>
      </c>
      <c r="H5" s="36">
        <f>F5*G5</f>
        <v>0</v>
      </c>
    </row>
    <row r="6" spans="1:8" ht="30" x14ac:dyDescent="0.25">
      <c r="A6" s="37">
        <v>2</v>
      </c>
      <c r="B6" s="1" t="s">
        <v>144</v>
      </c>
      <c r="C6" t="s">
        <v>630</v>
      </c>
      <c r="D6" s="3" t="s">
        <v>146</v>
      </c>
      <c r="E6" s="2" t="s">
        <v>11</v>
      </c>
      <c r="F6" s="5">
        <v>528</v>
      </c>
      <c r="G6" s="4">
        <v>0</v>
      </c>
      <c r="H6" s="38">
        <f t="shared" ref="H6:H30" si="0">F6*G6</f>
        <v>0</v>
      </c>
    </row>
    <row r="7" spans="1:8" ht="30" x14ac:dyDescent="0.25">
      <c r="A7" s="37">
        <v>3</v>
      </c>
      <c r="B7" s="1" t="s">
        <v>144</v>
      </c>
      <c r="C7" s="1" t="s">
        <v>631</v>
      </c>
      <c r="D7" s="3" t="s">
        <v>147</v>
      </c>
      <c r="E7" s="2" t="s">
        <v>11</v>
      </c>
      <c r="F7" s="5">
        <v>132</v>
      </c>
      <c r="G7" s="4">
        <v>0</v>
      </c>
      <c r="H7" s="38">
        <f t="shared" si="0"/>
        <v>0</v>
      </c>
    </row>
    <row r="8" spans="1:8" x14ac:dyDescent="0.25">
      <c r="A8" s="37">
        <v>4</v>
      </c>
      <c r="B8" s="1" t="s">
        <v>144</v>
      </c>
      <c r="C8" s="1"/>
      <c r="D8" s="3" t="s">
        <v>148</v>
      </c>
      <c r="E8" s="2" t="s">
        <v>11</v>
      </c>
      <c r="F8" s="5">
        <v>221</v>
      </c>
      <c r="G8" s="4">
        <v>0</v>
      </c>
      <c r="H8" s="38">
        <f t="shared" si="0"/>
        <v>0</v>
      </c>
    </row>
    <row r="9" spans="1:8" ht="30" x14ac:dyDescent="0.25">
      <c r="A9" s="37">
        <v>5</v>
      </c>
      <c r="B9" s="1" t="s">
        <v>144</v>
      </c>
      <c r="C9" s="35" t="s">
        <v>632</v>
      </c>
      <c r="D9" s="3" t="s">
        <v>149</v>
      </c>
      <c r="E9" s="2" t="s">
        <v>11</v>
      </c>
      <c r="F9" s="5">
        <v>35.450000000000003</v>
      </c>
      <c r="G9" s="4">
        <v>0</v>
      </c>
      <c r="H9" s="38">
        <v>0</v>
      </c>
    </row>
    <row r="10" spans="1:8" x14ac:dyDescent="0.25">
      <c r="A10" s="37">
        <v>6</v>
      </c>
      <c r="B10" s="1"/>
      <c r="C10" s="1" t="s">
        <v>633</v>
      </c>
      <c r="D10" t="s">
        <v>548</v>
      </c>
      <c r="E10" s="2" t="s">
        <v>11</v>
      </c>
      <c r="F10" s="5">
        <v>159</v>
      </c>
      <c r="G10" s="4">
        <v>0</v>
      </c>
      <c r="H10" s="38">
        <v>0</v>
      </c>
    </row>
    <row r="11" spans="1:8" ht="30" x14ac:dyDescent="0.25">
      <c r="A11" s="37">
        <v>7</v>
      </c>
      <c r="B11" s="1" t="s">
        <v>144</v>
      </c>
      <c r="C11" t="s">
        <v>634</v>
      </c>
      <c r="D11" s="3" t="s">
        <v>150</v>
      </c>
      <c r="E11" s="2" t="s">
        <v>11</v>
      </c>
      <c r="F11" s="5">
        <v>439</v>
      </c>
      <c r="G11" s="4">
        <v>0</v>
      </c>
      <c r="H11" s="38">
        <f t="shared" si="0"/>
        <v>0</v>
      </c>
    </row>
    <row r="12" spans="1:8" x14ac:dyDescent="0.25">
      <c r="A12" s="37">
        <v>8</v>
      </c>
      <c r="B12" s="1" t="s">
        <v>144</v>
      </c>
      <c r="C12" s="1" t="s">
        <v>635</v>
      </c>
      <c r="D12" s="3" t="s">
        <v>151</v>
      </c>
      <c r="E12" s="2" t="s">
        <v>11</v>
      </c>
      <c r="F12" s="5">
        <v>186</v>
      </c>
      <c r="G12" s="4">
        <v>0</v>
      </c>
      <c r="H12" s="38">
        <f t="shared" si="0"/>
        <v>0</v>
      </c>
    </row>
    <row r="13" spans="1:8" ht="30.75" thickBot="1" x14ac:dyDescent="0.3">
      <c r="A13" s="127">
        <v>9</v>
      </c>
      <c r="B13" s="128" t="s">
        <v>144</v>
      </c>
      <c r="C13" s="35" t="s">
        <v>636</v>
      </c>
      <c r="D13" s="129" t="s">
        <v>152</v>
      </c>
      <c r="E13" s="130" t="s">
        <v>8</v>
      </c>
      <c r="F13" s="131">
        <v>317.5</v>
      </c>
      <c r="G13" s="132">
        <v>0</v>
      </c>
      <c r="H13" s="133">
        <f t="shared" si="0"/>
        <v>0</v>
      </c>
    </row>
    <row r="14" spans="1:8" ht="15.75" thickBot="1" x14ac:dyDescent="0.3">
      <c r="A14" s="180" t="s">
        <v>164</v>
      </c>
      <c r="B14" s="181"/>
      <c r="C14" s="181"/>
      <c r="D14" s="181"/>
      <c r="E14" s="181"/>
      <c r="F14" s="181"/>
      <c r="G14" s="182"/>
      <c r="H14" s="33">
        <f>SUM(H5:H13)</f>
        <v>0</v>
      </c>
    </row>
    <row r="15" spans="1:8" ht="15.75" thickBot="1" x14ac:dyDescent="0.3">
      <c r="A15" s="53" t="s">
        <v>153</v>
      </c>
      <c r="B15" s="54"/>
      <c r="C15" s="54"/>
      <c r="D15" s="54" t="s">
        <v>154</v>
      </c>
      <c r="E15" s="57"/>
      <c r="F15" s="58"/>
      <c r="G15" s="59"/>
      <c r="H15" s="60"/>
    </row>
    <row r="16" spans="1:8" x14ac:dyDescent="0.25">
      <c r="A16" s="34">
        <v>10</v>
      </c>
      <c r="B16" s="19"/>
      <c r="C16" t="s">
        <v>637</v>
      </c>
      <c r="D16" s="19" t="s">
        <v>155</v>
      </c>
      <c r="E16" s="13" t="s">
        <v>8</v>
      </c>
      <c r="F16" s="24">
        <v>70</v>
      </c>
      <c r="G16" s="25">
        <v>0</v>
      </c>
      <c r="H16" s="36">
        <f t="shared" si="0"/>
        <v>0</v>
      </c>
    </row>
    <row r="17" spans="1:8" x14ac:dyDescent="0.25">
      <c r="A17" s="37">
        <v>11</v>
      </c>
      <c r="B17" s="1" t="s">
        <v>144</v>
      </c>
      <c r="C17" s="1" t="s">
        <v>638</v>
      </c>
      <c r="D17" s="140" t="s">
        <v>156</v>
      </c>
      <c r="E17" s="2" t="s">
        <v>8</v>
      </c>
      <c r="F17" s="5">
        <v>90</v>
      </c>
      <c r="G17" s="4">
        <v>0</v>
      </c>
      <c r="H17" s="38">
        <f t="shared" si="0"/>
        <v>0</v>
      </c>
    </row>
    <row r="18" spans="1:8" x14ac:dyDescent="0.25">
      <c r="A18" s="34">
        <v>12</v>
      </c>
      <c r="B18" s="1"/>
      <c r="C18" s="1" t="s">
        <v>639</v>
      </c>
      <c r="D18" t="s">
        <v>549</v>
      </c>
      <c r="E18" s="2" t="s">
        <v>8</v>
      </c>
      <c r="F18" s="5">
        <v>78</v>
      </c>
      <c r="G18" s="4">
        <v>0</v>
      </c>
      <c r="H18" s="38">
        <f t="shared" si="0"/>
        <v>0</v>
      </c>
    </row>
    <row r="19" spans="1:8" x14ac:dyDescent="0.25">
      <c r="A19" s="37">
        <v>13</v>
      </c>
      <c r="B19" s="1"/>
      <c r="C19" t="s">
        <v>640</v>
      </c>
      <c r="D19" s="1" t="s">
        <v>157</v>
      </c>
      <c r="E19" s="2" t="s">
        <v>8</v>
      </c>
      <c r="F19" s="5">
        <v>2.9</v>
      </c>
      <c r="G19" s="4">
        <v>0</v>
      </c>
      <c r="H19" s="38">
        <f t="shared" si="0"/>
        <v>0</v>
      </c>
    </row>
    <row r="20" spans="1:8" x14ac:dyDescent="0.25">
      <c r="A20" s="34">
        <v>14</v>
      </c>
      <c r="B20" s="1" t="s">
        <v>144</v>
      </c>
      <c r="C20" s="1" t="s">
        <v>641</v>
      </c>
      <c r="D20" s="1" t="s">
        <v>158</v>
      </c>
      <c r="E20" s="2" t="s">
        <v>8</v>
      </c>
      <c r="F20" s="5">
        <v>58</v>
      </c>
      <c r="G20" s="4">
        <v>0</v>
      </c>
      <c r="H20" s="38">
        <f t="shared" si="0"/>
        <v>0</v>
      </c>
    </row>
    <row r="21" spans="1:8" x14ac:dyDescent="0.25">
      <c r="A21" s="39">
        <v>15</v>
      </c>
      <c r="B21" s="17"/>
      <c r="C21" s="1" t="s">
        <v>642</v>
      </c>
      <c r="D21" t="s">
        <v>550</v>
      </c>
      <c r="E21" s="16" t="s">
        <v>8</v>
      </c>
      <c r="F21" s="31">
        <v>22</v>
      </c>
      <c r="G21" s="32">
        <v>0</v>
      </c>
      <c r="H21" s="38">
        <f t="shared" si="0"/>
        <v>0</v>
      </c>
    </row>
    <row r="22" spans="1:8" ht="30" x14ac:dyDescent="0.25">
      <c r="A22" s="37">
        <v>16</v>
      </c>
      <c r="B22" s="1" t="s">
        <v>144</v>
      </c>
      <c r="C22" s="1" t="s">
        <v>643</v>
      </c>
      <c r="D22" s="3" t="s">
        <v>160</v>
      </c>
      <c r="E22" s="2" t="s">
        <v>162</v>
      </c>
      <c r="F22" s="5">
        <v>11</v>
      </c>
      <c r="G22" s="4">
        <v>0</v>
      </c>
      <c r="H22" s="38">
        <f t="shared" si="0"/>
        <v>0</v>
      </c>
    </row>
    <row r="23" spans="1:8" ht="30" x14ac:dyDescent="0.25">
      <c r="A23" s="37">
        <v>17</v>
      </c>
      <c r="B23" s="1" t="s">
        <v>144</v>
      </c>
      <c r="C23" s="3" t="s">
        <v>644</v>
      </c>
      <c r="D23" s="3" t="s">
        <v>161</v>
      </c>
      <c r="E23" s="2" t="s">
        <v>162</v>
      </c>
      <c r="F23" s="5">
        <v>20</v>
      </c>
      <c r="G23" s="4">
        <v>0</v>
      </c>
      <c r="H23" s="38">
        <f t="shared" si="0"/>
        <v>0</v>
      </c>
    </row>
    <row r="24" spans="1:8" ht="30.75" thickBot="1" x14ac:dyDescent="0.3">
      <c r="A24" s="39">
        <v>18</v>
      </c>
      <c r="B24" s="17"/>
      <c r="C24" t="s">
        <v>645</v>
      </c>
      <c r="D24" s="18" t="s">
        <v>667</v>
      </c>
      <c r="E24" s="16" t="s">
        <v>162</v>
      </c>
      <c r="F24" s="31">
        <v>3</v>
      </c>
      <c r="G24" s="4">
        <v>0</v>
      </c>
      <c r="H24" s="38">
        <f t="shared" si="0"/>
        <v>0</v>
      </c>
    </row>
    <row r="25" spans="1:8" ht="15.75" thickBot="1" x14ac:dyDescent="0.3">
      <c r="A25" s="180" t="s">
        <v>163</v>
      </c>
      <c r="B25" s="181"/>
      <c r="C25" s="181"/>
      <c r="D25" s="181"/>
      <c r="E25" s="181"/>
      <c r="F25" s="181"/>
      <c r="G25" s="182"/>
      <c r="H25" s="33">
        <f>SUM(H16:H24)</f>
        <v>0</v>
      </c>
    </row>
    <row r="26" spans="1:8" ht="15.75" thickBot="1" x14ac:dyDescent="0.3">
      <c r="A26" s="53" t="s">
        <v>165</v>
      </c>
      <c r="B26" s="54"/>
      <c r="C26" s="155"/>
      <c r="D26" s="54" t="s">
        <v>166</v>
      </c>
      <c r="E26" s="54"/>
      <c r="F26" s="54"/>
      <c r="G26" s="54"/>
      <c r="H26" s="62"/>
    </row>
    <row r="27" spans="1:8" x14ac:dyDescent="0.25">
      <c r="A27" s="34">
        <v>19</v>
      </c>
      <c r="B27" s="19"/>
      <c r="C27" s="1" t="s">
        <v>646</v>
      </c>
      <c r="D27" s="154" t="s">
        <v>167</v>
      </c>
      <c r="E27" s="61" t="s">
        <v>8</v>
      </c>
      <c r="F27" s="24">
        <v>70</v>
      </c>
      <c r="G27" s="25">
        <v>0</v>
      </c>
      <c r="H27" s="36">
        <f t="shared" si="0"/>
        <v>0</v>
      </c>
    </row>
    <row r="28" spans="1:8" x14ac:dyDescent="0.25">
      <c r="A28" s="37">
        <v>20</v>
      </c>
      <c r="B28" s="1"/>
      <c r="C28" s="1" t="s">
        <v>648</v>
      </c>
      <c r="D28" t="s">
        <v>647</v>
      </c>
      <c r="E28" s="61" t="s">
        <v>8</v>
      </c>
      <c r="F28" s="5">
        <v>168</v>
      </c>
      <c r="G28" s="4">
        <v>0</v>
      </c>
      <c r="H28" s="38">
        <f t="shared" si="0"/>
        <v>0</v>
      </c>
    </row>
    <row r="29" spans="1:8" x14ac:dyDescent="0.25">
      <c r="A29" s="34">
        <v>21</v>
      </c>
      <c r="B29" s="1"/>
      <c r="C29" s="1" t="s">
        <v>649</v>
      </c>
      <c r="D29" s="140" t="s">
        <v>168</v>
      </c>
      <c r="E29" s="12" t="s">
        <v>8</v>
      </c>
      <c r="F29" s="5">
        <v>2.9</v>
      </c>
      <c r="G29" s="4">
        <v>0</v>
      </c>
      <c r="H29" s="38">
        <f t="shared" si="0"/>
        <v>0</v>
      </c>
    </row>
    <row r="30" spans="1:8" ht="15.75" thickBot="1" x14ac:dyDescent="0.3">
      <c r="A30" s="37">
        <v>22</v>
      </c>
      <c r="B30" s="1"/>
      <c r="C30" s="128" t="s">
        <v>650</v>
      </c>
      <c r="D30" t="s">
        <v>551</v>
      </c>
      <c r="E30" s="12" t="s">
        <v>8</v>
      </c>
      <c r="F30" s="5">
        <v>78</v>
      </c>
      <c r="G30" s="4">
        <v>0</v>
      </c>
      <c r="H30" s="38">
        <f t="shared" si="0"/>
        <v>0</v>
      </c>
    </row>
    <row r="31" spans="1:8" ht="15.75" thickBot="1" x14ac:dyDescent="0.3">
      <c r="A31" s="192" t="s">
        <v>170</v>
      </c>
      <c r="B31" s="193"/>
      <c r="C31" s="193"/>
      <c r="D31" s="193"/>
      <c r="E31" s="193"/>
      <c r="F31" s="193"/>
      <c r="G31" s="194"/>
      <c r="H31" s="33">
        <f>SUM(H27:H30)</f>
        <v>0</v>
      </c>
    </row>
    <row r="32" spans="1:8" ht="15.75" thickBot="1" x14ac:dyDescent="0.3">
      <c r="A32" s="183" t="s">
        <v>27</v>
      </c>
      <c r="B32" s="184"/>
      <c r="C32" s="184"/>
      <c r="D32" s="184"/>
      <c r="E32" s="184"/>
      <c r="F32" s="184"/>
      <c r="G32" s="185"/>
      <c r="H32" s="134">
        <f>H14+H25+H31</f>
        <v>0</v>
      </c>
    </row>
    <row r="33" spans="1:8" ht="15.75" thickBot="1" x14ac:dyDescent="0.3">
      <c r="A33" s="26" t="s">
        <v>82</v>
      </c>
      <c r="B33" s="28"/>
      <c r="C33" s="28"/>
      <c r="D33" s="28" t="s">
        <v>552</v>
      </c>
      <c r="E33" s="29"/>
      <c r="F33" s="29"/>
      <c r="G33" s="29"/>
      <c r="H33" s="30"/>
    </row>
    <row r="34" spans="1:8" ht="15.75" thickBot="1" x14ac:dyDescent="0.3">
      <c r="A34" s="53" t="s">
        <v>553</v>
      </c>
      <c r="B34" s="54"/>
      <c r="C34" s="54"/>
      <c r="D34" s="54" t="s">
        <v>143</v>
      </c>
      <c r="E34" s="55"/>
      <c r="F34" s="55"/>
      <c r="G34" s="55"/>
      <c r="H34" s="56"/>
    </row>
    <row r="35" spans="1:8" x14ac:dyDescent="0.25">
      <c r="A35" s="34">
        <v>23</v>
      </c>
      <c r="B35" s="102" t="s">
        <v>144</v>
      </c>
      <c r="C35" s="102" t="s">
        <v>629</v>
      </c>
      <c r="D35" t="s">
        <v>554</v>
      </c>
      <c r="E35" s="136" t="s">
        <v>2</v>
      </c>
      <c r="F35" s="4">
        <v>0.02</v>
      </c>
      <c r="G35" s="25">
        <v>0</v>
      </c>
      <c r="H35" s="38">
        <f t="shared" ref="H35:H43" si="1">F35*G35</f>
        <v>0</v>
      </c>
    </row>
    <row r="36" spans="1:8" ht="30" x14ac:dyDescent="0.25">
      <c r="A36" s="34">
        <v>24</v>
      </c>
      <c r="B36" s="1" t="s">
        <v>144</v>
      </c>
      <c r="C36" s="1" t="s">
        <v>630</v>
      </c>
      <c r="D36" s="3" t="s">
        <v>555</v>
      </c>
      <c r="E36" s="136" t="s">
        <v>11</v>
      </c>
      <c r="F36" s="4">
        <v>32.35</v>
      </c>
      <c r="G36" s="4">
        <v>0</v>
      </c>
      <c r="H36" s="38">
        <f t="shared" si="1"/>
        <v>0</v>
      </c>
    </row>
    <row r="37" spans="1:8" ht="30" x14ac:dyDescent="0.25">
      <c r="A37" s="34">
        <v>25</v>
      </c>
      <c r="B37" s="1" t="s">
        <v>144</v>
      </c>
      <c r="C37" s="1" t="s">
        <v>631</v>
      </c>
      <c r="D37" s="3" t="s">
        <v>147</v>
      </c>
      <c r="E37" s="136" t="s">
        <v>556</v>
      </c>
      <c r="F37" s="4">
        <v>8.09</v>
      </c>
      <c r="G37" s="4">
        <v>0</v>
      </c>
      <c r="H37" s="38">
        <f t="shared" si="1"/>
        <v>0</v>
      </c>
    </row>
    <row r="38" spans="1:8" x14ac:dyDescent="0.25">
      <c r="A38" s="34">
        <v>26</v>
      </c>
      <c r="B38" s="1" t="s">
        <v>144</v>
      </c>
      <c r="C38" s="1"/>
      <c r="D38" s="1" t="s">
        <v>148</v>
      </c>
      <c r="E38" s="136" t="s">
        <v>11</v>
      </c>
      <c r="F38" s="4">
        <v>11.3</v>
      </c>
      <c r="G38" s="4">
        <v>0</v>
      </c>
      <c r="H38" s="38">
        <f t="shared" si="1"/>
        <v>0</v>
      </c>
    </row>
    <row r="39" spans="1:8" ht="30" x14ac:dyDescent="0.25">
      <c r="A39" s="48">
        <v>27</v>
      </c>
      <c r="B39" s="1" t="s">
        <v>144</v>
      </c>
      <c r="C39" s="3" t="s">
        <v>632</v>
      </c>
      <c r="D39" s="1" t="s">
        <v>149</v>
      </c>
      <c r="E39" s="138" t="s">
        <v>556</v>
      </c>
      <c r="F39" s="32">
        <v>2.2200000000000002</v>
      </c>
      <c r="G39" s="32">
        <v>0</v>
      </c>
      <c r="H39" s="40">
        <f t="shared" si="1"/>
        <v>0</v>
      </c>
    </row>
    <row r="40" spans="1:8" x14ac:dyDescent="0.25">
      <c r="A40" s="37">
        <v>28</v>
      </c>
      <c r="B40" s="4"/>
      <c r="C40" s="1" t="s">
        <v>633</v>
      </c>
      <c r="D40" s="1" t="s">
        <v>548</v>
      </c>
      <c r="E40" s="136" t="s">
        <v>11</v>
      </c>
      <c r="F40" s="4">
        <v>8.0399999999999991</v>
      </c>
      <c r="G40" s="4">
        <v>0</v>
      </c>
      <c r="H40" s="38">
        <f t="shared" si="1"/>
        <v>0</v>
      </c>
    </row>
    <row r="41" spans="1:8" ht="30" x14ac:dyDescent="0.25">
      <c r="A41" s="37">
        <v>29</v>
      </c>
      <c r="B41" s="1" t="s">
        <v>144</v>
      </c>
      <c r="C41" s="1" t="s">
        <v>634</v>
      </c>
      <c r="D41" s="3" t="s">
        <v>150</v>
      </c>
      <c r="E41" s="136" t="s">
        <v>556</v>
      </c>
      <c r="F41" s="4">
        <v>29.02</v>
      </c>
      <c r="G41" s="4">
        <v>0</v>
      </c>
      <c r="H41" s="38">
        <f t="shared" si="1"/>
        <v>0</v>
      </c>
    </row>
    <row r="42" spans="1:8" x14ac:dyDescent="0.25">
      <c r="A42" s="37">
        <v>30</v>
      </c>
      <c r="B42" s="1" t="s">
        <v>144</v>
      </c>
      <c r="C42" s="1" t="s">
        <v>635</v>
      </c>
      <c r="D42" s="140" t="s">
        <v>557</v>
      </c>
      <c r="E42" s="136" t="s">
        <v>556</v>
      </c>
      <c r="F42" s="4">
        <v>11.3</v>
      </c>
      <c r="G42" s="4">
        <v>0</v>
      </c>
      <c r="H42" s="38">
        <f t="shared" si="1"/>
        <v>0</v>
      </c>
    </row>
    <row r="43" spans="1:8" ht="30.75" thickBot="1" x14ac:dyDescent="0.3">
      <c r="A43" s="34">
        <v>31</v>
      </c>
      <c r="B43" s="128" t="s">
        <v>144</v>
      </c>
      <c r="C43" s="156" t="s">
        <v>636</v>
      </c>
      <c r="D43" s="35" t="s">
        <v>152</v>
      </c>
      <c r="E43" s="139" t="s">
        <v>8</v>
      </c>
      <c r="F43" s="25">
        <v>23</v>
      </c>
      <c r="G43" s="25">
        <v>0</v>
      </c>
      <c r="H43" s="36">
        <f t="shared" si="1"/>
        <v>0</v>
      </c>
    </row>
    <row r="44" spans="1:8" ht="15.75" thickBot="1" x14ac:dyDescent="0.3">
      <c r="A44" s="180" t="s">
        <v>558</v>
      </c>
      <c r="B44" s="181"/>
      <c r="C44" s="181"/>
      <c r="D44" s="181"/>
      <c r="E44" s="181"/>
      <c r="F44" s="181"/>
      <c r="G44" s="182"/>
      <c r="H44" s="33">
        <f>SUM(H35:H43)</f>
        <v>0</v>
      </c>
    </row>
    <row r="45" spans="1:8" ht="15.75" thickBot="1" x14ac:dyDescent="0.3">
      <c r="A45" s="53" t="s">
        <v>553</v>
      </c>
      <c r="B45" s="54"/>
      <c r="C45" s="54"/>
      <c r="D45" s="54" t="s">
        <v>154</v>
      </c>
      <c r="E45" s="54"/>
      <c r="F45" s="54"/>
      <c r="G45" s="54"/>
      <c r="H45" s="62"/>
    </row>
    <row r="46" spans="1:8" x14ac:dyDescent="0.25">
      <c r="A46" s="34">
        <v>32</v>
      </c>
      <c r="B46" s="141" t="s">
        <v>144</v>
      </c>
      <c r="C46" s="102" t="s">
        <v>641</v>
      </c>
      <c r="D46" t="s">
        <v>158</v>
      </c>
      <c r="E46" s="136" t="s">
        <v>8</v>
      </c>
      <c r="F46" s="4">
        <v>21</v>
      </c>
      <c r="G46" s="4">
        <v>0</v>
      </c>
      <c r="H46" s="38">
        <f t="shared" ref="H46:H48" si="2">F46*G46</f>
        <v>0</v>
      </c>
    </row>
    <row r="47" spans="1:8" x14ac:dyDescent="0.25">
      <c r="A47" s="34">
        <v>33</v>
      </c>
      <c r="B47" s="1"/>
      <c r="C47" s="1" t="s">
        <v>651</v>
      </c>
      <c r="D47" s="140" t="s">
        <v>159</v>
      </c>
      <c r="E47" s="136" t="s">
        <v>8</v>
      </c>
      <c r="F47" s="4">
        <v>3</v>
      </c>
      <c r="G47" s="4">
        <v>0</v>
      </c>
      <c r="H47" s="38">
        <f t="shared" si="2"/>
        <v>0</v>
      </c>
    </row>
    <row r="48" spans="1:8" ht="30.75" thickBot="1" x14ac:dyDescent="0.3">
      <c r="A48" s="34">
        <v>34</v>
      </c>
      <c r="B48" s="142" t="s">
        <v>144</v>
      </c>
      <c r="C48" s="128" t="s">
        <v>652</v>
      </c>
      <c r="D48" s="35" t="s">
        <v>569</v>
      </c>
      <c r="E48" s="136" t="s">
        <v>559</v>
      </c>
      <c r="F48" s="4">
        <v>3</v>
      </c>
      <c r="G48" s="4">
        <v>0</v>
      </c>
      <c r="H48" s="38">
        <f t="shared" si="2"/>
        <v>0</v>
      </c>
    </row>
    <row r="49" spans="1:8" ht="15.75" thickBot="1" x14ac:dyDescent="0.3">
      <c r="A49" s="180" t="s">
        <v>560</v>
      </c>
      <c r="B49" s="181"/>
      <c r="C49" s="181"/>
      <c r="D49" s="181"/>
      <c r="E49" s="181"/>
      <c r="F49" s="181"/>
      <c r="G49" s="182"/>
      <c r="H49" s="33">
        <f>SUM(H46:H48)</f>
        <v>0</v>
      </c>
    </row>
    <row r="50" spans="1:8" ht="15.75" thickBot="1" x14ac:dyDescent="0.3">
      <c r="A50" s="53" t="s">
        <v>561</v>
      </c>
      <c r="B50" s="54"/>
      <c r="C50" s="54"/>
      <c r="D50" s="54" t="s">
        <v>166</v>
      </c>
      <c r="E50" s="54"/>
      <c r="F50" s="54"/>
      <c r="G50" s="54"/>
      <c r="H50" s="62"/>
    </row>
    <row r="51" spans="1:8" x14ac:dyDescent="0.25">
      <c r="A51" s="34">
        <v>35</v>
      </c>
      <c r="B51" s="4"/>
      <c r="C51" s="102" t="s">
        <v>650</v>
      </c>
      <c r="D51" t="s">
        <v>551</v>
      </c>
      <c r="E51" s="137" t="s">
        <v>8</v>
      </c>
      <c r="F51" s="4">
        <v>21</v>
      </c>
      <c r="G51" s="4">
        <v>0</v>
      </c>
      <c r="H51" s="38">
        <f t="shared" ref="H51:H52" si="3">F51*G51</f>
        <v>0</v>
      </c>
    </row>
    <row r="52" spans="1:8" ht="15.75" thickBot="1" x14ac:dyDescent="0.3">
      <c r="A52" s="34">
        <v>36</v>
      </c>
      <c r="B52" s="4"/>
      <c r="C52" t="s">
        <v>653</v>
      </c>
      <c r="D52" s="4" t="s">
        <v>169</v>
      </c>
      <c r="E52" s="137" t="s">
        <v>8</v>
      </c>
      <c r="F52" s="4">
        <v>3</v>
      </c>
      <c r="G52" s="4">
        <v>0</v>
      </c>
      <c r="H52" s="38">
        <f t="shared" si="3"/>
        <v>0</v>
      </c>
    </row>
    <row r="53" spans="1:8" ht="15.75" thickBot="1" x14ac:dyDescent="0.3">
      <c r="A53" s="192" t="s">
        <v>562</v>
      </c>
      <c r="B53" s="193"/>
      <c r="C53" s="193"/>
      <c r="D53" s="193"/>
      <c r="E53" s="193"/>
      <c r="F53" s="193"/>
      <c r="G53" s="194"/>
      <c r="H53" s="33">
        <f>SUM(H51:H52)</f>
        <v>0</v>
      </c>
    </row>
    <row r="54" spans="1:8" ht="15.75" thickBot="1" x14ac:dyDescent="0.3">
      <c r="A54" s="183" t="s">
        <v>35</v>
      </c>
      <c r="B54" s="184"/>
      <c r="C54" s="184"/>
      <c r="D54" s="184"/>
      <c r="E54" s="184"/>
      <c r="F54" s="184"/>
      <c r="G54" s="185"/>
      <c r="H54" s="134">
        <f>H44+H49+H53</f>
        <v>0</v>
      </c>
    </row>
    <row r="55" spans="1:8" ht="15.75" thickBot="1" x14ac:dyDescent="0.3">
      <c r="A55" s="26" t="s">
        <v>83</v>
      </c>
      <c r="B55" s="28"/>
      <c r="C55" s="28"/>
      <c r="D55" s="28" t="s">
        <v>563</v>
      </c>
      <c r="E55" s="29"/>
      <c r="F55" s="29"/>
      <c r="G55" s="29"/>
      <c r="H55" s="30"/>
    </row>
    <row r="56" spans="1:8" ht="15.75" thickBot="1" x14ac:dyDescent="0.3">
      <c r="A56" s="53" t="s">
        <v>564</v>
      </c>
      <c r="B56" s="54"/>
      <c r="C56" s="54"/>
      <c r="D56" s="54" t="s">
        <v>143</v>
      </c>
      <c r="E56" s="55"/>
      <c r="F56" s="55"/>
      <c r="G56" s="55"/>
      <c r="H56" s="56"/>
    </row>
    <row r="57" spans="1:8" x14ac:dyDescent="0.25">
      <c r="A57" s="34">
        <v>37</v>
      </c>
      <c r="B57" s="102" t="s">
        <v>144</v>
      </c>
      <c r="C57" s="102" t="s">
        <v>629</v>
      </c>
      <c r="D57" t="s">
        <v>554</v>
      </c>
      <c r="E57" s="136" t="s">
        <v>2</v>
      </c>
      <c r="F57" s="4">
        <v>0.06</v>
      </c>
      <c r="G57" s="4">
        <v>0</v>
      </c>
      <c r="H57" s="38">
        <f t="shared" ref="H57:H65" si="4">F57*G57</f>
        <v>0</v>
      </c>
    </row>
    <row r="58" spans="1:8" ht="30" x14ac:dyDescent="0.25">
      <c r="A58" s="37">
        <v>38</v>
      </c>
      <c r="B58" s="1" t="s">
        <v>144</v>
      </c>
      <c r="C58" s="1" t="s">
        <v>630</v>
      </c>
      <c r="D58" s="143" t="s">
        <v>146</v>
      </c>
      <c r="E58" s="136" t="s">
        <v>11</v>
      </c>
      <c r="F58" s="4">
        <v>100</v>
      </c>
      <c r="G58" s="4">
        <v>0</v>
      </c>
      <c r="H58" s="38">
        <f t="shared" si="4"/>
        <v>0</v>
      </c>
    </row>
    <row r="59" spans="1:8" ht="30" x14ac:dyDescent="0.25">
      <c r="A59" s="37">
        <v>39</v>
      </c>
      <c r="B59" s="1" t="s">
        <v>144</v>
      </c>
      <c r="C59" s="1" t="s">
        <v>631</v>
      </c>
      <c r="D59" s="143" t="s">
        <v>565</v>
      </c>
      <c r="E59" s="136" t="s">
        <v>11</v>
      </c>
      <c r="F59" s="4">
        <v>25</v>
      </c>
      <c r="G59" s="4">
        <v>0</v>
      </c>
      <c r="H59" s="38">
        <f t="shared" si="4"/>
        <v>0</v>
      </c>
    </row>
    <row r="60" spans="1:8" x14ac:dyDescent="0.25">
      <c r="A60" s="37">
        <v>40</v>
      </c>
      <c r="B60" s="1" t="s">
        <v>144</v>
      </c>
      <c r="C60" s="1"/>
      <c r="D60" s="1" t="s">
        <v>148</v>
      </c>
      <c r="E60" s="136" t="s">
        <v>11</v>
      </c>
      <c r="F60" s="4">
        <v>35.19</v>
      </c>
      <c r="G60" s="4">
        <v>0</v>
      </c>
      <c r="H60" s="38">
        <f t="shared" si="4"/>
        <v>0</v>
      </c>
    </row>
    <row r="61" spans="1:8" ht="30" x14ac:dyDescent="0.25">
      <c r="A61" s="37">
        <v>41</v>
      </c>
      <c r="B61" s="1" t="s">
        <v>144</v>
      </c>
      <c r="C61" s="3" t="s">
        <v>632</v>
      </c>
      <c r="D61" s="1" t="s">
        <v>149</v>
      </c>
      <c r="E61" s="136" t="s">
        <v>11</v>
      </c>
      <c r="F61" s="4">
        <v>6.71</v>
      </c>
      <c r="G61" s="4">
        <v>0</v>
      </c>
      <c r="H61" s="38">
        <f t="shared" si="4"/>
        <v>0</v>
      </c>
    </row>
    <row r="62" spans="1:8" x14ac:dyDescent="0.25">
      <c r="A62" s="37">
        <v>42</v>
      </c>
      <c r="B62" s="4"/>
      <c r="C62" s="1" t="s">
        <v>633</v>
      </c>
      <c r="D62" s="1" t="s">
        <v>548</v>
      </c>
      <c r="E62" s="136" t="s">
        <v>11</v>
      </c>
      <c r="F62" s="4">
        <v>30.11</v>
      </c>
      <c r="G62" s="4">
        <v>0</v>
      </c>
      <c r="H62" s="38">
        <f t="shared" si="4"/>
        <v>0</v>
      </c>
    </row>
    <row r="63" spans="1:8" ht="30" x14ac:dyDescent="0.25">
      <c r="A63" s="37">
        <v>43</v>
      </c>
      <c r="B63" s="1" t="s">
        <v>144</v>
      </c>
      <c r="C63" s="1" t="s">
        <v>634</v>
      </c>
      <c r="D63" s="3" t="s">
        <v>150</v>
      </c>
      <c r="E63" s="136" t="s">
        <v>11</v>
      </c>
      <c r="F63" s="4">
        <v>83.14</v>
      </c>
      <c r="G63" s="4">
        <v>0</v>
      </c>
      <c r="H63" s="38">
        <f t="shared" si="4"/>
        <v>0</v>
      </c>
    </row>
    <row r="64" spans="1:8" x14ac:dyDescent="0.25">
      <c r="A64" s="37">
        <v>44</v>
      </c>
      <c r="B64" s="1" t="s">
        <v>144</v>
      </c>
      <c r="C64" s="1" t="s">
        <v>635</v>
      </c>
      <c r="D64" s="1" t="s">
        <v>151</v>
      </c>
      <c r="E64" s="136" t="s">
        <v>11</v>
      </c>
      <c r="F64" s="4">
        <v>36</v>
      </c>
      <c r="G64" s="4">
        <v>0</v>
      </c>
      <c r="H64" s="38">
        <f t="shared" si="4"/>
        <v>0</v>
      </c>
    </row>
    <row r="65" spans="1:8" ht="30.75" thickBot="1" x14ac:dyDescent="0.3">
      <c r="A65" s="37">
        <v>45</v>
      </c>
      <c r="B65" s="1" t="s">
        <v>144</v>
      </c>
      <c r="C65" s="35" t="s">
        <v>636</v>
      </c>
      <c r="D65" s="3" t="s">
        <v>566</v>
      </c>
      <c r="E65" s="136" t="s">
        <v>8</v>
      </c>
      <c r="F65" s="4">
        <v>70</v>
      </c>
      <c r="G65" s="4">
        <v>0</v>
      </c>
      <c r="H65" s="38">
        <f t="shared" si="4"/>
        <v>0</v>
      </c>
    </row>
    <row r="66" spans="1:8" ht="15.75" thickBot="1" x14ac:dyDescent="0.3">
      <c r="A66" s="180" t="s">
        <v>567</v>
      </c>
      <c r="B66" s="181"/>
      <c r="C66" s="181"/>
      <c r="D66" s="181"/>
      <c r="E66" s="181"/>
      <c r="F66" s="181"/>
      <c r="G66" s="182"/>
      <c r="H66" s="33">
        <f>SUM(H57:H65)</f>
        <v>0</v>
      </c>
    </row>
    <row r="67" spans="1:8" ht="15.75" thickBot="1" x14ac:dyDescent="0.3">
      <c r="A67" s="53" t="s">
        <v>564</v>
      </c>
      <c r="B67" s="54"/>
      <c r="C67" s="54"/>
      <c r="D67" s="54" t="s">
        <v>154</v>
      </c>
      <c r="E67" s="54"/>
      <c r="F67" s="54"/>
      <c r="G67" s="54"/>
      <c r="H67" s="62"/>
    </row>
    <row r="68" spans="1:8" x14ac:dyDescent="0.25">
      <c r="A68" s="34">
        <v>46</v>
      </c>
      <c r="B68" s="32"/>
      <c r="C68" s="102" t="s">
        <v>654</v>
      </c>
      <c r="D68" t="s">
        <v>568</v>
      </c>
      <c r="E68" s="136" t="s">
        <v>8</v>
      </c>
      <c r="F68" s="4">
        <v>28</v>
      </c>
      <c r="G68" s="4">
        <v>0</v>
      </c>
      <c r="H68" s="38">
        <f t="shared" ref="H68:H70" si="5">F68*G68</f>
        <v>0</v>
      </c>
    </row>
    <row r="69" spans="1:8" x14ac:dyDescent="0.25">
      <c r="A69" s="34">
        <v>47</v>
      </c>
      <c r="B69" s="4"/>
      <c r="C69" s="1" t="s">
        <v>640</v>
      </c>
      <c r="D69" s="1" t="s">
        <v>157</v>
      </c>
      <c r="E69" s="136" t="s">
        <v>8</v>
      </c>
      <c r="F69" s="4">
        <v>42</v>
      </c>
      <c r="G69" s="4">
        <v>0</v>
      </c>
      <c r="H69" s="38">
        <f t="shared" si="5"/>
        <v>0</v>
      </c>
    </row>
    <row r="70" spans="1:8" ht="30.75" thickBot="1" x14ac:dyDescent="0.3">
      <c r="A70" s="34">
        <v>48</v>
      </c>
      <c r="B70" s="1" t="s">
        <v>144</v>
      </c>
      <c r="C70" t="s">
        <v>652</v>
      </c>
      <c r="D70" s="3" t="s">
        <v>569</v>
      </c>
      <c r="E70" s="136" t="s">
        <v>559</v>
      </c>
      <c r="F70" s="4">
        <v>6</v>
      </c>
      <c r="G70" s="4">
        <v>0</v>
      </c>
      <c r="H70" s="38">
        <f t="shared" si="5"/>
        <v>0</v>
      </c>
    </row>
    <row r="71" spans="1:8" ht="15.75" thickBot="1" x14ac:dyDescent="0.3">
      <c r="A71" s="180" t="s">
        <v>570</v>
      </c>
      <c r="B71" s="181"/>
      <c r="C71" s="181"/>
      <c r="D71" s="181"/>
      <c r="E71" s="181"/>
      <c r="F71" s="181"/>
      <c r="G71" s="182"/>
      <c r="H71" s="33">
        <f>SUM(H68:H70)</f>
        <v>0</v>
      </c>
    </row>
    <row r="72" spans="1:8" ht="15.75" thickBot="1" x14ac:dyDescent="0.3">
      <c r="A72" s="53" t="s">
        <v>571</v>
      </c>
      <c r="B72" s="54"/>
      <c r="C72" s="54"/>
      <c r="D72" s="54" t="s">
        <v>166</v>
      </c>
      <c r="E72" s="54"/>
      <c r="F72" s="54"/>
      <c r="G72" s="54"/>
      <c r="H72" s="62"/>
    </row>
    <row r="73" spans="1:8" x14ac:dyDescent="0.25">
      <c r="A73" s="34">
        <v>49</v>
      </c>
      <c r="B73" s="4"/>
      <c r="C73" s="102" t="s">
        <v>655</v>
      </c>
      <c r="D73" t="s">
        <v>572</v>
      </c>
      <c r="E73" s="137" t="s">
        <v>8</v>
      </c>
      <c r="F73" s="4">
        <v>28</v>
      </c>
      <c r="G73" s="4">
        <v>0</v>
      </c>
      <c r="H73" s="38">
        <f t="shared" ref="H73:H74" si="6">F73*G73</f>
        <v>0</v>
      </c>
    </row>
    <row r="74" spans="1:8" ht="15.75" thickBot="1" x14ac:dyDescent="0.3">
      <c r="A74" s="34">
        <v>50</v>
      </c>
      <c r="B74" s="4"/>
      <c r="C74" t="s">
        <v>650</v>
      </c>
      <c r="D74" s="128" t="s">
        <v>551</v>
      </c>
      <c r="E74" s="137" t="s">
        <v>8</v>
      </c>
      <c r="F74" s="4">
        <v>42</v>
      </c>
      <c r="G74" s="4">
        <v>0</v>
      </c>
      <c r="H74" s="38">
        <f t="shared" si="6"/>
        <v>0</v>
      </c>
    </row>
    <row r="75" spans="1:8" ht="15.75" thickBot="1" x14ac:dyDescent="0.3">
      <c r="A75" s="192" t="s">
        <v>573</v>
      </c>
      <c r="B75" s="193"/>
      <c r="C75" s="193"/>
      <c r="D75" s="193"/>
      <c r="E75" s="193"/>
      <c r="F75" s="193"/>
      <c r="G75" s="194"/>
      <c r="H75" s="33">
        <f>SUM(H73:H74)</f>
        <v>0</v>
      </c>
    </row>
    <row r="76" spans="1:8" ht="15.75" thickBot="1" x14ac:dyDescent="0.3">
      <c r="A76" s="175" t="s">
        <v>44</v>
      </c>
      <c r="B76" s="176"/>
      <c r="C76" s="176"/>
      <c r="D76" s="176"/>
      <c r="E76" s="176"/>
      <c r="F76" s="176"/>
      <c r="G76" s="177"/>
      <c r="H76" s="41">
        <f>H66+H71+H75</f>
        <v>0</v>
      </c>
    </row>
    <row r="77" spans="1:8" ht="15.75" thickBot="1" x14ac:dyDescent="0.3">
      <c r="A77" s="26" t="s">
        <v>84</v>
      </c>
      <c r="B77" s="28"/>
      <c r="C77" s="28"/>
      <c r="D77" s="28" t="s">
        <v>656</v>
      </c>
      <c r="E77" s="29"/>
      <c r="F77" s="29"/>
      <c r="G77" s="29"/>
      <c r="H77" s="30"/>
    </row>
    <row r="78" spans="1:8" x14ac:dyDescent="0.25">
      <c r="A78" s="157">
        <v>51</v>
      </c>
      <c r="B78" s="158"/>
      <c r="C78" s="102" t="s">
        <v>657</v>
      </c>
      <c r="D78" s="102" t="s">
        <v>660</v>
      </c>
      <c r="E78" s="159" t="s">
        <v>8</v>
      </c>
      <c r="F78" s="160">
        <v>20</v>
      </c>
      <c r="G78" s="4">
        <v>0</v>
      </c>
      <c r="H78" s="38">
        <f t="shared" ref="H78:H80" si="7">F78*G78</f>
        <v>0</v>
      </c>
    </row>
    <row r="79" spans="1:8" x14ac:dyDescent="0.25">
      <c r="A79" s="37">
        <v>52</v>
      </c>
      <c r="B79" s="104"/>
      <c r="C79" s="1" t="s">
        <v>658</v>
      </c>
      <c r="D79" s="1" t="s">
        <v>661</v>
      </c>
      <c r="E79" s="2" t="s">
        <v>211</v>
      </c>
      <c r="F79" s="4">
        <v>1</v>
      </c>
      <c r="G79" s="4">
        <v>0</v>
      </c>
      <c r="H79" s="38">
        <f t="shared" si="7"/>
        <v>0</v>
      </c>
    </row>
    <row r="80" spans="1:8" ht="15.75" thickBot="1" x14ac:dyDescent="0.3">
      <c r="A80" s="37">
        <v>53</v>
      </c>
      <c r="B80" s="104"/>
      <c r="C80" s="1" t="s">
        <v>659</v>
      </c>
      <c r="D80" s="1" t="s">
        <v>662</v>
      </c>
      <c r="E80" s="2" t="s">
        <v>16</v>
      </c>
      <c r="F80" s="4">
        <v>4</v>
      </c>
      <c r="G80" s="4">
        <v>0</v>
      </c>
      <c r="H80" s="38">
        <f t="shared" si="7"/>
        <v>0</v>
      </c>
    </row>
    <row r="81" spans="1:8" ht="15.75" thickBot="1" x14ac:dyDescent="0.3">
      <c r="A81" s="175" t="s">
        <v>64</v>
      </c>
      <c r="B81" s="176"/>
      <c r="C81" s="176"/>
      <c r="D81" s="176"/>
      <c r="E81" s="176"/>
      <c r="F81" s="176"/>
      <c r="G81" s="177"/>
      <c r="H81" s="41">
        <f>SUM(H78:H80)</f>
        <v>0</v>
      </c>
    </row>
    <row r="82" spans="1:8" ht="15.75" thickBot="1" x14ac:dyDescent="0.3">
      <c r="A82" s="186" t="s">
        <v>171</v>
      </c>
      <c r="B82" s="187"/>
      <c r="C82" s="187"/>
      <c r="D82" s="187"/>
      <c r="E82" s="187"/>
      <c r="F82" s="187"/>
      <c r="G82" s="188"/>
      <c r="H82" s="135">
        <f>H32+H54+H76+H81</f>
        <v>0</v>
      </c>
    </row>
  </sheetData>
  <mergeCells count="15">
    <mergeCell ref="A32:G32"/>
    <mergeCell ref="A82:G82"/>
    <mergeCell ref="A1:H1"/>
    <mergeCell ref="A14:G14"/>
    <mergeCell ref="A31:G31"/>
    <mergeCell ref="A25:G25"/>
    <mergeCell ref="A44:G44"/>
    <mergeCell ref="A49:G49"/>
    <mergeCell ref="A53:G53"/>
    <mergeCell ref="A54:G54"/>
    <mergeCell ref="A66:G66"/>
    <mergeCell ref="A71:G71"/>
    <mergeCell ref="A75:G75"/>
    <mergeCell ref="A76:G76"/>
    <mergeCell ref="A81:G81"/>
  </mergeCells>
  <pageMargins left="0.7" right="0.7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115" zoomScaleNormal="115" workbookViewId="0">
      <selection activeCell="D16" sqref="D16"/>
    </sheetView>
  </sheetViews>
  <sheetFormatPr defaultRowHeight="15" x14ac:dyDescent="0.25"/>
  <cols>
    <col min="2" max="2" width="12.28515625" bestFit="1" customWidth="1"/>
    <col min="3" max="3" width="12.140625" bestFit="1" customWidth="1"/>
    <col min="4" max="4" width="78.7109375" customWidth="1"/>
    <col min="5" max="5" width="7.140625" customWidth="1"/>
    <col min="7" max="7" width="10.140625" customWidth="1"/>
    <col min="8" max="8" width="13.7109375" bestFit="1" customWidth="1"/>
  </cols>
  <sheetData>
    <row r="1" spans="1:8" ht="19.5" thickBot="1" x14ac:dyDescent="0.35">
      <c r="A1" s="189" t="s">
        <v>172</v>
      </c>
      <c r="B1" s="190"/>
      <c r="C1" s="190"/>
      <c r="D1" s="190"/>
      <c r="E1" s="190"/>
      <c r="F1" s="190"/>
      <c r="G1" s="190"/>
      <c r="H1" s="191"/>
    </row>
    <row r="2" spans="1:8" ht="15.75" thickBot="1" x14ac:dyDescent="0.3">
      <c r="A2" s="20" t="s">
        <v>22</v>
      </c>
      <c r="B2" s="21" t="s">
        <v>231</v>
      </c>
      <c r="C2" s="21" t="s">
        <v>173</v>
      </c>
      <c r="D2" s="21" t="s">
        <v>24</v>
      </c>
      <c r="E2" s="21" t="s">
        <v>25</v>
      </c>
      <c r="F2" s="21" t="s">
        <v>232</v>
      </c>
      <c r="G2" s="21" t="s">
        <v>233</v>
      </c>
      <c r="H2" s="22" t="s">
        <v>234</v>
      </c>
    </row>
    <row r="3" spans="1:8" ht="15.75" thickBot="1" x14ac:dyDescent="0.3">
      <c r="A3" s="26">
        <v>1</v>
      </c>
      <c r="B3" s="27"/>
      <c r="C3" s="28"/>
      <c r="D3" s="28" t="s">
        <v>174</v>
      </c>
      <c r="E3" s="29"/>
      <c r="F3" s="29"/>
      <c r="G3" s="29"/>
      <c r="H3" s="30"/>
    </row>
    <row r="4" spans="1:8" ht="30" x14ac:dyDescent="0.25">
      <c r="A4" s="34" t="s">
        <v>212</v>
      </c>
      <c r="B4" s="14" t="s">
        <v>175</v>
      </c>
      <c r="C4" s="23" t="s">
        <v>176</v>
      </c>
      <c r="D4" s="35" t="s">
        <v>177</v>
      </c>
      <c r="E4" s="13" t="s">
        <v>8</v>
      </c>
      <c r="F4" s="24">
        <v>34</v>
      </c>
      <c r="G4" s="25">
        <v>0</v>
      </c>
      <c r="H4" s="36">
        <f>F4*G4</f>
        <v>0</v>
      </c>
    </row>
    <row r="5" spans="1:8" ht="30" x14ac:dyDescent="0.25">
      <c r="A5" s="37" t="s">
        <v>213</v>
      </c>
      <c r="B5" s="7" t="s">
        <v>175</v>
      </c>
      <c r="C5" s="3" t="s">
        <v>178</v>
      </c>
      <c r="D5" s="3" t="s">
        <v>179</v>
      </c>
      <c r="E5" s="2" t="s">
        <v>8</v>
      </c>
      <c r="F5" s="5">
        <v>34</v>
      </c>
      <c r="G5" s="4">
        <v>0</v>
      </c>
      <c r="H5" s="38">
        <f t="shared" ref="H5:H20" si="0">F5*G5</f>
        <v>0</v>
      </c>
    </row>
    <row r="6" spans="1:8" ht="30" x14ac:dyDescent="0.25">
      <c r="A6" s="37" t="s">
        <v>214</v>
      </c>
      <c r="B6" s="7" t="s">
        <v>175</v>
      </c>
      <c r="C6" s="3" t="s">
        <v>664</v>
      </c>
      <c r="D6" t="s">
        <v>180</v>
      </c>
      <c r="E6" s="2" t="s">
        <v>8</v>
      </c>
      <c r="F6" s="5">
        <v>68</v>
      </c>
      <c r="G6" s="4">
        <v>0</v>
      </c>
      <c r="H6" s="38">
        <f t="shared" si="0"/>
        <v>0</v>
      </c>
    </row>
    <row r="7" spans="1:8" ht="30" x14ac:dyDescent="0.25">
      <c r="A7" s="37" t="s">
        <v>215</v>
      </c>
      <c r="B7" s="7" t="s">
        <v>182</v>
      </c>
      <c r="C7" s="3" t="s">
        <v>181</v>
      </c>
      <c r="D7" s="3" t="s">
        <v>183</v>
      </c>
      <c r="E7" s="2" t="s">
        <v>8</v>
      </c>
      <c r="F7" s="5">
        <v>67</v>
      </c>
      <c r="G7" s="4">
        <v>0</v>
      </c>
      <c r="H7" s="38">
        <f t="shared" si="0"/>
        <v>0</v>
      </c>
    </row>
    <row r="8" spans="1:8" ht="30" x14ac:dyDescent="0.25">
      <c r="A8" s="37" t="s">
        <v>216</v>
      </c>
      <c r="B8" s="7" t="s">
        <v>182</v>
      </c>
      <c r="C8" s="35" t="s">
        <v>184</v>
      </c>
      <c r="D8" s="1" t="s">
        <v>185</v>
      </c>
      <c r="E8" s="2" t="s">
        <v>8</v>
      </c>
      <c r="F8" s="5">
        <v>3</v>
      </c>
      <c r="G8" s="4">
        <v>0</v>
      </c>
      <c r="H8" s="38">
        <f t="shared" si="0"/>
        <v>0</v>
      </c>
    </row>
    <row r="9" spans="1:8" x14ac:dyDescent="0.25">
      <c r="A9" s="37" t="s">
        <v>217</v>
      </c>
      <c r="B9" s="15" t="s">
        <v>187</v>
      </c>
      <c r="C9" s="15" t="s">
        <v>186</v>
      </c>
      <c r="D9" t="s">
        <v>188</v>
      </c>
      <c r="E9" s="2" t="s">
        <v>8</v>
      </c>
      <c r="F9" s="5">
        <v>39</v>
      </c>
      <c r="G9" s="4">
        <v>0</v>
      </c>
      <c r="H9" s="38">
        <f t="shared" si="0"/>
        <v>0</v>
      </c>
    </row>
    <row r="10" spans="1:8" ht="30" x14ac:dyDescent="0.25">
      <c r="A10" s="37" t="s">
        <v>218</v>
      </c>
      <c r="B10" s="7" t="s">
        <v>182</v>
      </c>
      <c r="C10" s="3" t="s">
        <v>189</v>
      </c>
      <c r="D10" s="3" t="s">
        <v>190</v>
      </c>
      <c r="E10" s="2" t="s">
        <v>162</v>
      </c>
      <c r="F10" s="5">
        <v>14</v>
      </c>
      <c r="G10" s="4">
        <v>0</v>
      </c>
      <c r="H10" s="38">
        <f t="shared" si="0"/>
        <v>0</v>
      </c>
    </row>
    <row r="11" spans="1:8" ht="30" x14ac:dyDescent="0.25">
      <c r="A11" s="37" t="s">
        <v>219</v>
      </c>
      <c r="B11" s="2" t="s">
        <v>182</v>
      </c>
      <c r="C11" s="3" t="s">
        <v>191</v>
      </c>
      <c r="D11" s="1" t="s">
        <v>192</v>
      </c>
      <c r="E11" s="2" t="s">
        <v>8</v>
      </c>
      <c r="F11" s="5">
        <v>90</v>
      </c>
      <c r="G11" s="4">
        <v>0</v>
      </c>
      <c r="H11" s="38">
        <f t="shared" si="0"/>
        <v>0</v>
      </c>
    </row>
    <row r="12" spans="1:8" ht="30" x14ac:dyDescent="0.25">
      <c r="A12" s="37" t="s">
        <v>220</v>
      </c>
      <c r="B12" s="2" t="s">
        <v>193</v>
      </c>
      <c r="C12" s="3" t="s">
        <v>194</v>
      </c>
      <c r="D12" s="1" t="s">
        <v>195</v>
      </c>
      <c r="E12" s="2" t="s">
        <v>162</v>
      </c>
      <c r="F12" s="5">
        <v>6</v>
      </c>
      <c r="G12" s="4">
        <v>0</v>
      </c>
      <c r="H12" s="38">
        <f t="shared" si="0"/>
        <v>0</v>
      </c>
    </row>
    <row r="13" spans="1:8" ht="30" x14ac:dyDescent="0.25">
      <c r="A13" s="37" t="s">
        <v>221</v>
      </c>
      <c r="B13" s="17" t="s">
        <v>193</v>
      </c>
      <c r="C13" s="18" t="s">
        <v>194</v>
      </c>
      <c r="D13" t="s">
        <v>196</v>
      </c>
      <c r="E13" s="2" t="s">
        <v>162</v>
      </c>
      <c r="F13" s="5">
        <v>1</v>
      </c>
      <c r="G13" s="4">
        <v>0</v>
      </c>
      <c r="H13" s="38">
        <f t="shared" si="0"/>
        <v>0</v>
      </c>
    </row>
    <row r="14" spans="1:8" ht="30" x14ac:dyDescent="0.25">
      <c r="A14" s="37" t="s">
        <v>222</v>
      </c>
      <c r="B14" s="1" t="s">
        <v>182</v>
      </c>
      <c r="C14" s="3" t="s">
        <v>184</v>
      </c>
      <c r="D14" s="1" t="s">
        <v>668</v>
      </c>
      <c r="E14" s="2" t="s">
        <v>8</v>
      </c>
      <c r="F14" s="5">
        <v>4</v>
      </c>
      <c r="G14" s="4">
        <v>0</v>
      </c>
      <c r="H14" s="38">
        <f t="shared" si="0"/>
        <v>0</v>
      </c>
    </row>
    <row r="15" spans="1:8" ht="30" x14ac:dyDescent="0.25">
      <c r="A15" s="37" t="s">
        <v>223</v>
      </c>
      <c r="B15" s="9" t="s">
        <v>193</v>
      </c>
      <c r="C15" s="3" t="s">
        <v>197</v>
      </c>
      <c r="D15" s="1" t="s">
        <v>198</v>
      </c>
      <c r="E15" s="2" t="s">
        <v>162</v>
      </c>
      <c r="F15" s="5">
        <v>6</v>
      </c>
      <c r="G15" s="4">
        <v>0</v>
      </c>
      <c r="H15" s="38">
        <f t="shared" si="0"/>
        <v>0</v>
      </c>
    </row>
    <row r="16" spans="1:8" ht="30" x14ac:dyDescent="0.25">
      <c r="A16" s="37" t="s">
        <v>224</v>
      </c>
      <c r="B16" s="10" t="s">
        <v>193</v>
      </c>
      <c r="C16" s="3" t="s">
        <v>199</v>
      </c>
      <c r="D16" s="1" t="s">
        <v>201</v>
      </c>
      <c r="E16" s="2" t="s">
        <v>8</v>
      </c>
      <c r="F16" s="5">
        <v>36</v>
      </c>
      <c r="G16" s="4">
        <v>0</v>
      </c>
      <c r="H16" s="38">
        <f t="shared" si="0"/>
        <v>0</v>
      </c>
    </row>
    <row r="17" spans="1:8" ht="30" x14ac:dyDescent="0.25">
      <c r="A17" s="37" t="s">
        <v>225</v>
      </c>
      <c r="B17" t="s">
        <v>193</v>
      </c>
      <c r="C17" s="3" t="s">
        <v>200</v>
      </c>
      <c r="D17" s="1" t="s">
        <v>202</v>
      </c>
      <c r="E17" s="2" t="s">
        <v>8</v>
      </c>
      <c r="F17" s="5">
        <v>3</v>
      </c>
      <c r="G17" s="4">
        <v>0</v>
      </c>
      <c r="H17" s="38">
        <f t="shared" si="0"/>
        <v>0</v>
      </c>
    </row>
    <row r="18" spans="1:8" ht="30" x14ac:dyDescent="0.25">
      <c r="A18" s="37" t="s">
        <v>226</v>
      </c>
      <c r="B18" s="2" t="s">
        <v>182</v>
      </c>
      <c r="C18" s="3" t="s">
        <v>203</v>
      </c>
      <c r="D18" s="1" t="s">
        <v>204</v>
      </c>
      <c r="E18" s="2" t="s">
        <v>205</v>
      </c>
      <c r="F18" s="5">
        <v>8</v>
      </c>
      <c r="G18" s="4">
        <v>0</v>
      </c>
      <c r="H18" s="38">
        <f t="shared" si="0"/>
        <v>0</v>
      </c>
    </row>
    <row r="19" spans="1:8" ht="30" x14ac:dyDescent="0.25">
      <c r="A19" s="37" t="s">
        <v>227</v>
      </c>
      <c r="B19" s="1" t="s">
        <v>210</v>
      </c>
      <c r="C19" s="3" t="s">
        <v>206</v>
      </c>
      <c r="D19" t="s">
        <v>207</v>
      </c>
      <c r="E19" s="2" t="s">
        <v>162</v>
      </c>
      <c r="F19" s="5">
        <v>7</v>
      </c>
      <c r="G19" s="4">
        <v>0</v>
      </c>
      <c r="H19" s="38">
        <f t="shared" si="0"/>
        <v>0</v>
      </c>
    </row>
    <row r="20" spans="1:8" ht="15.75" thickBot="1" x14ac:dyDescent="0.3">
      <c r="A20" s="37" t="s">
        <v>228</v>
      </c>
      <c r="B20" s="1" t="s">
        <v>208</v>
      </c>
      <c r="C20" s="1"/>
      <c r="D20" s="3" t="s">
        <v>209</v>
      </c>
      <c r="E20" s="2" t="s">
        <v>162</v>
      </c>
      <c r="F20" s="5">
        <v>1</v>
      </c>
      <c r="G20" s="11">
        <v>0</v>
      </c>
      <c r="H20" s="38">
        <f t="shared" si="0"/>
        <v>0</v>
      </c>
    </row>
    <row r="21" spans="1:8" ht="15.75" thickBot="1" x14ac:dyDescent="0.3">
      <c r="A21" s="195" t="s">
        <v>230</v>
      </c>
      <c r="B21" s="196"/>
      <c r="C21" s="196"/>
      <c r="D21" s="196"/>
      <c r="E21" s="196"/>
      <c r="F21" s="196"/>
      <c r="G21" s="196"/>
      <c r="H21" s="78">
        <f>SUM(H4:H20)</f>
        <v>0</v>
      </c>
    </row>
  </sheetData>
  <mergeCells count="2">
    <mergeCell ref="A1:H1"/>
    <mergeCell ref="A21:G21"/>
  </mergeCells>
  <phoneticPr fontId="2" type="noConversion"/>
  <pageMargins left="0.7" right="0.7" top="0.75" bottom="0.75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opLeftCell="A46" workbookViewId="0">
      <selection activeCell="D72" sqref="D72"/>
    </sheetView>
  </sheetViews>
  <sheetFormatPr defaultRowHeight="15" x14ac:dyDescent="0.25"/>
  <cols>
    <col min="2" max="2" width="11.28515625" customWidth="1"/>
    <col min="3" max="3" width="18.28515625" bestFit="1" customWidth="1"/>
    <col min="4" max="4" width="78.7109375" customWidth="1"/>
    <col min="7" max="7" width="10.140625" customWidth="1"/>
    <col min="8" max="8" width="13.7109375" bestFit="1" customWidth="1"/>
  </cols>
  <sheetData>
    <row r="1" spans="1:8" ht="19.5" thickBot="1" x14ac:dyDescent="0.35">
      <c r="A1" s="169" t="s">
        <v>241</v>
      </c>
      <c r="B1" s="170"/>
      <c r="C1" s="170"/>
      <c r="D1" s="170"/>
      <c r="E1" s="170"/>
      <c r="F1" s="170"/>
      <c r="G1" s="170"/>
      <c r="H1" s="171"/>
    </row>
    <row r="2" spans="1:8" ht="15.75" thickBot="1" x14ac:dyDescent="0.3">
      <c r="A2" s="75" t="s">
        <v>22</v>
      </c>
      <c r="B2" s="65" t="s">
        <v>231</v>
      </c>
      <c r="C2" s="68" t="s">
        <v>173</v>
      </c>
      <c r="D2" s="66" t="s">
        <v>235</v>
      </c>
      <c r="E2" s="66" t="s">
        <v>25</v>
      </c>
      <c r="F2" s="68" t="s">
        <v>232</v>
      </c>
      <c r="G2" s="67" t="s">
        <v>233</v>
      </c>
      <c r="H2" s="69" t="s">
        <v>234</v>
      </c>
    </row>
    <row r="3" spans="1:8" ht="15.75" thickBot="1" x14ac:dyDescent="0.3">
      <c r="A3" s="76">
        <v>1</v>
      </c>
      <c r="B3" s="70"/>
      <c r="C3" s="71"/>
      <c r="D3" s="72" t="s">
        <v>236</v>
      </c>
      <c r="E3" s="73"/>
      <c r="F3" s="73"/>
      <c r="G3" s="73"/>
      <c r="H3" s="74"/>
    </row>
    <row r="4" spans="1:8" x14ac:dyDescent="0.25">
      <c r="A4" s="34" t="s">
        <v>212</v>
      </c>
      <c r="B4" s="19" t="s">
        <v>242</v>
      </c>
      <c r="C4" s="19" t="s">
        <v>238</v>
      </c>
      <c r="D4" s="19" t="s">
        <v>240</v>
      </c>
      <c r="E4" s="13" t="s">
        <v>8</v>
      </c>
      <c r="F4" s="25">
        <v>100</v>
      </c>
      <c r="G4" s="25">
        <v>0</v>
      </c>
      <c r="H4" s="36">
        <f t="shared" ref="H4:H22" si="0">F4*G4</f>
        <v>0</v>
      </c>
    </row>
    <row r="5" spans="1:8" x14ac:dyDescent="0.25">
      <c r="A5" s="37" t="s">
        <v>213</v>
      </c>
      <c r="B5" s="1" t="s">
        <v>239</v>
      </c>
      <c r="C5" s="1"/>
      <c r="D5" s="1" t="s">
        <v>237</v>
      </c>
      <c r="E5" s="2" t="s">
        <v>8</v>
      </c>
      <c r="F5" s="4">
        <v>550</v>
      </c>
      <c r="G5" s="25">
        <v>0</v>
      </c>
      <c r="H5" s="36">
        <f t="shared" si="0"/>
        <v>0</v>
      </c>
    </row>
    <row r="6" spans="1:8" ht="30" x14ac:dyDescent="0.25">
      <c r="A6" s="34" t="s">
        <v>243</v>
      </c>
      <c r="B6" s="1" t="s">
        <v>175</v>
      </c>
      <c r="C6" s="1" t="s">
        <v>176</v>
      </c>
      <c r="D6" s="3" t="s">
        <v>177</v>
      </c>
      <c r="E6" s="2" t="s">
        <v>8</v>
      </c>
      <c r="F6" s="4">
        <v>357</v>
      </c>
      <c r="G6" s="25">
        <v>0</v>
      </c>
      <c r="H6" s="36">
        <f t="shared" si="0"/>
        <v>0</v>
      </c>
    </row>
    <row r="7" spans="1:8" ht="30" x14ac:dyDescent="0.25">
      <c r="A7" s="37" t="s">
        <v>215</v>
      </c>
      <c r="B7" s="1" t="s">
        <v>175</v>
      </c>
      <c r="C7" s="1" t="s">
        <v>178</v>
      </c>
      <c r="D7" s="3" t="s">
        <v>179</v>
      </c>
      <c r="E7" s="2" t="s">
        <v>8</v>
      </c>
      <c r="F7" s="4">
        <v>357</v>
      </c>
      <c r="G7" s="25">
        <v>0</v>
      </c>
      <c r="H7" s="36">
        <f t="shared" si="0"/>
        <v>0</v>
      </c>
    </row>
    <row r="8" spans="1:8" x14ac:dyDescent="0.25">
      <c r="A8" s="34" t="s">
        <v>216</v>
      </c>
      <c r="B8" s="1" t="s">
        <v>239</v>
      </c>
      <c r="C8" s="3" t="s">
        <v>664</v>
      </c>
      <c r="D8" s="1" t="s">
        <v>180</v>
      </c>
      <c r="E8" s="2" t="s">
        <v>8</v>
      </c>
      <c r="F8" s="4">
        <v>714</v>
      </c>
      <c r="G8" s="25">
        <v>0</v>
      </c>
      <c r="H8" s="36">
        <f t="shared" si="0"/>
        <v>0</v>
      </c>
    </row>
    <row r="9" spans="1:8" x14ac:dyDescent="0.25">
      <c r="A9" s="37" t="s">
        <v>217</v>
      </c>
      <c r="B9" s="1" t="s">
        <v>182</v>
      </c>
      <c r="C9" s="1" t="s">
        <v>181</v>
      </c>
      <c r="D9" s="1" t="s">
        <v>183</v>
      </c>
      <c r="E9" s="2" t="s">
        <v>8</v>
      </c>
      <c r="F9" s="4">
        <v>232</v>
      </c>
      <c r="G9" s="25">
        <v>0</v>
      </c>
      <c r="H9" s="36">
        <f t="shared" si="0"/>
        <v>0</v>
      </c>
    </row>
    <row r="10" spans="1:8" x14ac:dyDescent="0.25">
      <c r="A10" s="34" t="s">
        <v>218</v>
      </c>
      <c r="B10" s="1" t="s">
        <v>182</v>
      </c>
      <c r="C10" s="1" t="s">
        <v>184</v>
      </c>
      <c r="D10" s="1" t="s">
        <v>244</v>
      </c>
      <c r="E10" s="2" t="s">
        <v>8</v>
      </c>
      <c r="F10" s="4">
        <v>156</v>
      </c>
      <c r="G10" s="25">
        <v>0</v>
      </c>
      <c r="H10" s="36">
        <f t="shared" si="0"/>
        <v>0</v>
      </c>
    </row>
    <row r="11" spans="1:8" x14ac:dyDescent="0.25">
      <c r="A11" s="37" t="s">
        <v>219</v>
      </c>
      <c r="B11" s="1" t="s">
        <v>187</v>
      </c>
      <c r="C11" s="1" t="s">
        <v>258</v>
      </c>
      <c r="D11" s="1" t="s">
        <v>188</v>
      </c>
      <c r="E11" s="2" t="s">
        <v>8</v>
      </c>
      <c r="F11" s="4">
        <v>50</v>
      </c>
      <c r="G11" s="25">
        <v>0</v>
      </c>
      <c r="H11" s="36">
        <f t="shared" si="0"/>
        <v>0</v>
      </c>
    </row>
    <row r="12" spans="1:8" x14ac:dyDescent="0.25">
      <c r="A12" s="34" t="s">
        <v>220</v>
      </c>
      <c r="B12" s="1" t="s">
        <v>182</v>
      </c>
      <c r="C12" s="1" t="s">
        <v>245</v>
      </c>
      <c r="D12" s="1" t="s">
        <v>246</v>
      </c>
      <c r="E12" s="2" t="s">
        <v>8</v>
      </c>
      <c r="F12" s="4">
        <v>30</v>
      </c>
      <c r="G12" s="25">
        <v>0</v>
      </c>
      <c r="H12" s="36">
        <f t="shared" si="0"/>
        <v>0</v>
      </c>
    </row>
    <row r="13" spans="1:8" x14ac:dyDescent="0.25">
      <c r="A13" s="37" t="s">
        <v>221</v>
      </c>
      <c r="B13" s="1" t="s">
        <v>182</v>
      </c>
      <c r="C13" s="1" t="s">
        <v>245</v>
      </c>
      <c r="D13" s="1" t="s">
        <v>586</v>
      </c>
      <c r="E13" s="2" t="s">
        <v>8</v>
      </c>
      <c r="F13" s="4">
        <v>9</v>
      </c>
      <c r="G13" s="25">
        <v>0</v>
      </c>
      <c r="H13" s="36">
        <f t="shared" si="0"/>
        <v>0</v>
      </c>
    </row>
    <row r="14" spans="1:8" ht="45" x14ac:dyDescent="0.25">
      <c r="A14" s="34" t="s">
        <v>222</v>
      </c>
      <c r="B14" s="1" t="s">
        <v>182</v>
      </c>
      <c r="C14" s="1" t="s">
        <v>247</v>
      </c>
      <c r="D14" s="3" t="s">
        <v>248</v>
      </c>
      <c r="E14" s="2" t="s">
        <v>162</v>
      </c>
      <c r="F14" s="4">
        <v>2</v>
      </c>
      <c r="G14" s="25">
        <v>0</v>
      </c>
      <c r="H14" s="36">
        <f t="shared" si="0"/>
        <v>0</v>
      </c>
    </row>
    <row r="15" spans="1:8" x14ac:dyDescent="0.25">
      <c r="A15" s="37" t="s">
        <v>223</v>
      </c>
      <c r="B15" s="1" t="s">
        <v>182</v>
      </c>
      <c r="C15" s="1" t="s">
        <v>249</v>
      </c>
      <c r="D15" s="1" t="s">
        <v>250</v>
      </c>
      <c r="E15" s="2" t="s">
        <v>211</v>
      </c>
      <c r="F15" s="4">
        <v>2</v>
      </c>
      <c r="G15" s="25">
        <v>0</v>
      </c>
      <c r="H15" s="36">
        <f t="shared" si="0"/>
        <v>0</v>
      </c>
    </row>
    <row r="16" spans="1:8" x14ac:dyDescent="0.25">
      <c r="A16" s="34" t="s">
        <v>224</v>
      </c>
      <c r="B16" s="1" t="s">
        <v>182</v>
      </c>
      <c r="C16" s="1" t="s">
        <v>249</v>
      </c>
      <c r="D16" s="1" t="s">
        <v>251</v>
      </c>
      <c r="E16" s="2" t="s">
        <v>211</v>
      </c>
      <c r="F16" s="4">
        <v>1</v>
      </c>
      <c r="G16" s="25">
        <v>0</v>
      </c>
      <c r="H16" s="36">
        <f t="shared" si="0"/>
        <v>0</v>
      </c>
    </row>
    <row r="17" spans="1:8" x14ac:dyDescent="0.25">
      <c r="A17" s="37" t="s">
        <v>225</v>
      </c>
      <c r="B17" s="1" t="s">
        <v>182</v>
      </c>
      <c r="C17" s="1" t="s">
        <v>191</v>
      </c>
      <c r="D17" s="1" t="s">
        <v>252</v>
      </c>
      <c r="E17" s="2" t="s">
        <v>8</v>
      </c>
      <c r="F17" s="4">
        <v>275</v>
      </c>
      <c r="G17" s="25">
        <v>0</v>
      </c>
      <c r="H17" s="36">
        <f t="shared" si="0"/>
        <v>0</v>
      </c>
    </row>
    <row r="18" spans="1:8" ht="30" x14ac:dyDescent="0.25">
      <c r="A18" s="34" t="s">
        <v>226</v>
      </c>
      <c r="B18" s="1" t="s">
        <v>182</v>
      </c>
      <c r="C18" s="1" t="s">
        <v>253</v>
      </c>
      <c r="D18" s="3" t="s">
        <v>254</v>
      </c>
      <c r="E18" s="2" t="s">
        <v>162</v>
      </c>
      <c r="F18" s="4">
        <v>16</v>
      </c>
      <c r="G18" s="25">
        <v>0</v>
      </c>
      <c r="H18" s="36">
        <f t="shared" si="0"/>
        <v>0</v>
      </c>
    </row>
    <row r="19" spans="1:8" x14ac:dyDescent="0.25">
      <c r="A19" s="37" t="s">
        <v>227</v>
      </c>
      <c r="B19" s="1" t="s">
        <v>182</v>
      </c>
      <c r="C19" s="1" t="s">
        <v>203</v>
      </c>
      <c r="D19" s="1" t="s">
        <v>204</v>
      </c>
      <c r="E19" s="2" t="s">
        <v>205</v>
      </c>
      <c r="F19" s="4">
        <v>8</v>
      </c>
      <c r="G19" s="25">
        <v>0</v>
      </c>
      <c r="H19" s="36">
        <f t="shared" si="0"/>
        <v>0</v>
      </c>
    </row>
    <row r="20" spans="1:8" x14ac:dyDescent="0.25">
      <c r="A20" s="34" t="s">
        <v>228</v>
      </c>
      <c r="B20" s="1" t="s">
        <v>182</v>
      </c>
      <c r="C20" s="1" t="s">
        <v>206</v>
      </c>
      <c r="D20" s="1" t="s">
        <v>207</v>
      </c>
      <c r="E20" s="2" t="s">
        <v>162</v>
      </c>
      <c r="F20" s="4">
        <v>8</v>
      </c>
      <c r="G20" s="25">
        <v>0</v>
      </c>
      <c r="H20" s="36">
        <f t="shared" si="0"/>
        <v>0</v>
      </c>
    </row>
    <row r="21" spans="1:8" x14ac:dyDescent="0.25">
      <c r="A21" s="37" t="s">
        <v>229</v>
      </c>
      <c r="B21" s="1" t="s">
        <v>182</v>
      </c>
      <c r="C21" s="1" t="s">
        <v>255</v>
      </c>
      <c r="D21" s="1" t="s">
        <v>256</v>
      </c>
      <c r="E21" s="2" t="s">
        <v>257</v>
      </c>
      <c r="F21" s="4">
        <v>2</v>
      </c>
      <c r="G21" s="25">
        <v>0</v>
      </c>
      <c r="H21" s="36">
        <f t="shared" si="0"/>
        <v>0</v>
      </c>
    </row>
    <row r="22" spans="1:8" ht="15.75" thickBot="1" x14ac:dyDescent="0.3">
      <c r="A22" s="34" t="s">
        <v>585</v>
      </c>
      <c r="B22" s="17" t="s">
        <v>208</v>
      </c>
      <c r="C22" s="17" t="s">
        <v>258</v>
      </c>
      <c r="D22" s="17" t="s">
        <v>209</v>
      </c>
      <c r="E22" s="16" t="s">
        <v>162</v>
      </c>
      <c r="F22" s="32">
        <v>1</v>
      </c>
      <c r="G22" s="51">
        <v>0</v>
      </c>
      <c r="H22" s="52">
        <f t="shared" si="0"/>
        <v>0</v>
      </c>
    </row>
    <row r="23" spans="1:8" ht="15.75" thickBot="1" x14ac:dyDescent="0.3">
      <c r="A23" s="195" t="s">
        <v>27</v>
      </c>
      <c r="B23" s="196"/>
      <c r="C23" s="196"/>
      <c r="D23" s="196"/>
      <c r="E23" s="196"/>
      <c r="F23" s="196"/>
      <c r="G23" s="200"/>
      <c r="H23" s="79">
        <f>SUM(H4:H22)</f>
        <v>0</v>
      </c>
    </row>
    <row r="24" spans="1:8" ht="15.75" thickBot="1" x14ac:dyDescent="0.3">
      <c r="A24" s="26">
        <v>2</v>
      </c>
      <c r="B24" s="28"/>
      <c r="C24" s="28"/>
      <c r="D24" s="28" t="s">
        <v>259</v>
      </c>
      <c r="E24" s="80"/>
      <c r="F24" s="46"/>
      <c r="G24" s="46"/>
      <c r="H24" s="47"/>
    </row>
    <row r="25" spans="1:8" x14ac:dyDescent="0.25">
      <c r="A25" s="34" t="s">
        <v>260</v>
      </c>
      <c r="B25" s="19" t="s">
        <v>242</v>
      </c>
      <c r="C25" s="19" t="s">
        <v>263</v>
      </c>
      <c r="D25" s="19" t="s">
        <v>264</v>
      </c>
      <c r="E25" s="13" t="s">
        <v>162</v>
      </c>
      <c r="F25" s="25">
        <v>4</v>
      </c>
      <c r="G25" s="25">
        <v>0</v>
      </c>
      <c r="H25" s="36">
        <f>F25*G25</f>
        <v>0</v>
      </c>
    </row>
    <row r="26" spans="1:8" x14ac:dyDescent="0.25">
      <c r="A26" s="37" t="s">
        <v>261</v>
      </c>
      <c r="B26" s="1" t="s">
        <v>242</v>
      </c>
      <c r="C26" s="1" t="s">
        <v>265</v>
      </c>
      <c r="D26" s="1" t="s">
        <v>266</v>
      </c>
      <c r="E26" s="2" t="s">
        <v>8</v>
      </c>
      <c r="F26" s="4">
        <v>812</v>
      </c>
      <c r="G26" s="25">
        <v>0</v>
      </c>
      <c r="H26" s="36">
        <f>F26*G26</f>
        <v>0</v>
      </c>
    </row>
    <row r="27" spans="1:8" ht="30" x14ac:dyDescent="0.25">
      <c r="A27" s="34" t="s">
        <v>262</v>
      </c>
      <c r="B27" s="1" t="s">
        <v>182</v>
      </c>
      <c r="C27" s="1" t="s">
        <v>267</v>
      </c>
      <c r="D27" s="3" t="s">
        <v>268</v>
      </c>
      <c r="E27" s="2" t="s">
        <v>269</v>
      </c>
      <c r="F27" s="4">
        <v>1</v>
      </c>
      <c r="G27" s="25">
        <v>0</v>
      </c>
      <c r="H27" s="36">
        <f>F27*G27</f>
        <v>0</v>
      </c>
    </row>
    <row r="28" spans="1:8" ht="15.75" thickBot="1" x14ac:dyDescent="0.3">
      <c r="A28" s="37" t="s">
        <v>587</v>
      </c>
      <c r="B28" s="17" t="s">
        <v>182</v>
      </c>
      <c r="C28" s="17" t="s">
        <v>270</v>
      </c>
      <c r="D28" s="17" t="s">
        <v>271</v>
      </c>
      <c r="E28" s="16" t="s">
        <v>162</v>
      </c>
      <c r="F28" s="32">
        <v>3</v>
      </c>
      <c r="G28" s="51">
        <v>0</v>
      </c>
      <c r="H28" s="52">
        <f>F28*G28</f>
        <v>0</v>
      </c>
    </row>
    <row r="29" spans="1:8" ht="15.75" thickBot="1" x14ac:dyDescent="0.3">
      <c r="A29" s="195" t="s">
        <v>35</v>
      </c>
      <c r="B29" s="196"/>
      <c r="C29" s="196"/>
      <c r="D29" s="196"/>
      <c r="E29" s="196"/>
      <c r="F29" s="196"/>
      <c r="G29" s="200"/>
      <c r="H29" s="79">
        <f>SUM(H25:H28)</f>
        <v>0</v>
      </c>
    </row>
    <row r="30" spans="1:8" ht="15.75" thickBot="1" x14ac:dyDescent="0.3">
      <c r="A30" s="26">
        <v>3</v>
      </c>
      <c r="B30" s="28"/>
      <c r="C30" s="28"/>
      <c r="D30" s="28" t="s">
        <v>272</v>
      </c>
      <c r="E30" s="27"/>
      <c r="F30" s="43"/>
      <c r="G30" s="43"/>
      <c r="H30" s="44"/>
    </row>
    <row r="31" spans="1:8" x14ac:dyDescent="0.25">
      <c r="A31" s="34" t="s">
        <v>273</v>
      </c>
      <c r="B31" s="19" t="s">
        <v>242</v>
      </c>
      <c r="C31" s="19" t="s">
        <v>238</v>
      </c>
      <c r="D31" s="19" t="s">
        <v>240</v>
      </c>
      <c r="E31" s="13" t="s">
        <v>8</v>
      </c>
      <c r="F31" s="25">
        <v>105</v>
      </c>
      <c r="G31" s="25">
        <v>0</v>
      </c>
      <c r="H31" s="36">
        <f t="shared" ref="H31:H42" si="1">F31*G31</f>
        <v>0</v>
      </c>
    </row>
    <row r="32" spans="1:8" x14ac:dyDescent="0.25">
      <c r="A32" s="37" t="s">
        <v>274</v>
      </c>
      <c r="B32" s="1" t="s">
        <v>175</v>
      </c>
      <c r="C32" s="1" t="s">
        <v>284</v>
      </c>
      <c r="D32" s="1" t="s">
        <v>285</v>
      </c>
      <c r="E32" s="2" t="s">
        <v>11</v>
      </c>
      <c r="F32" s="4">
        <v>21</v>
      </c>
      <c r="G32" s="25">
        <v>0</v>
      </c>
      <c r="H32" s="36">
        <f t="shared" si="1"/>
        <v>0</v>
      </c>
    </row>
    <row r="33" spans="1:8" x14ac:dyDescent="0.25">
      <c r="A33" s="34" t="s">
        <v>275</v>
      </c>
      <c r="B33" s="1" t="s">
        <v>239</v>
      </c>
      <c r="C33" s="1"/>
      <c r="D33" s="1" t="s">
        <v>237</v>
      </c>
      <c r="E33" s="2" t="s">
        <v>8</v>
      </c>
      <c r="F33" s="4">
        <v>90</v>
      </c>
      <c r="G33" s="25">
        <v>0</v>
      </c>
      <c r="H33" s="36">
        <f t="shared" si="1"/>
        <v>0</v>
      </c>
    </row>
    <row r="34" spans="1:8" x14ac:dyDescent="0.25">
      <c r="A34" s="37" t="s">
        <v>276</v>
      </c>
      <c r="B34" s="1" t="s">
        <v>175</v>
      </c>
      <c r="C34" s="1" t="s">
        <v>286</v>
      </c>
      <c r="D34" s="1" t="s">
        <v>287</v>
      </c>
      <c r="E34" s="2" t="s">
        <v>11</v>
      </c>
      <c r="F34" s="4">
        <v>21</v>
      </c>
      <c r="G34" s="25">
        <v>0</v>
      </c>
      <c r="H34" s="36">
        <f t="shared" si="1"/>
        <v>0</v>
      </c>
    </row>
    <row r="35" spans="1:8" x14ac:dyDescent="0.25">
      <c r="A35" s="34" t="s">
        <v>277</v>
      </c>
      <c r="B35" s="1" t="s">
        <v>175</v>
      </c>
      <c r="C35" s="1" t="s">
        <v>288</v>
      </c>
      <c r="D35" s="1" t="s">
        <v>180</v>
      </c>
      <c r="E35" s="2" t="s">
        <v>8</v>
      </c>
      <c r="F35" s="4">
        <v>70</v>
      </c>
      <c r="G35" s="25">
        <v>0</v>
      </c>
      <c r="H35" s="36">
        <f t="shared" si="1"/>
        <v>0</v>
      </c>
    </row>
    <row r="36" spans="1:8" x14ac:dyDescent="0.25">
      <c r="A36" s="37" t="s">
        <v>278</v>
      </c>
      <c r="B36" s="1" t="s">
        <v>182</v>
      </c>
      <c r="C36" s="1" t="s">
        <v>289</v>
      </c>
      <c r="D36" s="1" t="s">
        <v>290</v>
      </c>
      <c r="E36" s="2" t="s">
        <v>8</v>
      </c>
      <c r="F36" s="4">
        <v>35</v>
      </c>
      <c r="G36" s="25">
        <v>0</v>
      </c>
      <c r="H36" s="36">
        <f t="shared" si="1"/>
        <v>0</v>
      </c>
    </row>
    <row r="37" spans="1:8" x14ac:dyDescent="0.25">
      <c r="A37" s="34" t="s">
        <v>279</v>
      </c>
      <c r="B37" s="1" t="s">
        <v>182</v>
      </c>
      <c r="C37" s="1" t="s">
        <v>181</v>
      </c>
      <c r="D37" s="1" t="s">
        <v>183</v>
      </c>
      <c r="E37" s="2" t="s">
        <v>8</v>
      </c>
      <c r="F37" s="4">
        <v>114</v>
      </c>
      <c r="G37" s="25">
        <v>0</v>
      </c>
      <c r="H37" s="36">
        <f t="shared" si="1"/>
        <v>0</v>
      </c>
    </row>
    <row r="38" spans="1:8" x14ac:dyDescent="0.25">
      <c r="A38" s="37" t="s">
        <v>280</v>
      </c>
      <c r="B38" s="1" t="s">
        <v>182</v>
      </c>
      <c r="C38" s="1" t="s">
        <v>184</v>
      </c>
      <c r="D38" s="1" t="s">
        <v>244</v>
      </c>
      <c r="E38" s="2" t="s">
        <v>8</v>
      </c>
      <c r="F38" s="4">
        <v>105</v>
      </c>
      <c r="G38" s="25">
        <v>0</v>
      </c>
      <c r="H38" s="36">
        <f t="shared" si="1"/>
        <v>0</v>
      </c>
    </row>
    <row r="39" spans="1:8" ht="45" x14ac:dyDescent="0.25">
      <c r="A39" s="34" t="s">
        <v>281</v>
      </c>
      <c r="B39" s="1" t="s">
        <v>182</v>
      </c>
      <c r="C39" s="1" t="s">
        <v>291</v>
      </c>
      <c r="D39" s="3" t="s">
        <v>292</v>
      </c>
      <c r="E39" s="2" t="s">
        <v>162</v>
      </c>
      <c r="F39" s="4">
        <v>2</v>
      </c>
      <c r="G39" s="25">
        <v>0</v>
      </c>
      <c r="H39" s="36">
        <f t="shared" si="1"/>
        <v>0</v>
      </c>
    </row>
    <row r="40" spans="1:8" x14ac:dyDescent="0.25">
      <c r="A40" s="37" t="s">
        <v>282</v>
      </c>
      <c r="B40" s="1" t="s">
        <v>182</v>
      </c>
      <c r="C40" s="1" t="s">
        <v>293</v>
      </c>
      <c r="D40" s="1" t="s">
        <v>294</v>
      </c>
      <c r="E40" s="2" t="s">
        <v>205</v>
      </c>
      <c r="F40" s="4">
        <v>1</v>
      </c>
      <c r="G40" s="25">
        <v>0</v>
      </c>
      <c r="H40" s="36">
        <f t="shared" si="1"/>
        <v>0</v>
      </c>
    </row>
    <row r="41" spans="1:8" x14ac:dyDescent="0.25">
      <c r="A41" s="34" t="s">
        <v>283</v>
      </c>
      <c r="B41" s="1" t="s">
        <v>208</v>
      </c>
      <c r="C41" s="1"/>
      <c r="D41" s="1" t="s">
        <v>209</v>
      </c>
      <c r="E41" s="2" t="s">
        <v>162</v>
      </c>
      <c r="F41" s="4">
        <v>1</v>
      </c>
      <c r="G41" s="25">
        <v>0</v>
      </c>
      <c r="H41" s="36">
        <f t="shared" si="1"/>
        <v>0</v>
      </c>
    </row>
    <row r="42" spans="1:8" ht="15.75" thickBot="1" x14ac:dyDescent="0.3">
      <c r="A42" s="37" t="s">
        <v>588</v>
      </c>
      <c r="B42" s="17" t="s">
        <v>182</v>
      </c>
      <c r="C42" s="17"/>
      <c r="D42" s="17" t="s">
        <v>295</v>
      </c>
      <c r="E42" s="16" t="s">
        <v>137</v>
      </c>
      <c r="F42" s="32">
        <v>1</v>
      </c>
      <c r="G42" s="51">
        <v>0</v>
      </c>
      <c r="H42" s="52">
        <f t="shared" si="1"/>
        <v>0</v>
      </c>
    </row>
    <row r="43" spans="1:8" ht="15.75" thickBot="1" x14ac:dyDescent="0.3">
      <c r="A43" s="201" t="s">
        <v>44</v>
      </c>
      <c r="B43" s="202"/>
      <c r="C43" s="202"/>
      <c r="D43" s="202"/>
      <c r="E43" s="202"/>
      <c r="F43" s="202"/>
      <c r="G43" s="203"/>
      <c r="H43" s="79">
        <f>SUM(H31:H42)</f>
        <v>0</v>
      </c>
    </row>
    <row r="44" spans="1:8" ht="15.75" thickBot="1" x14ac:dyDescent="0.3">
      <c r="A44" s="26">
        <v>4</v>
      </c>
      <c r="B44" s="29"/>
      <c r="C44" s="29"/>
      <c r="D44" s="28" t="s">
        <v>296</v>
      </c>
      <c r="E44" s="80"/>
      <c r="F44" s="46"/>
      <c r="G44" s="46"/>
      <c r="H44" s="47"/>
    </row>
    <row r="45" spans="1:8" ht="30" x14ac:dyDescent="0.25">
      <c r="A45" s="34" t="s">
        <v>297</v>
      </c>
      <c r="B45" s="19" t="s">
        <v>175</v>
      </c>
      <c r="C45" s="19" t="s">
        <v>176</v>
      </c>
      <c r="D45" s="23" t="s">
        <v>177</v>
      </c>
      <c r="E45" s="13" t="s">
        <v>8</v>
      </c>
      <c r="F45" s="25">
        <v>30</v>
      </c>
      <c r="G45" s="25">
        <v>0</v>
      </c>
      <c r="H45" s="36">
        <f t="shared" ref="H45:H52" si="2">F45*G45</f>
        <v>0</v>
      </c>
    </row>
    <row r="46" spans="1:8" ht="30" x14ac:dyDescent="0.25">
      <c r="A46" s="37" t="s">
        <v>298</v>
      </c>
      <c r="B46" s="1" t="s">
        <v>175</v>
      </c>
      <c r="C46" s="1" t="s">
        <v>178</v>
      </c>
      <c r="D46" s="3" t="s">
        <v>179</v>
      </c>
      <c r="E46" s="2" t="s">
        <v>8</v>
      </c>
      <c r="F46" s="4">
        <v>30</v>
      </c>
      <c r="G46" s="25">
        <v>0</v>
      </c>
      <c r="H46" s="36">
        <f t="shared" si="2"/>
        <v>0</v>
      </c>
    </row>
    <row r="47" spans="1:8" x14ac:dyDescent="0.25">
      <c r="A47" s="34" t="s">
        <v>299</v>
      </c>
      <c r="B47" s="1" t="s">
        <v>175</v>
      </c>
      <c r="C47" s="1" t="s">
        <v>664</v>
      </c>
      <c r="D47" s="1" t="s">
        <v>180</v>
      </c>
      <c r="E47" s="2" t="s">
        <v>8</v>
      </c>
      <c r="F47" s="4">
        <v>60</v>
      </c>
      <c r="G47" s="25">
        <v>0</v>
      </c>
      <c r="H47" s="36">
        <f t="shared" si="2"/>
        <v>0</v>
      </c>
    </row>
    <row r="48" spans="1:8" x14ac:dyDescent="0.25">
      <c r="A48" s="37" t="s">
        <v>300</v>
      </c>
      <c r="B48" s="1" t="s">
        <v>182</v>
      </c>
      <c r="C48" s="1" t="s">
        <v>181</v>
      </c>
      <c r="D48" s="1" t="s">
        <v>183</v>
      </c>
      <c r="E48" s="2" t="s">
        <v>8</v>
      </c>
      <c r="F48" s="4">
        <v>20</v>
      </c>
      <c r="G48" s="25">
        <v>0</v>
      </c>
      <c r="H48" s="36">
        <f t="shared" si="2"/>
        <v>0</v>
      </c>
    </row>
    <row r="49" spans="1:8" x14ac:dyDescent="0.25">
      <c r="A49" s="37" t="s">
        <v>301</v>
      </c>
      <c r="B49" s="1" t="s">
        <v>182</v>
      </c>
      <c r="C49" s="1" t="s">
        <v>184</v>
      </c>
      <c r="D49" s="1" t="s">
        <v>590</v>
      </c>
      <c r="E49" s="2" t="s">
        <v>8</v>
      </c>
      <c r="F49" s="4">
        <v>30</v>
      </c>
      <c r="G49" s="25">
        <v>0</v>
      </c>
      <c r="H49" s="36">
        <f t="shared" si="2"/>
        <v>0</v>
      </c>
    </row>
    <row r="50" spans="1:8" ht="30" x14ac:dyDescent="0.25">
      <c r="A50" s="34" t="s">
        <v>302</v>
      </c>
      <c r="B50" s="1" t="s">
        <v>182</v>
      </c>
      <c r="C50" s="1" t="s">
        <v>253</v>
      </c>
      <c r="D50" s="3" t="s">
        <v>254</v>
      </c>
      <c r="E50" s="2" t="s">
        <v>162</v>
      </c>
      <c r="F50" s="4">
        <v>4</v>
      </c>
      <c r="G50" s="25">
        <v>0</v>
      </c>
      <c r="H50" s="36">
        <f t="shared" si="2"/>
        <v>0</v>
      </c>
    </row>
    <row r="51" spans="1:8" x14ac:dyDescent="0.25">
      <c r="A51" s="37" t="s">
        <v>303</v>
      </c>
      <c r="B51" s="1" t="s">
        <v>182</v>
      </c>
      <c r="C51" s="1" t="s">
        <v>203</v>
      </c>
      <c r="D51" s="1" t="s">
        <v>204</v>
      </c>
      <c r="E51" s="2" t="s">
        <v>205</v>
      </c>
      <c r="F51" s="4">
        <v>2</v>
      </c>
      <c r="G51" s="25">
        <v>0</v>
      </c>
      <c r="H51" s="36">
        <f t="shared" si="2"/>
        <v>0</v>
      </c>
    </row>
    <row r="52" spans="1:8" ht="15.75" thickBot="1" x14ac:dyDescent="0.3">
      <c r="A52" s="37" t="s">
        <v>304</v>
      </c>
      <c r="B52" s="17" t="s">
        <v>182</v>
      </c>
      <c r="C52" s="17" t="s">
        <v>206</v>
      </c>
      <c r="D52" s="17" t="s">
        <v>207</v>
      </c>
      <c r="E52" s="16" t="s">
        <v>162</v>
      </c>
      <c r="F52" s="32">
        <v>2</v>
      </c>
      <c r="G52" s="51">
        <v>0</v>
      </c>
      <c r="H52" s="52">
        <f t="shared" si="2"/>
        <v>0</v>
      </c>
    </row>
    <row r="53" spans="1:8" ht="15.75" thickBot="1" x14ac:dyDescent="0.3">
      <c r="A53" s="195" t="s">
        <v>64</v>
      </c>
      <c r="B53" s="196"/>
      <c r="C53" s="196"/>
      <c r="D53" s="196"/>
      <c r="E53" s="196"/>
      <c r="F53" s="196"/>
      <c r="G53" s="200"/>
      <c r="H53" s="79">
        <f>SUM(H45:H52)</f>
        <v>0</v>
      </c>
    </row>
    <row r="54" spans="1:8" ht="15.75" thickBot="1" x14ac:dyDescent="0.3">
      <c r="A54" s="26">
        <v>5</v>
      </c>
      <c r="B54" s="28"/>
      <c r="C54" s="28"/>
      <c r="D54" s="28" t="s">
        <v>307</v>
      </c>
      <c r="E54" s="27"/>
      <c r="F54" s="43"/>
      <c r="G54" s="43"/>
      <c r="H54" s="44"/>
    </row>
    <row r="55" spans="1:8" x14ac:dyDescent="0.25">
      <c r="A55" s="34" t="s">
        <v>305</v>
      </c>
      <c r="B55" s="19" t="s">
        <v>239</v>
      </c>
      <c r="C55" s="19"/>
      <c r="D55" s="19" t="s">
        <v>237</v>
      </c>
      <c r="E55" s="13" t="s">
        <v>8</v>
      </c>
      <c r="F55" s="25">
        <v>350</v>
      </c>
      <c r="G55" s="25">
        <v>0</v>
      </c>
      <c r="H55" s="36">
        <f t="shared" ref="H55:H64" si="3">F55*G55</f>
        <v>0</v>
      </c>
    </row>
    <row r="56" spans="1:8" ht="30" x14ac:dyDescent="0.25">
      <c r="A56" s="37" t="s">
        <v>306</v>
      </c>
      <c r="B56" s="1" t="s">
        <v>175</v>
      </c>
      <c r="C56" s="1" t="s">
        <v>176</v>
      </c>
      <c r="D56" s="3" t="s">
        <v>177</v>
      </c>
      <c r="E56" s="2" t="s">
        <v>8</v>
      </c>
      <c r="F56" s="4">
        <v>171</v>
      </c>
      <c r="G56" s="25">
        <v>0</v>
      </c>
      <c r="H56" s="36">
        <f t="shared" si="3"/>
        <v>0</v>
      </c>
    </row>
    <row r="57" spans="1:8" ht="30" x14ac:dyDescent="0.25">
      <c r="A57" s="34" t="s">
        <v>308</v>
      </c>
      <c r="B57" s="1" t="s">
        <v>175</v>
      </c>
      <c r="C57" s="1" t="s">
        <v>178</v>
      </c>
      <c r="D57" s="3" t="s">
        <v>179</v>
      </c>
      <c r="E57" s="2" t="s">
        <v>8</v>
      </c>
      <c r="F57" s="4">
        <v>171</v>
      </c>
      <c r="G57" s="25">
        <v>0</v>
      </c>
      <c r="H57" s="36">
        <f t="shared" si="3"/>
        <v>0</v>
      </c>
    </row>
    <row r="58" spans="1:8" ht="30" x14ac:dyDescent="0.25">
      <c r="A58" s="37" t="s">
        <v>309</v>
      </c>
      <c r="B58" s="1" t="s">
        <v>175</v>
      </c>
      <c r="C58" s="1" t="s">
        <v>178</v>
      </c>
      <c r="D58" s="3" t="s">
        <v>179</v>
      </c>
      <c r="E58" s="2" t="s">
        <v>8</v>
      </c>
      <c r="F58" s="4">
        <v>342</v>
      </c>
      <c r="G58" s="25">
        <v>0</v>
      </c>
      <c r="H58" s="36">
        <f t="shared" si="3"/>
        <v>0</v>
      </c>
    </row>
    <row r="59" spans="1:8" x14ac:dyDescent="0.25">
      <c r="A59" s="34" t="s">
        <v>310</v>
      </c>
      <c r="B59" s="1" t="s">
        <v>182</v>
      </c>
      <c r="C59" s="1" t="s">
        <v>181</v>
      </c>
      <c r="D59" s="1" t="s">
        <v>183</v>
      </c>
      <c r="E59" s="2" t="s">
        <v>8</v>
      </c>
      <c r="F59" s="4">
        <v>103</v>
      </c>
      <c r="G59" s="25">
        <v>0</v>
      </c>
      <c r="H59" s="36">
        <f t="shared" si="3"/>
        <v>0</v>
      </c>
    </row>
    <row r="60" spans="1:8" x14ac:dyDescent="0.25">
      <c r="A60" s="37" t="s">
        <v>311</v>
      </c>
      <c r="B60" s="1" t="s">
        <v>182</v>
      </c>
      <c r="C60" s="1" t="s">
        <v>184</v>
      </c>
      <c r="D60" s="1" t="s">
        <v>244</v>
      </c>
      <c r="E60" s="2" t="s">
        <v>8</v>
      </c>
      <c r="F60" s="4">
        <v>77</v>
      </c>
      <c r="G60" s="25">
        <v>0</v>
      </c>
      <c r="H60" s="36">
        <f t="shared" si="3"/>
        <v>0</v>
      </c>
    </row>
    <row r="61" spans="1:8" x14ac:dyDescent="0.25">
      <c r="A61" s="34" t="s">
        <v>312</v>
      </c>
      <c r="B61" s="1" t="s">
        <v>187</v>
      </c>
      <c r="C61" s="1" t="s">
        <v>258</v>
      </c>
      <c r="D61" s="1" t="s">
        <v>188</v>
      </c>
      <c r="E61" s="2" t="s">
        <v>8</v>
      </c>
      <c r="F61" s="4">
        <v>10</v>
      </c>
      <c r="G61" s="25">
        <v>0</v>
      </c>
      <c r="H61" s="36">
        <f t="shared" si="3"/>
        <v>0</v>
      </c>
    </row>
    <row r="62" spans="1:8" x14ac:dyDescent="0.25">
      <c r="A62" s="37" t="s">
        <v>589</v>
      </c>
      <c r="B62" s="1" t="s">
        <v>182</v>
      </c>
      <c r="C62" s="1" t="s">
        <v>245</v>
      </c>
      <c r="D62" s="1" t="s">
        <v>246</v>
      </c>
      <c r="E62" s="2" t="s">
        <v>8</v>
      </c>
      <c r="F62" s="4">
        <v>20</v>
      </c>
      <c r="G62" s="25">
        <v>0</v>
      </c>
      <c r="H62" s="36">
        <f t="shared" si="3"/>
        <v>0</v>
      </c>
    </row>
    <row r="63" spans="1:8" x14ac:dyDescent="0.25">
      <c r="A63" s="34" t="s">
        <v>591</v>
      </c>
      <c r="B63" s="17" t="s">
        <v>182</v>
      </c>
      <c r="C63" s="18" t="s">
        <v>665</v>
      </c>
      <c r="D63" s="17" t="s">
        <v>586</v>
      </c>
      <c r="E63" s="16" t="s">
        <v>8</v>
      </c>
      <c r="F63" s="32">
        <v>2</v>
      </c>
      <c r="G63" s="25">
        <v>0</v>
      </c>
      <c r="H63" s="36">
        <f t="shared" si="3"/>
        <v>0</v>
      </c>
    </row>
    <row r="64" spans="1:8" ht="15.75" thickBot="1" x14ac:dyDescent="0.3">
      <c r="A64" s="39" t="s">
        <v>592</v>
      </c>
      <c r="B64" s="17" t="s">
        <v>242</v>
      </c>
      <c r="C64" s="17" t="s">
        <v>265</v>
      </c>
      <c r="D64" s="17" t="s">
        <v>266</v>
      </c>
      <c r="E64" s="16" t="s">
        <v>8</v>
      </c>
      <c r="F64" s="32">
        <v>169</v>
      </c>
      <c r="G64" s="51">
        <v>0</v>
      </c>
      <c r="H64" s="52">
        <f t="shared" si="3"/>
        <v>0</v>
      </c>
    </row>
    <row r="65" spans="1:8" ht="15.75" thickBot="1" x14ac:dyDescent="0.3">
      <c r="A65" s="195" t="s">
        <v>68</v>
      </c>
      <c r="B65" s="196"/>
      <c r="C65" s="196"/>
      <c r="D65" s="196"/>
      <c r="E65" s="196"/>
      <c r="F65" s="196"/>
      <c r="G65" s="200"/>
      <c r="H65" s="161">
        <f>SUM(H55:H64)</f>
        <v>0</v>
      </c>
    </row>
    <row r="66" spans="1:8" ht="15.75" thickBot="1" x14ac:dyDescent="0.3">
      <c r="A66" s="197" t="s">
        <v>313</v>
      </c>
      <c r="B66" s="198"/>
      <c r="C66" s="198"/>
      <c r="D66" s="198"/>
      <c r="E66" s="198"/>
      <c r="F66" s="198"/>
      <c r="G66" s="199"/>
      <c r="H66" s="81">
        <f>H23+H29+H43+H53+H65</f>
        <v>0</v>
      </c>
    </row>
    <row r="67" spans="1:8" x14ac:dyDescent="0.25">
      <c r="A67" s="77"/>
      <c r="E67" s="77"/>
      <c r="F67" s="8"/>
    </row>
    <row r="68" spans="1:8" x14ac:dyDescent="0.25">
      <c r="A68" s="77"/>
      <c r="E68" s="77"/>
      <c r="F68" s="8"/>
    </row>
    <row r="69" spans="1:8" x14ac:dyDescent="0.25">
      <c r="E69" s="77"/>
    </row>
    <row r="70" spans="1:8" x14ac:dyDescent="0.25">
      <c r="E70" s="77"/>
    </row>
    <row r="71" spans="1:8" x14ac:dyDescent="0.25">
      <c r="E71" s="77"/>
    </row>
    <row r="72" spans="1:8" x14ac:dyDescent="0.25">
      <c r="E72" s="77"/>
    </row>
    <row r="73" spans="1:8" x14ac:dyDescent="0.25">
      <c r="E73" s="77"/>
    </row>
    <row r="74" spans="1:8" x14ac:dyDescent="0.25">
      <c r="E74" s="77"/>
    </row>
    <row r="75" spans="1:8" x14ac:dyDescent="0.25">
      <c r="E75" s="77"/>
    </row>
    <row r="76" spans="1:8" x14ac:dyDescent="0.25">
      <c r="E76" s="77"/>
    </row>
    <row r="77" spans="1:8" x14ac:dyDescent="0.25">
      <c r="E77" s="77"/>
    </row>
    <row r="78" spans="1:8" x14ac:dyDescent="0.25">
      <c r="E78" s="77"/>
    </row>
    <row r="79" spans="1:8" x14ac:dyDescent="0.25">
      <c r="E79" s="77"/>
    </row>
    <row r="80" spans="1:8" x14ac:dyDescent="0.25">
      <c r="E80" s="77"/>
    </row>
    <row r="81" spans="5:5" x14ac:dyDescent="0.25">
      <c r="E81" s="77"/>
    </row>
    <row r="82" spans="5:5" x14ac:dyDescent="0.25">
      <c r="E82" s="77"/>
    </row>
    <row r="83" spans="5:5" x14ac:dyDescent="0.25">
      <c r="E83" s="77"/>
    </row>
    <row r="84" spans="5:5" x14ac:dyDescent="0.25">
      <c r="E84" s="77"/>
    </row>
    <row r="85" spans="5:5" x14ac:dyDescent="0.25">
      <c r="E85" s="77"/>
    </row>
    <row r="86" spans="5:5" x14ac:dyDescent="0.25">
      <c r="E86" s="77"/>
    </row>
    <row r="87" spans="5:5" x14ac:dyDescent="0.25">
      <c r="E87" s="77"/>
    </row>
    <row r="88" spans="5:5" x14ac:dyDescent="0.25">
      <c r="E88" s="77"/>
    </row>
    <row r="89" spans="5:5" x14ac:dyDescent="0.25">
      <c r="E89" s="77"/>
    </row>
    <row r="90" spans="5:5" x14ac:dyDescent="0.25">
      <c r="E90" s="77"/>
    </row>
    <row r="91" spans="5:5" x14ac:dyDescent="0.25">
      <c r="E91" s="77"/>
    </row>
    <row r="92" spans="5:5" x14ac:dyDescent="0.25">
      <c r="E92" s="77"/>
    </row>
    <row r="93" spans="5:5" x14ac:dyDescent="0.25">
      <c r="E93" s="77"/>
    </row>
    <row r="94" spans="5:5" x14ac:dyDescent="0.25">
      <c r="E94" s="77"/>
    </row>
    <row r="95" spans="5:5" x14ac:dyDescent="0.25">
      <c r="E95" s="77"/>
    </row>
    <row r="96" spans="5:5" x14ac:dyDescent="0.25">
      <c r="E96" s="77"/>
    </row>
    <row r="97" spans="5:5" x14ac:dyDescent="0.25">
      <c r="E97" s="77"/>
    </row>
    <row r="98" spans="5:5" x14ac:dyDescent="0.25">
      <c r="E98" s="77"/>
    </row>
    <row r="99" spans="5:5" x14ac:dyDescent="0.25">
      <c r="E99" s="77"/>
    </row>
  </sheetData>
  <mergeCells count="7">
    <mergeCell ref="A66:G66"/>
    <mergeCell ref="A23:G23"/>
    <mergeCell ref="A29:G29"/>
    <mergeCell ref="A1:H1"/>
    <mergeCell ref="A43:G43"/>
    <mergeCell ref="A53:G53"/>
    <mergeCell ref="A65:G65"/>
  </mergeCells>
  <phoneticPr fontId="2" type="noConversion"/>
  <pageMargins left="0.7" right="0.7" top="0.75" bottom="0.75" header="0.3" footer="0.3"/>
  <pageSetup paperSize="9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opLeftCell="A57" workbookViewId="0">
      <selection activeCell="G83" sqref="G83"/>
    </sheetView>
  </sheetViews>
  <sheetFormatPr defaultRowHeight="15" x14ac:dyDescent="0.25"/>
  <cols>
    <col min="1" max="1" width="10.140625" bestFit="1" customWidth="1"/>
    <col min="2" max="2" width="15.5703125" bestFit="1" customWidth="1"/>
    <col min="3" max="3" width="78.7109375" customWidth="1"/>
    <col min="6" max="6" width="10.42578125" bestFit="1" customWidth="1"/>
    <col min="7" max="7" width="13.7109375" bestFit="1" customWidth="1"/>
  </cols>
  <sheetData>
    <row r="1" spans="1:7" ht="19.5" thickBot="1" x14ac:dyDescent="0.35">
      <c r="A1" s="189" t="s">
        <v>314</v>
      </c>
      <c r="B1" s="190"/>
      <c r="C1" s="190"/>
      <c r="D1" s="190"/>
      <c r="E1" s="190"/>
      <c r="F1" s="190"/>
      <c r="G1" s="191"/>
    </row>
    <row r="2" spans="1:7" ht="15.75" thickBot="1" x14ac:dyDescent="0.3">
      <c r="A2" s="20" t="s">
        <v>22</v>
      </c>
      <c r="B2" s="21" t="s">
        <v>173</v>
      </c>
      <c r="C2" s="21" t="s">
        <v>24</v>
      </c>
      <c r="D2" s="21" t="s">
        <v>25</v>
      </c>
      <c r="E2" s="21" t="s">
        <v>232</v>
      </c>
      <c r="F2" s="21" t="s">
        <v>233</v>
      </c>
      <c r="G2" s="22" t="s">
        <v>234</v>
      </c>
    </row>
    <row r="3" spans="1:7" ht="15.75" thickBot="1" x14ac:dyDescent="0.3">
      <c r="A3" s="82">
        <v>1</v>
      </c>
      <c r="B3" s="97" t="s">
        <v>315</v>
      </c>
      <c r="C3" s="83" t="s">
        <v>316</v>
      </c>
      <c r="D3" s="84"/>
      <c r="E3" s="84"/>
      <c r="F3" s="84"/>
      <c r="G3" s="85"/>
    </row>
    <row r="4" spans="1:7" ht="15.75" thickBot="1" x14ac:dyDescent="0.3">
      <c r="A4" s="86" t="s">
        <v>317</v>
      </c>
      <c r="B4" s="98" t="s">
        <v>318</v>
      </c>
      <c r="C4" s="87" t="s">
        <v>319</v>
      </c>
      <c r="D4" s="88"/>
      <c r="E4" s="88"/>
      <c r="F4" s="88"/>
      <c r="G4" s="89"/>
    </row>
    <row r="5" spans="1:7" ht="15.75" thickBot="1" x14ac:dyDescent="0.3">
      <c r="A5" s="90" t="s">
        <v>320</v>
      </c>
      <c r="B5" s="99" t="s">
        <v>321</v>
      </c>
      <c r="C5" s="92" t="s">
        <v>322</v>
      </c>
      <c r="D5" s="93"/>
      <c r="E5" s="94"/>
      <c r="F5" s="95"/>
      <c r="G5" s="96"/>
    </row>
    <row r="6" spans="1:7" ht="30" x14ac:dyDescent="0.25">
      <c r="A6" s="34" t="s">
        <v>323</v>
      </c>
      <c r="B6" s="19" t="s">
        <v>324</v>
      </c>
      <c r="C6" s="23" t="s">
        <v>325</v>
      </c>
      <c r="D6" s="13" t="s">
        <v>162</v>
      </c>
      <c r="E6" s="24">
        <v>1</v>
      </c>
      <c r="F6" s="25">
        <v>0</v>
      </c>
      <c r="G6" s="36">
        <f t="shared" ref="G6:G80" si="0">E6*F6</f>
        <v>0</v>
      </c>
    </row>
    <row r="7" spans="1:7" ht="45" x14ac:dyDescent="0.25">
      <c r="A7" s="37" t="s">
        <v>326</v>
      </c>
      <c r="B7" s="1" t="s">
        <v>330</v>
      </c>
      <c r="C7" s="3" t="s">
        <v>331</v>
      </c>
      <c r="D7" s="2" t="s">
        <v>8</v>
      </c>
      <c r="E7" s="5">
        <v>97</v>
      </c>
      <c r="F7" s="4">
        <v>0</v>
      </c>
      <c r="G7" s="38">
        <f t="shared" si="0"/>
        <v>0</v>
      </c>
    </row>
    <row r="8" spans="1:7" ht="45" x14ac:dyDescent="0.25">
      <c r="A8" s="34" t="s">
        <v>327</v>
      </c>
      <c r="B8" s="1" t="s">
        <v>330</v>
      </c>
      <c r="C8" s="3" t="s">
        <v>332</v>
      </c>
      <c r="D8" s="2" t="s">
        <v>8</v>
      </c>
      <c r="E8" s="5">
        <v>47.5</v>
      </c>
      <c r="F8" s="4">
        <v>0</v>
      </c>
      <c r="G8" s="38">
        <f t="shared" si="0"/>
        <v>0</v>
      </c>
    </row>
    <row r="9" spans="1:7" x14ac:dyDescent="0.25">
      <c r="A9" s="37" t="s">
        <v>328</v>
      </c>
      <c r="B9" s="1" t="s">
        <v>333</v>
      </c>
      <c r="C9" s="3" t="s">
        <v>334</v>
      </c>
      <c r="D9" s="2" t="s">
        <v>162</v>
      </c>
      <c r="E9" s="5">
        <v>1</v>
      </c>
      <c r="F9" s="4">
        <v>0</v>
      </c>
      <c r="G9" s="38">
        <f t="shared" si="0"/>
        <v>0</v>
      </c>
    </row>
    <row r="10" spans="1:7" ht="15.75" thickBot="1" x14ac:dyDescent="0.3">
      <c r="A10" s="48" t="s">
        <v>329</v>
      </c>
      <c r="B10" s="17" t="s">
        <v>333</v>
      </c>
      <c r="C10" s="18" t="s">
        <v>335</v>
      </c>
      <c r="D10" s="16" t="s">
        <v>162</v>
      </c>
      <c r="E10" s="31">
        <v>1</v>
      </c>
      <c r="F10" s="32">
        <v>0</v>
      </c>
      <c r="G10" s="40">
        <f t="shared" si="0"/>
        <v>0</v>
      </c>
    </row>
    <row r="11" spans="1:7" ht="15.75" thickBot="1" x14ac:dyDescent="0.3">
      <c r="A11" s="210" t="s">
        <v>617</v>
      </c>
      <c r="B11" s="211"/>
      <c r="C11" s="211"/>
      <c r="D11" s="211"/>
      <c r="E11" s="211"/>
      <c r="F11" s="211"/>
      <c r="G11" s="60">
        <f>SUM(G6:G10)</f>
        <v>0</v>
      </c>
    </row>
    <row r="12" spans="1:7" ht="15.75" thickBot="1" x14ac:dyDescent="0.3">
      <c r="A12" s="90" t="s">
        <v>336</v>
      </c>
      <c r="B12" s="99" t="s">
        <v>321</v>
      </c>
      <c r="C12" s="91" t="s">
        <v>337</v>
      </c>
      <c r="D12" s="93"/>
      <c r="E12" s="94"/>
      <c r="F12" s="95"/>
      <c r="G12" s="96"/>
    </row>
    <row r="13" spans="1:7" ht="30" x14ac:dyDescent="0.25">
      <c r="A13" s="34" t="s">
        <v>338</v>
      </c>
      <c r="B13" s="49" t="s">
        <v>340</v>
      </c>
      <c r="C13" s="100" t="s">
        <v>341</v>
      </c>
      <c r="D13" s="50" t="s">
        <v>8</v>
      </c>
      <c r="E13" s="101">
        <v>56</v>
      </c>
      <c r="F13" s="25">
        <v>0</v>
      </c>
      <c r="G13" s="36">
        <f t="shared" si="0"/>
        <v>0</v>
      </c>
    </row>
    <row r="14" spans="1:7" ht="30" x14ac:dyDescent="0.25">
      <c r="A14" s="37" t="s">
        <v>339</v>
      </c>
      <c r="B14" s="1" t="s">
        <v>340</v>
      </c>
      <c r="C14" s="3" t="s">
        <v>341</v>
      </c>
      <c r="D14" s="2" t="s">
        <v>8</v>
      </c>
      <c r="E14" s="4">
        <v>56</v>
      </c>
      <c r="F14" s="25">
        <v>0</v>
      </c>
      <c r="G14" s="36">
        <f t="shared" si="0"/>
        <v>0</v>
      </c>
    </row>
    <row r="15" spans="1:7" ht="30" x14ac:dyDescent="0.25">
      <c r="A15" s="34" t="s">
        <v>419</v>
      </c>
      <c r="B15" s="19" t="s">
        <v>340</v>
      </c>
      <c r="C15" s="23" t="s">
        <v>341</v>
      </c>
      <c r="D15" s="13" t="s">
        <v>8</v>
      </c>
      <c r="E15" s="24">
        <v>59</v>
      </c>
      <c r="F15" s="25">
        <v>0</v>
      </c>
      <c r="G15" s="36">
        <f t="shared" si="0"/>
        <v>0</v>
      </c>
    </row>
    <row r="16" spans="1:7" ht="30" x14ac:dyDescent="0.25">
      <c r="A16" s="37" t="s">
        <v>420</v>
      </c>
      <c r="B16" s="1" t="s">
        <v>340</v>
      </c>
      <c r="C16" s="3" t="s">
        <v>341</v>
      </c>
      <c r="D16" s="2" t="s">
        <v>8</v>
      </c>
      <c r="E16" s="5">
        <v>59</v>
      </c>
      <c r="F16" s="4">
        <v>0</v>
      </c>
      <c r="G16" s="38">
        <f t="shared" si="0"/>
        <v>0</v>
      </c>
    </row>
    <row r="17" spans="1:7" ht="30" x14ac:dyDescent="0.25">
      <c r="A17" s="34" t="s">
        <v>421</v>
      </c>
      <c r="B17" s="1" t="s">
        <v>340</v>
      </c>
      <c r="C17" s="3" t="s">
        <v>341</v>
      </c>
      <c r="D17" s="2" t="s">
        <v>8</v>
      </c>
      <c r="E17" s="5">
        <v>13</v>
      </c>
      <c r="F17" s="4">
        <v>0</v>
      </c>
      <c r="G17" s="38">
        <f t="shared" si="0"/>
        <v>0</v>
      </c>
    </row>
    <row r="18" spans="1:7" ht="30" x14ac:dyDescent="0.25">
      <c r="A18" s="37" t="s">
        <v>422</v>
      </c>
      <c r="B18" s="1" t="s">
        <v>340</v>
      </c>
      <c r="C18" s="3" t="s">
        <v>341</v>
      </c>
      <c r="D18" s="2" t="s">
        <v>8</v>
      </c>
      <c r="E18" s="5">
        <v>25</v>
      </c>
      <c r="F18" s="4">
        <v>0</v>
      </c>
      <c r="G18" s="38">
        <f t="shared" si="0"/>
        <v>0</v>
      </c>
    </row>
    <row r="19" spans="1:7" ht="30" x14ac:dyDescent="0.25">
      <c r="A19" s="34" t="s">
        <v>423</v>
      </c>
      <c r="B19" s="1" t="s">
        <v>340</v>
      </c>
      <c r="C19" s="3" t="s">
        <v>341</v>
      </c>
      <c r="D19" s="2" t="s">
        <v>8</v>
      </c>
      <c r="E19" s="5">
        <v>79</v>
      </c>
      <c r="F19" s="4">
        <v>0</v>
      </c>
      <c r="G19" s="38">
        <f t="shared" si="0"/>
        <v>0</v>
      </c>
    </row>
    <row r="20" spans="1:7" ht="30" x14ac:dyDescent="0.25">
      <c r="A20" s="37" t="s">
        <v>424</v>
      </c>
      <c r="B20" s="1" t="s">
        <v>340</v>
      </c>
      <c r="C20" s="3" t="s">
        <v>341</v>
      </c>
      <c r="D20" s="2" t="s">
        <v>8</v>
      </c>
      <c r="E20" s="5">
        <v>79</v>
      </c>
      <c r="F20" s="4">
        <v>0</v>
      </c>
      <c r="G20" s="38">
        <f t="shared" si="0"/>
        <v>0</v>
      </c>
    </row>
    <row r="21" spans="1:7" ht="30" x14ac:dyDescent="0.25">
      <c r="A21" s="34" t="s">
        <v>425</v>
      </c>
      <c r="B21" t="s">
        <v>340</v>
      </c>
      <c r="C21" s="3" t="s">
        <v>341</v>
      </c>
      <c r="D21" s="2" t="s">
        <v>8</v>
      </c>
      <c r="E21" s="5">
        <v>79</v>
      </c>
      <c r="F21" s="4">
        <v>0</v>
      </c>
      <c r="G21" s="38">
        <f t="shared" si="0"/>
        <v>0</v>
      </c>
    </row>
    <row r="22" spans="1:7" ht="30" x14ac:dyDescent="0.25">
      <c r="A22" s="37" t="s">
        <v>426</v>
      </c>
      <c r="B22" s="1" t="s">
        <v>340</v>
      </c>
      <c r="C22" s="3" t="s">
        <v>341</v>
      </c>
      <c r="D22" s="2" t="s">
        <v>8</v>
      </c>
      <c r="E22" s="5">
        <v>12</v>
      </c>
      <c r="F22" s="4">
        <v>0</v>
      </c>
      <c r="G22" s="38">
        <f t="shared" si="0"/>
        <v>0</v>
      </c>
    </row>
    <row r="23" spans="1:7" ht="45" x14ac:dyDescent="0.25">
      <c r="A23" s="34" t="s">
        <v>427</v>
      </c>
      <c r="B23" s="1" t="s">
        <v>340</v>
      </c>
      <c r="C23" s="3" t="s">
        <v>442</v>
      </c>
      <c r="D23" s="2" t="s">
        <v>8</v>
      </c>
      <c r="E23" s="5">
        <v>25</v>
      </c>
      <c r="F23" s="4">
        <v>0</v>
      </c>
      <c r="G23" s="38">
        <f t="shared" si="0"/>
        <v>0</v>
      </c>
    </row>
    <row r="24" spans="1:7" ht="45" x14ac:dyDescent="0.25">
      <c r="A24" s="37" t="s">
        <v>428</v>
      </c>
      <c r="B24" s="1" t="s">
        <v>443</v>
      </c>
      <c r="C24" s="3" t="s">
        <v>444</v>
      </c>
      <c r="D24" s="2" t="s">
        <v>8</v>
      </c>
      <c r="E24" s="5">
        <v>25</v>
      </c>
      <c r="F24" s="4">
        <v>0</v>
      </c>
      <c r="G24" s="38">
        <f t="shared" si="0"/>
        <v>0</v>
      </c>
    </row>
    <row r="25" spans="1:7" ht="45" x14ac:dyDescent="0.25">
      <c r="A25" s="37" t="s">
        <v>429</v>
      </c>
      <c r="B25" t="s">
        <v>340</v>
      </c>
      <c r="C25" s="3" t="s">
        <v>442</v>
      </c>
      <c r="D25" s="2" t="s">
        <v>8</v>
      </c>
      <c r="E25" s="5">
        <v>6</v>
      </c>
      <c r="F25" s="4">
        <v>0</v>
      </c>
      <c r="G25" s="38">
        <f t="shared" si="0"/>
        <v>0</v>
      </c>
    </row>
    <row r="26" spans="1:7" ht="45" x14ac:dyDescent="0.25">
      <c r="A26" s="34" t="s">
        <v>430</v>
      </c>
      <c r="B26" s="1" t="s">
        <v>340</v>
      </c>
      <c r="C26" s="3" t="s">
        <v>445</v>
      </c>
      <c r="D26" s="2" t="s">
        <v>8</v>
      </c>
      <c r="E26" s="5">
        <v>463</v>
      </c>
      <c r="F26" s="4">
        <v>0</v>
      </c>
      <c r="G26" s="38">
        <f t="shared" si="0"/>
        <v>0</v>
      </c>
    </row>
    <row r="27" spans="1:7" ht="45" x14ac:dyDescent="0.25">
      <c r="A27" s="37" t="s">
        <v>431</v>
      </c>
      <c r="B27" s="1" t="s">
        <v>446</v>
      </c>
      <c r="C27" s="3" t="s">
        <v>447</v>
      </c>
      <c r="D27" s="2" t="s">
        <v>448</v>
      </c>
      <c r="E27" s="5">
        <v>6</v>
      </c>
      <c r="F27" s="4">
        <v>0</v>
      </c>
      <c r="G27" s="38">
        <f t="shared" si="0"/>
        <v>0</v>
      </c>
    </row>
    <row r="28" spans="1:7" ht="45" x14ac:dyDescent="0.25">
      <c r="A28" s="37" t="s">
        <v>432</v>
      </c>
      <c r="B28" t="s">
        <v>449</v>
      </c>
      <c r="C28" s="3" t="s">
        <v>450</v>
      </c>
      <c r="D28" s="2" t="s">
        <v>448</v>
      </c>
      <c r="E28" s="5">
        <v>6</v>
      </c>
      <c r="F28" s="4">
        <v>0</v>
      </c>
      <c r="G28" s="38">
        <f t="shared" si="0"/>
        <v>0</v>
      </c>
    </row>
    <row r="29" spans="1:7" ht="45" x14ac:dyDescent="0.25">
      <c r="A29" s="34" t="s">
        <v>433</v>
      </c>
      <c r="B29" s="1" t="s">
        <v>449</v>
      </c>
      <c r="C29" s="35" t="s">
        <v>451</v>
      </c>
      <c r="D29" s="2" t="s">
        <v>448</v>
      </c>
      <c r="E29" s="5">
        <v>1</v>
      </c>
      <c r="F29" s="4">
        <v>0</v>
      </c>
      <c r="G29" s="38">
        <f t="shared" si="0"/>
        <v>0</v>
      </c>
    </row>
    <row r="30" spans="1:7" ht="45" x14ac:dyDescent="0.25">
      <c r="A30" s="37" t="s">
        <v>434</v>
      </c>
      <c r="B30" s="1" t="s">
        <v>452</v>
      </c>
      <c r="C30" s="3" t="s">
        <v>453</v>
      </c>
      <c r="D30" s="2" t="s">
        <v>448</v>
      </c>
      <c r="E30" s="5">
        <v>1</v>
      </c>
      <c r="F30" s="4">
        <v>0</v>
      </c>
      <c r="G30" s="38">
        <f t="shared" si="0"/>
        <v>0</v>
      </c>
    </row>
    <row r="31" spans="1:7" ht="45" x14ac:dyDescent="0.25">
      <c r="A31" s="37" t="s">
        <v>435</v>
      </c>
      <c r="B31" s="1" t="s">
        <v>454</v>
      </c>
      <c r="C31" s="3" t="s">
        <v>455</v>
      </c>
      <c r="D31" s="2" t="s">
        <v>448</v>
      </c>
      <c r="E31" s="5">
        <v>4</v>
      </c>
      <c r="F31" s="4">
        <v>0</v>
      </c>
      <c r="G31" s="38">
        <f t="shared" si="0"/>
        <v>0</v>
      </c>
    </row>
    <row r="32" spans="1:7" x14ac:dyDescent="0.25">
      <c r="A32" s="34" t="s">
        <v>436</v>
      </c>
      <c r="B32" s="1" t="s">
        <v>456</v>
      </c>
      <c r="C32" s="1" t="s">
        <v>457</v>
      </c>
      <c r="D32" s="110" t="s">
        <v>458</v>
      </c>
      <c r="E32" s="5">
        <v>3</v>
      </c>
      <c r="F32" s="4"/>
      <c r="G32" s="38">
        <f t="shared" si="0"/>
        <v>0</v>
      </c>
    </row>
    <row r="33" spans="1:7" x14ac:dyDescent="0.25">
      <c r="A33" s="37" t="s">
        <v>437</v>
      </c>
      <c r="B33" s="1" t="s">
        <v>459</v>
      </c>
      <c r="C33" s="1" t="s">
        <v>460</v>
      </c>
      <c r="D33" s="77" t="s">
        <v>458</v>
      </c>
      <c r="E33" s="5">
        <v>3</v>
      </c>
      <c r="F33" s="4">
        <v>0</v>
      </c>
      <c r="G33" s="38">
        <f t="shared" si="0"/>
        <v>0</v>
      </c>
    </row>
    <row r="34" spans="1:7" x14ac:dyDescent="0.25">
      <c r="A34" s="37" t="s">
        <v>438</v>
      </c>
      <c r="B34" s="1" t="s">
        <v>461</v>
      </c>
      <c r="C34" s="1" t="s">
        <v>462</v>
      </c>
      <c r="D34" s="110" t="s">
        <v>458</v>
      </c>
      <c r="E34" s="5">
        <v>1</v>
      </c>
      <c r="F34" s="4">
        <v>0</v>
      </c>
      <c r="G34" s="38">
        <f t="shared" si="0"/>
        <v>0</v>
      </c>
    </row>
    <row r="35" spans="1:7" x14ac:dyDescent="0.25">
      <c r="A35" s="34" t="s">
        <v>439</v>
      </c>
      <c r="B35" s="1" t="s">
        <v>463</v>
      </c>
      <c r="C35" s="1" t="s">
        <v>464</v>
      </c>
      <c r="D35" s="2" t="s">
        <v>458</v>
      </c>
      <c r="E35" s="5">
        <v>1</v>
      </c>
      <c r="F35" s="4">
        <v>0</v>
      </c>
      <c r="G35" s="38">
        <f t="shared" si="0"/>
        <v>0</v>
      </c>
    </row>
    <row r="36" spans="1:7" x14ac:dyDescent="0.25">
      <c r="A36" s="37" t="s">
        <v>440</v>
      </c>
      <c r="B36" s="1" t="s">
        <v>465</v>
      </c>
      <c r="C36" s="1" t="s">
        <v>466</v>
      </c>
      <c r="D36" s="16" t="s">
        <v>458</v>
      </c>
      <c r="E36" s="31">
        <v>2</v>
      </c>
      <c r="F36" s="32">
        <v>0</v>
      </c>
      <c r="G36" s="38">
        <f t="shared" si="0"/>
        <v>0</v>
      </c>
    </row>
    <row r="37" spans="1:7" ht="15.75" thickBot="1" x14ac:dyDescent="0.3">
      <c r="A37" s="48" t="s">
        <v>441</v>
      </c>
      <c r="B37" s="17" t="s">
        <v>467</v>
      </c>
      <c r="C37" s="17" t="s">
        <v>468</v>
      </c>
      <c r="D37" s="16" t="s">
        <v>458</v>
      </c>
      <c r="E37" s="31">
        <v>3</v>
      </c>
      <c r="F37" s="32">
        <v>0</v>
      </c>
      <c r="G37" s="40">
        <f t="shared" si="0"/>
        <v>0</v>
      </c>
    </row>
    <row r="38" spans="1:7" ht="15.75" thickBot="1" x14ac:dyDescent="0.3">
      <c r="A38" s="212" t="s">
        <v>618</v>
      </c>
      <c r="B38" s="213"/>
      <c r="C38" s="213"/>
      <c r="D38" s="213"/>
      <c r="E38" s="213"/>
      <c r="F38" s="214"/>
      <c r="G38" s="60">
        <f>SUM(G13:G37)</f>
        <v>0</v>
      </c>
    </row>
    <row r="39" spans="1:7" ht="15.75" thickBot="1" x14ac:dyDescent="0.3">
      <c r="A39" s="90" t="s">
        <v>469</v>
      </c>
      <c r="B39" s="99" t="s">
        <v>321</v>
      </c>
      <c r="C39" s="91" t="s">
        <v>470</v>
      </c>
      <c r="D39" s="116"/>
      <c r="E39" s="99"/>
      <c r="F39" s="91"/>
      <c r="G39" s="111"/>
    </row>
    <row r="40" spans="1:7" ht="30.4" customHeight="1" x14ac:dyDescent="0.25">
      <c r="A40" s="34" t="s">
        <v>471</v>
      </c>
      <c r="B40" s="19" t="s">
        <v>477</v>
      </c>
      <c r="C40" s="23" t="s">
        <v>478</v>
      </c>
      <c r="D40" s="13" t="s">
        <v>2</v>
      </c>
      <c r="E40" s="115">
        <v>6.0000000000000001E-3</v>
      </c>
      <c r="F40" s="25">
        <v>0</v>
      </c>
      <c r="G40" s="36">
        <f t="shared" si="0"/>
        <v>0</v>
      </c>
    </row>
    <row r="41" spans="1:7" ht="30.4" customHeight="1" x14ac:dyDescent="0.25">
      <c r="A41" s="37" t="s">
        <v>472</v>
      </c>
      <c r="B41" s="19" t="s">
        <v>477</v>
      </c>
      <c r="C41" s="35" t="s">
        <v>478</v>
      </c>
      <c r="D41" s="61" t="s">
        <v>2</v>
      </c>
      <c r="E41" s="112">
        <v>7.2999999999999995E-2</v>
      </c>
      <c r="F41" s="4">
        <v>0</v>
      </c>
      <c r="G41" s="38">
        <f t="shared" si="0"/>
        <v>0</v>
      </c>
    </row>
    <row r="42" spans="1:7" ht="30.6" customHeight="1" x14ac:dyDescent="0.25">
      <c r="A42" s="37" t="s">
        <v>473</v>
      </c>
      <c r="B42" s="1" t="s">
        <v>477</v>
      </c>
      <c r="C42" s="3" t="s">
        <v>478</v>
      </c>
      <c r="D42" s="2" t="s">
        <v>2</v>
      </c>
      <c r="E42" s="113">
        <v>1.2500000000000001E-2</v>
      </c>
      <c r="F42" s="4">
        <v>0</v>
      </c>
      <c r="G42" s="38">
        <f t="shared" si="0"/>
        <v>0</v>
      </c>
    </row>
    <row r="43" spans="1:7" ht="30.4" customHeight="1" x14ac:dyDescent="0.25">
      <c r="A43" s="37" t="s">
        <v>474</v>
      </c>
      <c r="B43" t="s">
        <v>477</v>
      </c>
      <c r="C43" s="3" t="s">
        <v>478</v>
      </c>
      <c r="D43" s="12" t="s">
        <v>2</v>
      </c>
      <c r="E43" s="112">
        <v>0.02</v>
      </c>
      <c r="F43" s="4">
        <v>0</v>
      </c>
      <c r="G43" s="38">
        <f t="shared" si="0"/>
        <v>0</v>
      </c>
    </row>
    <row r="44" spans="1:7" ht="30.4" customHeight="1" x14ac:dyDescent="0.25">
      <c r="A44" s="34" t="s">
        <v>475</v>
      </c>
      <c r="B44" s="1" t="s">
        <v>477</v>
      </c>
      <c r="C44" s="35" t="s">
        <v>478</v>
      </c>
      <c r="D44" s="2" t="s">
        <v>2</v>
      </c>
      <c r="E44" s="112">
        <v>4.0000000000000001E-3</v>
      </c>
      <c r="F44" s="4">
        <v>0</v>
      </c>
      <c r="G44" s="38">
        <f t="shared" si="0"/>
        <v>0</v>
      </c>
    </row>
    <row r="45" spans="1:7" ht="30.4" customHeight="1" thickBot="1" x14ac:dyDescent="0.3">
      <c r="A45" s="48" t="s">
        <v>476</v>
      </c>
      <c r="B45" t="s">
        <v>477</v>
      </c>
      <c r="C45" s="18" t="s">
        <v>478</v>
      </c>
      <c r="D45" s="63" t="s">
        <v>2</v>
      </c>
      <c r="E45" s="114">
        <v>2.7E-2</v>
      </c>
      <c r="F45" s="32">
        <v>0</v>
      </c>
      <c r="G45" s="40">
        <f t="shared" si="0"/>
        <v>0</v>
      </c>
    </row>
    <row r="46" spans="1:7" ht="15.75" thickBot="1" x14ac:dyDescent="0.3">
      <c r="A46" s="215" t="s">
        <v>619</v>
      </c>
      <c r="B46" s="216"/>
      <c r="C46" s="216"/>
      <c r="D46" s="216"/>
      <c r="E46" s="216"/>
      <c r="F46" s="217"/>
      <c r="G46" s="60">
        <f>SUM(G40:G45)</f>
        <v>0</v>
      </c>
    </row>
    <row r="47" spans="1:7" ht="15.75" thickBot="1" x14ac:dyDescent="0.3">
      <c r="A47" s="207" t="s">
        <v>479</v>
      </c>
      <c r="B47" s="208"/>
      <c r="C47" s="208"/>
      <c r="D47" s="208"/>
      <c r="E47" s="208"/>
      <c r="F47" s="209"/>
      <c r="G47" s="118">
        <f>G11+G38+G46</f>
        <v>0</v>
      </c>
    </row>
    <row r="48" spans="1:7" ht="15.75" thickBot="1" x14ac:dyDescent="0.3">
      <c r="A48" s="86" t="s">
        <v>480</v>
      </c>
      <c r="B48" s="98" t="s">
        <v>318</v>
      </c>
      <c r="C48" s="87" t="s">
        <v>481</v>
      </c>
      <c r="D48" s="88"/>
      <c r="E48" s="88"/>
      <c r="F48" s="88"/>
      <c r="G48" s="89"/>
    </row>
    <row r="49" spans="1:7" ht="15.75" thickBot="1" x14ac:dyDescent="0.3">
      <c r="A49" s="90" t="s">
        <v>482</v>
      </c>
      <c r="B49" s="99" t="s">
        <v>321</v>
      </c>
      <c r="C49" s="92" t="s">
        <v>483</v>
      </c>
      <c r="D49" s="93"/>
      <c r="E49" s="94"/>
      <c r="F49" s="95"/>
      <c r="G49" s="96"/>
    </row>
    <row r="50" spans="1:7" x14ac:dyDescent="0.25">
      <c r="A50" s="34" t="s">
        <v>484</v>
      </c>
      <c r="B50" s="19" t="s">
        <v>490</v>
      </c>
      <c r="C50" s="102" t="s">
        <v>325</v>
      </c>
      <c r="D50" s="61" t="s">
        <v>162</v>
      </c>
      <c r="E50" s="25">
        <v>4</v>
      </c>
      <c r="F50" s="25">
        <v>0</v>
      </c>
      <c r="G50" s="36">
        <f t="shared" si="0"/>
        <v>0</v>
      </c>
    </row>
    <row r="51" spans="1:7" ht="30.4" customHeight="1" x14ac:dyDescent="0.25">
      <c r="A51" s="34" t="s">
        <v>485</v>
      </c>
      <c r="B51" s="1" t="s">
        <v>330</v>
      </c>
      <c r="C51" s="35" t="s">
        <v>332</v>
      </c>
      <c r="D51" s="12" t="s">
        <v>8</v>
      </c>
      <c r="E51" s="4">
        <v>52</v>
      </c>
      <c r="F51" s="4">
        <v>0</v>
      </c>
      <c r="G51" s="38">
        <f t="shared" si="0"/>
        <v>0</v>
      </c>
    </row>
    <row r="52" spans="1:7" ht="30" x14ac:dyDescent="0.25">
      <c r="A52" s="34" t="s">
        <v>486</v>
      </c>
      <c r="B52" s="1" t="s">
        <v>477</v>
      </c>
      <c r="C52" s="120" t="s">
        <v>492</v>
      </c>
      <c r="D52" s="12" t="s">
        <v>2</v>
      </c>
      <c r="E52" s="112">
        <v>5.6000000000000001E-2</v>
      </c>
      <c r="F52" s="4">
        <v>0</v>
      </c>
      <c r="G52" s="38">
        <f t="shared" si="0"/>
        <v>0</v>
      </c>
    </row>
    <row r="53" spans="1:7" x14ac:dyDescent="0.25">
      <c r="A53" s="34" t="s">
        <v>487</v>
      </c>
      <c r="B53" s="1" t="s">
        <v>491</v>
      </c>
      <c r="C53" s="120" t="s">
        <v>494</v>
      </c>
      <c r="D53" s="12" t="s">
        <v>8</v>
      </c>
      <c r="E53" s="4">
        <v>52</v>
      </c>
      <c r="F53" s="4">
        <v>0</v>
      </c>
      <c r="G53" s="38">
        <f t="shared" si="0"/>
        <v>0</v>
      </c>
    </row>
    <row r="54" spans="1:7" ht="45" x14ac:dyDescent="0.25">
      <c r="A54" s="34" t="s">
        <v>488</v>
      </c>
      <c r="B54" s="1" t="s">
        <v>330</v>
      </c>
      <c r="C54" s="120" t="s">
        <v>493</v>
      </c>
      <c r="D54" s="12" t="s">
        <v>8</v>
      </c>
      <c r="E54" s="4">
        <v>8.6</v>
      </c>
      <c r="F54" s="4">
        <v>0</v>
      </c>
      <c r="G54" s="38">
        <f t="shared" si="0"/>
        <v>0</v>
      </c>
    </row>
    <row r="55" spans="1:7" ht="45.75" thickBot="1" x14ac:dyDescent="0.3">
      <c r="A55" s="48" t="s">
        <v>489</v>
      </c>
      <c r="B55" s="17" t="s">
        <v>330</v>
      </c>
      <c r="C55" s="122" t="s">
        <v>493</v>
      </c>
      <c r="D55" s="63" t="s">
        <v>8</v>
      </c>
      <c r="E55" s="32">
        <v>1.9</v>
      </c>
      <c r="F55" s="32">
        <v>0</v>
      </c>
      <c r="G55" s="40">
        <f t="shared" si="0"/>
        <v>0</v>
      </c>
    </row>
    <row r="56" spans="1:7" ht="15.75" thickBot="1" x14ac:dyDescent="0.3">
      <c r="A56" s="212" t="s">
        <v>620</v>
      </c>
      <c r="B56" s="213"/>
      <c r="C56" s="213"/>
      <c r="D56" s="213"/>
      <c r="E56" s="213"/>
      <c r="F56" s="214"/>
      <c r="G56" s="60">
        <f>SUM(G50:G55)</f>
        <v>0</v>
      </c>
    </row>
    <row r="57" spans="1:7" ht="15.75" thickBot="1" x14ac:dyDescent="0.3">
      <c r="A57" s="90" t="s">
        <v>495</v>
      </c>
      <c r="B57" s="99" t="s">
        <v>321</v>
      </c>
      <c r="C57" s="92" t="s">
        <v>496</v>
      </c>
      <c r="D57" s="93"/>
      <c r="E57" s="94"/>
      <c r="F57" s="95"/>
      <c r="G57" s="96"/>
    </row>
    <row r="58" spans="1:7" ht="45" x14ac:dyDescent="0.25">
      <c r="A58" s="34" t="s">
        <v>497</v>
      </c>
      <c r="B58" t="s">
        <v>330</v>
      </c>
      <c r="C58" s="3" t="s">
        <v>501</v>
      </c>
      <c r="D58" s="12" t="s">
        <v>8</v>
      </c>
      <c r="E58" s="4">
        <v>99.5</v>
      </c>
      <c r="F58" s="4">
        <v>0</v>
      </c>
      <c r="G58" s="38">
        <f t="shared" si="0"/>
        <v>0</v>
      </c>
    </row>
    <row r="59" spans="1:7" ht="45" x14ac:dyDescent="0.25">
      <c r="A59" s="34" t="s">
        <v>498</v>
      </c>
      <c r="B59" s="1" t="s">
        <v>330</v>
      </c>
      <c r="C59" s="3" t="s">
        <v>502</v>
      </c>
      <c r="D59" s="12" t="s">
        <v>8</v>
      </c>
      <c r="E59" s="4">
        <v>81.5</v>
      </c>
      <c r="F59" s="4">
        <v>0</v>
      </c>
      <c r="G59" s="38">
        <f t="shared" si="0"/>
        <v>0</v>
      </c>
    </row>
    <row r="60" spans="1:7" ht="15.75" thickBot="1" x14ac:dyDescent="0.3">
      <c r="A60" s="48" t="s">
        <v>499</v>
      </c>
      <c r="B60" s="17" t="s">
        <v>500</v>
      </c>
      <c r="C60" t="s">
        <v>503</v>
      </c>
      <c r="D60" s="63" t="s">
        <v>162</v>
      </c>
      <c r="E60" s="32">
        <v>1</v>
      </c>
      <c r="F60" s="32">
        <v>0</v>
      </c>
      <c r="G60" s="40">
        <f t="shared" si="0"/>
        <v>0</v>
      </c>
    </row>
    <row r="61" spans="1:7" ht="15.75" thickBot="1" x14ac:dyDescent="0.3">
      <c r="A61" s="212" t="s">
        <v>621</v>
      </c>
      <c r="B61" s="213"/>
      <c r="C61" s="213"/>
      <c r="D61" s="213"/>
      <c r="E61" s="213"/>
      <c r="F61" s="214"/>
      <c r="G61" s="60">
        <f>SUM(G58:G60)</f>
        <v>0</v>
      </c>
    </row>
    <row r="62" spans="1:7" ht="15.75" thickBot="1" x14ac:dyDescent="0.3">
      <c r="A62" s="204" t="s">
        <v>504</v>
      </c>
      <c r="B62" s="205"/>
      <c r="C62" s="205"/>
      <c r="D62" s="205"/>
      <c r="E62" s="205"/>
      <c r="F62" s="206"/>
      <c r="G62" s="118">
        <f>G56+G61</f>
        <v>0</v>
      </c>
    </row>
    <row r="63" spans="1:7" ht="15.75" thickBot="1" x14ac:dyDescent="0.3">
      <c r="A63" s="82">
        <v>2</v>
      </c>
      <c r="B63" s="97" t="s">
        <v>315</v>
      </c>
      <c r="C63" s="83" t="s">
        <v>505</v>
      </c>
      <c r="D63" s="84"/>
      <c r="E63" s="84"/>
      <c r="F63" s="84"/>
      <c r="G63" s="85"/>
    </row>
    <row r="64" spans="1:7" ht="15.75" thickBot="1" x14ac:dyDescent="0.3">
      <c r="A64" s="90" t="s">
        <v>506</v>
      </c>
      <c r="B64" s="99" t="s">
        <v>321</v>
      </c>
      <c r="C64" s="92" t="s">
        <v>507</v>
      </c>
      <c r="D64" s="93"/>
      <c r="E64" s="94"/>
      <c r="F64" s="95"/>
      <c r="G64" s="96"/>
    </row>
    <row r="65" spans="1:7" ht="30.4" customHeight="1" x14ac:dyDescent="0.25">
      <c r="A65" s="123" t="s">
        <v>508</v>
      </c>
      <c r="B65" s="19" t="s">
        <v>330</v>
      </c>
      <c r="C65" s="124" t="s">
        <v>518</v>
      </c>
      <c r="D65" s="61" t="s">
        <v>8</v>
      </c>
      <c r="E65" s="117">
        <v>292.5</v>
      </c>
      <c r="F65" s="25">
        <v>0</v>
      </c>
      <c r="G65" s="36">
        <f t="shared" si="0"/>
        <v>0</v>
      </c>
    </row>
    <row r="66" spans="1:7" ht="30" x14ac:dyDescent="0.25">
      <c r="A66" s="121" t="s">
        <v>509</v>
      </c>
      <c r="B66" s="1" t="s">
        <v>519</v>
      </c>
      <c r="C66" s="120" t="s">
        <v>520</v>
      </c>
      <c r="D66" s="12" t="s">
        <v>2</v>
      </c>
      <c r="E66" s="119">
        <v>0.29249999999999998</v>
      </c>
      <c r="F66" s="4">
        <v>0</v>
      </c>
      <c r="G66" s="38">
        <f t="shared" si="0"/>
        <v>0</v>
      </c>
    </row>
    <row r="67" spans="1:7" ht="30.4" customHeight="1" x14ac:dyDescent="0.25">
      <c r="A67" s="121" t="s">
        <v>510</v>
      </c>
      <c r="B67" s="1" t="s">
        <v>521</v>
      </c>
      <c r="C67" s="35" t="s">
        <v>522</v>
      </c>
      <c r="D67" s="12" t="s">
        <v>2</v>
      </c>
      <c r="E67" s="119">
        <v>0.29249999999999998</v>
      </c>
      <c r="F67" s="4">
        <v>0</v>
      </c>
      <c r="G67" s="38">
        <f t="shared" si="0"/>
        <v>0</v>
      </c>
    </row>
    <row r="68" spans="1:7" ht="30.4" customHeight="1" x14ac:dyDescent="0.25">
      <c r="A68" s="121" t="s">
        <v>511</v>
      </c>
      <c r="B68" s="1" t="s">
        <v>521</v>
      </c>
      <c r="C68" s="120" t="s">
        <v>522</v>
      </c>
      <c r="D68" s="12" t="s">
        <v>2</v>
      </c>
      <c r="E68" s="119">
        <v>0.29249999999999998</v>
      </c>
      <c r="F68" s="4">
        <v>0</v>
      </c>
      <c r="G68" s="38">
        <f t="shared" si="0"/>
        <v>0</v>
      </c>
    </row>
    <row r="69" spans="1:7" ht="30.4" customHeight="1" x14ac:dyDescent="0.25">
      <c r="A69" s="121" t="s">
        <v>512</v>
      </c>
      <c r="B69" s="1" t="s">
        <v>521</v>
      </c>
      <c r="C69" s="120" t="s">
        <v>522</v>
      </c>
      <c r="D69" s="12" t="s">
        <v>2</v>
      </c>
      <c r="E69" s="119">
        <v>0.29249999999999998</v>
      </c>
      <c r="F69" s="4">
        <v>0</v>
      </c>
      <c r="G69" s="38">
        <f t="shared" si="0"/>
        <v>0</v>
      </c>
    </row>
    <row r="70" spans="1:7" ht="30.4" customHeight="1" x14ac:dyDescent="0.25">
      <c r="A70" s="121" t="s">
        <v>513</v>
      </c>
      <c r="B70" s="1" t="s">
        <v>523</v>
      </c>
      <c r="C70" s="120" t="s">
        <v>524</v>
      </c>
      <c r="D70" s="12" t="s">
        <v>8</v>
      </c>
      <c r="E70" s="4">
        <v>95.5</v>
      </c>
      <c r="F70" s="4">
        <v>0</v>
      </c>
      <c r="G70" s="38">
        <f t="shared" si="0"/>
        <v>0</v>
      </c>
    </row>
    <row r="71" spans="1:7" ht="30" x14ac:dyDescent="0.25">
      <c r="A71" s="121" t="s">
        <v>514</v>
      </c>
      <c r="B71" s="1" t="s">
        <v>525</v>
      </c>
      <c r="C71" s="120" t="s">
        <v>526</v>
      </c>
      <c r="D71" s="12" t="s">
        <v>8</v>
      </c>
      <c r="E71" s="4">
        <v>95.5</v>
      </c>
      <c r="F71" s="4">
        <v>0</v>
      </c>
      <c r="G71" s="38">
        <f t="shared" si="0"/>
        <v>0</v>
      </c>
    </row>
    <row r="72" spans="1:7" ht="30" x14ac:dyDescent="0.25">
      <c r="A72" s="121" t="s">
        <v>515</v>
      </c>
      <c r="B72" s="1" t="s">
        <v>527</v>
      </c>
      <c r="C72" s="120" t="s">
        <v>528</v>
      </c>
      <c r="D72" s="12" t="s">
        <v>8</v>
      </c>
      <c r="E72" s="4">
        <v>95.5</v>
      </c>
      <c r="F72" s="4">
        <v>0</v>
      </c>
      <c r="G72" s="38">
        <f t="shared" si="0"/>
        <v>0</v>
      </c>
    </row>
    <row r="73" spans="1:7" x14ac:dyDescent="0.25">
      <c r="A73" s="121" t="s">
        <v>516</v>
      </c>
      <c r="B73" s="1" t="s">
        <v>529</v>
      </c>
      <c r="C73" s="120" t="s">
        <v>530</v>
      </c>
      <c r="D73" s="12" t="s">
        <v>162</v>
      </c>
      <c r="E73" s="4">
        <v>6</v>
      </c>
      <c r="F73" s="4">
        <v>0</v>
      </c>
      <c r="G73" s="38">
        <f t="shared" si="0"/>
        <v>0</v>
      </c>
    </row>
    <row r="74" spans="1:7" ht="15.75" thickBot="1" x14ac:dyDescent="0.3">
      <c r="A74" s="145" t="s">
        <v>517</v>
      </c>
      <c r="B74" s="17" t="s">
        <v>531</v>
      </c>
      <c r="C74" s="18" t="s">
        <v>532</v>
      </c>
      <c r="D74" s="63" t="s">
        <v>162</v>
      </c>
      <c r="E74" s="32">
        <v>14</v>
      </c>
      <c r="F74" s="32">
        <v>0</v>
      </c>
      <c r="G74" s="40">
        <f t="shared" si="0"/>
        <v>0</v>
      </c>
    </row>
    <row r="75" spans="1:7" ht="15.75" thickBot="1" x14ac:dyDescent="0.3">
      <c r="A75" s="218" t="s">
        <v>622</v>
      </c>
      <c r="B75" s="219"/>
      <c r="C75" s="219"/>
      <c r="D75" s="219"/>
      <c r="E75" s="219"/>
      <c r="F75" s="220"/>
      <c r="G75" s="60">
        <f>SUM(G65:G74)</f>
        <v>0</v>
      </c>
    </row>
    <row r="76" spans="1:7" ht="15.75" thickBot="1" x14ac:dyDescent="0.3">
      <c r="A76" s="90" t="s">
        <v>533</v>
      </c>
      <c r="B76" s="99" t="s">
        <v>321</v>
      </c>
      <c r="C76" s="92" t="s">
        <v>534</v>
      </c>
      <c r="D76" s="93"/>
      <c r="E76" s="94"/>
      <c r="F76" s="95"/>
      <c r="G76" s="96"/>
    </row>
    <row r="77" spans="1:7" x14ac:dyDescent="0.25">
      <c r="A77" s="123" t="s">
        <v>535</v>
      </c>
      <c r="B77" s="19" t="s">
        <v>539</v>
      </c>
      <c r="C77" t="s">
        <v>541</v>
      </c>
      <c r="D77" s="61" t="s">
        <v>162</v>
      </c>
      <c r="E77" s="25">
        <v>1</v>
      </c>
      <c r="F77" s="25">
        <v>0</v>
      </c>
      <c r="G77" s="36">
        <f t="shared" si="0"/>
        <v>0</v>
      </c>
    </row>
    <row r="78" spans="1:7" ht="30" x14ac:dyDescent="0.25">
      <c r="A78" s="121" t="s">
        <v>536</v>
      </c>
      <c r="B78" s="1" t="s">
        <v>539</v>
      </c>
      <c r="C78" s="120" t="s">
        <v>542</v>
      </c>
      <c r="D78" s="12" t="s">
        <v>162</v>
      </c>
      <c r="E78" s="4">
        <v>2</v>
      </c>
      <c r="F78" s="4">
        <v>0</v>
      </c>
      <c r="G78" s="38">
        <f t="shared" si="0"/>
        <v>0</v>
      </c>
    </row>
    <row r="79" spans="1:7" ht="30" x14ac:dyDescent="0.25">
      <c r="A79" s="121" t="s">
        <v>537</v>
      </c>
      <c r="B79" s="1" t="s">
        <v>490</v>
      </c>
      <c r="C79" s="120" t="s">
        <v>325</v>
      </c>
      <c r="D79" s="12" t="s">
        <v>162</v>
      </c>
      <c r="E79" s="4">
        <v>4</v>
      </c>
      <c r="F79" s="4">
        <v>0</v>
      </c>
      <c r="G79" s="38">
        <f t="shared" si="0"/>
        <v>0</v>
      </c>
    </row>
    <row r="80" spans="1:7" ht="45.75" thickBot="1" x14ac:dyDescent="0.3">
      <c r="A80" s="145" t="s">
        <v>538</v>
      </c>
      <c r="B80" t="s">
        <v>540</v>
      </c>
      <c r="C80" s="18" t="s">
        <v>543</v>
      </c>
      <c r="D80" s="63" t="s">
        <v>162</v>
      </c>
      <c r="E80" s="32">
        <v>7</v>
      </c>
      <c r="F80" s="32">
        <v>0</v>
      </c>
      <c r="G80" s="40">
        <f t="shared" si="0"/>
        <v>0</v>
      </c>
    </row>
    <row r="81" spans="1:10" ht="15.75" thickBot="1" x14ac:dyDescent="0.3">
      <c r="A81" s="218" t="s">
        <v>623</v>
      </c>
      <c r="B81" s="219"/>
      <c r="C81" s="219"/>
      <c r="D81" s="219"/>
      <c r="E81" s="219"/>
      <c r="F81" s="220"/>
      <c r="G81" s="60">
        <f>SUM(G77:G80)</f>
        <v>0</v>
      </c>
    </row>
    <row r="82" spans="1:10" ht="15.75" thickBot="1" x14ac:dyDescent="0.3">
      <c r="A82" s="204" t="s">
        <v>544</v>
      </c>
      <c r="B82" s="205"/>
      <c r="C82" s="205"/>
      <c r="D82" s="205"/>
      <c r="E82" s="205"/>
      <c r="F82" s="206"/>
      <c r="G82" s="118">
        <f>G75+G81</f>
        <v>0</v>
      </c>
    </row>
    <row r="83" spans="1:10" ht="15.75" thickBot="1" x14ac:dyDescent="0.3">
      <c r="A83" s="186" t="s">
        <v>545</v>
      </c>
      <c r="B83" s="187"/>
      <c r="C83" s="187"/>
      <c r="D83" s="187"/>
      <c r="E83" s="187"/>
      <c r="F83" s="187"/>
      <c r="G83" s="64">
        <f>G47+G62+G82</f>
        <v>0</v>
      </c>
    </row>
    <row r="87" spans="1:10" x14ac:dyDescent="0.25">
      <c r="J87" t="s">
        <v>417</v>
      </c>
    </row>
  </sheetData>
  <mergeCells count="12">
    <mergeCell ref="A1:G1"/>
    <mergeCell ref="A82:F82"/>
    <mergeCell ref="A83:F83"/>
    <mergeCell ref="A47:F47"/>
    <mergeCell ref="A62:F62"/>
    <mergeCell ref="A11:F11"/>
    <mergeCell ref="A38:F38"/>
    <mergeCell ref="A46:F46"/>
    <mergeCell ref="A56:F56"/>
    <mergeCell ref="A61:F61"/>
    <mergeCell ref="A75:F75"/>
    <mergeCell ref="A81:F81"/>
  </mergeCells>
  <phoneticPr fontId="2" type="noConversion"/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Formularz cenowy</vt:lpstr>
      <vt:lpstr>Branża drogowa</vt:lpstr>
      <vt:lpstr>Branża sanitarna</vt:lpstr>
      <vt:lpstr>Branża elektryczna - budowa ośw</vt:lpstr>
      <vt:lpstr>Branża elektryczna - kolizje</vt:lpstr>
      <vt:lpstr>Branża telekomunikacyjna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nadzory1@gmail.com</dc:creator>
  <cp:lastModifiedBy>mniznik</cp:lastModifiedBy>
  <cp:lastPrinted>2023-11-14T13:53:14Z</cp:lastPrinted>
  <dcterms:created xsi:type="dcterms:W3CDTF">2023-11-06T06:33:48Z</dcterms:created>
  <dcterms:modified xsi:type="dcterms:W3CDTF">2023-11-16T13:25:44Z</dcterms:modified>
</cp:coreProperties>
</file>