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wojcik\Desktop\marcin 2021\271 umowy - w zakresie przeciwdziałania niszczeniu dróg\271.7.2021.PZ3 remonty nawierzchni z MB\"/>
    </mc:Choice>
  </mc:AlternateContent>
  <xr:revisionPtr revIDLastSave="0" documentId="13_ncr:1_{76B07BFE-8A0C-4DA5-962E-88603349F072}" xr6:coauthVersionLast="47" xr6:coauthVersionMax="47" xr10:uidLastSave="{00000000-0000-0000-0000-000000000000}"/>
  <bookViews>
    <workbookView xWindow="-120" yWindow="-120" windowWidth="29040" windowHeight="15840" tabRatio="602" xr2:uid="{C40EC9C0-D560-4414-AD1E-E9BC753F1EC1}"/>
  </bookViews>
  <sheets>
    <sheet name="podział na rodz. nawierzchni" sheetId="1" r:id="rId1"/>
    <sheet name="Arkusz3" sheetId="3" r:id="rId2"/>
  </sheets>
  <definedNames>
    <definedName name="_xlnm.Print_Area" localSheetId="0">'podział na rodz. nawierzchni'!$A$1:$I$78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E64" i="1" l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G65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6" i="1"/>
  <c r="G36" i="1" s="1"/>
  <c r="E34" i="1"/>
  <c r="G34" i="1" s="1"/>
  <c r="E33" i="1"/>
  <c r="G33" i="1" s="1"/>
  <c r="E31" i="1"/>
  <c r="G31" i="1" s="1"/>
  <c r="E29" i="1"/>
  <c r="G29" i="1" s="1"/>
  <c r="E28" i="1"/>
  <c r="G28" i="1" s="1"/>
  <c r="E26" i="1"/>
  <c r="G26" i="1" s="1"/>
  <c r="E25" i="1"/>
  <c r="G25" i="1" s="1"/>
  <c r="E23" i="1"/>
  <c r="G23" i="1" s="1"/>
  <c r="E22" i="1"/>
  <c r="G22" i="1" s="1"/>
  <c r="E20" i="1"/>
  <c r="G20" i="1" s="1"/>
  <c r="E18" i="1"/>
  <c r="G18" i="1" s="1"/>
  <c r="E16" i="1"/>
  <c r="G16" i="1" s="1"/>
  <c r="E15" i="1"/>
  <c r="G15" i="1" s="1"/>
  <c r="E13" i="1"/>
  <c r="G13" i="1" s="1"/>
  <c r="E11" i="1"/>
  <c r="G11" i="1" s="1"/>
  <c r="E10" i="1"/>
  <c r="G10" i="1" s="1"/>
  <c r="G52" i="1" s="1"/>
  <c r="E9" i="1"/>
  <c r="G9" i="1" s="1"/>
  <c r="D65" i="1"/>
  <c r="G66" i="1" l="1"/>
  <c r="I68" i="1"/>
  <c r="E65" i="1"/>
  <c r="E52" i="1"/>
  <c r="D52" i="1"/>
  <c r="D66" i="1" s="1"/>
  <c r="I69" i="1" l="1"/>
  <c r="I70" i="1" s="1"/>
  <c r="E66" i="1"/>
</calcChain>
</file>

<file path=xl/sharedStrings.xml><?xml version="1.0" encoding="utf-8"?>
<sst xmlns="http://schemas.openxmlformats.org/spreadsheetml/2006/main" count="138" uniqueCount="120">
  <si>
    <t>129002 N</t>
  </si>
  <si>
    <t>129005 N</t>
  </si>
  <si>
    <t>129007 N</t>
  </si>
  <si>
    <t>129008 N</t>
  </si>
  <si>
    <t>129010 N</t>
  </si>
  <si>
    <t>129011 N</t>
  </si>
  <si>
    <t>129018 N</t>
  </si>
  <si>
    <t>129020 N</t>
  </si>
  <si>
    <t>129021 N</t>
  </si>
  <si>
    <t>129023 N</t>
  </si>
  <si>
    <t>129024 N</t>
  </si>
  <si>
    <t>129025 N</t>
  </si>
  <si>
    <t>129028 N</t>
  </si>
  <si>
    <t>129030 N</t>
  </si>
  <si>
    <t>129035 N</t>
  </si>
  <si>
    <t>129036 N</t>
  </si>
  <si>
    <t>129038 N</t>
  </si>
  <si>
    <t>Upałty – Upałty Małe</t>
  </si>
  <si>
    <t>129043 N</t>
  </si>
  <si>
    <t>Antonowo, ul. Browarna</t>
  </si>
  <si>
    <t>129051 N</t>
  </si>
  <si>
    <t>Wilkasy, ul. Brzozowa</t>
  </si>
  <si>
    <t>129054 N</t>
  </si>
  <si>
    <t>Wilkasy, ul. Dolna</t>
  </si>
  <si>
    <t>129056 N</t>
  </si>
  <si>
    <t>Wilkasy, ul. Kasztanowa</t>
  </si>
  <si>
    <t>129057 N</t>
  </si>
  <si>
    <t>Wilkasy, ul. Klonowa</t>
  </si>
  <si>
    <t>129058 N</t>
  </si>
  <si>
    <t>Wilkasy, ul. Kolejowa</t>
  </si>
  <si>
    <t>129059 N</t>
  </si>
  <si>
    <t>Wilkasy, ul. Krótka</t>
  </si>
  <si>
    <t>129060 N</t>
  </si>
  <si>
    <t>Wilkasy, ul. Kwiatowa</t>
  </si>
  <si>
    <t>129061 N</t>
  </si>
  <si>
    <t>Wilkasy, ul. Leśna</t>
  </si>
  <si>
    <t>129062 N</t>
  </si>
  <si>
    <t>Wilkasy, ul. Okrężna</t>
  </si>
  <si>
    <t>129065 N</t>
  </si>
  <si>
    <t>Wilkasy, ul. Przemysłowa</t>
  </si>
  <si>
    <t>129066 N</t>
  </si>
  <si>
    <t>Wilkasy, ul. Różana</t>
  </si>
  <si>
    <t>129067 N</t>
  </si>
  <si>
    <t>Wilkasy, ul. Sosnowa</t>
  </si>
  <si>
    <t>129068 N</t>
  </si>
  <si>
    <t>Wilkasy, ul. Spacerowa</t>
  </si>
  <si>
    <t>129070 N</t>
  </si>
  <si>
    <t>Wilkasy</t>
  </si>
  <si>
    <t>Antonowo</t>
  </si>
  <si>
    <t>km</t>
  </si>
  <si>
    <t>Bogaczewo</t>
  </si>
  <si>
    <t>Bogacko</t>
  </si>
  <si>
    <t>Bystry</t>
  </si>
  <si>
    <t>Upałty</t>
  </si>
  <si>
    <t>Świdry</t>
  </si>
  <si>
    <t>Sołdany</t>
  </si>
  <si>
    <t>Spytkowo</t>
  </si>
  <si>
    <t>Sterławki Małe</t>
  </si>
  <si>
    <t>Kożuchy Wielkie</t>
  </si>
  <si>
    <t>Razem:</t>
  </si>
  <si>
    <t>Nazwa drogi</t>
  </si>
  <si>
    <t>Wilkasy, ul. Nadbrzeżna</t>
  </si>
  <si>
    <t>dr. kraj. nr 63-Spytkowo osiedle (dz. geod. nr: 231)</t>
  </si>
  <si>
    <t>dr. kraj. nr 59-Wilkaski (dz. geod. nr 43)</t>
  </si>
  <si>
    <t>dr. woj. nr 643 - Bogaczewo osiedle (dz. geod. nr 223; 226/1; 226/2)</t>
  </si>
  <si>
    <t>gr. gminy (Monetki)-Kozin (dz. geod. nr 2/5; 3/5; 168/4; 2/6; 168/6; 3/7; 2/8; 2/9; 168/8; 3/8; 168/9; 3/2; 153/3; 4/6; 152/1; 152/2; 4/12)</t>
  </si>
  <si>
    <t>dr. pow. nr 1823 N-Kruklin kol. (dz. geod. nr 115; 110)</t>
  </si>
  <si>
    <t>lp.</t>
  </si>
  <si>
    <t>Nr drogi</t>
  </si>
  <si>
    <t>dr.kraj. nr 63-Bystry GZK (dz.geod. nr 6/119; 6/46; 6/47)</t>
  </si>
  <si>
    <t>dr.kraj. nr 63-Bystry-osiedle-przystanek autobusoway (dz.geod.nr 13/18; 13/34)</t>
  </si>
  <si>
    <t>Drogi zaliczone do kategorii dróg gminnych o nawierzchni z masy bitumicznej:</t>
  </si>
  <si>
    <t>dr.pow.nr 1803 N-Pierkunowo-poligon (dz.geod.nr 158; 157/3; cz. 157/8;)</t>
  </si>
  <si>
    <t>Pierkunowo (dz. geod. nr 38)</t>
  </si>
  <si>
    <t>Wrony (wieś)</t>
  </si>
  <si>
    <t>dr. gm. nr. 129007 N (Wronka) - Wilkaski</t>
  </si>
  <si>
    <t>Kruklin-gr. gm. (Siedliska)</t>
  </si>
  <si>
    <t>Kamionki-Bogacko</t>
  </si>
  <si>
    <t>Bogacko-Wrony</t>
  </si>
  <si>
    <t>Bogaczewo (wieś)</t>
  </si>
  <si>
    <t>Droga Bystry-oczyszczalnia ścieków</t>
  </si>
  <si>
    <t>dr. pow. nr. 1736 N–Kożuchy Wielkie (odcinek w Kożuchach Wielkich)</t>
  </si>
  <si>
    <t>dr. pow. nr. 1827 N ( Kożuchy Wielkie )-Kożuchy Małe</t>
  </si>
  <si>
    <t>Upałty (wieś)</t>
  </si>
  <si>
    <t>Spytkowo-Sołdany</t>
  </si>
  <si>
    <t>Sołdany (wieś)</t>
  </si>
  <si>
    <t>dr. kraj. nr. 63-Spytkowo</t>
  </si>
  <si>
    <t>dr. wojew. nr. 592 (Sterławki Małe)-Wronka-Szczybały Giżyckie</t>
  </si>
  <si>
    <t>Sterławki Małe-Szczybały Giżyckie (odcinek w Szczybałach Giżyckich)</t>
  </si>
  <si>
    <t>Świdry (wieś)</t>
  </si>
  <si>
    <t>dr.pow.nr 1827 N Kożuchy Wielkie-kolonia-Kożuchy Małe (dz.geod nr 135; 258; 29/20) (odcinek w Kożuchach Małych)</t>
  </si>
  <si>
    <t>Drogi wewnętrzne o nawierzchni z masy bitumicznej:</t>
  </si>
  <si>
    <t xml:space="preserve">Odcinek drogi                             </t>
  </si>
  <si>
    <t xml:space="preserve">Zniszczenie </t>
  </si>
  <si>
    <t>%</t>
  </si>
  <si>
    <t>Powierzchnia konieczna do remontu</t>
  </si>
  <si>
    <t>Ogółem</t>
  </si>
  <si>
    <r>
      <t>m</t>
    </r>
    <r>
      <rPr>
        <b/>
        <vertAlign val="superscript"/>
        <sz val="10"/>
        <rFont val="Arial CE"/>
        <charset val="238"/>
      </rPr>
      <t>2</t>
    </r>
  </si>
  <si>
    <t>Cena jednoskowa netto</t>
  </si>
  <si>
    <t>zl</t>
  </si>
  <si>
    <t>zł</t>
  </si>
  <si>
    <t>Wartość netto</t>
  </si>
  <si>
    <t>Wartość                  netto</t>
  </si>
  <si>
    <r>
      <t xml:space="preserve">zadanie pn.: </t>
    </r>
    <r>
      <rPr>
        <b/>
        <sz val="14"/>
        <color theme="1"/>
        <rFont val="Arial"/>
        <family val="2"/>
        <charset val="238"/>
      </rPr>
      <t>Remonty jezdni dróg gminnych i dróg wewnętrznych o nawierzchni z masy bitumicznej                                                                                                 na terenie Gminy Giżycko, dla których zarządcą jest Wójt Gminy Giżycko.</t>
    </r>
  </si>
  <si>
    <t>VAT 23 %</t>
  </si>
  <si>
    <t>Wartość brutto</t>
  </si>
  <si>
    <t>zł netto</t>
  </si>
  <si>
    <t>naprawę uszkodzeń o głębokości do 3 cm - na pow. 0,80-1,00 %</t>
  </si>
  <si>
    <t xml:space="preserve">naprawę uszkodzeń o głębokości do 5 cm </t>
  </si>
  <si>
    <t>naprawę rakowin o głębokości do 2 cm - na pow. 0,20-1,00 %</t>
  </si>
  <si>
    <t xml:space="preserve">naprawę uszkodzeń o głębokości do 4 cm - na pow. ponad 2,00 % </t>
  </si>
  <si>
    <t>…....................................................</t>
  </si>
  <si>
    <t xml:space="preserve">do wyliczeń przyjęto: </t>
  </si>
  <si>
    <t>…............</t>
  </si>
  <si>
    <t>(podpis przedstawiciela Wykonawcy)</t>
  </si>
  <si>
    <t>b/n</t>
  </si>
  <si>
    <t>Kosztorys Ofertowy</t>
  </si>
  <si>
    <t>dr.kraj. nr 63-Grajwo-kolonia (dz.geod. nr 119)</t>
  </si>
  <si>
    <t>umowy nr …...................................... z dnia …................................................</t>
  </si>
  <si>
    <t xml:space="preserve">załącznik nr 3 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</si>
</sst>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name val="Arial CE"/>
      <charset val="238"/>
    </font>
    <font>
      <b/>
      <sz val="8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1" fontId="6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Border="1"/>
    <xf numFmtId="0" fontId="11" fillId="0" borderId="0" xfId="0" applyFont="1"/>
    <xf numFmtId="0" fontId="0" fillId="0" borderId="0" xfId="0" applyFill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0" fillId="0" borderId="0" xfId="0" applyFont="1" applyFill="1"/>
    <xf numFmtId="0" fontId="7" fillId="0" borderId="1" xfId="0" applyFont="1" applyBorder="1" applyAlignment="1">
      <alignment vertical="center" wrapText="1"/>
    </xf>
    <xf numFmtId="0" fontId="11" fillId="0" borderId="1" xfId="0" applyFont="1" applyBorder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/>
    <xf numFmtId="16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164" fontId="12" fillId="0" borderId="1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4" fontId="3" fillId="0" borderId="27" xfId="0" applyNumberFormat="1" applyFont="1" applyBorder="1" applyAlignment="1" applyProtection="1">
      <alignment horizontal="center" vertical="center" wrapText="1"/>
      <protection locked="0"/>
    </xf>
    <xf numFmtId="4" fontId="2" fillId="0" borderId="21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/>
    </xf>
    <xf numFmtId="4" fontId="17" fillId="2" borderId="13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8" fillId="3" borderId="1" xfId="0" applyNumberFormat="1" applyFont="1" applyFill="1" applyBorder="1" applyAlignment="1">
      <alignment horizontal="center" vertical="center"/>
    </xf>
    <xf numFmtId="4" fontId="17" fillId="3" borderId="3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18" fillId="3" borderId="2" xfId="0" applyNumberFormat="1" applyFont="1" applyFill="1" applyBorder="1" applyAlignment="1">
      <alignment horizontal="center" vertical="center"/>
    </xf>
    <xf numFmtId="4" fontId="17" fillId="3" borderId="13" xfId="0" applyNumberFormat="1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horizontal="center" vertical="center"/>
    </xf>
    <xf numFmtId="4" fontId="18" fillId="4" borderId="6" xfId="0" applyNumberFormat="1" applyFont="1" applyFill="1" applyBorder="1" applyAlignment="1">
      <alignment horizontal="center" vertical="center"/>
    </xf>
    <xf numFmtId="4" fontId="18" fillId="4" borderId="12" xfId="0" applyNumberFormat="1" applyFont="1" applyFill="1" applyBorder="1" applyAlignment="1">
      <alignment horizontal="center" vertical="center"/>
    </xf>
    <xf numFmtId="4" fontId="12" fillId="4" borderId="12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" fontId="16" fillId="0" borderId="18" xfId="0" applyNumberFormat="1" applyFont="1" applyBorder="1" applyAlignment="1">
      <alignment horizontal="left" vertical="center" wrapText="1"/>
    </xf>
    <xf numFmtId="1" fontId="16" fillId="0" borderId="20" xfId="0" applyNumberFormat="1" applyFont="1" applyBorder="1" applyAlignment="1">
      <alignment horizontal="left" vertical="center" wrapText="1"/>
    </xf>
    <xf numFmtId="1" fontId="16" fillId="0" borderId="19" xfId="0" applyNumberFormat="1" applyFont="1" applyBorder="1" applyAlignment="1">
      <alignment horizontal="left" vertical="center" wrapText="1"/>
    </xf>
    <xf numFmtId="1" fontId="16" fillId="0" borderId="4" xfId="0" applyNumberFormat="1" applyFont="1" applyBorder="1" applyAlignment="1">
      <alignment horizontal="left" vertical="center" wrapText="1"/>
    </xf>
    <xf numFmtId="1" fontId="16" fillId="0" borderId="9" xfId="0" applyNumberFormat="1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04E8-6A4C-48B4-8B3F-C007D9081773}">
  <dimension ref="A1:J101"/>
  <sheetViews>
    <sheetView tabSelected="1" zoomScale="120" zoomScaleNormal="120" zoomScaleSheetLayoutView="30" workbookViewId="0">
      <selection activeCell="A4" sqref="A4:I4"/>
    </sheetView>
  </sheetViews>
  <sheetFormatPr defaultRowHeight="14.25" x14ac:dyDescent="0.2"/>
  <cols>
    <col min="1" max="1" width="5.5703125" style="94" customWidth="1"/>
    <col min="2" max="2" width="10.85546875" style="1" customWidth="1"/>
    <col min="3" max="3" width="75.28515625" style="12" customWidth="1"/>
    <col min="4" max="4" width="10.42578125" style="23" customWidth="1"/>
    <col min="5" max="5" width="13" style="35" customWidth="1"/>
    <col min="6" max="6" width="12.28515625" style="37" customWidth="1"/>
    <col min="7" max="7" width="14" style="37" customWidth="1"/>
    <col min="8" max="8" width="12.28515625" style="37" customWidth="1"/>
    <col min="9" max="9" width="13.42578125" style="42" bestFit="1" customWidth="1"/>
    <col min="10" max="16384" width="9.140625" style="1"/>
  </cols>
  <sheetData>
    <row r="1" spans="1:10" ht="16.5" customHeight="1" x14ac:dyDescent="0.2">
      <c r="A1" s="97" t="s">
        <v>119</v>
      </c>
      <c r="B1" s="97"/>
      <c r="C1" s="97"/>
      <c r="D1" s="97"/>
      <c r="E1" s="97"/>
      <c r="F1" s="97"/>
      <c r="G1" s="97"/>
      <c r="H1" s="97"/>
      <c r="I1" s="97"/>
    </row>
    <row r="2" spans="1:10" ht="16.5" customHeight="1" x14ac:dyDescent="0.2">
      <c r="A2" s="97" t="s">
        <v>118</v>
      </c>
      <c r="B2" s="97"/>
      <c r="C2" s="97"/>
      <c r="D2" s="97"/>
      <c r="E2" s="97"/>
      <c r="F2" s="97"/>
      <c r="G2" s="97"/>
      <c r="H2" s="97"/>
      <c r="I2" s="97"/>
    </row>
    <row r="3" spans="1:10" ht="51" customHeight="1" x14ac:dyDescent="0.2">
      <c r="A3" s="96" t="s">
        <v>103</v>
      </c>
      <c r="B3" s="96"/>
      <c r="C3" s="96"/>
      <c r="D3" s="96"/>
      <c r="E3" s="96"/>
      <c r="F3" s="96"/>
      <c r="G3" s="96"/>
      <c r="H3" s="96"/>
      <c r="I3" s="96"/>
    </row>
    <row r="4" spans="1:10" ht="61.5" customHeight="1" thickBot="1" x14ac:dyDescent="0.25">
      <c r="A4" s="121" t="s">
        <v>116</v>
      </c>
      <c r="B4" s="121"/>
      <c r="C4" s="121"/>
      <c r="D4" s="121"/>
      <c r="E4" s="121"/>
      <c r="F4" s="121"/>
      <c r="G4" s="121"/>
      <c r="H4" s="121"/>
      <c r="I4" s="121"/>
    </row>
    <row r="5" spans="1:10" s="2" customFormat="1" ht="50.25" customHeight="1" x14ac:dyDescent="0.2">
      <c r="A5" s="110" t="s">
        <v>67</v>
      </c>
      <c r="B5" s="108" t="s">
        <v>68</v>
      </c>
      <c r="C5" s="106" t="s">
        <v>60</v>
      </c>
      <c r="D5" s="113" t="s">
        <v>92</v>
      </c>
      <c r="E5" s="114"/>
      <c r="F5" s="44" t="s">
        <v>93</v>
      </c>
      <c r="G5" s="45" t="s">
        <v>95</v>
      </c>
      <c r="H5" s="44" t="s">
        <v>98</v>
      </c>
      <c r="I5" s="46" t="s">
        <v>102</v>
      </c>
      <c r="J5" s="18"/>
    </row>
    <row r="6" spans="1:10" s="2" customFormat="1" ht="19.5" customHeight="1" thickBot="1" x14ac:dyDescent="0.25">
      <c r="A6" s="111"/>
      <c r="B6" s="109"/>
      <c r="C6" s="107"/>
      <c r="D6" s="47" t="s">
        <v>49</v>
      </c>
      <c r="E6" s="48" t="s">
        <v>97</v>
      </c>
      <c r="F6" s="49" t="s">
        <v>94</v>
      </c>
      <c r="G6" s="50" t="s">
        <v>97</v>
      </c>
      <c r="H6" s="49" t="s">
        <v>99</v>
      </c>
      <c r="I6" s="51" t="s">
        <v>100</v>
      </c>
    </row>
    <row r="7" spans="1:10" s="3" customFormat="1" ht="15" customHeight="1" thickBot="1" x14ac:dyDescent="0.3">
      <c r="A7" s="80">
        <v>1</v>
      </c>
      <c r="B7" s="81">
        <v>2</v>
      </c>
      <c r="C7" s="82">
        <v>3</v>
      </c>
      <c r="D7" s="83">
        <v>4</v>
      </c>
      <c r="E7" s="84">
        <v>5</v>
      </c>
      <c r="F7" s="85">
        <v>6</v>
      </c>
      <c r="G7" s="85">
        <v>7</v>
      </c>
      <c r="H7" s="86">
        <v>8</v>
      </c>
      <c r="I7" s="87">
        <v>9</v>
      </c>
    </row>
    <row r="8" spans="1:10" s="3" customFormat="1" ht="16.5" customHeight="1" x14ac:dyDescent="0.25">
      <c r="A8" s="98" t="s">
        <v>71</v>
      </c>
      <c r="B8" s="99"/>
      <c r="C8" s="99"/>
      <c r="D8" s="99"/>
      <c r="E8" s="99"/>
      <c r="F8" s="99"/>
      <c r="G8" s="99"/>
      <c r="H8" s="99"/>
      <c r="I8" s="100"/>
    </row>
    <row r="9" spans="1:10" s="5" customFormat="1" ht="18.75" customHeight="1" x14ac:dyDescent="0.2">
      <c r="A9" s="88">
        <v>1</v>
      </c>
      <c r="B9" s="6" t="s">
        <v>1</v>
      </c>
      <c r="C9" s="16" t="s">
        <v>74</v>
      </c>
      <c r="D9" s="20">
        <v>1.1100000000000001</v>
      </c>
      <c r="E9" s="31">
        <f>PRODUCT(D9*5)*1000</f>
        <v>5550.0000000000009</v>
      </c>
      <c r="F9" s="36">
        <v>2</v>
      </c>
      <c r="G9" s="38">
        <f>PRODUCT(E9,F9,0.01)</f>
        <v>111.00000000000001</v>
      </c>
      <c r="H9" s="36"/>
      <c r="I9" s="40"/>
    </row>
    <row r="10" spans="1:10" s="5" customFormat="1" ht="18.75" customHeight="1" x14ac:dyDescent="0.2">
      <c r="A10" s="88">
        <v>2</v>
      </c>
      <c r="B10" s="6" t="s">
        <v>3</v>
      </c>
      <c r="C10" s="16" t="s">
        <v>75</v>
      </c>
      <c r="D10" s="20">
        <v>2.1110000000000002</v>
      </c>
      <c r="E10" s="31">
        <f t="shared" ref="E10:E11" si="0">PRODUCT(D10*5)*1000</f>
        <v>10555.000000000002</v>
      </c>
      <c r="F10" s="36">
        <v>0.5</v>
      </c>
      <c r="G10" s="38">
        <f t="shared" ref="G10:G51" si="1">PRODUCT(E10,F10,0.01)</f>
        <v>52.775000000000013</v>
      </c>
      <c r="H10" s="36"/>
      <c r="I10" s="40"/>
    </row>
    <row r="11" spans="1:10" s="5" customFormat="1" ht="18.75" customHeight="1" x14ac:dyDescent="0.2">
      <c r="A11" s="88">
        <v>3</v>
      </c>
      <c r="B11" s="6" t="s">
        <v>11</v>
      </c>
      <c r="C11" s="16" t="s">
        <v>76</v>
      </c>
      <c r="D11" s="20">
        <v>1.984</v>
      </c>
      <c r="E11" s="31">
        <f t="shared" si="0"/>
        <v>9920</v>
      </c>
      <c r="F11" s="36">
        <v>0.8</v>
      </c>
      <c r="G11" s="38">
        <f t="shared" si="1"/>
        <v>79.36</v>
      </c>
      <c r="H11" s="36"/>
      <c r="I11" s="40"/>
    </row>
    <row r="12" spans="1:10" s="5" customFormat="1" ht="18.75" customHeight="1" x14ac:dyDescent="0.2">
      <c r="A12" s="112" t="s">
        <v>48</v>
      </c>
      <c r="B12" s="112"/>
      <c r="C12" s="112"/>
      <c r="D12" s="20"/>
      <c r="E12" s="31"/>
      <c r="F12" s="36"/>
      <c r="G12" s="38"/>
      <c r="H12" s="36"/>
      <c r="I12" s="40"/>
    </row>
    <row r="13" spans="1:10" s="4" customFormat="1" ht="18.75" customHeight="1" x14ac:dyDescent="0.2">
      <c r="A13" s="89">
        <v>4</v>
      </c>
      <c r="B13" s="59" t="s">
        <v>18</v>
      </c>
      <c r="C13" s="54" t="s">
        <v>19</v>
      </c>
      <c r="D13" s="55">
        <v>0.6</v>
      </c>
      <c r="E13" s="56">
        <f>PRODUCT(D13*5)*1000</f>
        <v>3000</v>
      </c>
      <c r="F13" s="57">
        <v>0.5</v>
      </c>
      <c r="G13" s="56">
        <f t="shared" si="1"/>
        <v>15</v>
      </c>
      <c r="H13" s="57"/>
      <c r="I13" s="58"/>
    </row>
    <row r="14" spans="1:10" s="4" customFormat="1" ht="18.75" customHeight="1" x14ac:dyDescent="0.2">
      <c r="A14" s="104" t="s">
        <v>51</v>
      </c>
      <c r="B14" s="104"/>
      <c r="C14" s="104"/>
      <c r="D14" s="21"/>
      <c r="E14" s="31"/>
      <c r="F14" s="36"/>
      <c r="G14" s="38"/>
      <c r="H14" s="36"/>
      <c r="I14" s="40"/>
    </row>
    <row r="15" spans="1:10" s="4" customFormat="1" ht="18.75" customHeight="1" x14ac:dyDescent="0.2">
      <c r="A15" s="89">
        <v>5</v>
      </c>
      <c r="B15" s="59" t="s">
        <v>0</v>
      </c>
      <c r="C15" s="54" t="s">
        <v>77</v>
      </c>
      <c r="D15" s="55">
        <v>4.8659999999999997</v>
      </c>
      <c r="E15" s="56">
        <f t="shared" ref="E15:E51" si="2">PRODUCT(D15*5)*1000</f>
        <v>24330</v>
      </c>
      <c r="F15" s="57">
        <v>2</v>
      </c>
      <c r="G15" s="56">
        <f t="shared" si="1"/>
        <v>486.6</v>
      </c>
      <c r="H15" s="57"/>
      <c r="I15" s="58"/>
    </row>
    <row r="16" spans="1:10" s="4" customFormat="1" ht="18.75" customHeight="1" x14ac:dyDescent="0.2">
      <c r="A16" s="89">
        <v>6</v>
      </c>
      <c r="B16" s="59" t="s">
        <v>14</v>
      </c>
      <c r="C16" s="54" t="s">
        <v>78</v>
      </c>
      <c r="D16" s="55">
        <v>2.3969999999999998</v>
      </c>
      <c r="E16" s="56">
        <f t="shared" si="2"/>
        <v>11985</v>
      </c>
      <c r="F16" s="57">
        <v>2</v>
      </c>
      <c r="G16" s="56">
        <f t="shared" si="1"/>
        <v>239.70000000000002</v>
      </c>
      <c r="H16" s="57"/>
      <c r="I16" s="58"/>
    </row>
    <row r="17" spans="1:9" s="4" customFormat="1" ht="18.75" customHeight="1" x14ac:dyDescent="0.2">
      <c r="A17" s="105" t="s">
        <v>50</v>
      </c>
      <c r="B17" s="105"/>
      <c r="C17" s="105"/>
      <c r="D17" s="21"/>
      <c r="E17" s="31"/>
      <c r="F17" s="36"/>
      <c r="G17" s="38"/>
      <c r="H17" s="36"/>
      <c r="I17" s="40"/>
    </row>
    <row r="18" spans="1:9" s="4" customFormat="1" ht="18.75" customHeight="1" x14ac:dyDescent="0.2">
      <c r="A18" s="89">
        <v>7</v>
      </c>
      <c r="B18" s="59" t="s">
        <v>5</v>
      </c>
      <c r="C18" s="54" t="s">
        <v>79</v>
      </c>
      <c r="D18" s="55">
        <v>0.68500000000000005</v>
      </c>
      <c r="E18" s="56">
        <f t="shared" si="2"/>
        <v>3425.0000000000005</v>
      </c>
      <c r="F18" s="57">
        <v>1.5</v>
      </c>
      <c r="G18" s="56">
        <f t="shared" si="1"/>
        <v>51.375000000000007</v>
      </c>
      <c r="H18" s="57"/>
      <c r="I18" s="58"/>
    </row>
    <row r="19" spans="1:9" s="4" customFormat="1" ht="18.75" customHeight="1" x14ac:dyDescent="0.2">
      <c r="A19" s="104" t="s">
        <v>52</v>
      </c>
      <c r="B19" s="104"/>
      <c r="C19" s="104"/>
      <c r="D19" s="21"/>
      <c r="E19" s="31"/>
      <c r="F19" s="36"/>
      <c r="G19" s="38"/>
      <c r="H19" s="36"/>
      <c r="I19" s="40"/>
    </row>
    <row r="20" spans="1:9" s="4" customFormat="1" ht="18.75" customHeight="1" x14ac:dyDescent="0.2">
      <c r="A20" s="89">
        <v>8</v>
      </c>
      <c r="B20" s="59" t="s">
        <v>46</v>
      </c>
      <c r="C20" s="54" t="s">
        <v>80</v>
      </c>
      <c r="D20" s="55">
        <v>0.80500000000000005</v>
      </c>
      <c r="E20" s="56">
        <f t="shared" si="2"/>
        <v>4025.0000000000005</v>
      </c>
      <c r="F20" s="57">
        <v>0.2</v>
      </c>
      <c r="G20" s="56">
        <f t="shared" si="1"/>
        <v>8.0500000000000007</v>
      </c>
      <c r="H20" s="57"/>
      <c r="I20" s="58"/>
    </row>
    <row r="21" spans="1:9" s="4" customFormat="1" ht="18.75" customHeight="1" x14ac:dyDescent="0.2">
      <c r="A21" s="104" t="s">
        <v>58</v>
      </c>
      <c r="B21" s="104"/>
      <c r="C21" s="104"/>
      <c r="D21" s="21"/>
      <c r="E21" s="31"/>
      <c r="F21" s="36"/>
      <c r="G21" s="38"/>
      <c r="H21" s="36"/>
      <c r="I21" s="40"/>
    </row>
    <row r="22" spans="1:9" s="4" customFormat="1" ht="18.75" customHeight="1" x14ac:dyDescent="0.2">
      <c r="A22" s="89">
        <v>9</v>
      </c>
      <c r="B22" s="59" t="s">
        <v>9</v>
      </c>
      <c r="C22" s="54" t="s">
        <v>81</v>
      </c>
      <c r="D22" s="55">
        <v>0.27500000000000002</v>
      </c>
      <c r="E22" s="56">
        <f t="shared" si="2"/>
        <v>1375</v>
      </c>
      <c r="F22" s="57">
        <v>1</v>
      </c>
      <c r="G22" s="56">
        <f t="shared" si="1"/>
        <v>13.75</v>
      </c>
      <c r="H22" s="57"/>
      <c r="I22" s="58"/>
    </row>
    <row r="23" spans="1:9" s="4" customFormat="1" ht="18.75" customHeight="1" x14ac:dyDescent="0.2">
      <c r="A23" s="89">
        <v>10</v>
      </c>
      <c r="B23" s="59" t="s">
        <v>10</v>
      </c>
      <c r="C23" s="54" t="s">
        <v>82</v>
      </c>
      <c r="D23" s="55">
        <v>1.534</v>
      </c>
      <c r="E23" s="56">
        <f t="shared" si="2"/>
        <v>7670</v>
      </c>
      <c r="F23" s="57">
        <v>7</v>
      </c>
      <c r="G23" s="56">
        <f t="shared" si="1"/>
        <v>536.9</v>
      </c>
      <c r="H23" s="57"/>
      <c r="I23" s="58"/>
    </row>
    <row r="24" spans="1:9" s="4" customFormat="1" ht="18.75" customHeight="1" x14ac:dyDescent="0.2">
      <c r="A24" s="104" t="s">
        <v>53</v>
      </c>
      <c r="B24" s="104"/>
      <c r="C24" s="104"/>
      <c r="D24" s="21"/>
      <c r="E24" s="31"/>
      <c r="F24" s="36"/>
      <c r="G24" s="38"/>
      <c r="H24" s="36"/>
      <c r="I24" s="40"/>
    </row>
    <row r="25" spans="1:9" s="4" customFormat="1" ht="18.75" customHeight="1" x14ac:dyDescent="0.2">
      <c r="A25" s="89">
        <v>11</v>
      </c>
      <c r="B25" s="59" t="s">
        <v>12</v>
      </c>
      <c r="C25" s="54" t="s">
        <v>83</v>
      </c>
      <c r="D25" s="55">
        <v>0.32300000000000001</v>
      </c>
      <c r="E25" s="56">
        <f t="shared" si="2"/>
        <v>1615</v>
      </c>
      <c r="F25" s="57">
        <v>0.2</v>
      </c>
      <c r="G25" s="56">
        <f t="shared" si="1"/>
        <v>3.23</v>
      </c>
      <c r="H25" s="57"/>
      <c r="I25" s="58"/>
    </row>
    <row r="26" spans="1:9" s="4" customFormat="1" ht="18.75" customHeight="1" x14ac:dyDescent="0.2">
      <c r="A26" s="89">
        <v>12</v>
      </c>
      <c r="B26" s="59" t="s">
        <v>16</v>
      </c>
      <c r="C26" s="54" t="s">
        <v>17</v>
      </c>
      <c r="D26" s="55">
        <v>2.34</v>
      </c>
      <c r="E26" s="56">
        <f t="shared" si="2"/>
        <v>11700</v>
      </c>
      <c r="F26" s="57">
        <v>0.1</v>
      </c>
      <c r="G26" s="56">
        <f t="shared" si="1"/>
        <v>11.700000000000001</v>
      </c>
      <c r="H26" s="57"/>
      <c r="I26" s="58"/>
    </row>
    <row r="27" spans="1:9" s="4" customFormat="1" ht="18.75" customHeight="1" x14ac:dyDescent="0.2">
      <c r="A27" s="104" t="s">
        <v>55</v>
      </c>
      <c r="B27" s="104"/>
      <c r="C27" s="104"/>
      <c r="D27" s="21"/>
      <c r="E27" s="31"/>
      <c r="F27" s="36"/>
      <c r="G27" s="38"/>
      <c r="H27" s="36"/>
      <c r="I27" s="40"/>
    </row>
    <row r="28" spans="1:9" s="4" customFormat="1" ht="18.75" customHeight="1" x14ac:dyDescent="0.2">
      <c r="A28" s="89">
        <v>13</v>
      </c>
      <c r="B28" s="59" t="s">
        <v>7</v>
      </c>
      <c r="C28" s="54" t="s">
        <v>84</v>
      </c>
      <c r="D28" s="55">
        <v>0.44</v>
      </c>
      <c r="E28" s="56">
        <f t="shared" si="2"/>
        <v>2200</v>
      </c>
      <c r="F28" s="57">
        <v>0.2</v>
      </c>
      <c r="G28" s="56">
        <f t="shared" si="1"/>
        <v>4.4000000000000004</v>
      </c>
      <c r="H28" s="57"/>
      <c r="I28" s="58"/>
    </row>
    <row r="29" spans="1:9" s="4" customFormat="1" ht="18.75" customHeight="1" x14ac:dyDescent="0.2">
      <c r="A29" s="89">
        <v>14</v>
      </c>
      <c r="B29" s="59" t="s">
        <v>8</v>
      </c>
      <c r="C29" s="54" t="s">
        <v>85</v>
      </c>
      <c r="D29" s="55">
        <v>1.45</v>
      </c>
      <c r="E29" s="56">
        <f t="shared" si="2"/>
        <v>7250</v>
      </c>
      <c r="F29" s="57">
        <v>0.2</v>
      </c>
      <c r="G29" s="56">
        <f t="shared" si="1"/>
        <v>14.5</v>
      </c>
      <c r="H29" s="57"/>
      <c r="I29" s="58"/>
    </row>
    <row r="30" spans="1:9" s="4" customFormat="1" ht="18.75" customHeight="1" x14ac:dyDescent="0.2">
      <c r="A30" s="104" t="s">
        <v>56</v>
      </c>
      <c r="B30" s="104"/>
      <c r="C30" s="104"/>
      <c r="D30" s="21"/>
      <c r="E30" s="31"/>
      <c r="F30" s="36"/>
      <c r="G30" s="38">
        <f t="shared" si="1"/>
        <v>0.01</v>
      </c>
      <c r="H30" s="36"/>
      <c r="I30" s="40"/>
    </row>
    <row r="31" spans="1:9" s="4" customFormat="1" ht="18.75" customHeight="1" x14ac:dyDescent="0.2">
      <c r="A31" s="89">
        <v>15</v>
      </c>
      <c r="B31" s="59" t="s">
        <v>6</v>
      </c>
      <c r="C31" s="54" t="s">
        <v>86</v>
      </c>
      <c r="D31" s="55">
        <v>1.206</v>
      </c>
      <c r="E31" s="56">
        <f t="shared" si="2"/>
        <v>6029.9999999999991</v>
      </c>
      <c r="F31" s="57">
        <v>0.5</v>
      </c>
      <c r="G31" s="56">
        <f t="shared" si="1"/>
        <v>30.149999999999995</v>
      </c>
      <c r="H31" s="57"/>
      <c r="I31" s="58"/>
    </row>
    <row r="32" spans="1:9" s="4" customFormat="1" ht="18.75" customHeight="1" x14ac:dyDescent="0.2">
      <c r="A32" s="104" t="s">
        <v>57</v>
      </c>
      <c r="B32" s="104"/>
      <c r="C32" s="104"/>
      <c r="D32" s="21"/>
      <c r="E32" s="31"/>
      <c r="F32" s="36"/>
      <c r="G32" s="38"/>
      <c r="H32" s="36"/>
      <c r="I32" s="40"/>
    </row>
    <row r="33" spans="1:9" s="4" customFormat="1" ht="18.75" customHeight="1" x14ac:dyDescent="0.2">
      <c r="A33" s="89">
        <v>16</v>
      </c>
      <c r="B33" s="59" t="s">
        <v>2</v>
      </c>
      <c r="C33" s="54" t="s">
        <v>87</v>
      </c>
      <c r="D33" s="55">
        <v>1.631</v>
      </c>
      <c r="E33" s="56">
        <f t="shared" si="2"/>
        <v>8154.9999999999991</v>
      </c>
      <c r="F33" s="57">
        <v>1</v>
      </c>
      <c r="G33" s="56">
        <f t="shared" si="1"/>
        <v>81.55</v>
      </c>
      <c r="H33" s="57"/>
      <c r="I33" s="58"/>
    </row>
    <row r="34" spans="1:9" s="4" customFormat="1" ht="18.75" customHeight="1" x14ac:dyDescent="0.2">
      <c r="A34" s="89">
        <v>17</v>
      </c>
      <c r="B34" s="59" t="s">
        <v>15</v>
      </c>
      <c r="C34" s="54" t="s">
        <v>88</v>
      </c>
      <c r="D34" s="55">
        <v>0.57499999999999996</v>
      </c>
      <c r="E34" s="56">
        <f t="shared" si="2"/>
        <v>2875</v>
      </c>
      <c r="F34" s="57">
        <v>1</v>
      </c>
      <c r="G34" s="56">
        <f t="shared" si="1"/>
        <v>28.75</v>
      </c>
      <c r="H34" s="57"/>
      <c r="I34" s="58"/>
    </row>
    <row r="35" spans="1:9" s="4" customFormat="1" ht="18.75" customHeight="1" x14ac:dyDescent="0.2">
      <c r="A35" s="104" t="s">
        <v>54</v>
      </c>
      <c r="B35" s="104"/>
      <c r="C35" s="104"/>
      <c r="D35" s="21"/>
      <c r="E35" s="31"/>
      <c r="F35" s="36"/>
      <c r="G35" s="38"/>
      <c r="H35" s="36"/>
      <c r="I35" s="40"/>
    </row>
    <row r="36" spans="1:9" s="4" customFormat="1" ht="18.75" customHeight="1" x14ac:dyDescent="0.2">
      <c r="A36" s="89">
        <v>18</v>
      </c>
      <c r="B36" s="59" t="s">
        <v>13</v>
      </c>
      <c r="C36" s="54" t="s">
        <v>89</v>
      </c>
      <c r="D36" s="55">
        <v>0.51800000000000002</v>
      </c>
      <c r="E36" s="56">
        <f t="shared" si="2"/>
        <v>2590</v>
      </c>
      <c r="F36" s="57">
        <v>1</v>
      </c>
      <c r="G36" s="56">
        <f t="shared" si="1"/>
        <v>25.900000000000002</v>
      </c>
      <c r="H36" s="57"/>
      <c r="I36" s="58"/>
    </row>
    <row r="37" spans="1:9" s="4" customFormat="1" ht="18.75" customHeight="1" x14ac:dyDescent="0.2">
      <c r="A37" s="105" t="s">
        <v>47</v>
      </c>
      <c r="B37" s="105"/>
      <c r="C37" s="105"/>
      <c r="D37" s="21"/>
      <c r="E37" s="31"/>
      <c r="F37" s="36"/>
      <c r="G37" s="38"/>
      <c r="H37" s="36"/>
      <c r="I37" s="40"/>
    </row>
    <row r="38" spans="1:9" s="4" customFormat="1" ht="18.75" customHeight="1" x14ac:dyDescent="0.2">
      <c r="A38" s="89">
        <v>19</v>
      </c>
      <c r="B38" s="59" t="s">
        <v>4</v>
      </c>
      <c r="C38" s="54" t="s">
        <v>61</v>
      </c>
      <c r="D38" s="55">
        <v>0.13700000000000001</v>
      </c>
      <c r="E38" s="56">
        <f t="shared" si="2"/>
        <v>685</v>
      </c>
      <c r="F38" s="57">
        <v>0.5</v>
      </c>
      <c r="G38" s="56">
        <f t="shared" si="1"/>
        <v>3.4250000000000003</v>
      </c>
      <c r="H38" s="57"/>
      <c r="I38" s="58"/>
    </row>
    <row r="39" spans="1:9" s="4" customFormat="1" ht="18.75" customHeight="1" x14ac:dyDescent="0.2">
      <c r="A39" s="89">
        <v>20</v>
      </c>
      <c r="B39" s="59" t="s">
        <v>20</v>
      </c>
      <c r="C39" s="54" t="s">
        <v>21</v>
      </c>
      <c r="D39" s="55">
        <v>0.74199999999999999</v>
      </c>
      <c r="E39" s="56">
        <f t="shared" si="2"/>
        <v>3710</v>
      </c>
      <c r="F39" s="57">
        <v>0.2</v>
      </c>
      <c r="G39" s="56">
        <f t="shared" si="1"/>
        <v>7.42</v>
      </c>
      <c r="H39" s="57"/>
      <c r="I39" s="58"/>
    </row>
    <row r="40" spans="1:9" s="4" customFormat="1" ht="18.75" customHeight="1" x14ac:dyDescent="0.2">
      <c r="A40" s="89">
        <v>21</v>
      </c>
      <c r="B40" s="59" t="s">
        <v>22</v>
      </c>
      <c r="C40" s="54" t="s">
        <v>23</v>
      </c>
      <c r="D40" s="55">
        <v>0.22</v>
      </c>
      <c r="E40" s="56">
        <f t="shared" si="2"/>
        <v>1100</v>
      </c>
      <c r="F40" s="57">
        <v>0.5</v>
      </c>
      <c r="G40" s="56">
        <f t="shared" si="1"/>
        <v>5.5</v>
      </c>
      <c r="H40" s="57"/>
      <c r="I40" s="58"/>
    </row>
    <row r="41" spans="1:9" s="4" customFormat="1" ht="18.75" customHeight="1" x14ac:dyDescent="0.2">
      <c r="A41" s="89">
        <v>22</v>
      </c>
      <c r="B41" s="59" t="s">
        <v>24</v>
      </c>
      <c r="C41" s="54" t="s">
        <v>25</v>
      </c>
      <c r="D41" s="55">
        <v>0.109</v>
      </c>
      <c r="E41" s="56">
        <f t="shared" si="2"/>
        <v>545</v>
      </c>
      <c r="F41" s="57">
        <v>0.5</v>
      </c>
      <c r="G41" s="56">
        <f t="shared" si="1"/>
        <v>2.7250000000000001</v>
      </c>
      <c r="H41" s="57"/>
      <c r="I41" s="58"/>
    </row>
    <row r="42" spans="1:9" s="4" customFormat="1" ht="18.75" customHeight="1" x14ac:dyDescent="0.2">
      <c r="A42" s="89">
        <v>23</v>
      </c>
      <c r="B42" s="59" t="s">
        <v>26</v>
      </c>
      <c r="C42" s="54" t="s">
        <v>27</v>
      </c>
      <c r="D42" s="55">
        <v>0.25</v>
      </c>
      <c r="E42" s="56">
        <f t="shared" si="2"/>
        <v>1250</v>
      </c>
      <c r="F42" s="57">
        <v>0.5</v>
      </c>
      <c r="G42" s="56">
        <f t="shared" si="1"/>
        <v>6.25</v>
      </c>
      <c r="H42" s="57"/>
      <c r="I42" s="58"/>
    </row>
    <row r="43" spans="1:9" s="4" customFormat="1" ht="18.75" customHeight="1" x14ac:dyDescent="0.2">
      <c r="A43" s="89">
        <v>24</v>
      </c>
      <c r="B43" s="59" t="s">
        <v>28</v>
      </c>
      <c r="C43" s="54" t="s">
        <v>29</v>
      </c>
      <c r="D43" s="55">
        <v>0.14699999999999999</v>
      </c>
      <c r="E43" s="56">
        <f t="shared" si="2"/>
        <v>735</v>
      </c>
      <c r="F43" s="57">
        <v>0.5</v>
      </c>
      <c r="G43" s="56">
        <f t="shared" si="1"/>
        <v>3.6750000000000003</v>
      </c>
      <c r="H43" s="57"/>
      <c r="I43" s="58"/>
    </row>
    <row r="44" spans="1:9" s="4" customFormat="1" ht="18.75" customHeight="1" x14ac:dyDescent="0.2">
      <c r="A44" s="89">
        <v>25</v>
      </c>
      <c r="B44" s="59" t="s">
        <v>30</v>
      </c>
      <c r="C44" s="54" t="s">
        <v>31</v>
      </c>
      <c r="D44" s="55">
        <v>5.8999999999999997E-2</v>
      </c>
      <c r="E44" s="56">
        <f t="shared" si="2"/>
        <v>295</v>
      </c>
      <c r="F44" s="57">
        <v>0.5</v>
      </c>
      <c r="G44" s="56">
        <f t="shared" si="1"/>
        <v>1.4750000000000001</v>
      </c>
      <c r="H44" s="57"/>
      <c r="I44" s="58"/>
    </row>
    <row r="45" spans="1:9" s="4" customFormat="1" ht="18.75" customHeight="1" x14ac:dyDescent="0.2">
      <c r="A45" s="89">
        <v>26</v>
      </c>
      <c r="B45" s="59" t="s">
        <v>32</v>
      </c>
      <c r="C45" s="54" t="s">
        <v>33</v>
      </c>
      <c r="D45" s="55">
        <v>0.34499999999999997</v>
      </c>
      <c r="E45" s="56">
        <f t="shared" si="2"/>
        <v>1724.9999999999998</v>
      </c>
      <c r="F45" s="57">
        <v>0.5</v>
      </c>
      <c r="G45" s="56">
        <f t="shared" si="1"/>
        <v>8.6249999999999982</v>
      </c>
      <c r="H45" s="57"/>
      <c r="I45" s="58"/>
    </row>
    <row r="46" spans="1:9" s="4" customFormat="1" ht="18.75" customHeight="1" x14ac:dyDescent="0.2">
      <c r="A46" s="89">
        <v>27</v>
      </c>
      <c r="B46" s="59" t="s">
        <v>34</v>
      </c>
      <c r="C46" s="54" t="s">
        <v>35</v>
      </c>
      <c r="D46" s="55">
        <v>0.47</v>
      </c>
      <c r="E46" s="56">
        <f t="shared" si="2"/>
        <v>2349.9999999999995</v>
      </c>
      <c r="F46" s="57">
        <v>0.5</v>
      </c>
      <c r="G46" s="56">
        <f t="shared" si="1"/>
        <v>11.749999999999998</v>
      </c>
      <c r="H46" s="57"/>
      <c r="I46" s="58"/>
    </row>
    <row r="47" spans="1:9" s="4" customFormat="1" ht="18.75" customHeight="1" x14ac:dyDescent="0.2">
      <c r="A47" s="89">
        <v>28</v>
      </c>
      <c r="B47" s="59" t="s">
        <v>36</v>
      </c>
      <c r="C47" s="54" t="s">
        <v>37</v>
      </c>
      <c r="D47" s="55">
        <v>0.47099999999999997</v>
      </c>
      <c r="E47" s="56">
        <f t="shared" si="2"/>
        <v>2355</v>
      </c>
      <c r="F47" s="57">
        <v>0.5</v>
      </c>
      <c r="G47" s="56">
        <f t="shared" si="1"/>
        <v>11.775</v>
      </c>
      <c r="H47" s="57"/>
      <c r="I47" s="58"/>
    </row>
    <row r="48" spans="1:9" s="4" customFormat="1" ht="18.75" customHeight="1" x14ac:dyDescent="0.2">
      <c r="A48" s="89">
        <v>29</v>
      </c>
      <c r="B48" s="59" t="s">
        <v>38</v>
      </c>
      <c r="C48" s="54" t="s">
        <v>39</v>
      </c>
      <c r="D48" s="55">
        <v>1.1995100000000001</v>
      </c>
      <c r="E48" s="56">
        <f t="shared" si="2"/>
        <v>5997.55</v>
      </c>
      <c r="F48" s="57">
        <v>2</v>
      </c>
      <c r="G48" s="56">
        <f t="shared" si="1"/>
        <v>119.95100000000001</v>
      </c>
      <c r="H48" s="57"/>
      <c r="I48" s="58"/>
    </row>
    <row r="49" spans="1:9" s="4" customFormat="1" ht="18.75" customHeight="1" x14ac:dyDescent="0.2">
      <c r="A49" s="89">
        <v>30</v>
      </c>
      <c r="B49" s="59" t="s">
        <v>40</v>
      </c>
      <c r="C49" s="54" t="s">
        <v>41</v>
      </c>
      <c r="D49" s="55">
        <v>0.11</v>
      </c>
      <c r="E49" s="56">
        <f t="shared" si="2"/>
        <v>550</v>
      </c>
      <c r="F49" s="57">
        <v>0.5</v>
      </c>
      <c r="G49" s="56">
        <f t="shared" si="1"/>
        <v>2.75</v>
      </c>
      <c r="H49" s="57"/>
      <c r="I49" s="58"/>
    </row>
    <row r="50" spans="1:9" s="4" customFormat="1" ht="18.75" customHeight="1" x14ac:dyDescent="0.2">
      <c r="A50" s="89">
        <v>31</v>
      </c>
      <c r="B50" s="59" t="s">
        <v>42</v>
      </c>
      <c r="C50" s="54" t="s">
        <v>43</v>
      </c>
      <c r="D50" s="55">
        <v>0.28999999999999998</v>
      </c>
      <c r="E50" s="56">
        <f t="shared" si="2"/>
        <v>1450</v>
      </c>
      <c r="F50" s="57">
        <v>0.5</v>
      </c>
      <c r="G50" s="56">
        <f t="shared" si="1"/>
        <v>7.25</v>
      </c>
      <c r="H50" s="57"/>
      <c r="I50" s="58"/>
    </row>
    <row r="51" spans="1:9" s="4" customFormat="1" ht="18.75" customHeight="1" thickBot="1" x14ac:dyDescent="0.25">
      <c r="A51" s="89">
        <v>32</v>
      </c>
      <c r="B51" s="59" t="s">
        <v>44</v>
      </c>
      <c r="C51" s="54" t="s">
        <v>45</v>
      </c>
      <c r="D51" s="60">
        <v>0.17299999999999999</v>
      </c>
      <c r="E51" s="61">
        <f t="shared" si="2"/>
        <v>865</v>
      </c>
      <c r="F51" s="62">
        <v>0.5</v>
      </c>
      <c r="G51" s="61">
        <f t="shared" si="1"/>
        <v>4.3250000000000002</v>
      </c>
      <c r="H51" s="62"/>
      <c r="I51" s="63"/>
    </row>
    <row r="52" spans="1:9" ht="15.75" thickBot="1" x14ac:dyDescent="0.25">
      <c r="A52" s="90"/>
      <c r="B52" s="19"/>
      <c r="C52" s="28" t="s">
        <v>59</v>
      </c>
      <c r="D52" s="27">
        <f>SUM(D9:D51)</f>
        <v>29.572509999999998</v>
      </c>
      <c r="E52" s="32">
        <f>SUM(E9:E51)</f>
        <v>147862.54999999999</v>
      </c>
      <c r="F52" s="75"/>
      <c r="G52" s="41">
        <f>SUM(G9:G51)</f>
        <v>1991.5960000000005</v>
      </c>
      <c r="H52" s="76"/>
      <c r="I52" s="41"/>
    </row>
    <row r="53" spans="1:9" s="7" customFormat="1" ht="20.25" customHeight="1" x14ac:dyDescent="0.35">
      <c r="A53" s="101" t="s">
        <v>91</v>
      </c>
      <c r="B53" s="102"/>
      <c r="C53" s="102"/>
      <c r="D53" s="102"/>
      <c r="E53" s="102"/>
      <c r="F53" s="102"/>
      <c r="G53" s="102"/>
      <c r="H53" s="102"/>
      <c r="I53" s="103"/>
    </row>
    <row r="54" spans="1:9" x14ac:dyDescent="0.2">
      <c r="A54" s="91">
        <v>33</v>
      </c>
      <c r="B54" s="95" t="s">
        <v>115</v>
      </c>
      <c r="C54" s="64" t="s">
        <v>62</v>
      </c>
      <c r="D54" s="65">
        <v>0.16800000000000001</v>
      </c>
      <c r="E54" s="66">
        <f t="shared" ref="E54:E64" si="3">PRODUCT(D54*5)*1000</f>
        <v>840.00000000000011</v>
      </c>
      <c r="F54" s="67">
        <v>0.5</v>
      </c>
      <c r="G54" s="66">
        <f t="shared" ref="G54:G64" si="4">PRODUCT(E54,F54,0.01)</f>
        <v>4.2000000000000011</v>
      </c>
      <c r="H54" s="68"/>
      <c r="I54" s="69"/>
    </row>
    <row r="55" spans="1:9" x14ac:dyDescent="0.2">
      <c r="A55" s="91">
        <v>34</v>
      </c>
      <c r="B55" s="95" t="s">
        <v>115</v>
      </c>
      <c r="C55" s="64" t="s">
        <v>63</v>
      </c>
      <c r="D55" s="65">
        <v>0.13700000000000001</v>
      </c>
      <c r="E55" s="66">
        <f t="shared" si="3"/>
        <v>685</v>
      </c>
      <c r="F55" s="67">
        <v>0.5</v>
      </c>
      <c r="G55" s="66">
        <f t="shared" si="4"/>
        <v>3.4250000000000003</v>
      </c>
      <c r="H55" s="68"/>
      <c r="I55" s="69"/>
    </row>
    <row r="56" spans="1:9" x14ac:dyDescent="0.2">
      <c r="A56" s="91">
        <v>35</v>
      </c>
      <c r="B56" s="95" t="s">
        <v>115</v>
      </c>
      <c r="C56" s="70" t="s">
        <v>72</v>
      </c>
      <c r="D56" s="65">
        <v>1.1100000000000001</v>
      </c>
      <c r="E56" s="66">
        <f t="shared" si="3"/>
        <v>5550.0000000000009</v>
      </c>
      <c r="F56" s="67">
        <v>1</v>
      </c>
      <c r="G56" s="66">
        <f t="shared" si="4"/>
        <v>55.500000000000007</v>
      </c>
      <c r="H56" s="68"/>
      <c r="I56" s="69"/>
    </row>
    <row r="57" spans="1:9" x14ac:dyDescent="0.2">
      <c r="A57" s="91">
        <v>36</v>
      </c>
      <c r="B57" s="95" t="s">
        <v>115</v>
      </c>
      <c r="C57" s="70" t="s">
        <v>73</v>
      </c>
      <c r="D57" s="65">
        <v>0.1235</v>
      </c>
      <c r="E57" s="66">
        <f t="shared" si="3"/>
        <v>617.49999999999989</v>
      </c>
      <c r="F57" s="67">
        <v>0.5</v>
      </c>
      <c r="G57" s="66">
        <f t="shared" si="4"/>
        <v>3.0874999999999995</v>
      </c>
      <c r="H57" s="68"/>
      <c r="I57" s="69"/>
    </row>
    <row r="58" spans="1:9" x14ac:dyDescent="0.2">
      <c r="A58" s="91">
        <v>37</v>
      </c>
      <c r="B58" s="95" t="s">
        <v>115</v>
      </c>
      <c r="C58" s="64" t="s">
        <v>64</v>
      </c>
      <c r="D58" s="65">
        <v>0.33400000000000002</v>
      </c>
      <c r="E58" s="66">
        <f t="shared" si="3"/>
        <v>1670.0000000000002</v>
      </c>
      <c r="F58" s="67">
        <v>0.5</v>
      </c>
      <c r="G58" s="66">
        <f t="shared" si="4"/>
        <v>8.3500000000000014</v>
      </c>
      <c r="H58" s="68"/>
      <c r="I58" s="69"/>
    </row>
    <row r="59" spans="1:9" ht="28.5" x14ac:dyDescent="0.2">
      <c r="A59" s="91">
        <v>38</v>
      </c>
      <c r="B59" s="95" t="s">
        <v>115</v>
      </c>
      <c r="C59" s="64" t="s">
        <v>65</v>
      </c>
      <c r="D59" s="65">
        <v>1.603</v>
      </c>
      <c r="E59" s="66">
        <f t="shared" si="3"/>
        <v>8015.0000000000009</v>
      </c>
      <c r="F59" s="67">
        <v>0.5</v>
      </c>
      <c r="G59" s="66">
        <f t="shared" si="4"/>
        <v>40.075000000000003</v>
      </c>
      <c r="H59" s="68"/>
      <c r="I59" s="69"/>
    </row>
    <row r="60" spans="1:9" x14ac:dyDescent="0.2">
      <c r="A60" s="91">
        <v>39</v>
      </c>
      <c r="B60" s="95" t="s">
        <v>115</v>
      </c>
      <c r="C60" s="64" t="s">
        <v>66</v>
      </c>
      <c r="D60" s="65">
        <v>0.12</v>
      </c>
      <c r="E60" s="66">
        <f t="shared" si="3"/>
        <v>600</v>
      </c>
      <c r="F60" s="67">
        <v>0.5</v>
      </c>
      <c r="G60" s="66">
        <f t="shared" si="4"/>
        <v>3</v>
      </c>
      <c r="H60" s="68"/>
      <c r="I60" s="69"/>
    </row>
    <row r="61" spans="1:9" ht="28.5" x14ac:dyDescent="0.2">
      <c r="A61" s="91">
        <v>40</v>
      </c>
      <c r="B61" s="95" t="s">
        <v>115</v>
      </c>
      <c r="C61" s="64" t="s">
        <v>90</v>
      </c>
      <c r="D61" s="65">
        <v>8.6999999999999994E-2</v>
      </c>
      <c r="E61" s="66">
        <f t="shared" si="3"/>
        <v>434.99999999999994</v>
      </c>
      <c r="F61" s="67">
        <v>0.5</v>
      </c>
      <c r="G61" s="66">
        <f t="shared" si="4"/>
        <v>2.1749999999999998</v>
      </c>
      <c r="H61" s="68"/>
      <c r="I61" s="69"/>
    </row>
    <row r="62" spans="1:9" x14ac:dyDescent="0.2">
      <c r="A62" s="91">
        <v>41</v>
      </c>
      <c r="B62" s="95" t="s">
        <v>115</v>
      </c>
      <c r="C62" s="64" t="s">
        <v>69</v>
      </c>
      <c r="D62" s="65">
        <v>0.13800000000000001</v>
      </c>
      <c r="E62" s="66">
        <f t="shared" si="3"/>
        <v>690.00000000000011</v>
      </c>
      <c r="F62" s="67">
        <v>0.5</v>
      </c>
      <c r="G62" s="66">
        <f t="shared" si="4"/>
        <v>3.4500000000000006</v>
      </c>
      <c r="H62" s="68"/>
      <c r="I62" s="69"/>
    </row>
    <row r="63" spans="1:9" ht="28.5" x14ac:dyDescent="0.2">
      <c r="A63" s="91">
        <v>42</v>
      </c>
      <c r="B63" s="95" t="s">
        <v>115</v>
      </c>
      <c r="C63" s="64" t="s">
        <v>70</v>
      </c>
      <c r="D63" s="65">
        <v>0.372</v>
      </c>
      <c r="E63" s="66">
        <f t="shared" si="3"/>
        <v>1859.9999999999998</v>
      </c>
      <c r="F63" s="67">
        <v>0.5</v>
      </c>
      <c r="G63" s="66">
        <f t="shared" si="4"/>
        <v>9.2999999999999989</v>
      </c>
      <c r="H63" s="68"/>
      <c r="I63" s="69"/>
    </row>
    <row r="64" spans="1:9" ht="15" thickBot="1" x14ac:dyDescent="0.25">
      <c r="A64" s="91">
        <v>43</v>
      </c>
      <c r="B64" s="95" t="s">
        <v>115</v>
      </c>
      <c r="C64" s="64" t="s">
        <v>117</v>
      </c>
      <c r="D64" s="71">
        <v>0.34599999999999997</v>
      </c>
      <c r="E64" s="72">
        <f t="shared" si="3"/>
        <v>1730</v>
      </c>
      <c r="F64" s="67">
        <v>0.5</v>
      </c>
      <c r="G64" s="72">
        <f t="shared" si="4"/>
        <v>8.65</v>
      </c>
      <c r="H64" s="73"/>
      <c r="I64" s="74"/>
    </row>
    <row r="65" spans="1:9" s="9" customFormat="1" ht="15" customHeight="1" thickBot="1" x14ac:dyDescent="0.35">
      <c r="A65" s="90"/>
      <c r="B65" s="17"/>
      <c r="C65" s="28" t="s">
        <v>59</v>
      </c>
      <c r="D65" s="26">
        <f>SUM(D54:D64)</f>
        <v>4.5385000000000009</v>
      </c>
      <c r="E65" s="33">
        <f>SUM(E54:E64)</f>
        <v>22692.500000000004</v>
      </c>
      <c r="F65" s="77"/>
      <c r="G65" s="33">
        <f>SUM(G54:G64)</f>
        <v>141.21250000000001</v>
      </c>
      <c r="H65" s="78"/>
      <c r="I65" s="30"/>
    </row>
    <row r="66" spans="1:9" s="13" customFormat="1" ht="15.75" thickBot="1" x14ac:dyDescent="0.3">
      <c r="A66" s="92"/>
      <c r="B66" s="24"/>
      <c r="C66" s="29" t="s">
        <v>96</v>
      </c>
      <c r="D66" s="25">
        <f>SUM(D52+D65)</f>
        <v>34.11101</v>
      </c>
      <c r="E66" s="39">
        <f>SUM(E52+E65)</f>
        <v>170555.05</v>
      </c>
      <c r="F66" s="76"/>
      <c r="G66" s="32">
        <f>SUM(G52+G65)</f>
        <v>2132.8085000000005</v>
      </c>
      <c r="H66" s="79"/>
      <c r="I66" s="43"/>
    </row>
    <row r="67" spans="1:9" ht="8.25" customHeight="1" thickBot="1" x14ac:dyDescent="0.25">
      <c r="A67" s="93"/>
      <c r="B67" s="8"/>
      <c r="C67" s="11"/>
      <c r="D67" s="22"/>
      <c r="E67" s="34"/>
    </row>
    <row r="68" spans="1:9" ht="17.25" customHeight="1" thickBot="1" x14ac:dyDescent="0.25">
      <c r="A68" s="93"/>
      <c r="B68" s="8"/>
      <c r="C68" s="11"/>
      <c r="D68" s="22"/>
      <c r="E68" s="118" t="s">
        <v>101</v>
      </c>
      <c r="F68" s="118"/>
      <c r="G68" s="118"/>
      <c r="H68" s="119"/>
      <c r="I68" s="43">
        <f>SUM(I66)</f>
        <v>0</v>
      </c>
    </row>
    <row r="69" spans="1:9" ht="17.25" customHeight="1" thickBot="1" x14ac:dyDescent="0.25">
      <c r="A69" s="93"/>
      <c r="B69" s="8"/>
      <c r="C69" s="11"/>
      <c r="D69" s="22"/>
      <c r="E69" s="118" t="s">
        <v>104</v>
      </c>
      <c r="F69" s="118"/>
      <c r="G69" s="118"/>
      <c r="H69" s="119"/>
      <c r="I69" s="43">
        <f>PRODUCT(I68,0.23)</f>
        <v>0</v>
      </c>
    </row>
    <row r="70" spans="1:9" ht="17.25" customHeight="1" thickBot="1" x14ac:dyDescent="0.25">
      <c r="A70" s="93"/>
      <c r="B70" s="8"/>
      <c r="C70" s="11"/>
      <c r="D70" s="22"/>
      <c r="E70" s="118" t="s">
        <v>105</v>
      </c>
      <c r="F70" s="118"/>
      <c r="G70" s="118"/>
      <c r="H70" s="119"/>
      <c r="I70" s="43">
        <f>SUM(I68:I69)</f>
        <v>0</v>
      </c>
    </row>
    <row r="71" spans="1:9" ht="15.75" customHeight="1" x14ac:dyDescent="0.2">
      <c r="A71" s="120" t="s">
        <v>112</v>
      </c>
      <c r="B71" s="120"/>
      <c r="C71" s="120"/>
      <c r="D71" s="120"/>
      <c r="E71" s="120"/>
    </row>
    <row r="72" spans="1:9" ht="12" customHeight="1" x14ac:dyDescent="0.2">
      <c r="A72" s="93"/>
      <c r="B72" s="116" t="s">
        <v>109</v>
      </c>
      <c r="C72" s="116"/>
      <c r="D72" s="53" t="s">
        <v>113</v>
      </c>
      <c r="E72" s="53" t="s">
        <v>106</v>
      </c>
      <c r="F72" s="52"/>
      <c r="G72" s="52"/>
      <c r="H72" s="52"/>
    </row>
    <row r="73" spans="1:9" ht="12" customHeight="1" x14ac:dyDescent="0.2">
      <c r="A73" s="93"/>
      <c r="B73" s="116" t="s">
        <v>107</v>
      </c>
      <c r="C73" s="116"/>
      <c r="D73" s="53" t="s">
        <v>113</v>
      </c>
      <c r="E73" s="53" t="s">
        <v>106</v>
      </c>
      <c r="F73" s="52"/>
      <c r="G73" s="115" t="s">
        <v>114</v>
      </c>
      <c r="H73" s="115"/>
      <c r="I73" s="115"/>
    </row>
    <row r="74" spans="1:9" ht="12" customHeight="1" x14ac:dyDescent="0.2">
      <c r="A74" s="93"/>
      <c r="B74" s="116" t="s">
        <v>110</v>
      </c>
      <c r="C74" s="116"/>
      <c r="D74" s="53" t="s">
        <v>113</v>
      </c>
      <c r="E74" s="53" t="s">
        <v>106</v>
      </c>
      <c r="F74" s="52"/>
      <c r="G74" s="52"/>
      <c r="H74" s="52"/>
    </row>
    <row r="75" spans="1:9" ht="12" customHeight="1" x14ac:dyDescent="0.2">
      <c r="A75" s="93"/>
      <c r="B75" s="116" t="s">
        <v>108</v>
      </c>
      <c r="C75" s="116"/>
      <c r="D75" s="53" t="s">
        <v>113</v>
      </c>
      <c r="E75" s="53" t="s">
        <v>106</v>
      </c>
      <c r="F75" s="52"/>
      <c r="G75" s="52"/>
      <c r="H75" s="52"/>
    </row>
    <row r="76" spans="1:9" ht="12" customHeight="1" x14ac:dyDescent="0.2">
      <c r="A76" s="93"/>
      <c r="B76" s="117"/>
      <c r="C76" s="117"/>
      <c r="D76" s="53"/>
      <c r="E76" s="53"/>
      <c r="F76" s="52"/>
      <c r="G76" s="115" t="s">
        <v>111</v>
      </c>
      <c r="H76" s="115"/>
      <c r="I76" s="115"/>
    </row>
    <row r="77" spans="1:9" ht="12" customHeight="1" x14ac:dyDescent="0.2">
      <c r="A77" s="93"/>
      <c r="B77" s="8"/>
      <c r="C77" s="11"/>
      <c r="D77" s="53"/>
      <c r="E77" s="53"/>
      <c r="F77" s="52"/>
      <c r="G77" s="52"/>
      <c r="H77" s="52"/>
    </row>
    <row r="78" spans="1:9" ht="12" customHeight="1" x14ac:dyDescent="0.2">
      <c r="A78" s="93"/>
      <c r="B78" s="8"/>
      <c r="C78" s="11"/>
      <c r="D78" s="53"/>
      <c r="E78" s="53"/>
      <c r="F78" s="52"/>
      <c r="G78" s="52"/>
      <c r="H78" s="52"/>
    </row>
    <row r="79" spans="1:9" x14ac:dyDescent="0.2">
      <c r="A79" s="93"/>
      <c r="B79" s="8"/>
      <c r="C79" s="11"/>
      <c r="D79" s="53"/>
      <c r="E79" s="53"/>
      <c r="F79" s="52"/>
      <c r="G79" s="52"/>
      <c r="H79" s="52"/>
    </row>
    <row r="80" spans="1:9" x14ac:dyDescent="0.2">
      <c r="A80" s="93"/>
      <c r="B80" s="8"/>
      <c r="C80" s="11"/>
      <c r="D80" s="53"/>
      <c r="E80" s="53"/>
      <c r="F80" s="52"/>
      <c r="G80" s="52"/>
      <c r="H80" s="52"/>
    </row>
    <row r="81" spans="1:5" x14ac:dyDescent="0.2">
      <c r="A81" s="93"/>
      <c r="B81" s="8"/>
      <c r="C81" s="11"/>
      <c r="D81" s="34"/>
      <c r="E81" s="34"/>
    </row>
    <row r="82" spans="1:5" x14ac:dyDescent="0.2">
      <c r="A82" s="93"/>
      <c r="B82" s="8"/>
      <c r="C82" s="11"/>
      <c r="D82" s="34"/>
      <c r="E82" s="34"/>
    </row>
    <row r="83" spans="1:5" x14ac:dyDescent="0.2">
      <c r="A83" s="93"/>
      <c r="B83" s="8"/>
      <c r="C83" s="11"/>
      <c r="D83" s="34"/>
      <c r="E83" s="34"/>
    </row>
    <row r="84" spans="1:5" x14ac:dyDescent="0.2">
      <c r="A84" s="93"/>
      <c r="B84" s="8"/>
      <c r="C84" s="11"/>
      <c r="D84" s="22"/>
      <c r="E84" s="34"/>
    </row>
    <row r="85" spans="1:5" x14ac:dyDescent="0.2">
      <c r="A85" s="93"/>
      <c r="B85" s="8"/>
      <c r="C85" s="11"/>
      <c r="D85" s="22"/>
      <c r="E85" s="34"/>
    </row>
    <row r="86" spans="1:5" x14ac:dyDescent="0.2">
      <c r="A86" s="93"/>
      <c r="B86" s="8"/>
      <c r="C86" s="11"/>
      <c r="D86" s="22"/>
      <c r="E86" s="34"/>
    </row>
    <row r="87" spans="1:5" x14ac:dyDescent="0.2">
      <c r="A87" s="93"/>
      <c r="B87" s="8"/>
      <c r="C87" s="11"/>
      <c r="D87" s="22"/>
      <c r="E87" s="34"/>
    </row>
    <row r="88" spans="1:5" x14ac:dyDescent="0.2">
      <c r="A88" s="93"/>
      <c r="B88" s="8"/>
      <c r="C88" s="11"/>
      <c r="D88" s="22"/>
      <c r="E88" s="34"/>
    </row>
    <row r="89" spans="1:5" x14ac:dyDescent="0.2">
      <c r="A89" s="93"/>
      <c r="B89" s="8"/>
      <c r="C89" s="11"/>
      <c r="D89" s="22"/>
      <c r="E89" s="34"/>
    </row>
    <row r="90" spans="1:5" x14ac:dyDescent="0.2">
      <c r="A90" s="93"/>
      <c r="B90" s="8"/>
      <c r="C90" s="11"/>
      <c r="D90" s="22"/>
      <c r="E90" s="34"/>
    </row>
    <row r="91" spans="1:5" x14ac:dyDescent="0.2">
      <c r="A91" s="93"/>
      <c r="B91" s="8"/>
      <c r="C91" s="11"/>
      <c r="D91" s="22"/>
      <c r="E91" s="34"/>
    </row>
    <row r="92" spans="1:5" x14ac:dyDescent="0.2">
      <c r="A92" s="93"/>
      <c r="B92" s="8"/>
      <c r="C92" s="11"/>
      <c r="D92" s="22"/>
      <c r="E92" s="34"/>
    </row>
    <row r="93" spans="1:5" x14ac:dyDescent="0.2">
      <c r="A93" s="93"/>
      <c r="B93" s="8"/>
      <c r="C93" s="11"/>
      <c r="D93" s="22"/>
      <c r="E93" s="34"/>
    </row>
    <row r="94" spans="1:5" x14ac:dyDescent="0.2">
      <c r="A94" s="93"/>
      <c r="B94" s="8"/>
      <c r="C94" s="11"/>
      <c r="D94" s="22"/>
      <c r="E94" s="34"/>
    </row>
    <row r="95" spans="1:5" x14ac:dyDescent="0.2">
      <c r="A95" s="93"/>
      <c r="B95" s="8"/>
      <c r="C95" s="11"/>
      <c r="D95" s="22"/>
      <c r="E95" s="34"/>
    </row>
    <row r="96" spans="1:5" x14ac:dyDescent="0.2">
      <c r="A96" s="93"/>
      <c r="B96" s="8"/>
      <c r="C96" s="11"/>
      <c r="D96" s="22"/>
      <c r="E96" s="34"/>
    </row>
    <row r="97" spans="1:5" x14ac:dyDescent="0.2">
      <c r="A97" s="93"/>
      <c r="B97" s="8"/>
      <c r="C97" s="11"/>
      <c r="D97" s="22"/>
      <c r="E97" s="34"/>
    </row>
    <row r="98" spans="1:5" x14ac:dyDescent="0.2">
      <c r="A98" s="93"/>
      <c r="B98" s="8"/>
      <c r="C98" s="11"/>
      <c r="D98" s="22"/>
      <c r="E98" s="34"/>
    </row>
    <row r="99" spans="1:5" x14ac:dyDescent="0.2">
      <c r="A99" s="93"/>
      <c r="B99" s="8"/>
      <c r="C99" s="11"/>
      <c r="D99" s="22"/>
      <c r="E99" s="34"/>
    </row>
    <row r="100" spans="1:5" x14ac:dyDescent="0.2">
      <c r="A100" s="93"/>
      <c r="B100" s="8"/>
      <c r="C100" s="11"/>
      <c r="D100" s="22"/>
      <c r="E100" s="34"/>
    </row>
    <row r="101" spans="1:5" x14ac:dyDescent="0.2">
      <c r="A101" s="93"/>
      <c r="B101" s="8"/>
      <c r="C101" s="11"/>
      <c r="D101" s="22"/>
      <c r="E101" s="34"/>
    </row>
  </sheetData>
  <mergeCells count="32">
    <mergeCell ref="A2:I2"/>
    <mergeCell ref="G73:I73"/>
    <mergeCell ref="G76:I76"/>
    <mergeCell ref="B72:C72"/>
    <mergeCell ref="B73:C73"/>
    <mergeCell ref="B74:C74"/>
    <mergeCell ref="B75:C75"/>
    <mergeCell ref="B76:C76"/>
    <mergeCell ref="E68:H68"/>
    <mergeCell ref="E69:H69"/>
    <mergeCell ref="E70:H70"/>
    <mergeCell ref="A71:E71"/>
    <mergeCell ref="A4:I4"/>
    <mergeCell ref="A32:C32"/>
    <mergeCell ref="A21:C21"/>
    <mergeCell ref="A24:C24"/>
    <mergeCell ref="A3:I3"/>
    <mergeCell ref="A1:I1"/>
    <mergeCell ref="A8:I8"/>
    <mergeCell ref="A53:I53"/>
    <mergeCell ref="A27:C27"/>
    <mergeCell ref="A30:C30"/>
    <mergeCell ref="A35:C35"/>
    <mergeCell ref="A37:C37"/>
    <mergeCell ref="C5:C6"/>
    <mergeCell ref="B5:B6"/>
    <mergeCell ref="A5:A6"/>
    <mergeCell ref="A12:C12"/>
    <mergeCell ref="D5:E5"/>
    <mergeCell ref="A14:C14"/>
    <mergeCell ref="A17:C17"/>
    <mergeCell ref="A19:C19"/>
  </mergeCells>
  <printOptions horizontalCentered="1"/>
  <pageMargins left="0.23622047244094491" right="0.23622047244094491" top="0.74803149606299213" bottom="1.1811023622047245" header="0.31496062992125984" footer="0.31496062992125984"/>
  <pageSetup paperSize="9" scale="49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2501-EBDD-4795-B179-C256737AB15E}">
  <dimension ref="A1:A31"/>
  <sheetViews>
    <sheetView topLeftCell="B1" workbookViewId="0">
      <selection activeCell="H41" sqref="H41"/>
    </sheetView>
  </sheetViews>
  <sheetFormatPr defaultRowHeight="15" x14ac:dyDescent="0.25"/>
  <sheetData>
    <row r="1" s="14" customFormat="1" x14ac:dyDescent="0.25"/>
    <row r="20" s="10" customFormat="1" x14ac:dyDescent="0.25"/>
    <row r="21" s="10" customFormat="1" x14ac:dyDescent="0.25"/>
    <row r="22" s="10" customFormat="1" x14ac:dyDescent="0.25"/>
    <row r="23" s="10" customFormat="1" x14ac:dyDescent="0.25"/>
    <row r="24" s="10" customFormat="1" x14ac:dyDescent="0.25"/>
    <row r="25" s="10" customFormat="1" x14ac:dyDescent="0.25"/>
    <row r="26" s="10" customFormat="1" x14ac:dyDescent="0.25"/>
    <row r="27" s="10" customFormat="1" x14ac:dyDescent="0.25"/>
    <row r="28" s="15" customFormat="1" x14ac:dyDescent="0.25"/>
    <row r="29" s="15" customFormat="1" x14ac:dyDescent="0.25"/>
    <row r="30" s="15" customFormat="1" x14ac:dyDescent="0.25"/>
    <row r="31" s="1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podział na rodz. nawierzchni</vt:lpstr>
      <vt:lpstr>Arkusz3</vt:lpstr>
      <vt:lpstr>'podział na rodz. nawierzchni'!Obszar_wydruku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Marcin</dc:creator>
  <cp:lastModifiedBy>Wojcik Marcin</cp:lastModifiedBy>
  <cp:lastPrinted>2021-06-07T07:21:13Z</cp:lastPrinted>
  <dcterms:created xsi:type="dcterms:W3CDTF">2019-11-29T05:57:39Z</dcterms:created>
  <dcterms:modified xsi:type="dcterms:W3CDTF">2021-06-07T07:22:08Z</dcterms:modified>
</cp:coreProperties>
</file>