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.zolcinski\Desktop\tonery\"/>
    </mc:Choice>
  </mc:AlternateContent>
  <xr:revisionPtr revIDLastSave="0" documentId="13_ncr:1_{BA9B73E7-F1A9-4919-B341-889304DF601A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tonery-COPY" sheetId="9" state="hidden" r:id="rId1"/>
    <sheet name="2022-2023" sheetId="13" r:id="rId2"/>
    <sheet name="Arkusz1" sheetId="10" state="hidden" r:id="rId3"/>
    <sheet name="tonery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2" i="13" l="1"/>
  <c r="AB169" i="9"/>
  <c r="AB15" i="9"/>
  <c r="AB16" i="9"/>
  <c r="AB125" i="9"/>
  <c r="AB123" i="9"/>
  <c r="AB124" i="9"/>
  <c r="AB6" i="9"/>
  <c r="AE13" i="9"/>
  <c r="AE15" i="9"/>
  <c r="AE16" i="9"/>
  <c r="AE17" i="9"/>
  <c r="AE18" i="9"/>
  <c r="AE33" i="9"/>
  <c r="AE49" i="9"/>
  <c r="AE65" i="9"/>
  <c r="AE81" i="9"/>
  <c r="AE97" i="9"/>
  <c r="AE113" i="9"/>
  <c r="AE129" i="9"/>
  <c r="AE145" i="9"/>
  <c r="AE153" i="9"/>
  <c r="AE181" i="9"/>
  <c r="AE189" i="9"/>
  <c r="AE217" i="9"/>
  <c r="AD6" i="9"/>
  <c r="AE6" i="9" s="1"/>
  <c r="AD7" i="9"/>
  <c r="AE7" i="9" s="1"/>
  <c r="AD8" i="9"/>
  <c r="AE8" i="9" s="1"/>
  <c r="AD9" i="9"/>
  <c r="AE9" i="9" s="1"/>
  <c r="AD10" i="9"/>
  <c r="AE10" i="9" s="1"/>
  <c r="AD11" i="9"/>
  <c r="AE11" i="9" s="1"/>
  <c r="AD12" i="9"/>
  <c r="AE12" i="9" s="1"/>
  <c r="AD13" i="9"/>
  <c r="AD14" i="9"/>
  <c r="AE14" i="9" s="1"/>
  <c r="AD19" i="9"/>
  <c r="AE19" i="9" s="1"/>
  <c r="AD20" i="9"/>
  <c r="AE20" i="9" s="1"/>
  <c r="AD21" i="9"/>
  <c r="AE21" i="9" s="1"/>
  <c r="AD22" i="9"/>
  <c r="AE22" i="9" s="1"/>
  <c r="AD23" i="9"/>
  <c r="AE23" i="9" s="1"/>
  <c r="AD24" i="9"/>
  <c r="AE24" i="9" s="1"/>
  <c r="AD25" i="9"/>
  <c r="AE25" i="9" s="1"/>
  <c r="AD26" i="9"/>
  <c r="AE26" i="9" s="1"/>
  <c r="AD27" i="9"/>
  <c r="AE27" i="9" s="1"/>
  <c r="AD28" i="9"/>
  <c r="AE28" i="9" s="1"/>
  <c r="AD29" i="9"/>
  <c r="AE29" i="9" s="1"/>
  <c r="AD30" i="9"/>
  <c r="AE30" i="9" s="1"/>
  <c r="AD31" i="9"/>
  <c r="AE31" i="9" s="1"/>
  <c r="AD32" i="9"/>
  <c r="AE32" i="9" s="1"/>
  <c r="AD33" i="9"/>
  <c r="AD34" i="9"/>
  <c r="AE34" i="9" s="1"/>
  <c r="AD35" i="9"/>
  <c r="AE35" i="9" s="1"/>
  <c r="AD36" i="9"/>
  <c r="AE36" i="9" s="1"/>
  <c r="AD37" i="9"/>
  <c r="AE37" i="9" s="1"/>
  <c r="AD38" i="9"/>
  <c r="AE38" i="9" s="1"/>
  <c r="AD39" i="9"/>
  <c r="AE39" i="9" s="1"/>
  <c r="AD40" i="9"/>
  <c r="AE40" i="9" s="1"/>
  <c r="AD41" i="9"/>
  <c r="AE41" i="9" s="1"/>
  <c r="AD42" i="9"/>
  <c r="AE42" i="9" s="1"/>
  <c r="AD43" i="9"/>
  <c r="AE43" i="9" s="1"/>
  <c r="AD44" i="9"/>
  <c r="AE44" i="9" s="1"/>
  <c r="AD45" i="9"/>
  <c r="AE45" i="9" s="1"/>
  <c r="AD46" i="9"/>
  <c r="AE46" i="9" s="1"/>
  <c r="AD47" i="9"/>
  <c r="AE47" i="9" s="1"/>
  <c r="AD48" i="9"/>
  <c r="AE48" i="9" s="1"/>
  <c r="AD49" i="9"/>
  <c r="AD50" i="9"/>
  <c r="AE50" i="9" s="1"/>
  <c r="AD51" i="9"/>
  <c r="AE51" i="9" s="1"/>
  <c r="AD52" i="9"/>
  <c r="AE52" i="9" s="1"/>
  <c r="AD53" i="9"/>
  <c r="AE53" i="9" s="1"/>
  <c r="AD54" i="9"/>
  <c r="AE54" i="9" s="1"/>
  <c r="AD55" i="9"/>
  <c r="AE55" i="9" s="1"/>
  <c r="AD56" i="9"/>
  <c r="AE56" i="9" s="1"/>
  <c r="AD57" i="9"/>
  <c r="AE57" i="9" s="1"/>
  <c r="AD58" i="9"/>
  <c r="AE58" i="9" s="1"/>
  <c r="AD59" i="9"/>
  <c r="AE59" i="9" s="1"/>
  <c r="AD60" i="9"/>
  <c r="AE60" i="9" s="1"/>
  <c r="AD61" i="9"/>
  <c r="AE61" i="9" s="1"/>
  <c r="AD62" i="9"/>
  <c r="AE62" i="9" s="1"/>
  <c r="AD63" i="9"/>
  <c r="AE63" i="9" s="1"/>
  <c r="AD64" i="9"/>
  <c r="AE64" i="9" s="1"/>
  <c r="AD65" i="9"/>
  <c r="AD66" i="9"/>
  <c r="AE66" i="9" s="1"/>
  <c r="AD67" i="9"/>
  <c r="AE67" i="9" s="1"/>
  <c r="AD68" i="9"/>
  <c r="AE68" i="9" s="1"/>
  <c r="AD69" i="9"/>
  <c r="AE69" i="9" s="1"/>
  <c r="AD70" i="9"/>
  <c r="AE70" i="9" s="1"/>
  <c r="AD71" i="9"/>
  <c r="AE71" i="9" s="1"/>
  <c r="AD72" i="9"/>
  <c r="AE72" i="9" s="1"/>
  <c r="AD73" i="9"/>
  <c r="AE73" i="9" s="1"/>
  <c r="AD74" i="9"/>
  <c r="AE74" i="9" s="1"/>
  <c r="AD75" i="9"/>
  <c r="AE75" i="9" s="1"/>
  <c r="AD76" i="9"/>
  <c r="AE76" i="9" s="1"/>
  <c r="AD77" i="9"/>
  <c r="AE77" i="9" s="1"/>
  <c r="AD78" i="9"/>
  <c r="AE78" i="9" s="1"/>
  <c r="AD79" i="9"/>
  <c r="AE79" i="9" s="1"/>
  <c r="AD80" i="9"/>
  <c r="AE80" i="9" s="1"/>
  <c r="AD81" i="9"/>
  <c r="AD82" i="9"/>
  <c r="AE82" i="9" s="1"/>
  <c r="AD83" i="9"/>
  <c r="AE83" i="9" s="1"/>
  <c r="AD84" i="9"/>
  <c r="AE84" i="9" s="1"/>
  <c r="AD85" i="9"/>
  <c r="AE85" i="9" s="1"/>
  <c r="AD86" i="9"/>
  <c r="AE86" i="9" s="1"/>
  <c r="AD87" i="9"/>
  <c r="AE87" i="9" s="1"/>
  <c r="AD88" i="9"/>
  <c r="AE88" i="9" s="1"/>
  <c r="AD89" i="9"/>
  <c r="AE89" i="9" s="1"/>
  <c r="AD90" i="9"/>
  <c r="AE90" i="9" s="1"/>
  <c r="AD91" i="9"/>
  <c r="AE91" i="9" s="1"/>
  <c r="AD92" i="9"/>
  <c r="AE92" i="9" s="1"/>
  <c r="AD93" i="9"/>
  <c r="AE93" i="9" s="1"/>
  <c r="AD94" i="9"/>
  <c r="AE94" i="9" s="1"/>
  <c r="AD95" i="9"/>
  <c r="AE95" i="9" s="1"/>
  <c r="AD96" i="9"/>
  <c r="AE96" i="9" s="1"/>
  <c r="AD97" i="9"/>
  <c r="AD98" i="9"/>
  <c r="AE98" i="9" s="1"/>
  <c r="AD99" i="9"/>
  <c r="AE99" i="9" s="1"/>
  <c r="AD100" i="9"/>
  <c r="AE100" i="9" s="1"/>
  <c r="AD101" i="9"/>
  <c r="AE101" i="9" s="1"/>
  <c r="AD102" i="9"/>
  <c r="AE102" i="9" s="1"/>
  <c r="AD103" i="9"/>
  <c r="AE103" i="9" s="1"/>
  <c r="AD104" i="9"/>
  <c r="AE104" i="9" s="1"/>
  <c r="AD105" i="9"/>
  <c r="AE105" i="9" s="1"/>
  <c r="AD106" i="9"/>
  <c r="AE106" i="9" s="1"/>
  <c r="AD107" i="9"/>
  <c r="AE107" i="9" s="1"/>
  <c r="AD108" i="9"/>
  <c r="AE108" i="9" s="1"/>
  <c r="AD109" i="9"/>
  <c r="AE109" i="9" s="1"/>
  <c r="AD110" i="9"/>
  <c r="AE110" i="9" s="1"/>
  <c r="AD111" i="9"/>
  <c r="AE111" i="9" s="1"/>
  <c r="AD112" i="9"/>
  <c r="AE112" i="9" s="1"/>
  <c r="AD113" i="9"/>
  <c r="AD114" i="9"/>
  <c r="AE114" i="9" s="1"/>
  <c r="AD115" i="9"/>
  <c r="AE115" i="9" s="1"/>
  <c r="AD116" i="9"/>
  <c r="AE116" i="9" s="1"/>
  <c r="AD117" i="9"/>
  <c r="AE117" i="9" s="1"/>
  <c r="AD118" i="9"/>
  <c r="AE118" i="9" s="1"/>
  <c r="AD119" i="9"/>
  <c r="AE119" i="9" s="1"/>
  <c r="AD120" i="9"/>
  <c r="AE120" i="9" s="1"/>
  <c r="AD121" i="9"/>
  <c r="AE121" i="9" s="1"/>
  <c r="AD122" i="9"/>
  <c r="AE122" i="9" s="1"/>
  <c r="AD123" i="9"/>
  <c r="AE123" i="9" s="1"/>
  <c r="AD124" i="9"/>
  <c r="AE124" i="9" s="1"/>
  <c r="AD125" i="9"/>
  <c r="AE125" i="9" s="1"/>
  <c r="AD126" i="9"/>
  <c r="AE126" i="9" s="1"/>
  <c r="AD127" i="9"/>
  <c r="AE127" i="9" s="1"/>
  <c r="AD128" i="9"/>
  <c r="AE128" i="9" s="1"/>
  <c r="AD129" i="9"/>
  <c r="AD130" i="9"/>
  <c r="AE130" i="9" s="1"/>
  <c r="AD131" i="9"/>
  <c r="AE131" i="9" s="1"/>
  <c r="AD132" i="9"/>
  <c r="AE132" i="9" s="1"/>
  <c r="AD133" i="9"/>
  <c r="AE133" i="9" s="1"/>
  <c r="AD134" i="9"/>
  <c r="AE134" i="9" s="1"/>
  <c r="AD135" i="9"/>
  <c r="AE135" i="9" s="1"/>
  <c r="AD136" i="9"/>
  <c r="AE136" i="9" s="1"/>
  <c r="AD137" i="9"/>
  <c r="AE137" i="9" s="1"/>
  <c r="AD138" i="9"/>
  <c r="AE138" i="9" s="1"/>
  <c r="AD139" i="9"/>
  <c r="AE139" i="9" s="1"/>
  <c r="AD140" i="9"/>
  <c r="AE140" i="9" s="1"/>
  <c r="AD141" i="9"/>
  <c r="AE141" i="9" s="1"/>
  <c r="AD142" i="9"/>
  <c r="AE142" i="9" s="1"/>
  <c r="AD143" i="9"/>
  <c r="AE143" i="9" s="1"/>
  <c r="AD144" i="9"/>
  <c r="AE144" i="9" s="1"/>
  <c r="AD145" i="9"/>
  <c r="AD146" i="9"/>
  <c r="AE146" i="9" s="1"/>
  <c r="AD147" i="9"/>
  <c r="AE147" i="9" s="1"/>
  <c r="AD148" i="9"/>
  <c r="AE148" i="9" s="1"/>
  <c r="AD149" i="9"/>
  <c r="AE149" i="9" s="1"/>
  <c r="AD150" i="9"/>
  <c r="AE150" i="9" s="1"/>
  <c r="AD151" i="9"/>
  <c r="AE151" i="9" s="1"/>
  <c r="AD152" i="9"/>
  <c r="AE152" i="9" s="1"/>
  <c r="AD153" i="9"/>
  <c r="AD154" i="9"/>
  <c r="AE154" i="9" s="1"/>
  <c r="AD155" i="9"/>
  <c r="AE155" i="9" s="1"/>
  <c r="AD156" i="9"/>
  <c r="AE156" i="9" s="1"/>
  <c r="AD157" i="9"/>
  <c r="AE157" i="9" s="1"/>
  <c r="AD158" i="9"/>
  <c r="AE158" i="9" s="1"/>
  <c r="AD159" i="9"/>
  <c r="AE159" i="9" s="1"/>
  <c r="AD160" i="9"/>
  <c r="AE160" i="9" s="1"/>
  <c r="AD161" i="9"/>
  <c r="AE161" i="9" s="1"/>
  <c r="AD162" i="9"/>
  <c r="AE162" i="9" s="1"/>
  <c r="AD163" i="9"/>
  <c r="AE163" i="9" s="1"/>
  <c r="AD164" i="9"/>
  <c r="AE164" i="9" s="1"/>
  <c r="AD165" i="9"/>
  <c r="AE165" i="9" s="1"/>
  <c r="AD166" i="9"/>
  <c r="AE166" i="9" s="1"/>
  <c r="AD167" i="9"/>
  <c r="AE167" i="9" s="1"/>
  <c r="AD168" i="9"/>
  <c r="AE168" i="9" s="1"/>
  <c r="AD173" i="9"/>
  <c r="AE173" i="9" s="1"/>
  <c r="AD174" i="9"/>
  <c r="AE174" i="9" s="1"/>
  <c r="AD175" i="9"/>
  <c r="AE175" i="9" s="1"/>
  <c r="AD176" i="9"/>
  <c r="AE176" i="9" s="1"/>
  <c r="AD177" i="9"/>
  <c r="AE177" i="9" s="1"/>
  <c r="AD178" i="9"/>
  <c r="AE178" i="9" s="1"/>
  <c r="AD179" i="9"/>
  <c r="AE179" i="9" s="1"/>
  <c r="AD180" i="9"/>
  <c r="AE180" i="9" s="1"/>
  <c r="AD181" i="9"/>
  <c r="AD182" i="9"/>
  <c r="AE182" i="9" s="1"/>
  <c r="AD183" i="9"/>
  <c r="AE183" i="9" s="1"/>
  <c r="AD184" i="9"/>
  <c r="AE184" i="9" s="1"/>
  <c r="AD185" i="9"/>
  <c r="AE185" i="9" s="1"/>
  <c r="AD186" i="9"/>
  <c r="AE186" i="9" s="1"/>
  <c r="AD187" i="9"/>
  <c r="AE187" i="9" s="1"/>
  <c r="AD188" i="9"/>
  <c r="AE188" i="9" s="1"/>
  <c r="AD189" i="9"/>
  <c r="AD190" i="9"/>
  <c r="AE190" i="9" s="1"/>
  <c r="AD191" i="9"/>
  <c r="AE191" i="9" s="1"/>
  <c r="AD192" i="9"/>
  <c r="AE192" i="9" s="1"/>
  <c r="AD193" i="9"/>
  <c r="AE193" i="9" s="1"/>
  <c r="AD194" i="9"/>
  <c r="AE194" i="9" s="1"/>
  <c r="AD195" i="9"/>
  <c r="AE195" i="9" s="1"/>
  <c r="AD196" i="9"/>
  <c r="AE196" i="9" s="1"/>
  <c r="AD201" i="9"/>
  <c r="AE201" i="9" s="1"/>
  <c r="AD202" i="9"/>
  <c r="AE202" i="9" s="1"/>
  <c r="AD203" i="9"/>
  <c r="AE203" i="9" s="1"/>
  <c r="AD204" i="9"/>
  <c r="AE204" i="9" s="1"/>
  <c r="AD205" i="9"/>
  <c r="AE205" i="9" s="1"/>
  <c r="AD206" i="9"/>
  <c r="AE206" i="9" s="1"/>
  <c r="AD207" i="9"/>
  <c r="AE207" i="9" s="1"/>
  <c r="AD208" i="9"/>
  <c r="AE208" i="9" s="1"/>
  <c r="AD209" i="9"/>
  <c r="AE209" i="9" s="1"/>
  <c r="AD210" i="9"/>
  <c r="AE210" i="9" s="1"/>
  <c r="AD211" i="9"/>
  <c r="AE211" i="9" s="1"/>
  <c r="AD212" i="9"/>
  <c r="AE212" i="9" s="1"/>
  <c r="AD213" i="9"/>
  <c r="AE213" i="9" s="1"/>
  <c r="AD214" i="9"/>
  <c r="AE214" i="9" s="1"/>
  <c r="AD215" i="9"/>
  <c r="AE215" i="9" s="1"/>
  <c r="AD216" i="9"/>
  <c r="AE216" i="9" s="1"/>
  <c r="AD217" i="9"/>
  <c r="AD218" i="9"/>
  <c r="AE218" i="9" s="1"/>
  <c r="AD219" i="9"/>
  <c r="AE219" i="9" s="1"/>
  <c r="AD220" i="9"/>
  <c r="AE220" i="9" s="1"/>
  <c r="AD221" i="9"/>
  <c r="AE221" i="9" s="1"/>
  <c r="AD222" i="9"/>
  <c r="AE222" i="9" s="1"/>
  <c r="AD223" i="9"/>
  <c r="AE223" i="9" s="1"/>
  <c r="AD224" i="9"/>
  <c r="AE224" i="9" s="1"/>
  <c r="AD5" i="9"/>
  <c r="AE5" i="9" s="1"/>
  <c r="AC16" i="9"/>
  <c r="AC17" i="9"/>
  <c r="AC18" i="9"/>
  <c r="AC15" i="9"/>
  <c r="AC198" i="9"/>
  <c r="AD198" i="9" s="1"/>
  <c r="AE198" i="9" s="1"/>
  <c r="AC199" i="9"/>
  <c r="AD199" i="9" s="1"/>
  <c r="AE199" i="9" s="1"/>
  <c r="AC200" i="9"/>
  <c r="AD200" i="9" s="1"/>
  <c r="AE200" i="9" s="1"/>
  <c r="AC197" i="9"/>
  <c r="AD197" i="9" s="1"/>
  <c r="AE197" i="9" s="1"/>
  <c r="AC170" i="9"/>
  <c r="AD170" i="9" s="1"/>
  <c r="AE170" i="9" s="1"/>
  <c r="AC171" i="9"/>
  <c r="AD171" i="9" s="1"/>
  <c r="AE171" i="9" s="1"/>
  <c r="AC172" i="9"/>
  <c r="AD172" i="9" s="1"/>
  <c r="AE172" i="9" s="1"/>
  <c r="AC169" i="9"/>
  <c r="AD169" i="9" s="1"/>
  <c r="AE169" i="9" s="1"/>
  <c r="AB18" i="9"/>
  <c r="AB17" i="9"/>
  <c r="AB7" i="9"/>
  <c r="AB8" i="9"/>
  <c r="AB9" i="9"/>
  <c r="AB10" i="9"/>
  <c r="AB11" i="9"/>
  <c r="AB12" i="9"/>
  <c r="AB13" i="9"/>
  <c r="AB14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B112" i="9"/>
  <c r="AB113" i="9"/>
  <c r="AB114" i="9"/>
  <c r="AB115" i="9"/>
  <c r="AB116" i="9"/>
  <c r="AB117" i="9"/>
  <c r="AB118" i="9"/>
  <c r="AB119" i="9"/>
  <c r="AB120" i="9"/>
  <c r="AB121" i="9"/>
  <c r="AB122" i="9"/>
  <c r="AB126" i="9"/>
  <c r="AB127" i="9"/>
  <c r="AB128" i="9"/>
  <c r="AB129" i="9"/>
  <c r="AB130" i="9"/>
  <c r="AB131" i="9"/>
  <c r="AB132" i="9"/>
  <c r="AB133" i="9"/>
  <c r="AB134" i="9"/>
  <c r="AB135" i="9"/>
  <c r="AB136" i="9"/>
  <c r="AB137" i="9"/>
  <c r="AB138" i="9"/>
  <c r="AB139" i="9"/>
  <c r="AB140" i="9"/>
  <c r="AB141" i="9"/>
  <c r="AB142" i="9"/>
  <c r="AB143" i="9"/>
  <c r="AB144" i="9"/>
  <c r="AB145" i="9"/>
  <c r="AB146" i="9"/>
  <c r="AB147" i="9"/>
  <c r="AB148" i="9"/>
  <c r="AB149" i="9"/>
  <c r="AB150" i="9"/>
  <c r="AB151" i="9"/>
  <c r="AB152" i="9"/>
  <c r="AB153" i="9"/>
  <c r="AB154" i="9"/>
  <c r="AB155" i="9"/>
  <c r="AB156" i="9"/>
  <c r="AB157" i="9"/>
  <c r="AB158" i="9"/>
  <c r="AB159" i="9"/>
  <c r="AB160" i="9"/>
  <c r="AB161" i="9"/>
  <c r="AB162" i="9"/>
  <c r="AB163" i="9"/>
  <c r="AB164" i="9"/>
  <c r="AB165" i="9"/>
  <c r="AB166" i="9"/>
  <c r="AB167" i="9"/>
  <c r="AB168" i="9"/>
  <c r="AB170" i="9"/>
  <c r="AB171" i="9"/>
  <c r="AB172" i="9"/>
  <c r="AB173" i="9"/>
  <c r="AB174" i="9"/>
  <c r="AB175" i="9"/>
  <c r="AB176" i="9"/>
  <c r="AB177" i="9"/>
  <c r="AB178" i="9"/>
  <c r="AB179" i="9"/>
  <c r="AB180" i="9"/>
  <c r="AB181" i="9"/>
  <c r="AB182" i="9"/>
  <c r="AB183" i="9"/>
  <c r="AB184" i="9"/>
  <c r="AB185" i="9"/>
  <c r="AB186" i="9"/>
  <c r="AB187" i="9"/>
  <c r="AB188" i="9"/>
  <c r="AB189" i="9"/>
  <c r="AB190" i="9"/>
  <c r="AB191" i="9"/>
  <c r="AB192" i="9"/>
  <c r="AB193" i="9"/>
  <c r="AB194" i="9"/>
  <c r="AB195" i="9"/>
  <c r="AB196" i="9"/>
  <c r="AB197" i="9"/>
  <c r="AB198" i="9"/>
  <c r="AB199" i="9"/>
  <c r="AB200" i="9"/>
  <c r="AB201" i="9"/>
  <c r="AB202" i="9"/>
  <c r="AB203" i="9"/>
  <c r="AB204" i="9"/>
  <c r="AB205" i="9"/>
  <c r="AB206" i="9"/>
  <c r="AB207" i="9"/>
  <c r="AB208" i="9"/>
  <c r="AB209" i="9"/>
  <c r="AB210" i="9"/>
  <c r="AB211" i="9"/>
  <c r="AB212" i="9"/>
  <c r="AB213" i="9"/>
  <c r="AB214" i="9"/>
  <c r="AB215" i="9"/>
  <c r="AB216" i="9"/>
  <c r="AB217" i="9"/>
  <c r="AB218" i="9"/>
  <c r="AB219" i="9"/>
  <c r="AB220" i="9"/>
  <c r="AB221" i="9"/>
  <c r="AB222" i="9"/>
  <c r="AB223" i="9"/>
  <c r="AB224" i="9"/>
  <c r="AB5" i="9"/>
  <c r="Y5" i="9"/>
  <c r="Y6" i="9"/>
  <c r="Y7" i="9"/>
  <c r="Y8" i="9"/>
  <c r="Y9" i="9"/>
  <c r="Y10" i="9"/>
  <c r="Y11" i="9"/>
  <c r="Y12" i="9"/>
  <c r="Y13" i="9"/>
  <c r="Y14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5" i="9"/>
  <c r="Y126" i="9"/>
  <c r="Y127" i="9"/>
  <c r="Y128" i="9"/>
  <c r="Y129" i="9"/>
  <c r="Y130" i="9"/>
  <c r="Y131" i="9"/>
  <c r="Y132" i="9"/>
  <c r="Y133" i="9"/>
  <c r="Y134" i="9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Y158" i="9"/>
  <c r="Y159" i="9"/>
  <c r="Y160" i="9"/>
  <c r="Y161" i="9"/>
  <c r="Y162" i="9"/>
  <c r="Y163" i="9"/>
  <c r="Y164" i="9"/>
  <c r="Y165" i="9"/>
  <c r="Y166" i="9"/>
  <c r="Y167" i="9"/>
  <c r="Y168" i="9"/>
  <c r="Y173" i="9"/>
  <c r="Y174" i="9"/>
  <c r="Y175" i="9"/>
  <c r="Y176" i="9"/>
  <c r="Y177" i="9"/>
  <c r="Y178" i="9"/>
  <c r="Y179" i="9"/>
  <c r="Y180" i="9"/>
  <c r="Y181" i="9"/>
  <c r="Y182" i="9"/>
  <c r="Y183" i="9"/>
  <c r="Y184" i="9"/>
  <c r="Y185" i="9"/>
  <c r="Y186" i="9"/>
  <c r="Y187" i="9"/>
  <c r="Y188" i="9"/>
  <c r="Y189" i="9"/>
  <c r="Y190" i="9"/>
  <c r="Y191" i="9"/>
  <c r="Y192" i="9"/>
  <c r="Y193" i="9"/>
  <c r="Y194" i="9"/>
  <c r="Y195" i="9"/>
  <c r="Y196" i="9"/>
  <c r="Y201" i="9"/>
  <c r="Y202" i="9"/>
  <c r="Y203" i="9"/>
  <c r="Y204" i="9"/>
  <c r="Y205" i="9"/>
  <c r="Y206" i="9"/>
  <c r="Y207" i="9"/>
  <c r="Y208" i="9"/>
  <c r="Y209" i="9"/>
  <c r="Y210" i="9"/>
  <c r="Y211" i="9"/>
  <c r="Y212" i="9"/>
  <c r="Y213" i="9"/>
  <c r="Y214" i="9"/>
  <c r="Y215" i="9"/>
  <c r="Y216" i="9"/>
  <c r="Y217" i="9"/>
  <c r="Y218" i="9"/>
  <c r="Y219" i="9"/>
  <c r="Y220" i="9"/>
  <c r="Y221" i="9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7" i="5"/>
  <c r="Y6" i="5"/>
  <c r="Y210" i="5"/>
  <c r="AB225" i="9" l="1"/>
  <c r="AB226" i="9" s="1"/>
  <c r="AE225" i="9"/>
  <c r="AE226" i="9" s="1"/>
</calcChain>
</file>

<file path=xl/sharedStrings.xml><?xml version="1.0" encoding="utf-8"?>
<sst xmlns="http://schemas.openxmlformats.org/spreadsheetml/2006/main" count="1121" uniqueCount="588">
  <si>
    <t>Lp.</t>
  </si>
  <si>
    <t>zakupiono</t>
  </si>
  <si>
    <t>W</t>
  </si>
  <si>
    <t>04/15</t>
  </si>
  <si>
    <t>05/15</t>
  </si>
  <si>
    <t>06/15</t>
  </si>
  <si>
    <t>07/2015</t>
  </si>
  <si>
    <t>08/2015</t>
  </si>
  <si>
    <t>09/2015</t>
  </si>
  <si>
    <r>
      <rPr>
        <b/>
        <sz val="15"/>
        <color rgb="FFFF0000"/>
        <rFont val="Calibri"/>
        <family val="2"/>
        <charset val="238"/>
        <scheme val="minor"/>
      </rPr>
      <t>C.</t>
    </r>
    <r>
      <rPr>
        <b/>
        <sz val="15"/>
        <rFont val="Calibri"/>
        <family val="2"/>
        <charset val="238"/>
        <scheme val="minor"/>
      </rPr>
      <t xml:space="preserve"> TUSZE, TONERY</t>
    </r>
  </si>
  <si>
    <t>Typ urządzenia</t>
  </si>
  <si>
    <t>Symbol tonera/tuszu</t>
  </si>
  <si>
    <t>C8061A</t>
  </si>
  <si>
    <t>CB 435A</t>
  </si>
  <si>
    <t>Q7551X</t>
  </si>
  <si>
    <t>TN3130</t>
  </si>
  <si>
    <t>Kyocera FS-680</t>
  </si>
  <si>
    <t>11A3540</t>
  </si>
  <si>
    <t>DQ-TU10J</t>
  </si>
  <si>
    <t>113R00668</t>
  </si>
  <si>
    <t>TK-685</t>
  </si>
  <si>
    <t>Kyocera TASKalfa 180</t>
  </si>
  <si>
    <t>TK-435</t>
  </si>
  <si>
    <t>TK-410</t>
  </si>
  <si>
    <t>UTAX CD 1216</t>
  </si>
  <si>
    <t>UTAX CD 1316</t>
  </si>
  <si>
    <t>MLT-D205L</t>
  </si>
  <si>
    <t>B0839</t>
  </si>
  <si>
    <t>Olivetti d-Color MF25</t>
  </si>
  <si>
    <t>Konica Minolta 7235</t>
  </si>
  <si>
    <t>TN303K</t>
  </si>
  <si>
    <t>TN301K</t>
  </si>
  <si>
    <t>Konica Minolta C220</t>
  </si>
  <si>
    <t>Brother HL-4150CDN</t>
  </si>
  <si>
    <t>TN320B K</t>
  </si>
  <si>
    <t>TN320 C</t>
  </si>
  <si>
    <t>TN320 M</t>
  </si>
  <si>
    <t>TN320 Y</t>
  </si>
  <si>
    <t>Brother HL-5250DN</t>
  </si>
  <si>
    <t>Brother MFC-7440N</t>
  </si>
  <si>
    <t>TN2120</t>
  </si>
  <si>
    <t>Brother MFC-9840CDW, MFC-9840CDWZK1</t>
  </si>
  <si>
    <t>TN135B K</t>
  </si>
  <si>
    <t>TN135 C</t>
  </si>
  <si>
    <t>TN135 M</t>
  </si>
  <si>
    <t>TN135 Y</t>
  </si>
  <si>
    <t>Brother MFC-J6510DW</t>
  </si>
  <si>
    <t>LC1280B K</t>
  </si>
  <si>
    <t>LC1280 C</t>
  </si>
  <si>
    <t>LC1280 M</t>
  </si>
  <si>
    <t>LC1280 Y</t>
  </si>
  <si>
    <t>Canon A3 6317</t>
  </si>
  <si>
    <t>NPG1 (K)</t>
  </si>
  <si>
    <t>Canon A4 PC1210</t>
  </si>
  <si>
    <t>CRG-M</t>
  </si>
  <si>
    <t>Canon iR1018J, IR1020, iR1024A,</t>
  </si>
  <si>
    <t>C-EXV18</t>
  </si>
  <si>
    <t>Canon iR2520, iR2525</t>
  </si>
  <si>
    <t>C-EXV33</t>
  </si>
  <si>
    <t>Canon iRC2380i</t>
  </si>
  <si>
    <t>C-EXV21 K</t>
  </si>
  <si>
    <t>C-EXV21 C</t>
  </si>
  <si>
    <t>C-EXV21 M</t>
  </si>
  <si>
    <t>C-EXV21 Y</t>
  </si>
  <si>
    <t>Canon i-SENSYS MF 4550D</t>
  </si>
  <si>
    <t>CRG-728</t>
  </si>
  <si>
    <t>Canon i-Sensys MF5980DW</t>
  </si>
  <si>
    <t>CRG-719H</t>
  </si>
  <si>
    <t>Canon LBP 5300</t>
  </si>
  <si>
    <t>CRG-711 B</t>
  </si>
  <si>
    <t>CRG-711 C</t>
  </si>
  <si>
    <t>CRG-711 M</t>
  </si>
  <si>
    <t>CRG-711 Y</t>
  </si>
  <si>
    <t>Canon MF 4140</t>
  </si>
  <si>
    <t>FX10</t>
  </si>
  <si>
    <t>Canon NP 1020, NP 6010</t>
  </si>
  <si>
    <t>NP-1010</t>
  </si>
  <si>
    <t>Canon NP 1215, NP 6317</t>
  </si>
  <si>
    <t>NP-G1</t>
  </si>
  <si>
    <t>Canon NP 6026</t>
  </si>
  <si>
    <t>NPG-7</t>
  </si>
  <si>
    <t>Canon NP 6512</t>
  </si>
  <si>
    <t>NPG-11</t>
  </si>
  <si>
    <t>Canon NP 6621</t>
  </si>
  <si>
    <t>NPG-9</t>
  </si>
  <si>
    <t>Canon PC 860</t>
  </si>
  <si>
    <t>E-30</t>
  </si>
  <si>
    <t>Canon PCD 450</t>
  </si>
  <si>
    <t>FX-10</t>
  </si>
  <si>
    <t>Canon Pixma IP100</t>
  </si>
  <si>
    <t>PGI-35</t>
  </si>
  <si>
    <t>CLI-36</t>
  </si>
  <si>
    <t>EPSON fx1170</t>
  </si>
  <si>
    <t>C13S015020</t>
  </si>
  <si>
    <t>Epson Stylus Photo RX-425</t>
  </si>
  <si>
    <t>T0551 B</t>
  </si>
  <si>
    <t>T0552 C</t>
  </si>
  <si>
    <t>T0553 M</t>
  </si>
  <si>
    <t>T0554 Y</t>
  </si>
  <si>
    <t>HP CLJ CP2025n, 2025dn, CP2025</t>
  </si>
  <si>
    <t>CC 530A B</t>
  </si>
  <si>
    <t>CC 531A C</t>
  </si>
  <si>
    <t>CC 532A Y</t>
  </si>
  <si>
    <t>CC 533A M</t>
  </si>
  <si>
    <t>HP Color LJ 1500L</t>
  </si>
  <si>
    <t>C9700A B</t>
  </si>
  <si>
    <t>C9701A C</t>
  </si>
  <si>
    <t>C9703A M</t>
  </si>
  <si>
    <t>C9702A Y</t>
  </si>
  <si>
    <t>HP Color LJ 1600</t>
  </si>
  <si>
    <t>Q6000A  B</t>
  </si>
  <si>
    <t>Q6001A  C</t>
  </si>
  <si>
    <t>Q6002A  Y</t>
  </si>
  <si>
    <t>Q6003A  M</t>
  </si>
  <si>
    <t>HP Color LJ 2550,  LJ 2840,  2550L, 2550Ln</t>
  </si>
  <si>
    <t>Q3960A  B</t>
  </si>
  <si>
    <t>Q3961A  C</t>
  </si>
  <si>
    <t>Q3963A  M</t>
  </si>
  <si>
    <t>Q3962A  Y</t>
  </si>
  <si>
    <t>HP Color LJ 3700N</t>
  </si>
  <si>
    <t>Q2670A  B</t>
  </si>
  <si>
    <t>Q2681A  C</t>
  </si>
  <si>
    <t>Q2683A  Y</t>
  </si>
  <si>
    <t>Q2682A  M</t>
  </si>
  <si>
    <t>HP Color LJ 4650, 4650DN, 4650hdn</t>
  </si>
  <si>
    <t>C9720A  B</t>
  </si>
  <si>
    <t>C9721A  C</t>
  </si>
  <si>
    <t>C9723A  M</t>
  </si>
  <si>
    <t>C9722A  Y</t>
  </si>
  <si>
    <t>HP Color LJ 4700N</t>
  </si>
  <si>
    <t>Q5950A  B</t>
  </si>
  <si>
    <t>Q5951A  C</t>
  </si>
  <si>
    <t>Q5953A  M</t>
  </si>
  <si>
    <t>Q5952A  Y</t>
  </si>
  <si>
    <t>HP Color LJ CP1515n</t>
  </si>
  <si>
    <t>CB 540A B</t>
  </si>
  <si>
    <t>CB 541A C</t>
  </si>
  <si>
    <t>CB 542A Y</t>
  </si>
  <si>
    <t>CB 543A M</t>
  </si>
  <si>
    <t>HP Color LJ CP3505, LJ 3600N</t>
  </si>
  <si>
    <t>Q6470A B</t>
  </si>
  <si>
    <t>Q7581A C</t>
  </si>
  <si>
    <t>Q7583A M</t>
  </si>
  <si>
    <t>Q7582A Y</t>
  </si>
  <si>
    <t>HP DesignJet 111</t>
  </si>
  <si>
    <t>C4810A B</t>
  </si>
  <si>
    <t>C4811A C</t>
  </si>
  <si>
    <t>C4812A M</t>
  </si>
  <si>
    <t>C4813A Y</t>
  </si>
  <si>
    <t>HP DJ 6940</t>
  </si>
  <si>
    <t>C9363W B</t>
  </si>
  <si>
    <t>C8767W kolor</t>
  </si>
  <si>
    <t>HP DJ 840C, OJ 5110</t>
  </si>
  <si>
    <t>C6615D B</t>
  </si>
  <si>
    <t>C6625A kolor</t>
  </si>
  <si>
    <t>HP DJ 940C</t>
  </si>
  <si>
    <t>C6578D kolor</t>
  </si>
  <si>
    <t>HP DJ 9800</t>
  </si>
  <si>
    <t>C8765E B</t>
  </si>
  <si>
    <t>C9363E kolor</t>
  </si>
  <si>
    <t>HP DJ 980CXI</t>
  </si>
  <si>
    <t>51645A (HP45) B</t>
  </si>
  <si>
    <t>C6578A kolor</t>
  </si>
  <si>
    <t>HP DJ F2280</t>
  </si>
  <si>
    <t>C9351A (HP 21)</t>
  </si>
  <si>
    <t>C9352A (HP 22)</t>
  </si>
  <si>
    <t>HP F370</t>
  </si>
  <si>
    <t>C9351CE  B</t>
  </si>
  <si>
    <t>C9352CE kolor</t>
  </si>
  <si>
    <t>HP H470</t>
  </si>
  <si>
    <t>C9364E B</t>
  </si>
  <si>
    <t>C8766E kolor</t>
  </si>
  <si>
    <t>HP LJ 1010</t>
  </si>
  <si>
    <t>Q2612A</t>
  </si>
  <si>
    <t>HP LJ 1018, 1020, 1022, 3050, 3050 AiO</t>
  </si>
  <si>
    <t>44.1</t>
  </si>
  <si>
    <t>HP LJ 1300, LJ 1300n</t>
  </si>
  <si>
    <t>Q2613X</t>
  </si>
  <si>
    <t>44.2</t>
  </si>
  <si>
    <t>HP 1150</t>
  </si>
  <si>
    <t>Q2624A</t>
  </si>
  <si>
    <t>44.3</t>
  </si>
  <si>
    <t>HP 2300DTN, 2300L</t>
  </si>
  <si>
    <t>Q2610A</t>
  </si>
  <si>
    <t>HP LJ 1100, 1100A</t>
  </si>
  <si>
    <t>C4092A</t>
  </si>
  <si>
    <t>HP LJ 1160, LJ 1320</t>
  </si>
  <si>
    <t>Q5949A</t>
  </si>
  <si>
    <t>HP LJ 2015, M2727 nf</t>
  </si>
  <si>
    <t>Q7553A</t>
  </si>
  <si>
    <t>HP LJ 2025D</t>
  </si>
  <si>
    <t>CC532A</t>
  </si>
  <si>
    <t>HP LJ 2200, 2200DN</t>
  </si>
  <si>
    <t>C4096A</t>
  </si>
  <si>
    <t>HP LJ 3300, 3330, 3030, 1220, 1200</t>
  </si>
  <si>
    <t>C7115A</t>
  </si>
  <si>
    <t>HP LJ 4100TN</t>
  </si>
  <si>
    <t>HP LJ 5550</t>
  </si>
  <si>
    <t>C9730A B</t>
  </si>
  <si>
    <t>C9731A C</t>
  </si>
  <si>
    <t>C9733A M</t>
  </si>
  <si>
    <t>C9732A Y</t>
  </si>
  <si>
    <t>HP LJ 6P</t>
  </si>
  <si>
    <t>C3903A</t>
  </si>
  <si>
    <t>HP LJ CM1312nfi</t>
  </si>
  <si>
    <t>CB540AD</t>
  </si>
  <si>
    <t>HP LJ M1212nf MFP,  P1102</t>
  </si>
  <si>
    <t>CE285A</t>
  </si>
  <si>
    <t>HP LJ M1319f MFP</t>
  </si>
  <si>
    <t>Q2612D</t>
  </si>
  <si>
    <t>HP LJ P1005</t>
  </si>
  <si>
    <t>HP LJ P2015D</t>
  </si>
  <si>
    <t>53A Q7553A</t>
  </si>
  <si>
    <t>HP LJ P2055dn</t>
  </si>
  <si>
    <t>CE505A</t>
  </si>
  <si>
    <t>HP LJ P3005dn</t>
  </si>
  <si>
    <t>HP OJ G95</t>
  </si>
  <si>
    <t>51645AE B</t>
  </si>
  <si>
    <t>C6578DE kolor</t>
  </si>
  <si>
    <t>HP OJ J5780</t>
  </si>
  <si>
    <t>CB335E B</t>
  </si>
  <si>
    <t>CB337E kolor</t>
  </si>
  <si>
    <t>HP PSC750I</t>
  </si>
  <si>
    <t>C6578a kolor</t>
  </si>
  <si>
    <t>HP LJ 2100</t>
  </si>
  <si>
    <t>HP 96 A (C4096A)</t>
  </si>
  <si>
    <t>Konica 7115</t>
  </si>
  <si>
    <t>TN-114</t>
  </si>
  <si>
    <t>Konica Minolta 7022</t>
  </si>
  <si>
    <t>Konica Minolta Bizhub 224e, 284e</t>
  </si>
  <si>
    <t>TN-322</t>
  </si>
  <si>
    <t>Konica Minolta Bizhub 283</t>
  </si>
  <si>
    <t>TN-217</t>
  </si>
  <si>
    <t>Konica Minolta Bizhub C224e, C284e</t>
  </si>
  <si>
    <t>TN-321 K</t>
  </si>
  <si>
    <t>TN-321 C</t>
  </si>
  <si>
    <t>TN-321 M</t>
  </si>
  <si>
    <t>TN-321 Y</t>
  </si>
  <si>
    <t>Konica Minolta Bizhub C35</t>
  </si>
  <si>
    <t>TNP22 K</t>
  </si>
  <si>
    <t>TNP22 C</t>
  </si>
  <si>
    <t>TNP22 M</t>
  </si>
  <si>
    <t>TNP22 Y</t>
  </si>
  <si>
    <t>TN216 K</t>
  </si>
  <si>
    <t>TN216 C</t>
  </si>
  <si>
    <t>TN216 M</t>
  </si>
  <si>
    <t>TN216 Y</t>
  </si>
  <si>
    <t>Kyocera FS-1035MFP, FS-1135MFP</t>
  </si>
  <si>
    <t>TK-1140</t>
  </si>
  <si>
    <t>Kyocera FS-1128 MFP</t>
  </si>
  <si>
    <t>TK-130</t>
  </si>
  <si>
    <t>TK-16H</t>
  </si>
  <si>
    <t>Kyocera Mita KM 1500</t>
  </si>
  <si>
    <t>TK100</t>
  </si>
  <si>
    <t>Kyocera Mita KM 1620, KM-2035</t>
  </si>
  <si>
    <t>Kyocera Mita KM-3035</t>
  </si>
  <si>
    <t>KM-3035</t>
  </si>
  <si>
    <t>Kyocera TASKalfa 300i</t>
  </si>
  <si>
    <t>Lexmark 2481</t>
  </si>
  <si>
    <t>Lexmark: 2580, 2590</t>
  </si>
  <si>
    <t>Lexmark E260dn</t>
  </si>
  <si>
    <t>E260A11E</t>
  </si>
  <si>
    <t>Minolta EP1054</t>
  </si>
  <si>
    <t>MT104B</t>
  </si>
  <si>
    <t>Minolta EP2030</t>
  </si>
  <si>
    <t>Type204B</t>
  </si>
  <si>
    <t>OKI AiO MC562, C511dn, C531dn</t>
  </si>
  <si>
    <t>44973508 B</t>
  </si>
  <si>
    <t>44469724 C</t>
  </si>
  <si>
    <t>44469723 M</t>
  </si>
  <si>
    <t>44469722 Y</t>
  </si>
  <si>
    <t>OKI B431dn</t>
  </si>
  <si>
    <t>OKI Microline 3321</t>
  </si>
  <si>
    <t>OKI ML3320</t>
  </si>
  <si>
    <t>B0533 B</t>
  </si>
  <si>
    <t>B0536 C</t>
  </si>
  <si>
    <t>B0535 M</t>
  </si>
  <si>
    <t>B0534 Y</t>
  </si>
  <si>
    <t>Olivetti d-Copia 1600</t>
  </si>
  <si>
    <t>B0446</t>
  </si>
  <si>
    <t>Olivetti d-kopia 1800MF</t>
  </si>
  <si>
    <t>Olivetti P10x, P10X Spectrum, P10X plus</t>
  </si>
  <si>
    <t>P01</t>
  </si>
  <si>
    <t>Panasonic DP1820E</t>
  </si>
  <si>
    <t>Samsung CLP-320N</t>
  </si>
  <si>
    <t>CLT-K4072S</t>
  </si>
  <si>
    <t>CLT-C4072S</t>
  </si>
  <si>
    <t>CLT-M4072S</t>
  </si>
  <si>
    <t>CLT-Y4072S</t>
  </si>
  <si>
    <t>Samsung CLX-3175/N/SEE</t>
  </si>
  <si>
    <t>CLT-K4092S</t>
  </si>
  <si>
    <t>CLT-C4092S</t>
  </si>
  <si>
    <t>CLT-M4092S</t>
  </si>
  <si>
    <t>CLT-Y4092S</t>
  </si>
  <si>
    <t>Samsung SCX-4833FD</t>
  </si>
  <si>
    <t>Samsung SCX-4833FR, SCX-5637FR</t>
  </si>
  <si>
    <t>MLT-D205S</t>
  </si>
  <si>
    <t>Xerox 5222V</t>
  </si>
  <si>
    <t>106R01413</t>
  </si>
  <si>
    <t>Xerox 5500N</t>
  </si>
  <si>
    <t>Xerox 5815</t>
  </si>
  <si>
    <t>6R90270</t>
  </si>
  <si>
    <t>Xerox Centre 3220</t>
  </si>
  <si>
    <t>106R01487</t>
  </si>
  <si>
    <t>10/2015</t>
  </si>
  <si>
    <t>11/2015</t>
  </si>
  <si>
    <t>12/2015</t>
  </si>
  <si>
    <t>D+W/66/15,75/15</t>
  </si>
  <si>
    <t>D+W/78/15,392/15,91/15</t>
  </si>
  <si>
    <t>W/100</t>
  </si>
  <si>
    <t>D+W/108/100/110</t>
  </si>
  <si>
    <t>D+W/126</t>
  </si>
  <si>
    <t>D/131//136</t>
  </si>
  <si>
    <t>W/131/136</t>
  </si>
  <si>
    <t>D+W143/147/156</t>
  </si>
  <si>
    <t>01/2016</t>
  </si>
  <si>
    <t>02/2016</t>
  </si>
  <si>
    <t>03/2016</t>
  </si>
  <si>
    <t>D+W/164/169/172</t>
  </si>
  <si>
    <t xml:space="preserve">   D+W/176/179</t>
  </si>
  <si>
    <t>D  +W/190,197</t>
  </si>
  <si>
    <t>D+W/02/05/</t>
  </si>
  <si>
    <t>D+W/16</t>
  </si>
  <si>
    <t>D+W/30/34</t>
  </si>
  <si>
    <t>04/2016</t>
  </si>
  <si>
    <t xml:space="preserve">Drukarka Canon Pixma PRO-1      </t>
  </si>
  <si>
    <t>PGI-29PBK</t>
  </si>
  <si>
    <t>PGI-29MBK</t>
  </si>
  <si>
    <t>PGI-29DGY</t>
  </si>
  <si>
    <t>PGI-29GY</t>
  </si>
  <si>
    <t>PGI-29LGY</t>
  </si>
  <si>
    <t>PGI-29C</t>
  </si>
  <si>
    <t>PGI-29M</t>
  </si>
  <si>
    <t>PGI-29PC</t>
  </si>
  <si>
    <t>PGI-29PM</t>
  </si>
  <si>
    <t>PGI-29Y</t>
  </si>
  <si>
    <t>PGI-29R</t>
  </si>
  <si>
    <t>PGI-29CO</t>
  </si>
  <si>
    <t>Canon IPF 815</t>
  </si>
  <si>
    <t>PFI303BK Black</t>
  </si>
  <si>
    <t>PFI303C Cyan</t>
  </si>
  <si>
    <t>PFI303M Magenta</t>
  </si>
  <si>
    <t>PFI303Y Yellow</t>
  </si>
  <si>
    <t>PFI303MB Matte Black</t>
  </si>
  <si>
    <t xml:space="preserve">Drukarka Dell B2360 dn        </t>
  </si>
  <si>
    <t xml:space="preserve">593-11167 black </t>
  </si>
  <si>
    <t>HP Color LJ 2550,  LJ 2840,  2550L, 2550Ln, 2025 D</t>
  </si>
  <si>
    <t>HP LJ 1018, 1010, 1020, 1022, 3030, 3050, 3050AiO</t>
  </si>
  <si>
    <t>HP LJ 1300, LJ1300 N</t>
  </si>
  <si>
    <t>HP 2300L, 2300DTN</t>
  </si>
  <si>
    <t>HP LJ 3300, 3330, 1220, 1200</t>
  </si>
  <si>
    <t>C6932A Y</t>
  </si>
  <si>
    <t>C9448A</t>
  </si>
  <si>
    <t>Konica Minolta bizhub 4050</t>
  </si>
  <si>
    <t xml:space="preserve">A6VK01H (black) </t>
  </si>
  <si>
    <t>Kyocera FS-1035MFP,FS-1135MFP</t>
  </si>
  <si>
    <t>TYPE204B</t>
  </si>
  <si>
    <t>44496724 C</t>
  </si>
  <si>
    <t xml:space="preserve">A3 Duplex OKI A3 C822 </t>
  </si>
  <si>
    <t>44844616 B</t>
  </si>
  <si>
    <t>44844613 Y</t>
  </si>
  <si>
    <t>44844614 M</t>
  </si>
  <si>
    <t>44844615 C</t>
  </si>
  <si>
    <t>05/2016</t>
  </si>
  <si>
    <t>06/2016</t>
  </si>
  <si>
    <t>08/2016</t>
  </si>
  <si>
    <t>09/2016</t>
  </si>
  <si>
    <t>10/2016</t>
  </si>
  <si>
    <t>11/2016</t>
  </si>
  <si>
    <t>12/2016</t>
  </si>
  <si>
    <t>01/2017</t>
  </si>
  <si>
    <t>C8767W B</t>
  </si>
  <si>
    <t>C9363W Kolor</t>
  </si>
  <si>
    <t>02/2017</t>
  </si>
  <si>
    <t>84/89</t>
  </si>
  <si>
    <t>93/102/107</t>
  </si>
  <si>
    <t>109/113</t>
  </si>
  <si>
    <t>122,123,124,127</t>
  </si>
  <si>
    <t>132,141,148</t>
  </si>
  <si>
    <t>nowe</t>
  </si>
  <si>
    <t>nowy</t>
  </si>
  <si>
    <t>zakupiono kwiecień 2016 do styczeń 2017</t>
  </si>
  <si>
    <t xml:space="preserve">Konica Minolta Bizhub C308 </t>
  </si>
  <si>
    <t>dopisane 2017</t>
  </si>
  <si>
    <t>TN324K</t>
  </si>
  <si>
    <t>TN324Y</t>
  </si>
  <si>
    <t>TN324M</t>
  </si>
  <si>
    <t>TN324C</t>
  </si>
  <si>
    <t>nowe 2017</t>
  </si>
  <si>
    <t xml:space="preserve">OKIC610 </t>
  </si>
  <si>
    <t>Toner cyan  - 44315307</t>
  </si>
  <si>
    <t>Toner magenta do Oki C610 - 44315306</t>
  </si>
  <si>
    <t>Toner żółty do Oki C610 - 44315305</t>
  </si>
  <si>
    <t>Toner czarny - 44315308</t>
  </si>
  <si>
    <t>2015 kwiecien - marzec  2016</t>
  </si>
  <si>
    <t>Szacowanie wartości zamówienia. Tonery 2017 r.</t>
  </si>
  <si>
    <t>netto</t>
  </si>
  <si>
    <t>brutto</t>
  </si>
  <si>
    <t>nowe?</t>
  </si>
  <si>
    <t>cena jednostkowa netto</t>
  </si>
  <si>
    <t>jednostkowo brutto równoważniki</t>
  </si>
  <si>
    <t>wartość netto neg cen oryginałów</t>
  </si>
  <si>
    <t>wartość netto zamienniki</t>
  </si>
  <si>
    <t>Propozycja ilość</t>
  </si>
  <si>
    <t>org vs rownowazne</t>
  </si>
  <si>
    <t xml:space="preserve">Konica Minolta Bizhub C3350 </t>
  </si>
  <si>
    <t>TN216 K oryginał</t>
  </si>
  <si>
    <t>TN216 K równoważnik lub oryginał</t>
  </si>
  <si>
    <t>TN216 C równoważnik lub oryginał</t>
  </si>
  <si>
    <t>TN216 M równoważnik lub oryginał</t>
  </si>
  <si>
    <t>TN216 Y równiważnik lub oryginał</t>
  </si>
  <si>
    <t>Nazwa producenta i symbol katalogowy artykułu równoważnego (jeżeli dotyczy)</t>
  </si>
  <si>
    <t>L.p.</t>
  </si>
  <si>
    <t>Rodzaj asortymentu</t>
  </si>
  <si>
    <t>Drukarka Lexmark CS410dn</t>
  </si>
  <si>
    <t>Lexmark 70C2HK0</t>
  </si>
  <si>
    <t>Lexmark 70C2HC0</t>
  </si>
  <si>
    <t>Lexmark 70C2HM0</t>
  </si>
  <si>
    <t>Lexmark 70C2HY0</t>
  </si>
  <si>
    <t>Drukarka przenośna HP OfficeJet 202</t>
  </si>
  <si>
    <t>Urządzenie wielofunkcyjne HP Page Wide Pro MFP 477DW</t>
  </si>
  <si>
    <t>Urządzenie wielofunkcyjne Konica Minolta bizhub 4050</t>
  </si>
  <si>
    <t>Konica Minolta TNP-44 A6VK01H</t>
  </si>
  <si>
    <t>Urządzenie wielofunkcyjne Konica Minolta C3110</t>
  </si>
  <si>
    <t>Konica Minolta TNP51K A0X5155</t>
  </si>
  <si>
    <t>Konica Minolta TNP51C A0X5455</t>
  </si>
  <si>
    <t>Konica Minolta TNP51M A0X5355</t>
  </si>
  <si>
    <t>Konica Minolta TNP51Y A0X5255</t>
  </si>
  <si>
    <t>OKI MC 770</t>
  </si>
  <si>
    <t>czarny 45396304</t>
  </si>
  <si>
    <t>cyan 45396303</t>
  </si>
  <si>
    <t>magenta 45396302</t>
  </si>
  <si>
    <t>yellow 45396301</t>
  </si>
  <si>
    <t>CB540AD - dwupak</t>
  </si>
  <si>
    <t>Oznaczenie tonera</t>
  </si>
  <si>
    <t>Cena jednostkowa brutto</t>
  </si>
  <si>
    <t>Szacowana ilość</t>
  </si>
  <si>
    <t>HP CLJ CP2025n, 2025dn, CP2026</t>
  </si>
  <si>
    <t>HP CLJ CP2025n, 2025dn, CP2027</t>
  </si>
  <si>
    <t>HP CLJ CP2025n, 2025dn, CP2028</t>
  </si>
  <si>
    <t>CH565A</t>
  </si>
  <si>
    <t>C4836AE</t>
  </si>
  <si>
    <t>C4838AE</t>
  </si>
  <si>
    <t>C4837AE</t>
  </si>
  <si>
    <t>HP DJ 840C, OJ 5111</t>
  </si>
  <si>
    <t>TN-321 C równiważnik lub oryginał</t>
  </si>
  <si>
    <t>TN-321 M równiważnik lub oryginał</t>
  </si>
  <si>
    <t>TN-321 K oryginał</t>
  </si>
  <si>
    <t>TN324Y równiważnik lub oryginał</t>
  </si>
  <si>
    <t>Konica Minolta Bizhub C308</t>
  </si>
  <si>
    <t>TN324M równiważnik lub oryginał</t>
  </si>
  <si>
    <t>TN324C równiważnik lub oryginał</t>
  </si>
  <si>
    <t>TN324K oryginał</t>
  </si>
  <si>
    <t>Urządzenie wielofunkcyjne Konica Minolta bizhub C3351</t>
  </si>
  <si>
    <t>Urządzenie wielofunkcyjne Samsung SL-M2070FW/SE 533</t>
  </si>
  <si>
    <t>MLT-D111L;</t>
  </si>
  <si>
    <t>Urządzenie wielofunkcyjne Konica Minolta bizhub 4052</t>
  </si>
  <si>
    <t>TPN-63</t>
  </si>
  <si>
    <t>TNP-48 K oryginał</t>
  </si>
  <si>
    <t>TNP-48 C równoważnik lub oryginał</t>
  </si>
  <si>
    <t>TNP-48 M równoważnik lub oryginał</t>
  </si>
  <si>
    <t>TNP-48 Y równoważnik lub oryginał</t>
  </si>
  <si>
    <t>A95W150 czarny oryginał</t>
  </si>
  <si>
    <t>A95W450 cyan równoważnik lub oryginał</t>
  </si>
  <si>
    <t>A95W350 magenta; równoważnik lub oryginał</t>
  </si>
  <si>
    <t>A95W250 yellow równoważnik lub oryginał</t>
  </si>
  <si>
    <t>Drukarka laserowa Lexmark C3224dw 40N9100</t>
  </si>
  <si>
    <t>Urządzenie wielofunkcyjne HP Page Wide Pro 477dw</t>
  </si>
  <si>
    <t>Urządzenie wielofunkcyjne Konica Minolta Bizhub 4052+czytnik kart</t>
  </si>
  <si>
    <t>Urządzenie wielofunkcyjne Sharp MX-B356W</t>
  </si>
  <si>
    <t>Urządzenie wielofunkcyjne Sharp MX-C304W</t>
  </si>
  <si>
    <t>Urządzenie wielofunkcyjne SHARP MXC304WEU z czytnikiem</t>
  </si>
  <si>
    <t>Konica Minolta C 360i PCL</t>
  </si>
  <si>
    <t xml:space="preserve">Konica Minolta Bizhub C3350i </t>
  </si>
  <si>
    <t>HP LJ M1120MFP1522</t>
  </si>
  <si>
    <t xml:space="preserve"> Lexmark MS310</t>
  </si>
  <si>
    <t>podpis</t>
  </si>
  <si>
    <t>Łacznie:</t>
  </si>
  <si>
    <t>C3220KO czarny oryginał</t>
  </si>
  <si>
    <t>C3220CO cyan oryginał</t>
  </si>
  <si>
    <t>C3220MO magenta oryginał</t>
  </si>
  <si>
    <t>C3220YO yellow oryginał</t>
  </si>
  <si>
    <t>L0R95AE czarny oryginał</t>
  </si>
  <si>
    <t>F6T82AE magenta oryginał</t>
  </si>
  <si>
    <t>F6T81AE cyan oryginał</t>
  </si>
  <si>
    <t>F6T79AE zółty oryginał</t>
  </si>
  <si>
    <t>AAE105 TNP64 oryginał</t>
  </si>
  <si>
    <t>MXB45GT oryginał</t>
  </si>
  <si>
    <t>MXC30GTB czrny oryginał</t>
  </si>
  <si>
    <t>MXC30GTC cyan oryginał</t>
  </si>
  <si>
    <t>MXC30GTM magenta oryginał</t>
  </si>
  <si>
    <t>MXC30GTY yellow oryginał</t>
  </si>
  <si>
    <t>TN328K AAV8150 czarny oryginał</t>
  </si>
  <si>
    <t>TN328C AAV8450 niebieski oryginał</t>
  </si>
  <si>
    <t>TN328M AAV8350 czerwony oryginał</t>
  </si>
  <si>
    <t>TN328Y AAV8250 żółty oryginał</t>
  </si>
  <si>
    <t> AAJW150 / TNP79C Toner czarny oryginał</t>
  </si>
  <si>
    <t> AAJW450 / TNP79C Toner cyjan oryginał</t>
  </si>
  <si>
    <t> AAJW350 / TNP79M Toner magenta oryginał</t>
  </si>
  <si>
    <t>AAJW250 / TNP79Y Toner zólty oryginał</t>
  </si>
  <si>
    <t>HP36A oryginał</t>
  </si>
  <si>
    <t>HP106A oryginał</t>
  </si>
  <si>
    <t>lexmark 502 oryginał</t>
  </si>
  <si>
    <t>AAJW450 / TNP79C Toner cyjan oryginał</t>
  </si>
  <si>
    <t>AAJW350 / TNP79M Toner magenta oryginał</t>
  </si>
  <si>
    <t>TN216 C  oryginał</t>
  </si>
  <si>
    <t>TN216 Y  oryginał</t>
  </si>
  <si>
    <t>TN216 M  oryginał</t>
  </si>
  <si>
    <t>TN324K  równiważnik lub oryginał</t>
  </si>
  <si>
    <t>TN324Y roryginał</t>
  </si>
  <si>
    <t>TN324M oryginał</t>
  </si>
  <si>
    <t>TN324C oryginał</t>
  </si>
  <si>
    <t>TN-321 C  oryginał</t>
  </si>
  <si>
    <t>TN-321 M  oryginał</t>
  </si>
  <si>
    <t>TN-321 Y  oryginał</t>
  </si>
  <si>
    <t>Canon NP 6010</t>
  </si>
  <si>
    <t>HP Color LJ 4650DN</t>
  </si>
  <si>
    <t>HP DJ 840C</t>
  </si>
  <si>
    <t>HP 2300L</t>
  </si>
  <si>
    <t>HP LJ  1200</t>
  </si>
  <si>
    <t>OKI AiO C511dn</t>
  </si>
  <si>
    <t>Wartość szacunkowa brutto (kolumna 5 x 6)</t>
  </si>
  <si>
    <t>TN-321 B równiważnik lub oryginał</t>
  </si>
  <si>
    <t>35a</t>
  </si>
  <si>
    <t>36a</t>
  </si>
  <si>
    <t>38a</t>
  </si>
  <si>
    <t>59a</t>
  </si>
  <si>
    <r>
      <t>CC 530A</t>
    </r>
    <r>
      <rPr>
        <b/>
        <sz val="10"/>
        <color rgb="FF000000"/>
        <rFont val="Calibri"/>
        <family val="2"/>
        <charset val="238"/>
        <scheme val="minor"/>
      </rPr>
      <t xml:space="preserve"> B</t>
    </r>
  </si>
  <si>
    <r>
      <rPr>
        <sz val="10"/>
        <color rgb="FF000000"/>
        <rFont val="Calibri"/>
        <family val="2"/>
        <charset val="238"/>
        <scheme val="minor"/>
      </rPr>
      <t>CC 531A</t>
    </r>
    <r>
      <rPr>
        <b/>
        <sz val="10"/>
        <color rgb="FF000000"/>
        <rFont val="Calibri"/>
        <family val="2"/>
        <charset val="238"/>
        <scheme val="minor"/>
      </rPr>
      <t xml:space="preserve"> C</t>
    </r>
  </si>
  <si>
    <r>
      <t xml:space="preserve">CC 532A </t>
    </r>
    <r>
      <rPr>
        <b/>
        <sz val="10"/>
        <color rgb="FF000000"/>
        <rFont val="Calibri"/>
        <family val="2"/>
        <charset val="238"/>
        <scheme val="minor"/>
      </rPr>
      <t>Y</t>
    </r>
  </si>
  <si>
    <r>
      <t xml:space="preserve">CC 533A </t>
    </r>
    <r>
      <rPr>
        <b/>
        <sz val="10"/>
        <color rgb="FF000000"/>
        <rFont val="Calibri"/>
        <family val="2"/>
        <charset val="238"/>
        <scheme val="minor"/>
      </rPr>
      <t>M</t>
    </r>
  </si>
  <si>
    <r>
      <t xml:space="preserve">Q6000A </t>
    </r>
    <r>
      <rPr>
        <b/>
        <sz val="10"/>
        <color rgb="FF000000"/>
        <rFont val="Calibri"/>
        <family val="2"/>
        <charset val="238"/>
        <scheme val="minor"/>
      </rPr>
      <t xml:space="preserve"> B</t>
    </r>
  </si>
  <si>
    <r>
      <t xml:space="preserve">Q6001A  </t>
    </r>
    <r>
      <rPr>
        <b/>
        <sz val="10"/>
        <color rgb="FF000000"/>
        <rFont val="Calibri"/>
        <family val="2"/>
        <charset val="238"/>
        <scheme val="minor"/>
      </rPr>
      <t>C</t>
    </r>
  </si>
  <si>
    <r>
      <t xml:space="preserve">Q6002A  </t>
    </r>
    <r>
      <rPr>
        <b/>
        <sz val="10"/>
        <color rgb="FF000000"/>
        <rFont val="Calibri"/>
        <family val="2"/>
        <charset val="238"/>
        <scheme val="minor"/>
      </rPr>
      <t>Y</t>
    </r>
  </si>
  <si>
    <r>
      <t xml:space="preserve">Q6003A </t>
    </r>
    <r>
      <rPr>
        <b/>
        <sz val="10"/>
        <color rgb="FF000000"/>
        <rFont val="Calibri"/>
        <family val="2"/>
        <charset val="238"/>
        <scheme val="minor"/>
      </rPr>
      <t xml:space="preserve"> M</t>
    </r>
  </si>
  <si>
    <r>
      <t xml:space="preserve">C9720A  </t>
    </r>
    <r>
      <rPr>
        <b/>
        <sz val="10"/>
        <color rgb="FF000000"/>
        <rFont val="Calibri"/>
        <family val="2"/>
        <charset val="238"/>
        <scheme val="minor"/>
      </rPr>
      <t>B</t>
    </r>
  </si>
  <si>
    <r>
      <t xml:space="preserve">C9721A  </t>
    </r>
    <r>
      <rPr>
        <b/>
        <sz val="10"/>
        <color rgb="FF000000"/>
        <rFont val="Calibri"/>
        <family val="2"/>
        <charset val="238"/>
        <scheme val="minor"/>
      </rPr>
      <t>C</t>
    </r>
  </si>
  <si>
    <r>
      <t xml:space="preserve">C9723A  </t>
    </r>
    <r>
      <rPr>
        <b/>
        <sz val="10"/>
        <color rgb="FF000000"/>
        <rFont val="Calibri"/>
        <family val="2"/>
        <charset val="238"/>
        <scheme val="minor"/>
      </rPr>
      <t>M</t>
    </r>
  </si>
  <si>
    <r>
      <t xml:space="preserve">C9722A  </t>
    </r>
    <r>
      <rPr>
        <b/>
        <sz val="10"/>
        <color rgb="FF000000"/>
        <rFont val="Calibri"/>
        <family val="2"/>
        <charset val="238"/>
        <scheme val="minor"/>
      </rPr>
      <t>Y</t>
    </r>
  </si>
  <si>
    <r>
      <t xml:space="preserve">Q5950A  </t>
    </r>
    <r>
      <rPr>
        <b/>
        <sz val="10"/>
        <color rgb="FF000000"/>
        <rFont val="Calibri"/>
        <family val="2"/>
        <charset val="238"/>
        <scheme val="minor"/>
      </rPr>
      <t>B</t>
    </r>
  </si>
  <si>
    <r>
      <t xml:space="preserve">Q5951A  </t>
    </r>
    <r>
      <rPr>
        <b/>
        <sz val="10"/>
        <color rgb="FF000000"/>
        <rFont val="Calibri"/>
        <family val="2"/>
        <charset val="238"/>
        <scheme val="minor"/>
      </rPr>
      <t>C</t>
    </r>
  </si>
  <si>
    <r>
      <t xml:space="preserve">Q5953A  </t>
    </r>
    <r>
      <rPr>
        <b/>
        <sz val="10"/>
        <color rgb="FF000000"/>
        <rFont val="Calibri"/>
        <family val="2"/>
        <charset val="238"/>
        <scheme val="minor"/>
      </rPr>
      <t>M</t>
    </r>
  </si>
  <si>
    <r>
      <t xml:space="preserve">Q5952A  </t>
    </r>
    <r>
      <rPr>
        <b/>
        <sz val="10"/>
        <color rgb="FF000000"/>
        <rFont val="Calibri"/>
        <family val="2"/>
        <charset val="238"/>
        <scheme val="minor"/>
      </rPr>
      <t>Y</t>
    </r>
  </si>
  <si>
    <r>
      <t>CB 540A</t>
    </r>
    <r>
      <rPr>
        <b/>
        <sz val="10"/>
        <color rgb="FF000000"/>
        <rFont val="Calibri"/>
        <family val="2"/>
        <charset val="238"/>
        <scheme val="minor"/>
      </rPr>
      <t xml:space="preserve"> B</t>
    </r>
  </si>
  <si>
    <r>
      <t xml:space="preserve">CB 541A </t>
    </r>
    <r>
      <rPr>
        <b/>
        <sz val="10"/>
        <color rgb="FF000000"/>
        <rFont val="Calibri"/>
        <family val="2"/>
        <charset val="238"/>
        <scheme val="minor"/>
      </rPr>
      <t>C</t>
    </r>
  </si>
  <si>
    <r>
      <t xml:space="preserve">CB 542A </t>
    </r>
    <r>
      <rPr>
        <b/>
        <sz val="10"/>
        <color rgb="FF000000"/>
        <rFont val="Calibri"/>
        <family val="2"/>
        <charset val="238"/>
        <scheme val="minor"/>
      </rPr>
      <t>Y</t>
    </r>
  </si>
  <si>
    <r>
      <t xml:space="preserve">CB 543A </t>
    </r>
    <r>
      <rPr>
        <b/>
        <sz val="10"/>
        <color rgb="FF000000"/>
        <rFont val="Calibri"/>
        <family val="2"/>
        <charset val="238"/>
        <scheme val="minor"/>
      </rPr>
      <t>M</t>
    </r>
  </si>
  <si>
    <r>
      <t xml:space="preserve">Q6470A </t>
    </r>
    <r>
      <rPr>
        <b/>
        <sz val="10"/>
        <color rgb="FF000000"/>
        <rFont val="Calibri"/>
        <family val="2"/>
        <charset val="238"/>
        <scheme val="minor"/>
      </rPr>
      <t>B</t>
    </r>
  </si>
  <si>
    <r>
      <t>Q7581A</t>
    </r>
    <r>
      <rPr>
        <b/>
        <sz val="10"/>
        <color rgb="FF000000"/>
        <rFont val="Calibri"/>
        <family val="2"/>
        <charset val="238"/>
        <scheme val="minor"/>
      </rPr>
      <t xml:space="preserve"> C</t>
    </r>
  </si>
  <si>
    <r>
      <t xml:space="preserve">Q7583A </t>
    </r>
    <r>
      <rPr>
        <b/>
        <sz val="10"/>
        <color rgb="FF000000"/>
        <rFont val="Calibri"/>
        <family val="2"/>
        <charset val="238"/>
        <scheme val="minor"/>
      </rPr>
      <t>M</t>
    </r>
  </si>
  <si>
    <r>
      <t>Q7582A</t>
    </r>
    <r>
      <rPr>
        <b/>
        <sz val="10"/>
        <color rgb="FF000000"/>
        <rFont val="Calibri"/>
        <family val="2"/>
        <charset val="238"/>
        <scheme val="minor"/>
      </rPr>
      <t xml:space="preserve"> Y</t>
    </r>
  </si>
  <si>
    <r>
      <t xml:space="preserve">HP 651 C2P10AE   </t>
    </r>
    <r>
      <rPr>
        <b/>
        <sz val="10"/>
        <color theme="1"/>
        <rFont val="Calibri"/>
        <family val="2"/>
        <charset val="238"/>
        <scheme val="minor"/>
      </rPr>
      <t xml:space="preserve"> B</t>
    </r>
  </si>
  <si>
    <r>
      <t xml:space="preserve">HP 651 C2P11AE   </t>
    </r>
    <r>
      <rPr>
        <b/>
        <sz val="10"/>
        <color theme="1"/>
        <rFont val="Calibri"/>
        <family val="2"/>
        <charset val="238"/>
        <scheme val="minor"/>
      </rPr>
      <t xml:space="preserve"> C</t>
    </r>
  </si>
  <si>
    <r>
      <t>HP 913A L0R95AE</t>
    </r>
    <r>
      <rPr>
        <b/>
        <sz val="10"/>
        <color rgb="FF000000"/>
        <rFont val="Calibri"/>
        <family val="2"/>
        <charset val="238"/>
        <scheme val="minor"/>
      </rPr>
      <t xml:space="preserve"> B</t>
    </r>
    <r>
      <rPr>
        <sz val="10"/>
        <color rgb="FF000000"/>
        <rFont val="Calibri"/>
        <family val="2"/>
        <charset val="238"/>
        <scheme val="minor"/>
      </rPr>
      <t xml:space="preserve"> równoważnik lub oryginał </t>
    </r>
  </si>
  <si>
    <r>
      <t>HP 913A F6T77AE</t>
    </r>
    <r>
      <rPr>
        <b/>
        <sz val="10"/>
        <color rgb="FF000000"/>
        <rFont val="Calibri"/>
        <family val="2"/>
        <charset val="238"/>
        <scheme val="minor"/>
      </rPr>
      <t xml:space="preserve"> C</t>
    </r>
    <r>
      <rPr>
        <sz val="10"/>
        <color rgb="FF000000"/>
        <rFont val="Calibri"/>
        <family val="2"/>
        <charset val="238"/>
        <scheme val="minor"/>
      </rPr>
      <t xml:space="preserve"> równoważnik lub oryginał</t>
    </r>
  </si>
  <si>
    <r>
      <t xml:space="preserve">HP 913A F6T78AE </t>
    </r>
    <r>
      <rPr>
        <b/>
        <sz val="10"/>
        <color rgb="FF000000"/>
        <rFont val="Calibri"/>
        <family val="2"/>
        <charset val="238"/>
        <scheme val="minor"/>
      </rPr>
      <t>M</t>
    </r>
    <r>
      <rPr>
        <sz val="10"/>
        <color rgb="FF000000"/>
        <rFont val="Calibri"/>
        <family val="2"/>
        <charset val="238"/>
        <scheme val="minor"/>
      </rPr>
      <t xml:space="preserve"> równoważnik lub oryginał</t>
    </r>
  </si>
  <si>
    <r>
      <t xml:space="preserve">HP 913A F6T79AE </t>
    </r>
    <r>
      <rPr>
        <b/>
        <sz val="10"/>
        <color rgb="FF000000"/>
        <rFont val="Calibri"/>
        <family val="2"/>
        <charset val="238"/>
        <scheme val="minor"/>
      </rPr>
      <t>Y</t>
    </r>
    <r>
      <rPr>
        <sz val="10"/>
        <color rgb="FF000000"/>
        <rFont val="Calibri"/>
        <family val="2"/>
        <charset val="238"/>
        <scheme val="minor"/>
      </rPr>
      <t xml:space="preserve"> równoważnik lub oryginał</t>
    </r>
  </si>
  <si>
    <r>
      <t>HP 913A L0R95AE oryginał</t>
    </r>
    <r>
      <rPr>
        <b/>
        <sz val="10"/>
        <color rgb="FF000000"/>
        <rFont val="Calibri"/>
        <family val="2"/>
        <charset val="238"/>
        <scheme val="minor"/>
      </rPr>
      <t xml:space="preserve"> B</t>
    </r>
  </si>
  <si>
    <r>
      <t>HP 913A F6T77AE oryginał</t>
    </r>
    <r>
      <rPr>
        <b/>
        <sz val="10"/>
        <color rgb="FF000000"/>
        <rFont val="Calibri"/>
        <family val="2"/>
        <charset val="238"/>
        <scheme val="minor"/>
      </rPr>
      <t xml:space="preserve"> C</t>
    </r>
  </si>
  <si>
    <r>
      <t xml:space="preserve">HP 913A F6T78AE oryginał </t>
    </r>
    <r>
      <rPr>
        <b/>
        <sz val="10"/>
        <color rgb="FF000000"/>
        <rFont val="Calibri"/>
        <family val="2"/>
        <charset val="238"/>
        <scheme val="minor"/>
      </rPr>
      <t>M</t>
    </r>
  </si>
  <si>
    <r>
      <t>HP 913A F6T79AE oryginał</t>
    </r>
    <r>
      <rPr>
        <b/>
        <sz val="10"/>
        <color rgb="FF000000"/>
        <rFont val="Calibri"/>
        <family val="2"/>
        <charset val="238"/>
        <scheme val="minor"/>
      </rPr>
      <t xml:space="preserve"> Y</t>
    </r>
  </si>
  <si>
    <t xml:space="preserve">Sharp MX-5071 </t>
  </si>
  <si>
    <t>oryginał czerwony</t>
  </si>
  <si>
    <t>oryginał żółty</t>
  </si>
  <si>
    <t>oryginał niebieski</t>
  </si>
  <si>
    <t xml:space="preserve">Sharp MX-6071 </t>
  </si>
  <si>
    <t>TNP 90 black</t>
  </si>
  <si>
    <t>TNP 79K black</t>
  </si>
  <si>
    <t>Lexmark E260</t>
  </si>
  <si>
    <t>MLT D116 L</t>
  </si>
  <si>
    <t>oryginał czarny</t>
  </si>
  <si>
    <t>Konica minolta Bizhub 4050i</t>
  </si>
  <si>
    <t xml:space="preserve">Dane firmy składającą ofertę: </t>
  </si>
  <si>
    <t>Wykaz tonerów i urządzeń:</t>
  </si>
  <si>
    <t>Osoba do kontaktu…........................................................</t>
  </si>
  <si>
    <t>Adres e mail:….................................................................</t>
  </si>
  <si>
    <t>Nr tel…..............................................................................</t>
  </si>
  <si>
    <t>…............................</t>
  </si>
  <si>
    <t>…......................</t>
  </si>
  <si>
    <t>data, miejscowość</t>
  </si>
  <si>
    <t>….............................................</t>
  </si>
  <si>
    <t>Załącznik nr 1</t>
  </si>
  <si>
    <t>Należy wypełnić kolumnę nr 4- Nazwę producenta oraz symbol katalogowy</t>
  </si>
  <si>
    <t xml:space="preserve">Należy wypełnić kolumnę nr 5-(kwota brutto) za jedną sztukę oraz kolumnę nr 7 (podsumowanie szacowanych ilości sztuk kwota brutto) </t>
  </si>
  <si>
    <t>AAJW151 / TNP90K czarny oryginał</t>
  </si>
  <si>
    <t>TN-321 Y równoważnik lub oryginał</t>
  </si>
  <si>
    <t>HP LJ MFP 135w</t>
  </si>
  <si>
    <t>FORMULARZ OFERTOWY: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</si>
</sst>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[$-415]General"/>
    <numFmt numFmtId="165" formatCode="&quot; &quot;#,##0.00&quot; zł &quot;;&quot;-&quot;#,##0.00&quot; zł &quot;;&quot; -&quot;#&quot; zł &quot;;@&quot; &quot;"/>
    <numFmt numFmtId="166" formatCode="[$-415]d&quot;.&quot;mm&quot;.&quot;yyyy"/>
    <numFmt numFmtId="167" formatCode="#,##0.00&quot; &quot;[$zł-415];[Red]&quot;-&quot;#,##0.00&quot; &quot;[$zł-415]"/>
  </numFmts>
  <fonts count="29">
    <font>
      <sz val="11"/>
      <color rgb="FF000000"/>
      <name val="Calibri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1"/>
      <charset val="238"/>
    </font>
    <font>
      <sz val="11"/>
      <color rgb="FF9C6500"/>
      <name val="Calibri"/>
      <family val="2"/>
      <charset val="238"/>
    </font>
    <font>
      <b/>
      <i/>
      <sz val="16"/>
      <color rgb="FF000000"/>
      <name val="Calibri1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Calibri1"/>
      <charset val="238"/>
    </font>
    <font>
      <b/>
      <sz val="11"/>
      <color rgb="FF000000"/>
      <name val="Calibri1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0"/>
      <color rgb="FF000000"/>
      <name val="Book Antiqua"/>
      <family val="1"/>
      <charset val="238"/>
    </font>
    <font>
      <b/>
      <sz val="8"/>
      <color rgb="FF000000"/>
      <name val="Calibri1"/>
      <charset val="238"/>
    </font>
    <font>
      <sz val="10"/>
      <color rgb="FF000000"/>
      <name val="Calibri1"/>
      <charset val="238"/>
    </font>
    <font>
      <sz val="11"/>
      <color theme="1"/>
      <name val="Calibri"/>
      <family val="2"/>
      <scheme val="minor"/>
    </font>
    <font>
      <sz val="10"/>
      <name val="Book Antiqua"/>
      <family val="1"/>
      <charset val="238"/>
    </font>
    <font>
      <sz val="11"/>
      <color rgb="FFFF0000"/>
      <name val="Calibri1"/>
      <charset val="238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164" fontId="0" fillId="0" borderId="0"/>
    <xf numFmtId="164" fontId="3" fillId="2" borderId="0"/>
    <xf numFmtId="164" fontId="4" fillId="0" borderId="0">
      <alignment horizontal="center"/>
    </xf>
    <xf numFmtId="164" fontId="4" fillId="0" borderId="0">
      <alignment horizontal="center" textRotation="90"/>
    </xf>
    <xf numFmtId="164" fontId="5" fillId="0" borderId="0"/>
    <xf numFmtId="164" fontId="6" fillId="0" borderId="0"/>
    <xf numFmtId="167" fontId="6" fillId="0" borderId="0"/>
    <xf numFmtId="165" fontId="2" fillId="0" borderId="0"/>
    <xf numFmtId="165" fontId="2" fillId="0" borderId="0"/>
    <xf numFmtId="165" fontId="2" fillId="0" borderId="0"/>
    <xf numFmtId="0" fontId="14" fillId="0" borderId="0"/>
    <xf numFmtId="164" fontId="2" fillId="0" borderId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01">
    <xf numFmtId="164" fontId="0" fillId="0" borderId="0" xfId="0"/>
    <xf numFmtId="164" fontId="0" fillId="0" borderId="1" xfId="0" applyBorder="1"/>
    <xf numFmtId="164" fontId="0" fillId="0" borderId="13" xfId="0" applyBorder="1" applyAlignment="1">
      <alignment vertical="center"/>
    </xf>
    <xf numFmtId="164" fontId="0" fillId="0" borderId="15" xfId="0" applyBorder="1" applyAlignment="1">
      <alignment horizontal="center" vertical="center"/>
    </xf>
    <xf numFmtId="164" fontId="0" fillId="0" borderId="13" xfId="0" applyBorder="1" applyAlignment="1">
      <alignment horizontal="left" vertical="center"/>
    </xf>
    <xf numFmtId="164" fontId="0" fillId="4" borderId="0" xfId="0" applyFill="1"/>
    <xf numFmtId="164" fontId="8" fillId="4" borderId="0" xfId="0" applyFont="1" applyFill="1" applyBorder="1" applyAlignment="1">
      <alignment horizontal="center" vertical="center"/>
    </xf>
    <xf numFmtId="164" fontId="8" fillId="4" borderId="0" xfId="0" applyFont="1" applyFill="1" applyBorder="1" applyAlignment="1">
      <alignment horizontal="center" vertical="center" wrapText="1"/>
    </xf>
    <xf numFmtId="164" fontId="7" fillId="4" borderId="3" xfId="0" applyFont="1" applyFill="1" applyBorder="1" applyAlignment="1">
      <alignment horizontal="center"/>
    </xf>
    <xf numFmtId="164" fontId="7" fillId="4" borderId="2" xfId="0" applyFont="1" applyFill="1" applyBorder="1" applyAlignment="1">
      <alignment horizontal="center"/>
    </xf>
    <xf numFmtId="164" fontId="7" fillId="4" borderId="18" xfId="0" applyFont="1" applyFill="1" applyBorder="1" applyAlignment="1">
      <alignment horizontal="center"/>
    </xf>
    <xf numFmtId="164" fontId="0" fillId="0" borderId="7" xfId="0" applyBorder="1" applyAlignment="1">
      <alignment horizontal="center" vertical="center"/>
    </xf>
    <xf numFmtId="164" fontId="0" fillId="0" borderId="1" xfId="0" applyNumberFormat="1" applyBorder="1"/>
    <xf numFmtId="164" fontId="7" fillId="4" borderId="21" xfId="0" applyFont="1" applyFill="1" applyBorder="1" applyAlignment="1">
      <alignment horizontal="center" wrapText="1"/>
    </xf>
    <xf numFmtId="164" fontId="7" fillId="4" borderId="11" xfId="0" applyFont="1" applyFill="1" applyBorder="1" applyAlignment="1">
      <alignment horizontal="center"/>
    </xf>
    <xf numFmtId="164" fontId="7" fillId="4" borderId="19" xfId="0" applyFont="1" applyFill="1" applyBorder="1" applyAlignment="1">
      <alignment horizontal="center"/>
    </xf>
    <xf numFmtId="164" fontId="7" fillId="4" borderId="6" xfId="0" applyFont="1" applyFill="1" applyBorder="1" applyAlignment="1">
      <alignment horizontal="center"/>
    </xf>
    <xf numFmtId="164" fontId="7" fillId="4" borderId="10" xfId="0" applyFont="1" applyFill="1" applyBorder="1" applyAlignment="1">
      <alignment horizontal="center"/>
    </xf>
    <xf numFmtId="164" fontId="0" fillId="0" borderId="1" xfId="0" applyBorder="1" applyAlignment="1">
      <alignment vertical="center"/>
    </xf>
    <xf numFmtId="164" fontId="7" fillId="0" borderId="1" xfId="0" applyFont="1" applyFill="1" applyBorder="1" applyAlignment="1">
      <alignment horizontal="center"/>
    </xf>
    <xf numFmtId="164" fontId="0" fillId="0" borderId="1" xfId="0" applyFont="1" applyFill="1" applyBorder="1" applyAlignment="1">
      <alignment horizontal="right"/>
    </xf>
    <xf numFmtId="164" fontId="0" fillId="0" borderId="1" xfId="0" applyBorder="1" applyAlignment="1">
      <alignment horizontal="center" vertical="center"/>
    </xf>
    <xf numFmtId="164" fontId="0" fillId="0" borderId="20" xfId="0" applyBorder="1" applyAlignment="1">
      <alignment vertical="center"/>
    </xf>
    <xf numFmtId="164" fontId="0" fillId="0" borderId="17" xfId="0" applyBorder="1" applyAlignment="1">
      <alignment vertical="center"/>
    </xf>
    <xf numFmtId="164" fontId="0" fillId="0" borderId="0" xfId="0" applyBorder="1" applyAlignment="1">
      <alignment vertical="center"/>
    </xf>
    <xf numFmtId="164" fontId="0" fillId="0" borderId="22" xfId="0" applyBorder="1"/>
    <xf numFmtId="164" fontId="0" fillId="0" borderId="1" xfId="0" applyBorder="1" applyAlignment="1">
      <alignment vertical="center" wrapText="1"/>
    </xf>
    <xf numFmtId="164" fontId="0" fillId="0" borderId="1" xfId="0" applyBorder="1" applyAlignment="1">
      <alignment horizontal="left" vertical="center"/>
    </xf>
    <xf numFmtId="164" fontId="0" fillId="7" borderId="1" xfId="0" applyFill="1" applyBorder="1"/>
    <xf numFmtId="164" fontId="0" fillId="0" borderId="12" xfId="0" applyBorder="1" applyAlignment="1">
      <alignment horizontal="center" vertical="center"/>
    </xf>
    <xf numFmtId="164" fontId="0" fillId="0" borderId="22" xfId="0" applyBorder="1" applyAlignment="1">
      <alignment vertical="center"/>
    </xf>
    <xf numFmtId="164" fontId="0" fillId="7" borderId="1" xfId="0" applyFill="1" applyBorder="1" applyAlignment="1">
      <alignment horizontal="center" vertical="center"/>
    </xf>
    <xf numFmtId="164" fontId="0" fillId="7" borderId="1" xfId="0" applyFill="1" applyBorder="1" applyAlignment="1">
      <alignment vertical="center"/>
    </xf>
    <xf numFmtId="164" fontId="0" fillId="0" borderId="17" xfId="0" applyBorder="1" applyAlignment="1">
      <alignment horizontal="left" vertical="center"/>
    </xf>
    <xf numFmtId="164" fontId="0" fillId="0" borderId="16" xfId="0" applyBorder="1" applyAlignment="1">
      <alignment horizontal="center" vertical="center"/>
    </xf>
    <xf numFmtId="164" fontId="0" fillId="0" borderId="22" xfId="0" applyBorder="1" applyAlignment="1">
      <alignment horizontal="center" vertical="center"/>
    </xf>
    <xf numFmtId="164" fontId="0" fillId="5" borderId="1" xfId="0" applyFill="1" applyBorder="1" applyAlignment="1">
      <alignment horizontal="center" vertical="center"/>
    </xf>
    <xf numFmtId="164" fontId="11" fillId="5" borderId="1" xfId="0" applyFont="1" applyFill="1" applyBorder="1" applyAlignment="1">
      <alignment horizontal="center" vertical="center"/>
    </xf>
    <xf numFmtId="164" fontId="11" fillId="6" borderId="1" xfId="0" applyFont="1" applyFill="1" applyBorder="1" applyAlignment="1">
      <alignment horizontal="center" vertical="center"/>
    </xf>
    <xf numFmtId="164" fontId="11" fillId="7" borderId="1" xfId="0" applyFont="1" applyFill="1" applyBorder="1" applyAlignment="1">
      <alignment horizontal="center" vertical="center"/>
    </xf>
    <xf numFmtId="164" fontId="0" fillId="0" borderId="23" xfId="0" applyFill="1" applyBorder="1" applyAlignment="1">
      <alignment horizontal="center" vertical="center"/>
    </xf>
    <xf numFmtId="164" fontId="7" fillId="9" borderId="1" xfId="0" applyFont="1" applyFill="1" applyBorder="1" applyAlignment="1">
      <alignment horizontal="center" vertical="center" wrapText="1"/>
    </xf>
    <xf numFmtId="164" fontId="0" fillId="9" borderId="1" xfId="0" applyFill="1" applyBorder="1" applyAlignment="1">
      <alignment horizontal="center" vertical="center" wrapText="1"/>
    </xf>
    <xf numFmtId="164" fontId="0" fillId="11" borderId="1" xfId="0" applyFill="1" applyBorder="1" applyAlignment="1">
      <alignment horizontal="center" vertical="center"/>
    </xf>
    <xf numFmtId="164" fontId="11" fillId="11" borderId="1" xfId="0" applyFont="1" applyFill="1" applyBorder="1" applyAlignment="1">
      <alignment horizontal="center" vertical="center"/>
    </xf>
    <xf numFmtId="2" fontId="14" fillId="11" borderId="1" xfId="10" applyNumberFormat="1" applyFill="1" applyBorder="1" applyAlignment="1">
      <alignment horizontal="center" vertical="center"/>
    </xf>
    <xf numFmtId="164" fontId="11" fillId="11" borderId="1" xfId="0" applyFont="1" applyFill="1" applyBorder="1" applyAlignment="1">
      <alignment horizontal="center" vertical="center" wrapText="1"/>
    </xf>
    <xf numFmtId="4" fontId="11" fillId="11" borderId="1" xfId="0" applyNumberFormat="1" applyFont="1" applyFill="1" applyBorder="1" applyAlignment="1">
      <alignment horizontal="center" vertical="center"/>
    </xf>
    <xf numFmtId="164" fontId="13" fillId="11" borderId="1" xfId="0" applyFont="1" applyFill="1" applyBorder="1" applyAlignment="1">
      <alignment horizontal="center" vertical="center"/>
    </xf>
    <xf numFmtId="2" fontId="14" fillId="5" borderId="1" xfId="10" applyNumberFormat="1" applyFill="1" applyBorder="1" applyAlignment="1">
      <alignment horizontal="center" vertical="center"/>
    </xf>
    <xf numFmtId="164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164" fontId="0" fillId="6" borderId="1" xfId="0" applyFill="1" applyBorder="1" applyAlignment="1">
      <alignment horizontal="center" vertical="center"/>
    </xf>
    <xf numFmtId="164" fontId="11" fillId="6" borderId="1" xfId="0" applyFont="1" applyFill="1" applyBorder="1" applyAlignment="1">
      <alignment horizontal="center" vertical="center" wrapText="1"/>
    </xf>
    <xf numFmtId="164" fontId="11" fillId="7" borderId="1" xfId="0" applyFont="1" applyFill="1" applyBorder="1" applyAlignment="1">
      <alignment horizontal="center" vertical="center" wrapText="1"/>
    </xf>
    <xf numFmtId="2" fontId="14" fillId="7" borderId="1" xfId="10" applyNumberForma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164" fontId="12" fillId="9" borderId="1" xfId="0" applyFont="1" applyFill="1" applyBorder="1" applyAlignment="1">
      <alignment horizontal="center" vertical="center" wrapText="1"/>
    </xf>
    <xf numFmtId="164" fontId="7" fillId="11" borderId="1" xfId="0" applyFont="1" applyFill="1" applyBorder="1" applyAlignment="1">
      <alignment horizontal="center" vertical="center"/>
    </xf>
    <xf numFmtId="164" fontId="0" fillId="11" borderId="1" xfId="0" applyFont="1" applyFill="1" applyBorder="1" applyAlignment="1">
      <alignment horizontal="center" vertical="center"/>
    </xf>
    <xf numFmtId="164" fontId="0" fillId="11" borderId="1" xfId="0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14" fillId="7" borderId="1" xfId="10" applyFill="1" applyBorder="1" applyAlignment="1">
      <alignment horizontal="center" vertical="center"/>
    </xf>
    <xf numFmtId="164" fontId="0" fillId="6" borderId="18" xfId="0" applyFill="1" applyBorder="1" applyAlignment="1">
      <alignment horizontal="center" vertical="center"/>
    </xf>
    <xf numFmtId="164" fontId="0" fillId="6" borderId="24" xfId="0" applyFill="1" applyBorder="1" applyAlignment="1">
      <alignment horizontal="center" vertical="center"/>
    </xf>
    <xf numFmtId="164" fontId="0" fillId="7" borderId="18" xfId="0" applyFill="1" applyBorder="1" applyAlignment="1">
      <alignment horizontal="center" vertical="center"/>
    </xf>
    <xf numFmtId="164" fontId="0" fillId="11" borderId="18" xfId="0" applyFill="1" applyBorder="1" applyAlignment="1">
      <alignment horizontal="center" vertical="center"/>
    </xf>
    <xf numFmtId="2" fontId="0" fillId="0" borderId="1" xfId="0" applyNumberFormat="1" applyBorder="1"/>
    <xf numFmtId="2" fontId="0" fillId="0" borderId="23" xfId="0" applyNumberFormat="1" applyFill="1" applyBorder="1"/>
    <xf numFmtId="2" fontId="0" fillId="7" borderId="1" xfId="0" applyNumberFormat="1" applyFill="1" applyBorder="1"/>
    <xf numFmtId="164" fontId="0" fillId="8" borderId="23" xfId="0" applyFill="1" applyBorder="1" applyAlignment="1">
      <alignment horizontal="center" vertical="center"/>
    </xf>
    <xf numFmtId="2" fontId="0" fillId="8" borderId="23" xfId="0" applyNumberFormat="1" applyFill="1" applyBorder="1"/>
    <xf numFmtId="2" fontId="0" fillId="11" borderId="1" xfId="0" applyNumberFormat="1" applyFill="1" applyBorder="1"/>
    <xf numFmtId="164" fontId="0" fillId="11" borderId="1" xfId="0" applyFill="1" applyBorder="1" applyAlignment="1">
      <alignment horizontal="center" vertical="center"/>
    </xf>
    <xf numFmtId="4" fontId="15" fillId="11" borderId="1" xfId="0" applyNumberFormat="1" applyFont="1" applyFill="1" applyBorder="1" applyAlignment="1">
      <alignment horizontal="center" vertical="center"/>
    </xf>
    <xf numFmtId="164" fontId="16" fillId="0" borderId="0" xfId="0" applyFont="1"/>
    <xf numFmtId="164" fontId="17" fillId="12" borderId="1" xfId="0" applyFont="1" applyFill="1" applyBorder="1" applyAlignment="1">
      <alignment horizontal="center" vertical="center"/>
    </xf>
    <xf numFmtId="164" fontId="17" fillId="12" borderId="1" xfId="0" applyFont="1" applyFill="1" applyBorder="1" applyAlignment="1">
      <alignment horizontal="center" vertical="center" wrapText="1"/>
    </xf>
    <xf numFmtId="164" fontId="17" fillId="13" borderId="1" xfId="0" applyFont="1" applyFill="1" applyBorder="1" applyAlignment="1">
      <alignment horizontal="center" vertical="center" wrapText="1"/>
    </xf>
    <xf numFmtId="164" fontId="18" fillId="14" borderId="1" xfId="0" applyFont="1" applyFill="1" applyBorder="1" applyAlignment="1">
      <alignment horizontal="center" vertical="center"/>
    </xf>
    <xf numFmtId="164" fontId="19" fillId="15" borderId="1" xfId="0" applyFont="1" applyFill="1" applyBorder="1" applyAlignment="1">
      <alignment horizontal="center" vertical="center" wrapText="1"/>
    </xf>
    <xf numFmtId="164" fontId="19" fillId="16" borderId="1" xfId="0" applyFont="1" applyFill="1" applyBorder="1" applyAlignment="1">
      <alignment horizontal="center" vertical="center" wrapText="1"/>
    </xf>
    <xf numFmtId="164" fontId="19" fillId="14" borderId="1" xfId="0" applyFont="1" applyFill="1" applyBorder="1" applyAlignment="1">
      <alignment horizontal="center" vertical="center" wrapText="1"/>
    </xf>
    <xf numFmtId="164" fontId="18" fillId="0" borderId="1" xfId="0" applyFont="1" applyBorder="1" applyAlignment="1">
      <alignment horizontal="center" vertical="center"/>
    </xf>
    <xf numFmtId="164" fontId="18" fillId="0" borderId="22" xfId="0" applyFont="1" applyBorder="1" applyAlignment="1">
      <alignment horizontal="center" vertical="center"/>
    </xf>
    <xf numFmtId="164" fontId="17" fillId="16" borderId="1" xfId="0" applyFont="1" applyFill="1" applyBorder="1" applyAlignment="1">
      <alignment horizontal="center" vertical="center" wrapText="1"/>
    </xf>
    <xf numFmtId="164" fontId="18" fillId="17" borderId="1" xfId="11" applyFont="1" applyFill="1" applyBorder="1" applyAlignment="1">
      <alignment horizontal="center" vertical="center" wrapText="1"/>
    </xf>
    <xf numFmtId="164" fontId="18" fillId="11" borderId="22" xfId="0" applyFont="1" applyFill="1" applyBorder="1" applyAlignment="1">
      <alignment horizontal="center" vertical="center"/>
    </xf>
    <xf numFmtId="164" fontId="18" fillId="15" borderId="1" xfId="0" applyFont="1" applyFill="1" applyBorder="1" applyAlignment="1">
      <alignment horizontal="center" vertical="center" wrapText="1"/>
    </xf>
    <xf numFmtId="164" fontId="18" fillId="16" borderId="1" xfId="0" applyFont="1" applyFill="1" applyBorder="1" applyAlignment="1">
      <alignment horizontal="center" vertical="center" wrapText="1"/>
    </xf>
    <xf numFmtId="164" fontId="19" fillId="18" borderId="1" xfId="0" applyFont="1" applyFill="1" applyBorder="1" applyAlignment="1">
      <alignment horizontal="center" vertical="center" wrapText="1"/>
    </xf>
    <xf numFmtId="164" fontId="20" fillId="16" borderId="1" xfId="0" applyFont="1" applyFill="1" applyBorder="1" applyAlignment="1">
      <alignment horizontal="center" vertical="center" wrapText="1"/>
    </xf>
    <xf numFmtId="164" fontId="20" fillId="0" borderId="1" xfId="0" applyFont="1" applyBorder="1" applyAlignment="1">
      <alignment horizontal="center" vertical="center" wrapText="1"/>
    </xf>
    <xf numFmtId="164" fontId="20" fillId="0" borderId="1" xfId="0" applyFont="1" applyBorder="1" applyAlignment="1">
      <alignment horizontal="left" vertical="center" wrapText="1"/>
    </xf>
    <xf numFmtId="164" fontId="18" fillId="0" borderId="26" xfId="0" applyFont="1" applyBorder="1" applyAlignment="1">
      <alignment horizontal="center" vertical="center"/>
    </xf>
    <xf numFmtId="164" fontId="19" fillId="15" borderId="26" xfId="0" applyFont="1" applyFill="1" applyBorder="1" applyAlignment="1">
      <alignment horizontal="center" vertical="center" wrapText="1"/>
    </xf>
    <xf numFmtId="164" fontId="19" fillId="16" borderId="26" xfId="0" applyFont="1" applyFill="1" applyBorder="1" applyAlignment="1">
      <alignment horizontal="center" vertical="center" wrapText="1"/>
    </xf>
    <xf numFmtId="164" fontId="19" fillId="14" borderId="26" xfId="0" applyFont="1" applyFill="1" applyBorder="1" applyAlignment="1">
      <alignment horizontal="center" vertical="center" wrapText="1"/>
    </xf>
    <xf numFmtId="164" fontId="18" fillId="11" borderId="25" xfId="0" applyFont="1" applyFill="1" applyBorder="1" applyAlignment="1">
      <alignment horizontal="center" vertical="center"/>
    </xf>
    <xf numFmtId="164" fontId="19" fillId="16" borderId="25" xfId="0" applyFont="1" applyFill="1" applyBorder="1" applyAlignment="1">
      <alignment horizontal="center" vertical="center" wrapText="1"/>
    </xf>
    <xf numFmtId="164" fontId="18" fillId="11" borderId="1" xfId="0" applyFont="1" applyFill="1" applyBorder="1" applyAlignment="1">
      <alignment horizontal="center" vertical="center"/>
    </xf>
    <xf numFmtId="164" fontId="22" fillId="11" borderId="1" xfId="0" applyFont="1" applyFill="1" applyBorder="1" applyAlignment="1">
      <alignment horizontal="center"/>
    </xf>
    <xf numFmtId="164" fontId="19" fillId="16" borderId="23" xfId="0" applyFont="1" applyFill="1" applyBorder="1" applyAlignment="1">
      <alignment horizontal="center" vertical="center" wrapText="1"/>
    </xf>
    <xf numFmtId="164" fontId="22" fillId="0" borderId="0" xfId="0" applyFont="1"/>
    <xf numFmtId="164" fontId="22" fillId="0" borderId="1" xfId="0" applyFont="1" applyBorder="1"/>
    <xf numFmtId="43" fontId="22" fillId="0" borderId="1" xfId="12" applyFont="1" applyFill="1" applyBorder="1"/>
    <xf numFmtId="164" fontId="22" fillId="11" borderId="1" xfId="0" applyFont="1" applyFill="1" applyBorder="1" applyAlignment="1">
      <alignment horizontal="center" vertical="center"/>
    </xf>
    <xf numFmtId="164" fontId="22" fillId="11" borderId="22" xfId="0" applyFont="1" applyFill="1" applyBorder="1" applyAlignment="1">
      <alignment horizontal="center" vertical="center"/>
    </xf>
    <xf numFmtId="0" fontId="25" fillId="0" borderId="0" xfId="13" applyFont="1" applyBorder="1" applyAlignment="1">
      <alignment vertical="center"/>
    </xf>
    <xf numFmtId="164" fontId="19" fillId="19" borderId="1" xfId="0" applyFont="1" applyFill="1" applyBorder="1" applyAlignment="1">
      <alignment horizontal="center" vertical="center" wrapText="1"/>
    </xf>
    <xf numFmtId="164" fontId="18" fillId="19" borderId="1" xfId="0" applyFont="1" applyFill="1" applyBorder="1" applyAlignment="1">
      <alignment horizontal="center" vertical="center" wrapText="1"/>
    </xf>
    <xf numFmtId="164" fontId="19" fillId="19" borderId="26" xfId="0" applyFont="1" applyFill="1" applyBorder="1" applyAlignment="1">
      <alignment horizontal="center" vertical="center" wrapText="1"/>
    </xf>
    <xf numFmtId="164" fontId="19" fillId="19" borderId="25" xfId="0" applyFont="1" applyFill="1" applyBorder="1" applyAlignment="1">
      <alignment horizontal="center" vertical="center" wrapText="1"/>
    </xf>
    <xf numFmtId="164" fontId="19" fillId="19" borderId="22" xfId="0" applyFont="1" applyFill="1" applyBorder="1" applyAlignment="1">
      <alignment horizontal="center" vertical="center" wrapText="1"/>
    </xf>
    <xf numFmtId="2" fontId="22" fillId="4" borderId="1" xfId="0" applyNumberFormat="1" applyFont="1" applyFill="1" applyBorder="1"/>
    <xf numFmtId="164" fontId="22" fillId="4" borderId="1" xfId="0" applyFont="1" applyFill="1" applyBorder="1"/>
    <xf numFmtId="164" fontId="23" fillId="4" borderId="1" xfId="0" applyFont="1" applyFill="1" applyBorder="1"/>
    <xf numFmtId="164" fontId="18" fillId="4" borderId="1" xfId="0" applyFont="1" applyFill="1" applyBorder="1"/>
    <xf numFmtId="0" fontId="1" fillId="0" borderId="0" xfId="13" applyFont="1"/>
    <xf numFmtId="0" fontId="1" fillId="0" borderId="0" xfId="13" applyFont="1" applyAlignment="1">
      <alignment wrapText="1"/>
    </xf>
    <xf numFmtId="0" fontId="1" fillId="0" borderId="0" xfId="13" applyNumberFormat="1" applyFont="1" applyAlignment="1">
      <alignment horizontal="center" vertical="center"/>
    </xf>
    <xf numFmtId="164" fontId="26" fillId="0" borderId="0" xfId="0" applyFont="1"/>
    <xf numFmtId="164" fontId="7" fillId="0" borderId="0" xfId="0" applyFont="1"/>
    <xf numFmtId="164" fontId="27" fillId="4" borderId="1" xfId="0" applyFont="1" applyFill="1" applyBorder="1"/>
    <xf numFmtId="2" fontId="27" fillId="4" borderId="1" xfId="0" applyNumberFormat="1" applyFont="1" applyFill="1" applyBorder="1"/>
    <xf numFmtId="164" fontId="27" fillId="4" borderId="22" xfId="0" applyFont="1" applyFill="1" applyBorder="1"/>
    <xf numFmtId="164" fontId="28" fillId="4" borderId="1" xfId="0" applyFont="1" applyFill="1" applyBorder="1"/>
    <xf numFmtId="164" fontId="18" fillId="16" borderId="25" xfId="0" applyFont="1" applyFill="1" applyBorder="1" applyAlignment="1">
      <alignment horizontal="center" vertical="center" wrapText="1"/>
    </xf>
    <xf numFmtId="164" fontId="18" fillId="16" borderId="22" xfId="0" applyFont="1" applyFill="1" applyBorder="1" applyAlignment="1">
      <alignment horizontal="center" vertical="center" wrapText="1"/>
    </xf>
    <xf numFmtId="164" fontId="19" fillId="20" borderId="1" xfId="0" applyFont="1" applyFill="1" applyBorder="1" applyAlignment="1">
      <alignment horizontal="center" vertical="center" wrapText="1"/>
    </xf>
    <xf numFmtId="164" fontId="18" fillId="20" borderId="1" xfId="0" applyFont="1" applyFill="1" applyBorder="1" applyAlignment="1">
      <alignment horizontal="center" vertical="center" wrapText="1"/>
    </xf>
    <xf numFmtId="164" fontId="19" fillId="20" borderId="26" xfId="0" applyFont="1" applyFill="1" applyBorder="1" applyAlignment="1">
      <alignment horizontal="center" vertical="center" wrapText="1"/>
    </xf>
    <xf numFmtId="164" fontId="19" fillId="20" borderId="25" xfId="0" applyFont="1" applyFill="1" applyBorder="1" applyAlignment="1">
      <alignment horizontal="center" vertical="center" wrapText="1"/>
    </xf>
    <xf numFmtId="164" fontId="22" fillId="21" borderId="1" xfId="0" applyFont="1" applyFill="1" applyBorder="1"/>
    <xf numFmtId="164" fontId="28" fillId="21" borderId="1" xfId="0" applyFont="1" applyFill="1" applyBorder="1"/>
    <xf numFmtId="164" fontId="24" fillId="21" borderId="1" xfId="0" applyFont="1" applyFill="1" applyBorder="1" applyAlignment="1">
      <alignment vertical="center"/>
    </xf>
    <xf numFmtId="164" fontId="27" fillId="21" borderId="1" xfId="0" applyFont="1" applyFill="1" applyBorder="1"/>
    <xf numFmtId="164" fontId="27" fillId="21" borderId="22" xfId="0" applyFont="1" applyFill="1" applyBorder="1"/>
    <xf numFmtId="164" fontId="0" fillId="0" borderId="18" xfId="0" applyBorder="1" applyAlignment="1">
      <alignment horizontal="center" wrapText="1"/>
    </xf>
    <xf numFmtId="164" fontId="0" fillId="0" borderId="1" xfId="0" applyBorder="1" applyAlignment="1">
      <alignment horizontal="center" vertical="center" wrapText="1"/>
    </xf>
    <xf numFmtId="164" fontId="11" fillId="11" borderId="1" xfId="0" applyFont="1" applyFill="1" applyBorder="1" applyAlignment="1">
      <alignment horizontal="center" vertical="center"/>
    </xf>
    <xf numFmtId="164" fontId="11" fillId="11" borderId="1" xfId="0" applyFont="1" applyFill="1" applyBorder="1" applyAlignment="1">
      <alignment horizontal="center" vertical="center" wrapText="1"/>
    </xf>
    <xf numFmtId="164" fontId="11" fillId="7" borderId="1" xfId="0" applyFont="1" applyFill="1" applyBorder="1" applyAlignment="1">
      <alignment horizontal="center" vertical="center"/>
    </xf>
    <xf numFmtId="164" fontId="11" fillId="7" borderId="1" xfId="0" applyFont="1" applyFill="1" applyBorder="1" applyAlignment="1">
      <alignment horizontal="center" vertical="center" wrapText="1"/>
    </xf>
    <xf numFmtId="164" fontId="11" fillId="5" borderId="1" xfId="0" applyFont="1" applyFill="1" applyBorder="1" applyAlignment="1">
      <alignment horizontal="center" vertical="center"/>
    </xf>
    <xf numFmtId="164" fontId="11" fillId="5" borderId="1" xfId="0" applyFont="1" applyFill="1" applyBorder="1" applyAlignment="1">
      <alignment horizontal="center" vertical="center" wrapText="1"/>
    </xf>
    <xf numFmtId="166" fontId="7" fillId="10" borderId="1" xfId="0" applyNumberFormat="1" applyFont="1" applyFill="1" applyBorder="1" applyAlignment="1">
      <alignment horizontal="center" vertical="center" wrapText="1"/>
    </xf>
    <xf numFmtId="164" fontId="7" fillId="9" borderId="1" xfId="0" applyFont="1" applyFill="1" applyBorder="1" applyAlignment="1">
      <alignment horizontal="center" vertical="center" wrapText="1"/>
    </xf>
    <xf numFmtId="164" fontId="0" fillId="9" borderId="1" xfId="0" applyFill="1" applyBorder="1" applyAlignment="1">
      <alignment horizontal="center" vertical="center" wrapText="1"/>
    </xf>
    <xf numFmtId="164" fontId="11" fillId="6" borderId="1" xfId="0" applyFont="1" applyFill="1" applyBorder="1" applyAlignment="1">
      <alignment horizontal="center" vertical="center"/>
    </xf>
    <xf numFmtId="164" fontId="11" fillId="6" borderId="1" xfId="0" applyFont="1" applyFill="1" applyBorder="1" applyAlignment="1">
      <alignment horizontal="center" vertical="center" wrapText="1"/>
    </xf>
    <xf numFmtId="164" fontId="0" fillId="0" borderId="0" xfId="0" applyAlignment="1">
      <alignment horizontal="center"/>
    </xf>
    <xf numFmtId="0" fontId="14" fillId="7" borderId="1" xfId="10" applyFill="1" applyBorder="1" applyAlignment="1">
      <alignment horizontal="center" vertical="center"/>
    </xf>
    <xf numFmtId="164" fontId="0" fillId="9" borderId="1" xfId="0" applyFill="1" applyBorder="1" applyAlignment="1">
      <alignment horizontal="center" vertical="center"/>
    </xf>
    <xf numFmtId="164" fontId="8" fillId="9" borderId="1" xfId="0" applyFont="1" applyFill="1" applyBorder="1" applyAlignment="1">
      <alignment horizontal="center" vertical="center" wrapText="1"/>
    </xf>
    <xf numFmtId="166" fontId="0" fillId="10" borderId="1" xfId="0" applyNumberFormat="1" applyFont="1" applyFill="1" applyBorder="1" applyAlignment="1">
      <alignment horizontal="center" vertical="center" wrapText="1"/>
    </xf>
    <xf numFmtId="164" fontId="7" fillId="11" borderId="1" xfId="0" applyFont="1" applyFill="1" applyBorder="1" applyAlignment="1">
      <alignment horizontal="center" vertical="center"/>
    </xf>
    <xf numFmtId="164" fontId="0" fillId="11" borderId="1" xfId="0" applyFill="1" applyBorder="1" applyAlignment="1">
      <alignment horizontal="center" vertical="center"/>
    </xf>
    <xf numFmtId="0" fontId="1" fillId="0" borderId="0" xfId="13" applyFont="1" applyAlignment="1">
      <alignment horizontal="left" vertical="center"/>
    </xf>
    <xf numFmtId="164" fontId="22" fillId="0" borderId="0" xfId="0" applyFont="1" applyAlignment="1">
      <alignment horizontal="right"/>
    </xf>
    <xf numFmtId="0" fontId="8" fillId="0" borderId="0" xfId="13" applyFont="1" applyBorder="1" applyAlignment="1">
      <alignment horizontal="center" vertical="center"/>
    </xf>
    <xf numFmtId="164" fontId="22" fillId="0" borderId="0" xfId="0" applyFont="1" applyAlignment="1">
      <alignment horizontal="center" vertical="center"/>
    </xf>
    <xf numFmtId="164" fontId="22" fillId="0" borderId="14" xfId="0" applyFont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 wrapText="1"/>
    </xf>
    <xf numFmtId="164" fontId="0" fillId="0" borderId="15" xfId="0" applyBorder="1" applyAlignment="1">
      <alignment horizontal="center" vertical="center" wrapText="1"/>
    </xf>
    <xf numFmtId="164" fontId="7" fillId="4" borderId="10" xfId="0" applyFont="1" applyFill="1" applyBorder="1" applyAlignment="1">
      <alignment horizontal="center"/>
    </xf>
    <xf numFmtId="164" fontId="0" fillId="0" borderId="11" xfId="0" applyBorder="1" applyAlignment="1">
      <alignment horizontal="center"/>
    </xf>
    <xf numFmtId="164" fontId="7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166" fontId="7" fillId="3" borderId="10" xfId="0" applyNumberFormat="1" applyFont="1" applyFill="1" applyBorder="1" applyAlignment="1">
      <alignment horizontal="center" vertical="center" wrapText="1"/>
    </xf>
    <xf numFmtId="166" fontId="7" fillId="3" borderId="11" xfId="0" applyNumberFormat="1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horizontal="center" vertical="center" wrapText="1"/>
    </xf>
    <xf numFmtId="166" fontId="7" fillId="3" borderId="13" xfId="0" applyNumberFormat="1" applyFont="1" applyFill="1" applyBorder="1" applyAlignment="1">
      <alignment horizontal="center" vertical="center" wrapText="1"/>
    </xf>
    <xf numFmtId="166" fontId="7" fillId="3" borderId="16" xfId="0" applyNumberFormat="1" applyFont="1" applyFill="1" applyBorder="1" applyAlignment="1">
      <alignment horizontal="center" vertical="center" wrapText="1"/>
    </xf>
    <xf numFmtId="166" fontId="7" fillId="3" borderId="17" xfId="0" applyNumberFormat="1" applyFont="1" applyFill="1" applyBorder="1" applyAlignment="1">
      <alignment horizontal="center" vertical="center" wrapText="1"/>
    </xf>
    <xf numFmtId="164" fontId="7" fillId="4" borderId="11" xfId="0" applyFont="1" applyFill="1" applyBorder="1" applyAlignment="1">
      <alignment horizontal="center"/>
    </xf>
    <xf numFmtId="164" fontId="0" fillId="0" borderId="6" xfId="0" applyBorder="1" applyAlignment="1">
      <alignment horizontal="center" vertical="center"/>
    </xf>
    <xf numFmtId="164" fontId="0" fillId="0" borderId="7" xfId="0" applyBorder="1" applyAlignment="1">
      <alignment horizontal="center" vertical="center"/>
    </xf>
    <xf numFmtId="164" fontId="0" fillId="0" borderId="6" xfId="0" applyBorder="1" applyAlignment="1">
      <alignment vertical="center"/>
    </xf>
    <xf numFmtId="164" fontId="0" fillId="0" borderId="7" xfId="0" applyBorder="1" applyAlignment="1">
      <alignment vertical="center"/>
    </xf>
    <xf numFmtId="164" fontId="0" fillId="0" borderId="1" xfId="0" applyBorder="1" applyAlignment="1">
      <alignment horizontal="center" vertical="center"/>
    </xf>
    <xf numFmtId="164" fontId="0" fillId="0" borderId="1" xfId="0" applyBorder="1" applyAlignment="1">
      <alignment vertical="center"/>
    </xf>
    <xf numFmtId="166" fontId="7" fillId="3" borderId="4" xfId="0" applyNumberFormat="1" applyFont="1" applyFill="1" applyBorder="1" applyAlignment="1">
      <alignment horizontal="center" vertical="center" wrapText="1"/>
    </xf>
    <xf numFmtId="166" fontId="7" fillId="3" borderId="5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164" fontId="0" fillId="0" borderId="15" xfId="0" applyBorder="1" applyAlignment="1">
      <alignment horizontal="center" vertical="center"/>
    </xf>
    <xf numFmtId="164" fontId="0" fillId="0" borderId="15" xfId="0" applyBorder="1" applyAlignment="1">
      <alignment vertical="center"/>
    </xf>
    <xf numFmtId="164" fontId="0" fillId="0" borderId="1" xfId="0" applyBorder="1" applyAlignment="1">
      <alignment horizontal="left" vertical="center"/>
    </xf>
    <xf numFmtId="164" fontId="0" fillId="0" borderId="16" xfId="0" applyBorder="1" applyAlignment="1">
      <alignment vertical="center"/>
    </xf>
    <xf numFmtId="164" fontId="0" fillId="0" borderId="10" xfId="0" applyBorder="1" applyAlignment="1">
      <alignment horizontal="center" vertical="center"/>
    </xf>
    <xf numFmtId="164" fontId="0" fillId="0" borderId="12" xfId="0" applyBorder="1" applyAlignment="1">
      <alignment horizontal="center" vertical="center"/>
    </xf>
    <xf numFmtId="164" fontId="7" fillId="4" borderId="10" xfId="0" applyFont="1" applyFill="1" applyBorder="1" applyAlignment="1">
      <alignment horizontal="center" vertical="center" wrapText="1"/>
    </xf>
    <xf numFmtId="164" fontId="0" fillId="0" borderId="11" xfId="0" applyBorder="1" applyAlignment="1">
      <alignment horizontal="center" vertical="center" wrapText="1"/>
    </xf>
    <xf numFmtId="164" fontId="9" fillId="0" borderId="14" xfId="4" applyFont="1" applyBorder="1" applyAlignment="1">
      <alignment horizontal="center" vertical="top"/>
    </xf>
    <xf numFmtId="164" fontId="8" fillId="4" borderId="1" xfId="0" applyFont="1" applyFill="1" applyBorder="1" applyAlignment="1">
      <alignment horizontal="center" vertical="center"/>
    </xf>
    <xf numFmtId="164" fontId="8" fillId="4" borderId="1" xfId="0" applyFont="1" applyFill="1" applyBorder="1" applyAlignment="1">
      <alignment horizontal="center" vertical="center" wrapText="1"/>
    </xf>
  </cellXfs>
  <cellStyles count="15">
    <cellStyle name="Dziesiętny" xfId="12" builtinId="3"/>
    <cellStyle name="Excel Built-in Neutr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Normalny 2" xfId="4" xr:uid="{00000000-0005-0000-0000-000004000000}"/>
    <cellStyle name="Normalny 3" xfId="10" xr:uid="{00000000-0005-0000-0000-000005000000}"/>
    <cellStyle name="Normalny 4" xfId="11" xr:uid="{00000000-0005-0000-0000-000006000000}"/>
    <cellStyle name="Normalny 5" xfId="13" xr:uid="{2BC5B024-4ADA-4D27-872D-9A62D1FE056C}"/>
    <cellStyle name="Result" xfId="5" xr:uid="{00000000-0005-0000-0000-000007000000}"/>
    <cellStyle name="Result2" xfId="6" xr:uid="{00000000-0005-0000-0000-000008000000}"/>
    <cellStyle name="Walutowy 2" xfId="7" xr:uid="{00000000-0005-0000-0000-000009000000}"/>
    <cellStyle name="Walutowy 2 2" xfId="8" xr:uid="{00000000-0005-0000-0000-00000A000000}"/>
    <cellStyle name="Walutowy 3" xfId="9" xr:uid="{00000000-0005-0000-0000-00000B000000}"/>
    <cellStyle name="Walutowy 4" xfId="14" xr:uid="{13A1CC2D-6DCA-412E-A80B-3606B4F26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E226"/>
  <sheetViews>
    <sheetView topLeftCell="A217" zoomScaleNormal="100" workbookViewId="0">
      <selection activeCell="D147" sqref="D147"/>
    </sheetView>
  </sheetViews>
  <sheetFormatPr defaultRowHeight="14.25"/>
  <cols>
    <col min="1" max="1" width="7.25" customWidth="1"/>
    <col min="2" max="2" width="23.875" customWidth="1"/>
    <col min="3" max="3" width="30.875" customWidth="1"/>
    <col min="4" max="4" width="17.625" customWidth="1"/>
    <col min="5" max="6" width="9" hidden="1" customWidth="1"/>
    <col min="7" max="7" width="2.875" hidden="1" customWidth="1"/>
    <col min="8" max="8" width="10" hidden="1" customWidth="1"/>
    <col min="9" max="9" width="0.375" hidden="1" customWidth="1"/>
    <col min="10" max="11" width="9" hidden="1" customWidth="1"/>
    <col min="12" max="12" width="8.875" hidden="1" customWidth="1"/>
    <col min="13" max="13" width="9" hidden="1" customWidth="1"/>
    <col min="14" max="14" width="8.875" hidden="1" customWidth="1"/>
    <col min="15" max="15" width="9" hidden="1" customWidth="1"/>
    <col min="16" max="16" width="9.5" hidden="1" customWidth="1"/>
    <col min="17" max="18" width="9" hidden="1" customWidth="1"/>
    <col min="19" max="19" width="0.125" hidden="1" customWidth="1"/>
    <col min="20" max="20" width="10.5" hidden="1" customWidth="1"/>
    <col min="21" max="21" width="0.125" hidden="1" customWidth="1"/>
    <col min="22" max="22" width="8.5" hidden="1" customWidth="1"/>
    <col min="23" max="23" width="9.25" hidden="1" customWidth="1"/>
    <col min="24" max="24" width="8" hidden="1" customWidth="1"/>
    <col min="25" max="25" width="13" customWidth="1"/>
    <col min="26" max="26" width="16" customWidth="1"/>
    <col min="27" max="27" width="17.625" customWidth="1"/>
    <col min="28" max="28" width="15.5" customWidth="1"/>
    <col min="29" max="29" width="14" hidden="1" customWidth="1"/>
    <col min="30" max="30" width="15.375" customWidth="1"/>
    <col min="31" max="31" width="13.5" customWidth="1"/>
  </cols>
  <sheetData>
    <row r="1" spans="1:31">
      <c r="A1" s="155" t="s">
        <v>395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31" ht="14.25" customHeight="1">
      <c r="A2" s="158" t="s">
        <v>0</v>
      </c>
      <c r="B2" s="158" t="s">
        <v>10</v>
      </c>
      <c r="C2" s="158" t="s">
        <v>11</v>
      </c>
      <c r="D2" s="159" t="s">
        <v>399</v>
      </c>
      <c r="E2" s="159"/>
      <c r="F2" s="150" t="s">
        <v>324</v>
      </c>
      <c r="G2" s="150"/>
      <c r="H2" s="150" t="s">
        <v>363</v>
      </c>
      <c r="I2" s="150"/>
      <c r="J2" s="150" t="s">
        <v>364</v>
      </c>
      <c r="K2" s="150"/>
      <c r="L2" s="150" t="s">
        <v>6</v>
      </c>
      <c r="M2" s="150"/>
      <c r="N2" s="150" t="s">
        <v>365</v>
      </c>
      <c r="O2" s="150"/>
      <c r="P2" s="150" t="s">
        <v>366</v>
      </c>
      <c r="Q2" s="150"/>
      <c r="R2" s="150" t="s">
        <v>367</v>
      </c>
      <c r="S2" s="150"/>
      <c r="T2" s="150" t="s">
        <v>368</v>
      </c>
      <c r="U2" s="150"/>
      <c r="V2" s="150" t="s">
        <v>369</v>
      </c>
      <c r="W2" s="150" t="s">
        <v>370</v>
      </c>
      <c r="X2" s="150" t="s">
        <v>373</v>
      </c>
      <c r="Y2" s="152" t="s">
        <v>381</v>
      </c>
      <c r="Z2" s="152" t="s">
        <v>394</v>
      </c>
      <c r="AA2" s="157" t="s">
        <v>403</v>
      </c>
      <c r="AB2" s="152" t="s">
        <v>401</v>
      </c>
      <c r="AC2" s="142" t="s">
        <v>400</v>
      </c>
      <c r="AD2" s="143" t="s">
        <v>399</v>
      </c>
      <c r="AE2" s="143" t="s">
        <v>402</v>
      </c>
    </row>
    <row r="3" spans="1:31" ht="15" customHeight="1">
      <c r="A3" s="158"/>
      <c r="B3" s="158"/>
      <c r="C3" s="158"/>
      <c r="D3" s="159"/>
      <c r="E3" s="159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2"/>
      <c r="W3" s="152"/>
      <c r="X3" s="152"/>
      <c r="Y3" s="152"/>
      <c r="Z3" s="152"/>
      <c r="AA3" s="157"/>
      <c r="AB3" s="152"/>
      <c r="AC3" s="142"/>
      <c r="AD3" s="143"/>
      <c r="AE3" s="143"/>
    </row>
    <row r="4" spans="1:31" ht="27" customHeight="1">
      <c r="A4" s="158"/>
      <c r="B4" s="158"/>
      <c r="C4" s="158"/>
      <c r="D4" s="159"/>
      <c r="E4" s="159"/>
      <c r="F4" s="41"/>
      <c r="G4" s="42"/>
      <c r="H4" s="41"/>
      <c r="I4" s="41" t="s">
        <v>309</v>
      </c>
      <c r="J4" s="151"/>
      <c r="K4" s="152"/>
      <c r="L4" s="41"/>
      <c r="M4" s="41"/>
      <c r="N4" s="151" t="s">
        <v>374</v>
      </c>
      <c r="O4" s="151"/>
      <c r="P4" s="41" t="s">
        <v>375</v>
      </c>
      <c r="Q4" s="41" t="s">
        <v>2</v>
      </c>
      <c r="R4" s="41" t="s">
        <v>376</v>
      </c>
      <c r="S4" s="41"/>
      <c r="T4" s="58" t="s">
        <v>377</v>
      </c>
      <c r="U4" s="41"/>
      <c r="V4" s="58" t="s">
        <v>378</v>
      </c>
      <c r="W4" s="41"/>
      <c r="X4" s="41"/>
      <c r="Y4" s="152"/>
      <c r="Z4" s="152"/>
      <c r="AA4" s="157"/>
      <c r="AB4" s="152"/>
      <c r="AC4" s="142"/>
      <c r="AD4" s="143"/>
      <c r="AE4" s="143"/>
    </row>
    <row r="5" spans="1:31" ht="15">
      <c r="A5" s="144">
        <v>1</v>
      </c>
      <c r="B5" s="145" t="s">
        <v>33</v>
      </c>
      <c r="C5" s="44" t="s">
        <v>34</v>
      </c>
      <c r="D5" s="45">
        <v>175.62</v>
      </c>
      <c r="E5" s="59"/>
      <c r="F5" s="59"/>
      <c r="G5" s="59"/>
      <c r="H5" s="60"/>
      <c r="I5" s="59"/>
      <c r="J5" s="160">
        <v>2</v>
      </c>
      <c r="K5" s="161"/>
      <c r="L5" s="59"/>
      <c r="M5" s="59"/>
      <c r="N5" s="160"/>
      <c r="O5" s="160"/>
      <c r="P5" s="59"/>
      <c r="Q5" s="59"/>
      <c r="R5" s="59"/>
      <c r="S5" s="59"/>
      <c r="T5" s="59"/>
      <c r="U5" s="59"/>
      <c r="V5" s="59"/>
      <c r="W5" s="59"/>
      <c r="X5" s="59"/>
      <c r="Y5" s="62">
        <f>X5+W5+V5+T5+R5+P5+N5+L5+J5+H5+F5</f>
        <v>2</v>
      </c>
      <c r="Z5" s="43">
        <v>6</v>
      </c>
      <c r="AA5" s="43">
        <v>5</v>
      </c>
      <c r="AB5" s="43">
        <f>D5*AA5</f>
        <v>878.1</v>
      </c>
      <c r="AC5">
        <v>62.2</v>
      </c>
      <c r="AD5" s="71">
        <f>AC5/1.23</f>
        <v>50.569105691056912</v>
      </c>
      <c r="AE5" s="71">
        <f>AD5*AA5</f>
        <v>252.84552845528455</v>
      </c>
    </row>
    <row r="6" spans="1:31" ht="15">
      <c r="A6" s="144"/>
      <c r="B6" s="145"/>
      <c r="C6" s="44" t="s">
        <v>35</v>
      </c>
      <c r="D6" s="45">
        <v>242.76</v>
      </c>
      <c r="E6" s="43"/>
      <c r="F6" s="43"/>
      <c r="G6" s="43"/>
      <c r="H6" s="43"/>
      <c r="I6" s="43"/>
      <c r="J6" s="43">
        <v>1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62">
        <f>X6+W6+V6+T6+R6+P6+N6+L6+J6+H6+F6</f>
        <v>1</v>
      </c>
      <c r="Z6" s="43">
        <v>5</v>
      </c>
      <c r="AA6" s="43">
        <v>4</v>
      </c>
      <c r="AB6" s="43">
        <f>D6*AA6</f>
        <v>971.04</v>
      </c>
      <c r="AC6">
        <v>63</v>
      </c>
      <c r="AD6" s="71">
        <f t="shared" ref="AD6:AD69" si="0">AC6/1.23</f>
        <v>51.219512195121951</v>
      </c>
      <c r="AE6" s="71">
        <f t="shared" ref="AE6:AE69" si="1">AD6*AA6</f>
        <v>204.8780487804878</v>
      </c>
    </row>
    <row r="7" spans="1:31" ht="15">
      <c r="A7" s="144"/>
      <c r="B7" s="145"/>
      <c r="C7" s="44" t="s">
        <v>36</v>
      </c>
      <c r="D7" s="45">
        <v>242.76</v>
      </c>
      <c r="E7" s="43"/>
      <c r="F7" s="43"/>
      <c r="G7" s="43"/>
      <c r="H7" s="43"/>
      <c r="I7" s="43"/>
      <c r="J7" s="43">
        <v>1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62">
        <f t="shared" ref="Y7:Y73" si="2">X7+W7+V7+T7+R7+P7+N7+L7+J7+H7+F7</f>
        <v>1</v>
      </c>
      <c r="Z7" s="43">
        <v>3</v>
      </c>
      <c r="AA7" s="43">
        <v>3</v>
      </c>
      <c r="AB7" s="43">
        <f t="shared" ref="AB7:AB73" si="3">D7*AA7</f>
        <v>728.28</v>
      </c>
      <c r="AC7">
        <v>63</v>
      </c>
      <c r="AD7" s="71">
        <f t="shared" si="0"/>
        <v>51.219512195121951</v>
      </c>
      <c r="AE7" s="71">
        <f t="shared" si="1"/>
        <v>153.65853658536585</v>
      </c>
    </row>
    <row r="8" spans="1:31" ht="15">
      <c r="A8" s="144"/>
      <c r="B8" s="145"/>
      <c r="C8" s="44" t="s">
        <v>37</v>
      </c>
      <c r="D8" s="45">
        <v>242.76</v>
      </c>
      <c r="E8" s="43"/>
      <c r="F8" s="43"/>
      <c r="G8" s="43"/>
      <c r="H8" s="43"/>
      <c r="I8" s="43"/>
      <c r="J8" s="43">
        <v>1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62">
        <f t="shared" si="2"/>
        <v>1</v>
      </c>
      <c r="Z8" s="43">
        <v>2</v>
      </c>
      <c r="AA8" s="43">
        <v>2</v>
      </c>
      <c r="AB8" s="43">
        <f t="shared" si="3"/>
        <v>485.52</v>
      </c>
      <c r="AC8">
        <v>63</v>
      </c>
      <c r="AD8" s="71">
        <f t="shared" si="0"/>
        <v>51.219512195121951</v>
      </c>
      <c r="AE8" s="71">
        <f t="shared" si="1"/>
        <v>102.4390243902439</v>
      </c>
    </row>
    <row r="9" spans="1:31" ht="15">
      <c r="A9" s="44">
        <v>2</v>
      </c>
      <c r="B9" s="46" t="s">
        <v>38</v>
      </c>
      <c r="C9" s="44" t="s">
        <v>15</v>
      </c>
      <c r="D9" s="45">
        <v>288.06</v>
      </c>
      <c r="E9" s="43"/>
      <c r="F9" s="43"/>
      <c r="G9" s="43"/>
      <c r="H9" s="43">
        <v>1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>
        <v>4</v>
      </c>
      <c r="U9" s="43"/>
      <c r="V9" s="43"/>
      <c r="W9" s="43"/>
      <c r="X9" s="43"/>
      <c r="Y9" s="62">
        <f t="shared" si="2"/>
        <v>5</v>
      </c>
      <c r="Z9" s="43">
        <v>0</v>
      </c>
      <c r="AA9" s="43">
        <v>5</v>
      </c>
      <c r="AB9" s="43">
        <f t="shared" si="3"/>
        <v>1440.3</v>
      </c>
      <c r="AC9">
        <v>43.05</v>
      </c>
      <c r="AD9" s="71">
        <f t="shared" si="0"/>
        <v>35</v>
      </c>
      <c r="AE9" s="71">
        <f t="shared" si="1"/>
        <v>175</v>
      </c>
    </row>
    <row r="10" spans="1:31" ht="15">
      <c r="A10" s="44">
        <v>3</v>
      </c>
      <c r="B10" s="46" t="s">
        <v>39</v>
      </c>
      <c r="C10" s="44" t="s">
        <v>40</v>
      </c>
      <c r="D10" s="45">
        <v>224.96</v>
      </c>
      <c r="E10" s="43"/>
      <c r="F10" s="43">
        <v>2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62">
        <f t="shared" si="2"/>
        <v>2</v>
      </c>
      <c r="Z10" s="43">
        <v>1</v>
      </c>
      <c r="AA10" s="43">
        <v>2</v>
      </c>
      <c r="AB10" s="43">
        <f t="shared" si="3"/>
        <v>449.92</v>
      </c>
      <c r="AC10">
        <v>35</v>
      </c>
      <c r="AD10" s="71">
        <f t="shared" si="0"/>
        <v>28.45528455284553</v>
      </c>
      <c r="AE10" s="71">
        <f t="shared" si="1"/>
        <v>56.91056910569106</v>
      </c>
    </row>
    <row r="11" spans="1:31" ht="15">
      <c r="A11" s="148">
        <v>4</v>
      </c>
      <c r="B11" s="149" t="s">
        <v>46</v>
      </c>
      <c r="C11" s="37" t="s">
        <v>47</v>
      </c>
      <c r="D11" s="49">
        <v>100.75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63">
        <f t="shared" si="2"/>
        <v>0</v>
      </c>
      <c r="Z11" s="36">
        <v>0</v>
      </c>
      <c r="AA11" s="36">
        <v>2</v>
      </c>
      <c r="AB11" s="36">
        <f t="shared" si="3"/>
        <v>201.5</v>
      </c>
      <c r="AC11">
        <v>9.6999999999999993</v>
      </c>
      <c r="AD11" s="73">
        <f t="shared" si="0"/>
        <v>7.8861788617886175</v>
      </c>
      <c r="AE11" s="73">
        <f t="shared" si="1"/>
        <v>15.772357723577235</v>
      </c>
    </row>
    <row r="12" spans="1:31" ht="15">
      <c r="A12" s="148"/>
      <c r="B12" s="149"/>
      <c r="C12" s="37" t="s">
        <v>48</v>
      </c>
      <c r="D12" s="49">
        <v>59.83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63">
        <f t="shared" si="2"/>
        <v>0</v>
      </c>
      <c r="Z12" s="36">
        <v>0</v>
      </c>
      <c r="AA12" s="36">
        <v>1</v>
      </c>
      <c r="AB12" s="36">
        <f t="shared" si="3"/>
        <v>59.83</v>
      </c>
      <c r="AC12">
        <v>9.99</v>
      </c>
      <c r="AD12" s="73">
        <f t="shared" si="0"/>
        <v>8.1219512195121961</v>
      </c>
      <c r="AE12" s="73">
        <f t="shared" si="1"/>
        <v>8.1219512195121961</v>
      </c>
    </row>
    <row r="13" spans="1:31" ht="15">
      <c r="A13" s="148"/>
      <c r="B13" s="149"/>
      <c r="C13" s="37" t="s">
        <v>49</v>
      </c>
      <c r="D13" s="49">
        <v>59.83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63">
        <f t="shared" si="2"/>
        <v>0</v>
      </c>
      <c r="Z13" s="36">
        <v>0</v>
      </c>
      <c r="AA13" s="36">
        <v>1</v>
      </c>
      <c r="AB13" s="36">
        <f t="shared" si="3"/>
        <v>59.83</v>
      </c>
      <c r="AC13">
        <v>9.99</v>
      </c>
      <c r="AD13" s="73">
        <f t="shared" si="0"/>
        <v>8.1219512195121961</v>
      </c>
      <c r="AE13" s="73">
        <f t="shared" si="1"/>
        <v>8.1219512195121961</v>
      </c>
    </row>
    <row r="14" spans="1:31" ht="15">
      <c r="A14" s="148"/>
      <c r="B14" s="149"/>
      <c r="C14" s="37" t="s">
        <v>50</v>
      </c>
      <c r="D14" s="49">
        <v>59.83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63">
        <f t="shared" si="2"/>
        <v>0</v>
      </c>
      <c r="Z14" s="36">
        <v>0</v>
      </c>
      <c r="AA14" s="36">
        <v>1</v>
      </c>
      <c r="AB14" s="36">
        <f t="shared" si="3"/>
        <v>59.83</v>
      </c>
      <c r="AC14">
        <v>9.99</v>
      </c>
      <c r="AD14" s="73">
        <f t="shared" si="0"/>
        <v>8.1219512195121961</v>
      </c>
      <c r="AE14" s="73">
        <f t="shared" si="1"/>
        <v>8.1219512195121961</v>
      </c>
    </row>
    <row r="15" spans="1:31" ht="15">
      <c r="A15" s="156">
        <v>5</v>
      </c>
      <c r="B15" s="156" t="s">
        <v>41</v>
      </c>
      <c r="C15" s="66" t="s">
        <v>42</v>
      </c>
      <c r="D15" s="56">
        <v>247.95</v>
      </c>
      <c r="E15" s="66">
        <v>15</v>
      </c>
      <c r="F15" s="56">
        <v>247.95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65">
        <v>0</v>
      </c>
      <c r="Z15" s="31">
        <v>0</v>
      </c>
      <c r="AA15" s="31">
        <v>2</v>
      </c>
      <c r="AB15" s="31">
        <f>D15*AA15</f>
        <v>495.9</v>
      </c>
      <c r="AC15">
        <f>D15</f>
        <v>247.95</v>
      </c>
      <c r="AD15" s="73">
        <v>59.04</v>
      </c>
      <c r="AE15" s="73">
        <f t="shared" si="1"/>
        <v>118.08</v>
      </c>
    </row>
    <row r="16" spans="1:31" ht="15">
      <c r="A16" s="156"/>
      <c r="B16" s="156"/>
      <c r="C16" s="66" t="s">
        <v>43</v>
      </c>
      <c r="D16" s="56">
        <v>420</v>
      </c>
      <c r="E16" s="66">
        <v>1</v>
      </c>
      <c r="F16" s="56">
        <v>420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65">
        <v>0</v>
      </c>
      <c r="Z16" s="31">
        <v>0</v>
      </c>
      <c r="AA16" s="31">
        <v>1</v>
      </c>
      <c r="AB16" s="31">
        <f>D16*AA16</f>
        <v>420</v>
      </c>
      <c r="AC16">
        <f t="shared" ref="AC16:AC18" si="4">D16</f>
        <v>420</v>
      </c>
      <c r="AD16" s="73">
        <v>59.04</v>
      </c>
      <c r="AE16" s="73">
        <f t="shared" si="1"/>
        <v>59.04</v>
      </c>
    </row>
    <row r="17" spans="1:31" ht="15">
      <c r="A17" s="156"/>
      <c r="B17" s="156"/>
      <c r="C17" s="66" t="s">
        <v>44</v>
      </c>
      <c r="D17" s="56">
        <v>420</v>
      </c>
      <c r="E17" s="66">
        <v>1</v>
      </c>
      <c r="F17" s="56">
        <v>420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65">
        <v>0</v>
      </c>
      <c r="Z17" s="31">
        <v>0</v>
      </c>
      <c r="AA17" s="31">
        <v>1</v>
      </c>
      <c r="AB17" s="31">
        <f t="shared" si="3"/>
        <v>420</v>
      </c>
      <c r="AC17">
        <f t="shared" si="4"/>
        <v>420</v>
      </c>
      <c r="AD17" s="73">
        <v>59.04</v>
      </c>
      <c r="AE17" s="73">
        <f t="shared" si="1"/>
        <v>59.04</v>
      </c>
    </row>
    <row r="18" spans="1:31" ht="15">
      <c r="A18" s="156"/>
      <c r="B18" s="156"/>
      <c r="C18" s="66" t="s">
        <v>45</v>
      </c>
      <c r="D18" s="56">
        <v>420</v>
      </c>
      <c r="E18" s="66">
        <v>1</v>
      </c>
      <c r="F18" s="56">
        <v>420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65">
        <v>0</v>
      </c>
      <c r="Z18" s="31">
        <v>0</v>
      </c>
      <c r="AA18" s="31">
        <v>1</v>
      </c>
      <c r="AB18" s="31">
        <f t="shared" si="3"/>
        <v>420</v>
      </c>
      <c r="AC18">
        <f t="shared" si="4"/>
        <v>420</v>
      </c>
      <c r="AD18" s="73">
        <v>59.04</v>
      </c>
      <c r="AE18" s="73">
        <f t="shared" si="1"/>
        <v>59.04</v>
      </c>
    </row>
    <row r="19" spans="1:31">
      <c r="A19" s="37">
        <v>6</v>
      </c>
      <c r="B19" s="50" t="s">
        <v>51</v>
      </c>
      <c r="C19" s="37" t="s">
        <v>52</v>
      </c>
      <c r="D19" s="51">
        <v>72.63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63">
        <f t="shared" si="2"/>
        <v>0</v>
      </c>
      <c r="Z19" s="36">
        <v>0</v>
      </c>
      <c r="AA19" s="36">
        <v>2</v>
      </c>
      <c r="AB19" s="36">
        <f t="shared" si="3"/>
        <v>145.26</v>
      </c>
      <c r="AC19">
        <v>55.35</v>
      </c>
      <c r="AD19" s="73">
        <f t="shared" si="0"/>
        <v>45</v>
      </c>
      <c r="AE19" s="73">
        <f t="shared" si="1"/>
        <v>90</v>
      </c>
    </row>
    <row r="20" spans="1:31" ht="15">
      <c r="A20" s="37">
        <v>7</v>
      </c>
      <c r="B20" s="50" t="s">
        <v>53</v>
      </c>
      <c r="C20" s="37" t="s">
        <v>54</v>
      </c>
      <c r="D20" s="49">
        <v>587.58000000000004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63">
        <f t="shared" si="2"/>
        <v>0</v>
      </c>
      <c r="Z20" s="36">
        <v>0</v>
      </c>
      <c r="AA20" s="36">
        <v>2</v>
      </c>
      <c r="AB20" s="36">
        <f t="shared" si="3"/>
        <v>1175.1600000000001</v>
      </c>
      <c r="AC20">
        <v>64.05</v>
      </c>
      <c r="AD20" s="73">
        <f t="shared" si="0"/>
        <v>52.073170731707314</v>
      </c>
      <c r="AE20" s="73">
        <f t="shared" si="1"/>
        <v>104.14634146341463</v>
      </c>
    </row>
    <row r="21" spans="1:31" ht="27.75" customHeight="1">
      <c r="A21" s="44">
        <v>8</v>
      </c>
      <c r="B21" s="46" t="s">
        <v>55</v>
      </c>
      <c r="C21" s="44" t="s">
        <v>56</v>
      </c>
      <c r="D21" s="45">
        <v>124.07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>
        <v>1</v>
      </c>
      <c r="W21" s="43"/>
      <c r="X21" s="43"/>
      <c r="Y21" s="62">
        <f t="shared" si="2"/>
        <v>1</v>
      </c>
      <c r="Z21" s="43">
        <v>5</v>
      </c>
      <c r="AA21" s="43">
        <v>5</v>
      </c>
      <c r="AB21" s="43">
        <f t="shared" si="3"/>
        <v>620.34999999999991</v>
      </c>
      <c r="AC21">
        <v>57.81</v>
      </c>
      <c r="AD21" s="71">
        <f t="shared" si="0"/>
        <v>47</v>
      </c>
      <c r="AE21" s="71">
        <f t="shared" si="1"/>
        <v>235</v>
      </c>
    </row>
    <row r="22" spans="1:31" ht="15">
      <c r="A22" s="37">
        <v>9</v>
      </c>
      <c r="B22" s="50" t="s">
        <v>57</v>
      </c>
      <c r="C22" s="37" t="s">
        <v>58</v>
      </c>
      <c r="D22" s="49">
        <v>122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63">
        <f t="shared" si="2"/>
        <v>0</v>
      </c>
      <c r="Z22" s="36">
        <v>0</v>
      </c>
      <c r="AA22" s="36">
        <v>1</v>
      </c>
      <c r="AB22" s="36">
        <f t="shared" si="3"/>
        <v>122</v>
      </c>
      <c r="AC22">
        <v>66.3</v>
      </c>
      <c r="AD22" s="73">
        <f t="shared" si="0"/>
        <v>53.90243902439024</v>
      </c>
      <c r="AE22" s="73">
        <f t="shared" si="1"/>
        <v>53.90243902439024</v>
      </c>
    </row>
    <row r="23" spans="1:31" ht="15">
      <c r="A23" s="144">
        <v>10</v>
      </c>
      <c r="B23" s="145" t="s">
        <v>59</v>
      </c>
      <c r="C23" s="44" t="s">
        <v>60</v>
      </c>
      <c r="D23" s="45">
        <v>129.44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>
        <v>2</v>
      </c>
      <c r="W23" s="43"/>
      <c r="X23" s="43"/>
      <c r="Y23" s="62">
        <f t="shared" si="2"/>
        <v>2</v>
      </c>
      <c r="Z23" s="43">
        <v>0</v>
      </c>
      <c r="AA23" s="43">
        <v>2</v>
      </c>
      <c r="AB23" s="43">
        <f t="shared" si="3"/>
        <v>258.88</v>
      </c>
      <c r="AC23">
        <v>148.9</v>
      </c>
      <c r="AD23" s="71">
        <f t="shared" si="0"/>
        <v>121.0569105691057</v>
      </c>
      <c r="AE23" s="71">
        <f t="shared" si="1"/>
        <v>242.11382113821139</v>
      </c>
    </row>
    <row r="24" spans="1:31" ht="15">
      <c r="A24" s="144"/>
      <c r="B24" s="145"/>
      <c r="C24" s="44" t="s">
        <v>61</v>
      </c>
      <c r="D24" s="45">
        <v>278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62">
        <f t="shared" si="2"/>
        <v>0</v>
      </c>
      <c r="Z24" s="43">
        <v>1</v>
      </c>
      <c r="AA24" s="43">
        <v>1</v>
      </c>
      <c r="AB24" s="43">
        <f t="shared" si="3"/>
        <v>278</v>
      </c>
      <c r="AC24">
        <v>147.6</v>
      </c>
      <c r="AD24" s="71">
        <f t="shared" si="0"/>
        <v>120</v>
      </c>
      <c r="AE24" s="71">
        <f t="shared" si="1"/>
        <v>120</v>
      </c>
    </row>
    <row r="25" spans="1:31" ht="15">
      <c r="A25" s="144"/>
      <c r="B25" s="145"/>
      <c r="C25" s="44" t="s">
        <v>62</v>
      </c>
      <c r="D25" s="45">
        <v>278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62">
        <f t="shared" si="2"/>
        <v>0</v>
      </c>
      <c r="Z25" s="43">
        <v>1</v>
      </c>
      <c r="AA25" s="43">
        <v>1</v>
      </c>
      <c r="AB25" s="43">
        <f t="shared" si="3"/>
        <v>278</v>
      </c>
      <c r="AC25">
        <v>147.6</v>
      </c>
      <c r="AD25" s="71">
        <f t="shared" si="0"/>
        <v>120</v>
      </c>
      <c r="AE25" s="71">
        <f t="shared" si="1"/>
        <v>120</v>
      </c>
    </row>
    <row r="26" spans="1:31" ht="15">
      <c r="A26" s="144"/>
      <c r="B26" s="145"/>
      <c r="C26" s="44" t="s">
        <v>63</v>
      </c>
      <c r="D26" s="45">
        <v>278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62">
        <f t="shared" si="2"/>
        <v>0</v>
      </c>
      <c r="Z26" s="43">
        <v>1</v>
      </c>
      <c r="AA26" s="43">
        <v>1</v>
      </c>
      <c r="AB26" s="43">
        <f t="shared" si="3"/>
        <v>278</v>
      </c>
      <c r="AC26">
        <v>147.6</v>
      </c>
      <c r="AD26" s="71">
        <f t="shared" si="0"/>
        <v>120</v>
      </c>
      <c r="AE26" s="71">
        <f t="shared" si="1"/>
        <v>120</v>
      </c>
    </row>
    <row r="27" spans="1:31" ht="15">
      <c r="A27" s="44">
        <v>11</v>
      </c>
      <c r="B27" s="46" t="s">
        <v>64</v>
      </c>
      <c r="C27" s="44" t="s">
        <v>65</v>
      </c>
      <c r="D27" s="45">
        <v>202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>
        <v>4</v>
      </c>
      <c r="Q27" s="43"/>
      <c r="R27" s="43"/>
      <c r="S27" s="43"/>
      <c r="T27" s="43"/>
      <c r="U27" s="43"/>
      <c r="V27" s="43"/>
      <c r="W27" s="43"/>
      <c r="X27" s="43"/>
      <c r="Y27" s="62">
        <f t="shared" si="2"/>
        <v>4</v>
      </c>
      <c r="Z27" s="43">
        <v>0</v>
      </c>
      <c r="AA27" s="43">
        <v>4</v>
      </c>
      <c r="AB27" s="43">
        <f t="shared" si="3"/>
        <v>808</v>
      </c>
      <c r="AC27">
        <v>29.99</v>
      </c>
      <c r="AD27" s="71">
        <f t="shared" si="0"/>
        <v>24.382113821138212</v>
      </c>
      <c r="AE27" s="71">
        <f t="shared" si="1"/>
        <v>97.528455284552848</v>
      </c>
    </row>
    <row r="28" spans="1:31" ht="15">
      <c r="A28" s="44">
        <v>12</v>
      </c>
      <c r="B28" s="46" t="s">
        <v>66</v>
      </c>
      <c r="C28" s="44" t="s">
        <v>67</v>
      </c>
      <c r="D28" s="45">
        <v>328.63</v>
      </c>
      <c r="E28" s="43"/>
      <c r="F28" s="43"/>
      <c r="G28" s="43"/>
      <c r="H28" s="43">
        <v>4</v>
      </c>
      <c r="I28" s="43"/>
      <c r="J28" s="43"/>
      <c r="K28" s="43"/>
      <c r="L28" s="43">
        <v>4</v>
      </c>
      <c r="M28" s="43"/>
      <c r="N28" s="43">
        <v>4</v>
      </c>
      <c r="O28" s="43"/>
      <c r="P28" s="43"/>
      <c r="Q28" s="43"/>
      <c r="R28" s="43"/>
      <c r="S28" s="43"/>
      <c r="T28" s="43"/>
      <c r="U28" s="43"/>
      <c r="V28" s="43">
        <v>5</v>
      </c>
      <c r="W28" s="43"/>
      <c r="X28" s="43"/>
      <c r="Y28" s="62">
        <f t="shared" si="2"/>
        <v>17</v>
      </c>
      <c r="Z28" s="43">
        <v>8</v>
      </c>
      <c r="AA28" s="43">
        <v>20</v>
      </c>
      <c r="AB28" s="43">
        <f t="shared" si="3"/>
        <v>6572.6</v>
      </c>
      <c r="AC28">
        <v>50.85</v>
      </c>
      <c r="AD28" s="71">
        <f t="shared" si="0"/>
        <v>41.341463414634148</v>
      </c>
      <c r="AE28" s="71">
        <f t="shared" si="1"/>
        <v>826.82926829268297</v>
      </c>
    </row>
    <row r="29" spans="1:31" ht="15">
      <c r="A29" s="148">
        <v>13</v>
      </c>
      <c r="B29" s="149" t="s">
        <v>68</v>
      </c>
      <c r="C29" s="37" t="s">
        <v>69</v>
      </c>
      <c r="D29" s="49">
        <v>410.53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63">
        <f t="shared" si="2"/>
        <v>0</v>
      </c>
      <c r="Z29" s="36">
        <v>0</v>
      </c>
      <c r="AA29" s="36">
        <v>1</v>
      </c>
      <c r="AB29" s="36">
        <f t="shared" si="3"/>
        <v>410.53</v>
      </c>
      <c r="AC29">
        <v>144</v>
      </c>
      <c r="AD29" s="73">
        <f t="shared" si="0"/>
        <v>117.07317073170732</v>
      </c>
      <c r="AE29" s="73">
        <f t="shared" si="1"/>
        <v>117.07317073170732</v>
      </c>
    </row>
    <row r="30" spans="1:31" ht="15">
      <c r="A30" s="148"/>
      <c r="B30" s="149"/>
      <c r="C30" s="37" t="s">
        <v>70</v>
      </c>
      <c r="D30" s="49">
        <v>489.48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63">
        <f t="shared" si="2"/>
        <v>0</v>
      </c>
      <c r="Z30" s="36">
        <v>0</v>
      </c>
      <c r="AA30" s="36">
        <v>1</v>
      </c>
      <c r="AB30" s="36">
        <f t="shared" si="3"/>
        <v>489.48</v>
      </c>
      <c r="AC30">
        <v>144</v>
      </c>
      <c r="AD30" s="73">
        <f t="shared" si="0"/>
        <v>117.07317073170732</v>
      </c>
      <c r="AE30" s="73">
        <f t="shared" si="1"/>
        <v>117.07317073170732</v>
      </c>
    </row>
    <row r="31" spans="1:31" ht="15">
      <c r="A31" s="148"/>
      <c r="B31" s="149"/>
      <c r="C31" s="37" t="s">
        <v>71</v>
      </c>
      <c r="D31" s="49">
        <v>489.48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3">
        <f t="shared" si="2"/>
        <v>0</v>
      </c>
      <c r="Z31" s="36">
        <v>0</v>
      </c>
      <c r="AA31" s="36">
        <v>1</v>
      </c>
      <c r="AB31" s="36">
        <f t="shared" si="3"/>
        <v>489.48</v>
      </c>
      <c r="AC31">
        <v>144</v>
      </c>
      <c r="AD31" s="73">
        <f t="shared" si="0"/>
        <v>117.07317073170732</v>
      </c>
      <c r="AE31" s="73">
        <f t="shared" si="1"/>
        <v>117.07317073170732</v>
      </c>
    </row>
    <row r="32" spans="1:31" ht="15">
      <c r="A32" s="148"/>
      <c r="B32" s="149"/>
      <c r="C32" s="37" t="s">
        <v>72</v>
      </c>
      <c r="D32" s="49">
        <v>489.48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63">
        <f t="shared" si="2"/>
        <v>0</v>
      </c>
      <c r="Z32" s="36">
        <v>0</v>
      </c>
      <c r="AA32" s="36">
        <v>1</v>
      </c>
      <c r="AB32" s="36">
        <f t="shared" si="3"/>
        <v>489.48</v>
      </c>
      <c r="AC32">
        <v>144</v>
      </c>
      <c r="AD32" s="73">
        <f t="shared" si="0"/>
        <v>117.07317073170732</v>
      </c>
      <c r="AE32" s="73">
        <f t="shared" si="1"/>
        <v>117.07317073170732</v>
      </c>
    </row>
    <row r="33" spans="1:31" ht="15">
      <c r="A33" s="37">
        <v>14</v>
      </c>
      <c r="B33" s="50" t="s">
        <v>73</v>
      </c>
      <c r="C33" s="37" t="s">
        <v>74</v>
      </c>
      <c r="D33" s="49">
        <v>190.43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63">
        <f t="shared" si="2"/>
        <v>0</v>
      </c>
      <c r="Z33" s="36">
        <v>0</v>
      </c>
      <c r="AA33" s="36">
        <v>1</v>
      </c>
      <c r="AB33" s="36">
        <f t="shared" si="3"/>
        <v>190.43</v>
      </c>
      <c r="AC33">
        <v>29.5</v>
      </c>
      <c r="AD33" s="73">
        <f t="shared" si="0"/>
        <v>23.983739837398375</v>
      </c>
      <c r="AE33" s="73">
        <f t="shared" si="1"/>
        <v>23.983739837398375</v>
      </c>
    </row>
    <row r="34" spans="1:31" ht="15">
      <c r="A34" s="37">
        <v>15</v>
      </c>
      <c r="B34" s="50" t="s">
        <v>75</v>
      </c>
      <c r="C34" s="37" t="s">
        <v>76</v>
      </c>
      <c r="D34" s="49">
        <v>57.89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63">
        <f t="shared" si="2"/>
        <v>0</v>
      </c>
      <c r="Z34" s="36">
        <v>0</v>
      </c>
      <c r="AA34" s="36">
        <v>1</v>
      </c>
      <c r="AB34" s="36">
        <f t="shared" si="3"/>
        <v>57.89</v>
      </c>
      <c r="AC34">
        <v>26</v>
      </c>
      <c r="AD34" s="73">
        <f t="shared" si="0"/>
        <v>21.13821138211382</v>
      </c>
      <c r="AE34" s="73">
        <f t="shared" si="1"/>
        <v>21.13821138211382</v>
      </c>
    </row>
    <row r="35" spans="1:31" ht="15">
      <c r="A35" s="37">
        <v>16</v>
      </c>
      <c r="B35" s="50" t="s">
        <v>77</v>
      </c>
      <c r="C35" s="37" t="s">
        <v>78</v>
      </c>
      <c r="D35" s="49">
        <v>72.63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63">
        <f t="shared" si="2"/>
        <v>0</v>
      </c>
      <c r="Z35" s="36">
        <v>0</v>
      </c>
      <c r="AA35" s="36">
        <v>1</v>
      </c>
      <c r="AB35" s="36">
        <f t="shared" si="3"/>
        <v>72.63</v>
      </c>
      <c r="AC35">
        <v>55.35</v>
      </c>
      <c r="AD35" s="73">
        <f t="shared" si="0"/>
        <v>45</v>
      </c>
      <c r="AE35" s="73">
        <f t="shared" si="1"/>
        <v>45</v>
      </c>
    </row>
    <row r="36" spans="1:31" ht="15">
      <c r="A36" s="37">
        <v>17</v>
      </c>
      <c r="B36" s="50" t="s">
        <v>79</v>
      </c>
      <c r="C36" s="37" t="s">
        <v>80</v>
      </c>
      <c r="D36" s="49">
        <v>101.99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63">
        <f t="shared" si="2"/>
        <v>0</v>
      </c>
      <c r="Z36" s="36">
        <v>0</v>
      </c>
      <c r="AA36" s="36">
        <v>1</v>
      </c>
      <c r="AB36" s="36">
        <f t="shared" si="3"/>
        <v>101.99</v>
      </c>
      <c r="AC36">
        <v>38.130000000000003</v>
      </c>
      <c r="AD36" s="73">
        <f t="shared" si="0"/>
        <v>31.000000000000004</v>
      </c>
      <c r="AE36" s="73">
        <f t="shared" si="1"/>
        <v>31.000000000000004</v>
      </c>
    </row>
    <row r="37" spans="1:31" ht="15">
      <c r="A37" s="44">
        <v>18</v>
      </c>
      <c r="B37" s="46" t="s">
        <v>81</v>
      </c>
      <c r="C37" s="44" t="s">
        <v>82</v>
      </c>
      <c r="D37" s="45">
        <v>63.16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62">
        <f t="shared" si="2"/>
        <v>0</v>
      </c>
      <c r="Z37" s="43">
        <v>0</v>
      </c>
      <c r="AA37" s="43">
        <v>1</v>
      </c>
      <c r="AB37" s="43">
        <f t="shared" si="3"/>
        <v>63.16</v>
      </c>
      <c r="AC37">
        <v>35.67</v>
      </c>
      <c r="AD37" s="71">
        <f t="shared" si="0"/>
        <v>29.000000000000004</v>
      </c>
      <c r="AE37" s="71">
        <f t="shared" si="1"/>
        <v>29.000000000000004</v>
      </c>
    </row>
    <row r="38" spans="1:31" ht="15">
      <c r="A38" s="44">
        <v>19</v>
      </c>
      <c r="B38" s="46" t="s">
        <v>83</v>
      </c>
      <c r="C38" s="44" t="s">
        <v>84</v>
      </c>
      <c r="D38" s="45">
        <v>141.16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62">
        <f t="shared" si="2"/>
        <v>0</v>
      </c>
      <c r="Z38" s="43">
        <v>3</v>
      </c>
      <c r="AA38" s="43">
        <v>3</v>
      </c>
      <c r="AB38" s="43">
        <f t="shared" si="3"/>
        <v>423.48</v>
      </c>
      <c r="AC38">
        <v>32</v>
      </c>
      <c r="AD38" s="71">
        <f t="shared" si="0"/>
        <v>26.016260162601625</v>
      </c>
      <c r="AE38" s="71">
        <f t="shared" si="1"/>
        <v>78.048780487804876</v>
      </c>
    </row>
    <row r="39" spans="1:31" ht="15">
      <c r="A39" s="37">
        <v>20</v>
      </c>
      <c r="B39" s="50" t="s">
        <v>85</v>
      </c>
      <c r="C39" s="37" t="s">
        <v>86</v>
      </c>
      <c r="D39" s="49">
        <v>262.11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63">
        <f t="shared" si="2"/>
        <v>0</v>
      </c>
      <c r="Z39" s="36">
        <v>0</v>
      </c>
      <c r="AA39" s="36">
        <v>1</v>
      </c>
      <c r="AB39" s="36">
        <f t="shared" si="3"/>
        <v>262.11</v>
      </c>
      <c r="AC39">
        <v>64</v>
      </c>
      <c r="AD39" s="73">
        <f t="shared" si="0"/>
        <v>52.032520325203251</v>
      </c>
      <c r="AE39" s="73">
        <f t="shared" si="1"/>
        <v>52.032520325203251</v>
      </c>
    </row>
    <row r="40" spans="1:31" ht="15">
      <c r="A40" s="37">
        <v>21</v>
      </c>
      <c r="B40" s="50" t="s">
        <v>87</v>
      </c>
      <c r="C40" s="37" t="s">
        <v>88</v>
      </c>
      <c r="D40" s="49">
        <v>190.43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63">
        <f t="shared" si="2"/>
        <v>0</v>
      </c>
      <c r="Z40" s="36">
        <v>0</v>
      </c>
      <c r="AA40" s="36">
        <v>1</v>
      </c>
      <c r="AB40" s="36">
        <f t="shared" si="3"/>
        <v>190.43</v>
      </c>
      <c r="AC40">
        <v>29.5</v>
      </c>
      <c r="AD40" s="73">
        <f t="shared" si="0"/>
        <v>23.983739837398375</v>
      </c>
      <c r="AE40" s="73">
        <f t="shared" si="1"/>
        <v>23.983739837398375</v>
      </c>
    </row>
    <row r="41" spans="1:31" ht="15">
      <c r="A41" s="148">
        <v>22</v>
      </c>
      <c r="B41" s="149" t="s">
        <v>89</v>
      </c>
      <c r="C41" s="37" t="s">
        <v>90</v>
      </c>
      <c r="D41" s="49">
        <v>29.06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63">
        <f t="shared" si="2"/>
        <v>0</v>
      </c>
      <c r="Z41" s="36">
        <v>0</v>
      </c>
      <c r="AA41" s="36">
        <v>1</v>
      </c>
      <c r="AB41" s="36">
        <f t="shared" si="3"/>
        <v>29.06</v>
      </c>
      <c r="AC41">
        <v>37.17</v>
      </c>
      <c r="AD41" s="73">
        <f t="shared" si="0"/>
        <v>30.219512195121954</v>
      </c>
      <c r="AE41" s="73">
        <f t="shared" si="1"/>
        <v>30.219512195121954</v>
      </c>
    </row>
    <row r="42" spans="1:31" ht="15">
      <c r="A42" s="148"/>
      <c r="B42" s="149"/>
      <c r="C42" s="37" t="s">
        <v>91</v>
      </c>
      <c r="D42" s="49">
        <v>46.23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63">
        <f t="shared" si="2"/>
        <v>0</v>
      </c>
      <c r="Z42" s="36">
        <v>0</v>
      </c>
      <c r="AA42" s="36">
        <v>1</v>
      </c>
      <c r="AB42" s="36">
        <f t="shared" si="3"/>
        <v>46.23</v>
      </c>
      <c r="AC42">
        <v>55.9</v>
      </c>
      <c r="AD42" s="73">
        <f t="shared" si="0"/>
        <v>45.447154471544714</v>
      </c>
      <c r="AE42" s="73">
        <f t="shared" si="1"/>
        <v>45.447154471544714</v>
      </c>
    </row>
    <row r="43" spans="1:31">
      <c r="A43" s="153">
        <v>23</v>
      </c>
      <c r="B43" s="154" t="s">
        <v>325</v>
      </c>
      <c r="C43" s="38" t="s">
        <v>326</v>
      </c>
      <c r="D43" s="52">
        <v>117.1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64">
        <f t="shared" si="2"/>
        <v>0</v>
      </c>
      <c r="Z43" s="53" t="s">
        <v>398</v>
      </c>
      <c r="AA43" s="53">
        <v>3</v>
      </c>
      <c r="AB43" s="53">
        <f t="shared" si="3"/>
        <v>351.29999999999995</v>
      </c>
      <c r="AC43" s="68">
        <v>117.1</v>
      </c>
      <c r="AD43" s="71">
        <f t="shared" si="0"/>
        <v>95.203252032520325</v>
      </c>
      <c r="AE43" s="71">
        <f t="shared" si="1"/>
        <v>285.60975609756099</v>
      </c>
    </row>
    <row r="44" spans="1:31">
      <c r="A44" s="153"/>
      <c r="B44" s="154"/>
      <c r="C44" s="38" t="s">
        <v>327</v>
      </c>
      <c r="D44" s="52">
        <v>117.1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64">
        <f t="shared" si="2"/>
        <v>0</v>
      </c>
      <c r="Z44" s="53" t="s">
        <v>379</v>
      </c>
      <c r="AA44" s="53">
        <v>1</v>
      </c>
      <c r="AB44" s="53">
        <f t="shared" si="3"/>
        <v>117.1</v>
      </c>
      <c r="AC44" s="68">
        <v>117.1</v>
      </c>
      <c r="AD44" s="71">
        <f t="shared" si="0"/>
        <v>95.203252032520325</v>
      </c>
      <c r="AE44" s="71">
        <f t="shared" si="1"/>
        <v>95.203252032520325</v>
      </c>
    </row>
    <row r="45" spans="1:31">
      <c r="A45" s="153"/>
      <c r="B45" s="154"/>
      <c r="C45" s="38" t="s">
        <v>328</v>
      </c>
      <c r="D45" s="52">
        <v>117.1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64">
        <f t="shared" si="2"/>
        <v>0</v>
      </c>
      <c r="Z45" s="53" t="s">
        <v>379</v>
      </c>
      <c r="AA45" s="53">
        <v>1</v>
      </c>
      <c r="AB45" s="53">
        <f t="shared" si="3"/>
        <v>117.1</v>
      </c>
      <c r="AC45" s="68">
        <v>117.1</v>
      </c>
      <c r="AD45" s="71">
        <f t="shared" si="0"/>
        <v>95.203252032520325</v>
      </c>
      <c r="AE45" s="71">
        <f t="shared" si="1"/>
        <v>95.203252032520325</v>
      </c>
    </row>
    <row r="46" spans="1:31">
      <c r="A46" s="153"/>
      <c r="B46" s="154"/>
      <c r="C46" s="38" t="s">
        <v>329</v>
      </c>
      <c r="D46" s="52">
        <v>117.1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64">
        <f t="shared" si="2"/>
        <v>0</v>
      </c>
      <c r="Z46" s="53" t="s">
        <v>379</v>
      </c>
      <c r="AA46" s="53">
        <v>1</v>
      </c>
      <c r="AB46" s="53">
        <f t="shared" si="3"/>
        <v>117.1</v>
      </c>
      <c r="AC46" s="68">
        <v>117.1</v>
      </c>
      <c r="AD46" s="71">
        <f t="shared" si="0"/>
        <v>95.203252032520325</v>
      </c>
      <c r="AE46" s="71">
        <f t="shared" si="1"/>
        <v>95.203252032520325</v>
      </c>
    </row>
    <row r="47" spans="1:31">
      <c r="A47" s="153"/>
      <c r="B47" s="154"/>
      <c r="C47" s="38" t="s">
        <v>330</v>
      </c>
      <c r="D47" s="52">
        <v>117.1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64">
        <f t="shared" si="2"/>
        <v>0</v>
      </c>
      <c r="Z47" s="53" t="s">
        <v>379</v>
      </c>
      <c r="AA47" s="53">
        <v>1</v>
      </c>
      <c r="AB47" s="53">
        <f t="shared" si="3"/>
        <v>117.1</v>
      </c>
      <c r="AC47" s="68">
        <v>117.1</v>
      </c>
      <c r="AD47" s="71">
        <f t="shared" si="0"/>
        <v>95.203252032520325</v>
      </c>
      <c r="AE47" s="71">
        <f t="shared" si="1"/>
        <v>95.203252032520325</v>
      </c>
    </row>
    <row r="48" spans="1:31">
      <c r="A48" s="153"/>
      <c r="B48" s="154"/>
      <c r="C48" s="38" t="s">
        <v>331</v>
      </c>
      <c r="D48" s="52">
        <v>117.1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64">
        <f t="shared" si="2"/>
        <v>0</v>
      </c>
      <c r="Z48" s="53" t="s">
        <v>379</v>
      </c>
      <c r="AA48" s="53">
        <v>1</v>
      </c>
      <c r="AB48" s="53">
        <f t="shared" si="3"/>
        <v>117.1</v>
      </c>
      <c r="AC48" s="68">
        <v>117.1</v>
      </c>
      <c r="AD48" s="71">
        <f t="shared" si="0"/>
        <v>95.203252032520325</v>
      </c>
      <c r="AE48" s="71">
        <f t="shared" si="1"/>
        <v>95.203252032520325</v>
      </c>
    </row>
    <row r="49" spans="1:31">
      <c r="A49" s="153"/>
      <c r="B49" s="154"/>
      <c r="C49" s="38" t="s">
        <v>332</v>
      </c>
      <c r="D49" s="52">
        <v>117.1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64">
        <f t="shared" si="2"/>
        <v>0</v>
      </c>
      <c r="Z49" s="53" t="s">
        <v>379</v>
      </c>
      <c r="AA49" s="53">
        <v>1</v>
      </c>
      <c r="AB49" s="53">
        <f t="shared" si="3"/>
        <v>117.1</v>
      </c>
      <c r="AC49" s="68">
        <v>117.1</v>
      </c>
      <c r="AD49" s="71">
        <f t="shared" si="0"/>
        <v>95.203252032520325</v>
      </c>
      <c r="AE49" s="71">
        <f t="shared" si="1"/>
        <v>95.203252032520325</v>
      </c>
    </row>
    <row r="50" spans="1:31">
      <c r="A50" s="153"/>
      <c r="B50" s="154"/>
      <c r="C50" s="38" t="s">
        <v>333</v>
      </c>
      <c r="D50" s="52">
        <v>117.1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64">
        <f t="shared" si="2"/>
        <v>0</v>
      </c>
      <c r="Z50" s="53" t="s">
        <v>379</v>
      </c>
      <c r="AA50" s="53">
        <v>1</v>
      </c>
      <c r="AB50" s="53">
        <f t="shared" si="3"/>
        <v>117.1</v>
      </c>
      <c r="AC50" s="68">
        <v>117.1</v>
      </c>
      <c r="AD50" s="71">
        <f t="shared" si="0"/>
        <v>95.203252032520325</v>
      </c>
      <c r="AE50" s="71">
        <f t="shared" si="1"/>
        <v>95.203252032520325</v>
      </c>
    </row>
    <row r="51" spans="1:31">
      <c r="A51" s="153"/>
      <c r="B51" s="154"/>
      <c r="C51" s="38" t="s">
        <v>334</v>
      </c>
      <c r="D51" s="52">
        <v>117.1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64">
        <f t="shared" si="2"/>
        <v>0</v>
      </c>
      <c r="Z51" s="53" t="s">
        <v>379</v>
      </c>
      <c r="AA51" s="53">
        <v>1</v>
      </c>
      <c r="AB51" s="53">
        <f t="shared" si="3"/>
        <v>117.1</v>
      </c>
      <c r="AC51" s="68">
        <v>117.1</v>
      </c>
      <c r="AD51" s="71">
        <f t="shared" si="0"/>
        <v>95.203252032520325</v>
      </c>
      <c r="AE51" s="71">
        <f t="shared" si="1"/>
        <v>95.203252032520325</v>
      </c>
    </row>
    <row r="52" spans="1:31">
      <c r="A52" s="153"/>
      <c r="B52" s="154"/>
      <c r="C52" s="38" t="s">
        <v>335</v>
      </c>
      <c r="D52" s="52">
        <v>117.1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64">
        <f t="shared" si="2"/>
        <v>0</v>
      </c>
      <c r="Z52" s="53" t="s">
        <v>379</v>
      </c>
      <c r="AA52" s="53">
        <v>1</v>
      </c>
      <c r="AB52" s="53">
        <f t="shared" si="3"/>
        <v>117.1</v>
      </c>
      <c r="AC52" s="68">
        <v>117.1</v>
      </c>
      <c r="AD52" s="71">
        <f t="shared" si="0"/>
        <v>95.203252032520325</v>
      </c>
      <c r="AE52" s="71">
        <f t="shared" si="1"/>
        <v>95.203252032520325</v>
      </c>
    </row>
    <row r="53" spans="1:31">
      <c r="A53" s="153"/>
      <c r="B53" s="154"/>
      <c r="C53" s="38" t="s">
        <v>336</v>
      </c>
      <c r="D53" s="52">
        <v>117.1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64">
        <f t="shared" si="2"/>
        <v>0</v>
      </c>
      <c r="Z53" s="53" t="s">
        <v>379</v>
      </c>
      <c r="AA53" s="53">
        <v>1</v>
      </c>
      <c r="AB53" s="53">
        <f t="shared" si="3"/>
        <v>117.1</v>
      </c>
      <c r="AC53" s="68">
        <v>117.1</v>
      </c>
      <c r="AD53" s="71">
        <f t="shared" si="0"/>
        <v>95.203252032520325</v>
      </c>
      <c r="AE53" s="71">
        <f t="shared" si="1"/>
        <v>95.203252032520325</v>
      </c>
    </row>
    <row r="54" spans="1:31">
      <c r="A54" s="153"/>
      <c r="B54" s="154"/>
      <c r="C54" s="38" t="s">
        <v>337</v>
      </c>
      <c r="D54" s="52">
        <v>117.1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64">
        <f t="shared" si="2"/>
        <v>0</v>
      </c>
      <c r="Z54" s="53" t="s">
        <v>379</v>
      </c>
      <c r="AA54" s="53">
        <v>1</v>
      </c>
      <c r="AB54" s="53">
        <f t="shared" si="3"/>
        <v>117.1</v>
      </c>
      <c r="AC54" s="68">
        <v>117.1</v>
      </c>
      <c r="AD54" s="71">
        <f t="shared" si="0"/>
        <v>95.203252032520325</v>
      </c>
      <c r="AE54" s="71">
        <f t="shared" si="1"/>
        <v>95.203252032520325</v>
      </c>
    </row>
    <row r="55" spans="1:31">
      <c r="A55" s="153">
        <v>24</v>
      </c>
      <c r="B55" s="154" t="s">
        <v>338</v>
      </c>
      <c r="C55" s="38" t="s">
        <v>339</v>
      </c>
      <c r="D55" s="52">
        <v>499.99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64">
        <f t="shared" si="2"/>
        <v>0</v>
      </c>
      <c r="Z55" s="53" t="s">
        <v>379</v>
      </c>
      <c r="AA55" s="53">
        <v>2</v>
      </c>
      <c r="AB55" s="53">
        <f t="shared" si="3"/>
        <v>999.98</v>
      </c>
      <c r="AC55" s="67">
        <v>499.99</v>
      </c>
      <c r="AD55" s="71">
        <f t="shared" si="0"/>
        <v>406.4959349593496</v>
      </c>
      <c r="AE55" s="71">
        <f t="shared" si="1"/>
        <v>812.99186991869919</v>
      </c>
    </row>
    <row r="56" spans="1:31">
      <c r="A56" s="153"/>
      <c r="B56" s="154"/>
      <c r="C56" s="38" t="s">
        <v>340</v>
      </c>
      <c r="D56" s="52">
        <v>499.99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64">
        <f t="shared" si="2"/>
        <v>0</v>
      </c>
      <c r="Z56" s="53" t="s">
        <v>379</v>
      </c>
      <c r="AA56" s="53">
        <v>1</v>
      </c>
      <c r="AB56" s="53">
        <f t="shared" si="3"/>
        <v>499.99</v>
      </c>
      <c r="AC56" s="67">
        <v>499.99</v>
      </c>
      <c r="AD56" s="71">
        <f t="shared" si="0"/>
        <v>406.4959349593496</v>
      </c>
      <c r="AE56" s="71">
        <f t="shared" si="1"/>
        <v>406.4959349593496</v>
      </c>
    </row>
    <row r="57" spans="1:31">
      <c r="A57" s="153"/>
      <c r="B57" s="154"/>
      <c r="C57" s="38" t="s">
        <v>341</v>
      </c>
      <c r="D57" s="52">
        <v>499.99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64">
        <f t="shared" si="2"/>
        <v>0</v>
      </c>
      <c r="Z57" s="53" t="s">
        <v>379</v>
      </c>
      <c r="AA57" s="53">
        <v>1</v>
      </c>
      <c r="AB57" s="53">
        <f t="shared" si="3"/>
        <v>499.99</v>
      </c>
      <c r="AC57" s="67">
        <v>499.99</v>
      </c>
      <c r="AD57" s="71">
        <f t="shared" si="0"/>
        <v>406.4959349593496</v>
      </c>
      <c r="AE57" s="71">
        <f t="shared" si="1"/>
        <v>406.4959349593496</v>
      </c>
    </row>
    <row r="58" spans="1:31">
      <c r="A58" s="153"/>
      <c r="B58" s="154"/>
      <c r="C58" s="38" t="s">
        <v>342</v>
      </c>
      <c r="D58" s="52">
        <v>499.99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64">
        <f t="shared" si="2"/>
        <v>0</v>
      </c>
      <c r="Z58" s="53" t="s">
        <v>379</v>
      </c>
      <c r="AA58" s="53">
        <v>1</v>
      </c>
      <c r="AB58" s="53">
        <f t="shared" si="3"/>
        <v>499.99</v>
      </c>
      <c r="AC58" s="67">
        <v>499.99</v>
      </c>
      <c r="AD58" s="71">
        <f t="shared" si="0"/>
        <v>406.4959349593496</v>
      </c>
      <c r="AE58" s="71">
        <f t="shared" si="1"/>
        <v>406.4959349593496</v>
      </c>
    </row>
    <row r="59" spans="1:31">
      <c r="A59" s="153"/>
      <c r="B59" s="154"/>
      <c r="C59" s="38" t="s">
        <v>343</v>
      </c>
      <c r="D59" s="52">
        <v>499.99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64">
        <f t="shared" si="2"/>
        <v>0</v>
      </c>
      <c r="Z59" s="53" t="s">
        <v>379</v>
      </c>
      <c r="AA59" s="53">
        <v>1</v>
      </c>
      <c r="AB59" s="53">
        <f t="shared" si="3"/>
        <v>499.99</v>
      </c>
      <c r="AC59" s="67">
        <v>499.99</v>
      </c>
      <c r="AD59" s="71">
        <f t="shared" si="0"/>
        <v>406.4959349593496</v>
      </c>
      <c r="AE59" s="71">
        <f t="shared" si="1"/>
        <v>406.4959349593496</v>
      </c>
    </row>
    <row r="60" spans="1:31">
      <c r="A60" s="38">
        <v>25</v>
      </c>
      <c r="B60" s="54" t="s">
        <v>344</v>
      </c>
      <c r="C60" s="38" t="s">
        <v>345</v>
      </c>
      <c r="D60" s="52">
        <v>200.5</v>
      </c>
      <c r="E60" s="53"/>
      <c r="F60" s="53"/>
      <c r="G60" s="53"/>
      <c r="H60" s="53">
        <v>2</v>
      </c>
      <c r="I60" s="53"/>
      <c r="J60" s="53"/>
      <c r="K60" s="53"/>
      <c r="L60" s="53">
        <v>3</v>
      </c>
      <c r="M60" s="53"/>
      <c r="N60" s="53">
        <v>3</v>
      </c>
      <c r="O60" s="53"/>
      <c r="P60" s="53"/>
      <c r="Q60" s="53"/>
      <c r="R60" s="53">
        <v>3</v>
      </c>
      <c r="S60" s="53"/>
      <c r="T60" s="53">
        <v>1</v>
      </c>
      <c r="U60" s="53"/>
      <c r="V60" s="53"/>
      <c r="W60" s="53"/>
      <c r="X60" s="53"/>
      <c r="Y60" s="64">
        <f t="shared" si="2"/>
        <v>12</v>
      </c>
      <c r="Z60" s="53" t="s">
        <v>379</v>
      </c>
      <c r="AA60" s="53">
        <v>1</v>
      </c>
      <c r="AB60" s="53">
        <f t="shared" si="3"/>
        <v>200.5</v>
      </c>
      <c r="AC60" s="67">
        <v>200.5</v>
      </c>
      <c r="AD60" s="71">
        <f t="shared" si="0"/>
        <v>163.00813008130081</v>
      </c>
      <c r="AE60" s="71">
        <f t="shared" si="1"/>
        <v>163.00813008130081</v>
      </c>
    </row>
    <row r="61" spans="1:31" ht="15">
      <c r="A61" s="39">
        <v>26</v>
      </c>
      <c r="B61" s="55" t="s">
        <v>92</v>
      </c>
      <c r="C61" s="39" t="s">
        <v>93</v>
      </c>
      <c r="D61" s="56">
        <v>21.66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65">
        <f t="shared" si="2"/>
        <v>0</v>
      </c>
      <c r="Z61" s="31">
        <v>0</v>
      </c>
      <c r="AA61" s="31">
        <v>1</v>
      </c>
      <c r="AB61" s="31">
        <f t="shared" si="3"/>
        <v>21.66</v>
      </c>
      <c r="AC61" s="67">
        <v>30.5</v>
      </c>
      <c r="AD61" s="73">
        <f t="shared" si="0"/>
        <v>24.796747967479675</v>
      </c>
      <c r="AE61" s="73">
        <f t="shared" si="1"/>
        <v>24.796747967479675</v>
      </c>
    </row>
    <row r="62" spans="1:31" ht="15">
      <c r="A62" s="146">
        <v>27</v>
      </c>
      <c r="B62" s="147" t="s">
        <v>94</v>
      </c>
      <c r="C62" s="39" t="s">
        <v>95</v>
      </c>
      <c r="D62" s="56">
        <v>40.549999999999997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65">
        <f t="shared" si="2"/>
        <v>0</v>
      </c>
      <c r="Z62" s="31">
        <v>0</v>
      </c>
      <c r="AA62" s="31">
        <v>1</v>
      </c>
      <c r="AB62" s="31">
        <f t="shared" si="3"/>
        <v>40.549999999999997</v>
      </c>
      <c r="AC62" s="67">
        <v>30.05</v>
      </c>
      <c r="AD62" s="73">
        <f t="shared" si="0"/>
        <v>24.430894308943092</v>
      </c>
      <c r="AE62" s="73">
        <f t="shared" si="1"/>
        <v>24.430894308943092</v>
      </c>
    </row>
    <row r="63" spans="1:31" ht="15">
      <c r="A63" s="146"/>
      <c r="B63" s="147"/>
      <c r="C63" s="39" t="s">
        <v>96</v>
      </c>
      <c r="D63" s="56">
        <v>40.549999999999997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65">
        <f t="shared" si="2"/>
        <v>0</v>
      </c>
      <c r="Z63" s="31">
        <v>0</v>
      </c>
      <c r="AA63" s="31">
        <v>1</v>
      </c>
      <c r="AB63" s="31">
        <f t="shared" si="3"/>
        <v>40.549999999999997</v>
      </c>
      <c r="AC63" s="67">
        <v>9.5</v>
      </c>
      <c r="AD63" s="73">
        <f t="shared" si="0"/>
        <v>7.7235772357723578</v>
      </c>
      <c r="AE63" s="73">
        <f t="shared" si="1"/>
        <v>7.7235772357723578</v>
      </c>
    </row>
    <row r="64" spans="1:31" ht="15">
      <c r="A64" s="146"/>
      <c r="B64" s="147"/>
      <c r="C64" s="39" t="s">
        <v>97</v>
      </c>
      <c r="D64" s="56">
        <v>40.549999999999997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65">
        <f t="shared" si="2"/>
        <v>0</v>
      </c>
      <c r="Z64" s="31">
        <v>0</v>
      </c>
      <c r="AA64" s="31">
        <v>1</v>
      </c>
      <c r="AB64" s="31">
        <f t="shared" si="3"/>
        <v>40.549999999999997</v>
      </c>
      <c r="AC64" s="67">
        <v>9.5</v>
      </c>
      <c r="AD64" s="73">
        <f t="shared" si="0"/>
        <v>7.7235772357723578</v>
      </c>
      <c r="AE64" s="73">
        <f t="shared" si="1"/>
        <v>7.7235772357723578</v>
      </c>
    </row>
    <row r="65" spans="1:31" ht="15">
      <c r="A65" s="146"/>
      <c r="B65" s="147"/>
      <c r="C65" s="39" t="s">
        <v>98</v>
      </c>
      <c r="D65" s="56">
        <v>40.549999999999997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65">
        <f t="shared" si="2"/>
        <v>0</v>
      </c>
      <c r="Z65" s="31">
        <v>0</v>
      </c>
      <c r="AA65" s="31">
        <v>1</v>
      </c>
      <c r="AB65" s="31">
        <f t="shared" si="3"/>
        <v>40.549999999999997</v>
      </c>
      <c r="AC65" s="67">
        <v>9.5</v>
      </c>
      <c r="AD65" s="73">
        <f t="shared" si="0"/>
        <v>7.7235772357723578</v>
      </c>
      <c r="AE65" s="73">
        <f t="shared" si="1"/>
        <v>7.7235772357723578</v>
      </c>
    </row>
    <row r="66" spans="1:31" ht="15">
      <c r="A66" s="144">
        <v>28</v>
      </c>
      <c r="B66" s="145" t="s">
        <v>99</v>
      </c>
      <c r="C66" s="44" t="s">
        <v>100</v>
      </c>
      <c r="D66" s="45">
        <v>253.73</v>
      </c>
      <c r="E66" s="43"/>
      <c r="F66" s="43">
        <v>1</v>
      </c>
      <c r="G66" s="43"/>
      <c r="H66" s="43"/>
      <c r="I66" s="43"/>
      <c r="J66" s="43">
        <v>1</v>
      </c>
      <c r="K66" s="43"/>
      <c r="L66" s="43">
        <v>1</v>
      </c>
      <c r="M66" s="43"/>
      <c r="N66" s="43"/>
      <c r="O66" s="43"/>
      <c r="P66" s="43">
        <v>1</v>
      </c>
      <c r="Q66" s="43"/>
      <c r="R66" s="43">
        <v>9</v>
      </c>
      <c r="S66" s="43"/>
      <c r="T66" s="43"/>
      <c r="U66" s="43"/>
      <c r="V66" s="43">
        <v>4</v>
      </c>
      <c r="W66" s="43"/>
      <c r="X66" s="43"/>
      <c r="Y66" s="62">
        <f t="shared" si="2"/>
        <v>17</v>
      </c>
      <c r="Z66" s="43">
        <v>20</v>
      </c>
      <c r="AA66" s="43">
        <v>20</v>
      </c>
      <c r="AB66" s="43">
        <f t="shared" si="3"/>
        <v>5074.5999999999995</v>
      </c>
      <c r="AC66" s="67">
        <v>66.56</v>
      </c>
      <c r="AD66" s="71">
        <f t="shared" si="0"/>
        <v>54.113821138211385</v>
      </c>
      <c r="AE66" s="71">
        <f t="shared" si="1"/>
        <v>1082.2764227642276</v>
      </c>
    </row>
    <row r="67" spans="1:31" ht="15">
      <c r="A67" s="144"/>
      <c r="B67" s="145"/>
      <c r="C67" s="46" t="s">
        <v>101</v>
      </c>
      <c r="D67" s="45">
        <v>250.09</v>
      </c>
      <c r="E67" s="43"/>
      <c r="F67" s="43">
        <v>1</v>
      </c>
      <c r="G67" s="43"/>
      <c r="H67" s="43"/>
      <c r="I67" s="43"/>
      <c r="J67" s="43">
        <v>1</v>
      </c>
      <c r="K67" s="43"/>
      <c r="L67" s="43">
        <v>1</v>
      </c>
      <c r="M67" s="43"/>
      <c r="N67" s="43"/>
      <c r="O67" s="43"/>
      <c r="P67" s="43"/>
      <c r="Q67" s="43"/>
      <c r="R67" s="43">
        <v>2</v>
      </c>
      <c r="S67" s="43"/>
      <c r="T67" s="43"/>
      <c r="U67" s="43"/>
      <c r="V67" s="43">
        <v>4</v>
      </c>
      <c r="W67" s="43"/>
      <c r="X67" s="43"/>
      <c r="Y67" s="62">
        <f t="shared" si="2"/>
        <v>9</v>
      </c>
      <c r="Z67" s="43">
        <v>15</v>
      </c>
      <c r="AA67" s="43">
        <v>15</v>
      </c>
      <c r="AB67" s="43">
        <f t="shared" si="3"/>
        <v>3751.35</v>
      </c>
      <c r="AC67" s="67">
        <v>65.5</v>
      </c>
      <c r="AD67" s="71">
        <f t="shared" si="0"/>
        <v>53.252032520325201</v>
      </c>
      <c r="AE67" s="71">
        <f t="shared" si="1"/>
        <v>798.78048780487802</v>
      </c>
    </row>
    <row r="68" spans="1:31" ht="15">
      <c r="A68" s="144"/>
      <c r="B68" s="145"/>
      <c r="C68" s="46" t="s">
        <v>102</v>
      </c>
      <c r="D68" s="45">
        <v>356.05</v>
      </c>
      <c r="E68" s="43"/>
      <c r="F68" s="43">
        <v>1</v>
      </c>
      <c r="G68" s="43"/>
      <c r="H68" s="43"/>
      <c r="I68" s="43"/>
      <c r="J68" s="43">
        <v>1</v>
      </c>
      <c r="K68" s="43"/>
      <c r="L68" s="43">
        <v>1</v>
      </c>
      <c r="M68" s="43"/>
      <c r="N68" s="43"/>
      <c r="O68" s="43"/>
      <c r="P68" s="43">
        <v>1</v>
      </c>
      <c r="Q68" s="43"/>
      <c r="R68" s="43">
        <v>2</v>
      </c>
      <c r="S68" s="43"/>
      <c r="T68" s="43"/>
      <c r="U68" s="43"/>
      <c r="V68" s="43">
        <v>3</v>
      </c>
      <c r="W68" s="43"/>
      <c r="X68" s="43"/>
      <c r="Y68" s="62">
        <f t="shared" si="2"/>
        <v>9</v>
      </c>
      <c r="Z68" s="43">
        <v>15</v>
      </c>
      <c r="AA68" s="43">
        <v>15</v>
      </c>
      <c r="AB68" s="43">
        <f t="shared" si="3"/>
        <v>5340.75</v>
      </c>
      <c r="AC68" s="67">
        <v>65.5</v>
      </c>
      <c r="AD68" s="71">
        <f t="shared" si="0"/>
        <v>53.252032520325201</v>
      </c>
      <c r="AE68" s="71">
        <f t="shared" si="1"/>
        <v>798.78048780487802</v>
      </c>
    </row>
    <row r="69" spans="1:31" ht="15">
      <c r="A69" s="144"/>
      <c r="B69" s="145"/>
      <c r="C69" s="46" t="s">
        <v>103</v>
      </c>
      <c r="D69" s="45">
        <v>250.09</v>
      </c>
      <c r="E69" s="43"/>
      <c r="F69" s="43">
        <v>1</v>
      </c>
      <c r="G69" s="43"/>
      <c r="H69" s="43"/>
      <c r="I69" s="43"/>
      <c r="J69" s="43">
        <v>1</v>
      </c>
      <c r="K69" s="43"/>
      <c r="L69" s="43">
        <v>1</v>
      </c>
      <c r="M69" s="43"/>
      <c r="N69" s="43"/>
      <c r="O69" s="43"/>
      <c r="P69" s="43">
        <v>1</v>
      </c>
      <c r="Q69" s="43"/>
      <c r="R69" s="43">
        <v>4</v>
      </c>
      <c r="S69" s="43"/>
      <c r="T69" s="43"/>
      <c r="U69" s="43"/>
      <c r="V69" s="43">
        <v>3</v>
      </c>
      <c r="W69" s="43"/>
      <c r="X69" s="43"/>
      <c r="Y69" s="62">
        <f t="shared" si="2"/>
        <v>11</v>
      </c>
      <c r="Z69" s="43">
        <v>12</v>
      </c>
      <c r="AA69" s="43">
        <v>12</v>
      </c>
      <c r="AB69" s="43">
        <f t="shared" si="3"/>
        <v>3001.08</v>
      </c>
      <c r="AC69" s="67">
        <v>65.5</v>
      </c>
      <c r="AD69" s="71">
        <f t="shared" si="0"/>
        <v>53.252032520325201</v>
      </c>
      <c r="AE69" s="71">
        <f t="shared" si="1"/>
        <v>639.02439024390242</v>
      </c>
    </row>
    <row r="70" spans="1:31" ht="15">
      <c r="A70" s="146">
        <v>29</v>
      </c>
      <c r="B70" s="147" t="s">
        <v>104</v>
      </c>
      <c r="C70" s="39" t="s">
        <v>105</v>
      </c>
      <c r="D70" s="56">
        <v>184.21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65">
        <f t="shared" si="2"/>
        <v>0</v>
      </c>
      <c r="Z70" s="31">
        <v>0</v>
      </c>
      <c r="AA70" s="31">
        <v>1</v>
      </c>
      <c r="AB70" s="31">
        <f t="shared" si="3"/>
        <v>184.21</v>
      </c>
      <c r="AC70" s="67">
        <v>130</v>
      </c>
      <c r="AD70" s="73">
        <f t="shared" ref="AD70:AD133" si="5">AC70/1.23</f>
        <v>105.6910569105691</v>
      </c>
      <c r="AE70" s="73">
        <f t="shared" ref="AE70:AE133" si="6">AD70*AA70</f>
        <v>105.6910569105691</v>
      </c>
    </row>
    <row r="71" spans="1:31" ht="15">
      <c r="A71" s="146"/>
      <c r="B71" s="147"/>
      <c r="C71" s="39" t="s">
        <v>106</v>
      </c>
      <c r="D71" s="56">
        <v>177.89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65">
        <f t="shared" si="2"/>
        <v>0</v>
      </c>
      <c r="Z71" s="31">
        <v>0</v>
      </c>
      <c r="AA71" s="31">
        <v>1</v>
      </c>
      <c r="AB71" s="31">
        <f t="shared" si="3"/>
        <v>177.89</v>
      </c>
      <c r="AC71" s="67">
        <v>130</v>
      </c>
      <c r="AD71" s="73">
        <f t="shared" si="5"/>
        <v>105.6910569105691</v>
      </c>
      <c r="AE71" s="73">
        <f t="shared" si="6"/>
        <v>105.6910569105691</v>
      </c>
    </row>
    <row r="72" spans="1:31" ht="15">
      <c r="A72" s="146"/>
      <c r="B72" s="147"/>
      <c r="C72" s="39" t="s">
        <v>107</v>
      </c>
      <c r="D72" s="56">
        <v>177.89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65">
        <f t="shared" si="2"/>
        <v>0</v>
      </c>
      <c r="Z72" s="31">
        <v>0</v>
      </c>
      <c r="AA72" s="31">
        <v>1</v>
      </c>
      <c r="AB72" s="31">
        <f t="shared" si="3"/>
        <v>177.89</v>
      </c>
      <c r="AC72" s="67">
        <v>130</v>
      </c>
      <c r="AD72" s="73">
        <f t="shared" si="5"/>
        <v>105.6910569105691</v>
      </c>
      <c r="AE72" s="73">
        <f t="shared" si="6"/>
        <v>105.6910569105691</v>
      </c>
    </row>
    <row r="73" spans="1:31" ht="15">
      <c r="A73" s="146"/>
      <c r="B73" s="147"/>
      <c r="C73" s="39" t="s">
        <v>108</v>
      </c>
      <c r="D73" s="56">
        <v>177.89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65">
        <f t="shared" si="2"/>
        <v>0</v>
      </c>
      <c r="Z73" s="31">
        <v>0</v>
      </c>
      <c r="AA73" s="31">
        <v>1</v>
      </c>
      <c r="AB73" s="31">
        <f t="shared" si="3"/>
        <v>177.89</v>
      </c>
      <c r="AC73" s="67">
        <v>130</v>
      </c>
      <c r="AD73" s="73">
        <f t="shared" si="5"/>
        <v>105.6910569105691</v>
      </c>
      <c r="AE73" s="73">
        <f t="shared" si="6"/>
        <v>105.6910569105691</v>
      </c>
    </row>
    <row r="74" spans="1:31" ht="15">
      <c r="A74" s="144">
        <v>30</v>
      </c>
      <c r="B74" s="145" t="s">
        <v>109</v>
      </c>
      <c r="C74" s="44" t="s">
        <v>110</v>
      </c>
      <c r="D74" s="45">
        <v>257.07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62">
        <f t="shared" ref="Y74:Y137" si="7">X74+W74+V74+T74+R74+P74+N74+L74+J74+H74+F74</f>
        <v>0</v>
      </c>
      <c r="Z74" s="43">
        <v>1</v>
      </c>
      <c r="AA74" s="43">
        <v>1</v>
      </c>
      <c r="AB74" s="43">
        <f t="shared" ref="AB74:AB137" si="8">D74*AA74</f>
        <v>257.07</v>
      </c>
      <c r="AC74" s="67">
        <v>76</v>
      </c>
      <c r="AD74" s="71">
        <f t="shared" si="5"/>
        <v>61.788617886178862</v>
      </c>
      <c r="AE74" s="71">
        <f t="shared" si="6"/>
        <v>61.788617886178862</v>
      </c>
    </row>
    <row r="75" spans="1:31" ht="15">
      <c r="A75" s="144"/>
      <c r="B75" s="145"/>
      <c r="C75" s="46" t="s">
        <v>111</v>
      </c>
      <c r="D75" s="45">
        <v>280.57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62">
        <f t="shared" si="7"/>
        <v>0</v>
      </c>
      <c r="Z75" s="43">
        <v>0</v>
      </c>
      <c r="AA75" s="43">
        <v>1</v>
      </c>
      <c r="AB75" s="43">
        <f t="shared" si="8"/>
        <v>280.57</v>
      </c>
      <c r="AC75" s="67">
        <v>76</v>
      </c>
      <c r="AD75" s="71">
        <f t="shared" si="5"/>
        <v>61.788617886178862</v>
      </c>
      <c r="AE75" s="71">
        <f t="shared" si="6"/>
        <v>61.788617886178862</v>
      </c>
    </row>
    <row r="76" spans="1:31" ht="15">
      <c r="A76" s="144"/>
      <c r="B76" s="145"/>
      <c r="C76" s="44" t="s">
        <v>112</v>
      </c>
      <c r="D76" s="45">
        <v>280.57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62">
        <f t="shared" si="7"/>
        <v>0</v>
      </c>
      <c r="Z76" s="43">
        <v>0</v>
      </c>
      <c r="AA76" s="43">
        <v>1</v>
      </c>
      <c r="AB76" s="43">
        <f t="shared" si="8"/>
        <v>280.57</v>
      </c>
      <c r="AC76" s="67">
        <v>76</v>
      </c>
      <c r="AD76" s="71">
        <f t="shared" si="5"/>
        <v>61.788617886178862</v>
      </c>
      <c r="AE76" s="71">
        <f t="shared" si="6"/>
        <v>61.788617886178862</v>
      </c>
    </row>
    <row r="77" spans="1:31" ht="15">
      <c r="A77" s="144"/>
      <c r="B77" s="145"/>
      <c r="C77" s="44" t="s">
        <v>113</v>
      </c>
      <c r="D77" s="45">
        <v>280.57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62">
        <f t="shared" si="7"/>
        <v>0</v>
      </c>
      <c r="Z77" s="43">
        <v>1</v>
      </c>
      <c r="AA77" s="43">
        <v>1</v>
      </c>
      <c r="AB77" s="43">
        <f t="shared" si="8"/>
        <v>280.57</v>
      </c>
      <c r="AC77" s="67">
        <v>76</v>
      </c>
      <c r="AD77" s="71">
        <f t="shared" si="5"/>
        <v>61.788617886178862</v>
      </c>
      <c r="AE77" s="71">
        <f t="shared" si="6"/>
        <v>61.788617886178862</v>
      </c>
    </row>
    <row r="78" spans="1:31" ht="15">
      <c r="A78" s="144">
        <v>31</v>
      </c>
      <c r="B78" s="145" t="s">
        <v>346</v>
      </c>
      <c r="C78" s="44" t="s">
        <v>115</v>
      </c>
      <c r="D78" s="45">
        <v>279.01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62">
        <f t="shared" si="7"/>
        <v>0</v>
      </c>
      <c r="Z78" s="43">
        <v>2</v>
      </c>
      <c r="AA78" s="43">
        <v>2</v>
      </c>
      <c r="AB78" s="43">
        <f t="shared" si="8"/>
        <v>558.02</v>
      </c>
      <c r="AC78" s="67">
        <v>73.8</v>
      </c>
      <c r="AD78" s="71">
        <f t="shared" si="5"/>
        <v>60</v>
      </c>
      <c r="AE78" s="71">
        <f t="shared" si="6"/>
        <v>120</v>
      </c>
    </row>
    <row r="79" spans="1:31" ht="15">
      <c r="A79" s="144"/>
      <c r="B79" s="145"/>
      <c r="C79" s="44" t="s">
        <v>116</v>
      </c>
      <c r="D79" s="45">
        <v>336.5</v>
      </c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62">
        <f t="shared" si="7"/>
        <v>0</v>
      </c>
      <c r="Z79" s="43">
        <v>5</v>
      </c>
      <c r="AA79" s="43">
        <v>5</v>
      </c>
      <c r="AB79" s="43">
        <f t="shared" si="8"/>
        <v>1682.5</v>
      </c>
      <c r="AC79" s="67">
        <v>73.8</v>
      </c>
      <c r="AD79" s="71">
        <f t="shared" si="5"/>
        <v>60</v>
      </c>
      <c r="AE79" s="71">
        <f t="shared" si="6"/>
        <v>300</v>
      </c>
    </row>
    <row r="80" spans="1:31" ht="15">
      <c r="A80" s="144"/>
      <c r="B80" s="145"/>
      <c r="C80" s="44" t="s">
        <v>117</v>
      </c>
      <c r="D80" s="45">
        <v>336.5</v>
      </c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62">
        <f t="shared" si="7"/>
        <v>0</v>
      </c>
      <c r="Z80" s="43">
        <v>5</v>
      </c>
      <c r="AA80" s="43">
        <v>5</v>
      </c>
      <c r="AB80" s="43">
        <f t="shared" si="8"/>
        <v>1682.5</v>
      </c>
      <c r="AC80" s="67">
        <v>73.8</v>
      </c>
      <c r="AD80" s="71">
        <f t="shared" si="5"/>
        <v>60</v>
      </c>
      <c r="AE80" s="71">
        <f t="shared" si="6"/>
        <v>300</v>
      </c>
    </row>
    <row r="81" spans="1:31" ht="15">
      <c r="A81" s="144"/>
      <c r="B81" s="145"/>
      <c r="C81" s="44" t="s">
        <v>118</v>
      </c>
      <c r="D81" s="45">
        <v>336.5</v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62">
        <f t="shared" si="7"/>
        <v>0</v>
      </c>
      <c r="Z81" s="43">
        <v>5</v>
      </c>
      <c r="AA81" s="43">
        <v>5</v>
      </c>
      <c r="AB81" s="43">
        <f t="shared" si="8"/>
        <v>1682.5</v>
      </c>
      <c r="AC81" s="67">
        <v>73.8</v>
      </c>
      <c r="AD81" s="71">
        <f t="shared" si="5"/>
        <v>60</v>
      </c>
      <c r="AE81" s="71">
        <f t="shared" si="6"/>
        <v>300</v>
      </c>
    </row>
    <row r="82" spans="1:31" ht="15">
      <c r="A82" s="144">
        <v>32</v>
      </c>
      <c r="B82" s="145" t="s">
        <v>119</v>
      </c>
      <c r="C82" s="44" t="s">
        <v>120</v>
      </c>
      <c r="D82" s="45">
        <v>452.76</v>
      </c>
      <c r="E82" s="43"/>
      <c r="F82" s="43">
        <v>1</v>
      </c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62">
        <f t="shared" si="7"/>
        <v>1</v>
      </c>
      <c r="Z82" s="43">
        <v>0</v>
      </c>
      <c r="AA82" s="43">
        <v>1</v>
      </c>
      <c r="AB82" s="43">
        <f t="shared" si="8"/>
        <v>452.76</v>
      </c>
      <c r="AC82" s="67">
        <v>145</v>
      </c>
      <c r="AD82" s="71">
        <f t="shared" si="5"/>
        <v>117.88617886178862</v>
      </c>
      <c r="AE82" s="71">
        <f t="shared" si="6"/>
        <v>117.88617886178862</v>
      </c>
    </row>
    <row r="83" spans="1:31" ht="15">
      <c r="A83" s="144"/>
      <c r="B83" s="145"/>
      <c r="C83" s="44" t="s">
        <v>121</v>
      </c>
      <c r="D83" s="45">
        <v>304.20999999999998</v>
      </c>
      <c r="E83" s="43"/>
      <c r="F83" s="43">
        <v>1</v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62">
        <f t="shared" si="7"/>
        <v>1</v>
      </c>
      <c r="Z83" s="43">
        <v>0</v>
      </c>
      <c r="AA83" s="43">
        <v>1</v>
      </c>
      <c r="AB83" s="43">
        <f t="shared" si="8"/>
        <v>304.20999999999998</v>
      </c>
      <c r="AC83" s="67">
        <v>123</v>
      </c>
      <c r="AD83" s="71">
        <f t="shared" si="5"/>
        <v>100</v>
      </c>
      <c r="AE83" s="71">
        <f t="shared" si="6"/>
        <v>100</v>
      </c>
    </row>
    <row r="84" spans="1:31" ht="15">
      <c r="A84" s="144"/>
      <c r="B84" s="145"/>
      <c r="C84" s="44" t="s">
        <v>122</v>
      </c>
      <c r="D84" s="45">
        <v>304.20999999999998</v>
      </c>
      <c r="E84" s="43"/>
      <c r="F84" s="43">
        <v>1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62">
        <f t="shared" si="7"/>
        <v>1</v>
      </c>
      <c r="Z84" s="43">
        <v>0</v>
      </c>
      <c r="AA84" s="43">
        <v>1</v>
      </c>
      <c r="AB84" s="43">
        <f t="shared" si="8"/>
        <v>304.20999999999998</v>
      </c>
      <c r="AC84" s="67">
        <v>123</v>
      </c>
      <c r="AD84" s="71">
        <f t="shared" si="5"/>
        <v>100</v>
      </c>
      <c r="AE84" s="71">
        <f t="shared" si="6"/>
        <v>100</v>
      </c>
    </row>
    <row r="85" spans="1:31" ht="15">
      <c r="A85" s="144"/>
      <c r="B85" s="145"/>
      <c r="C85" s="44" t="s">
        <v>123</v>
      </c>
      <c r="D85" s="45">
        <v>304.20999999999998</v>
      </c>
      <c r="E85" s="43"/>
      <c r="F85" s="43">
        <v>1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62">
        <f t="shared" si="7"/>
        <v>1</v>
      </c>
      <c r="Z85" s="43">
        <v>0</v>
      </c>
      <c r="AA85" s="43">
        <v>1</v>
      </c>
      <c r="AB85" s="43">
        <f t="shared" si="8"/>
        <v>304.20999999999998</v>
      </c>
      <c r="AC85" s="67">
        <v>123</v>
      </c>
      <c r="AD85" s="71">
        <f t="shared" si="5"/>
        <v>100</v>
      </c>
      <c r="AE85" s="71">
        <f t="shared" si="6"/>
        <v>100</v>
      </c>
    </row>
    <row r="86" spans="1:31" ht="15">
      <c r="A86" s="144">
        <v>33</v>
      </c>
      <c r="B86" s="145" t="s">
        <v>124</v>
      </c>
      <c r="C86" s="44" t="s">
        <v>125</v>
      </c>
      <c r="D86" s="45">
        <v>626.45000000000005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62">
        <f t="shared" si="7"/>
        <v>0</v>
      </c>
      <c r="Z86" s="43">
        <v>3</v>
      </c>
      <c r="AA86" s="43">
        <v>3</v>
      </c>
      <c r="AB86" s="43">
        <f t="shared" si="8"/>
        <v>1879.3500000000001</v>
      </c>
      <c r="AC86" s="67">
        <v>180</v>
      </c>
      <c r="AD86" s="71">
        <f t="shared" si="5"/>
        <v>146.34146341463415</v>
      </c>
      <c r="AE86" s="71">
        <f t="shared" si="6"/>
        <v>439.02439024390242</v>
      </c>
    </row>
    <row r="87" spans="1:31" ht="15">
      <c r="A87" s="144"/>
      <c r="B87" s="145"/>
      <c r="C87" s="44" t="s">
        <v>126</v>
      </c>
      <c r="D87" s="45">
        <v>848.71</v>
      </c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62">
        <f t="shared" si="7"/>
        <v>0</v>
      </c>
      <c r="Z87" s="43">
        <v>1</v>
      </c>
      <c r="AA87" s="43">
        <v>1</v>
      </c>
      <c r="AB87" s="43">
        <f t="shared" si="8"/>
        <v>848.71</v>
      </c>
      <c r="AC87" s="67">
        <v>192</v>
      </c>
      <c r="AD87" s="71">
        <f t="shared" si="5"/>
        <v>156.09756097560975</v>
      </c>
      <c r="AE87" s="71">
        <f t="shared" si="6"/>
        <v>156.09756097560975</v>
      </c>
    </row>
    <row r="88" spans="1:31" ht="15">
      <c r="A88" s="144"/>
      <c r="B88" s="145"/>
      <c r="C88" s="44" t="s">
        <v>127</v>
      </c>
      <c r="D88" s="45">
        <v>848.71</v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62">
        <f t="shared" si="7"/>
        <v>0</v>
      </c>
      <c r="Z88" s="43">
        <v>1</v>
      </c>
      <c r="AA88" s="43">
        <v>1</v>
      </c>
      <c r="AB88" s="43">
        <f t="shared" si="8"/>
        <v>848.71</v>
      </c>
      <c r="AC88" s="67">
        <v>192</v>
      </c>
      <c r="AD88" s="71">
        <f t="shared" si="5"/>
        <v>156.09756097560975</v>
      </c>
      <c r="AE88" s="71">
        <f t="shared" si="6"/>
        <v>156.09756097560975</v>
      </c>
    </row>
    <row r="89" spans="1:31" ht="15">
      <c r="A89" s="144"/>
      <c r="B89" s="145"/>
      <c r="C89" s="44" t="s">
        <v>128</v>
      </c>
      <c r="D89" s="45">
        <v>848.71</v>
      </c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>
        <v>1</v>
      </c>
      <c r="Q89" s="43"/>
      <c r="R89" s="43"/>
      <c r="S89" s="43"/>
      <c r="T89" s="43"/>
      <c r="U89" s="43"/>
      <c r="V89" s="43"/>
      <c r="W89" s="43"/>
      <c r="X89" s="43"/>
      <c r="Y89" s="62">
        <f t="shared" si="7"/>
        <v>1</v>
      </c>
      <c r="Z89" s="43">
        <v>1</v>
      </c>
      <c r="AA89" s="43">
        <v>1</v>
      </c>
      <c r="AB89" s="43">
        <f t="shared" si="8"/>
        <v>848.71</v>
      </c>
      <c r="AC89" s="67">
        <v>192</v>
      </c>
      <c r="AD89" s="71">
        <f t="shared" si="5"/>
        <v>156.09756097560975</v>
      </c>
      <c r="AE89" s="71">
        <f t="shared" si="6"/>
        <v>156.09756097560975</v>
      </c>
    </row>
    <row r="90" spans="1:31" ht="15">
      <c r="A90" s="144">
        <v>33</v>
      </c>
      <c r="B90" s="145" t="s">
        <v>129</v>
      </c>
      <c r="C90" s="44" t="s">
        <v>130</v>
      </c>
      <c r="D90" s="45">
        <v>664.55</v>
      </c>
      <c r="E90" s="43"/>
      <c r="F90" s="43"/>
      <c r="G90" s="43"/>
      <c r="H90" s="43"/>
      <c r="I90" s="43"/>
      <c r="J90" s="43"/>
      <c r="K90" s="43"/>
      <c r="L90" s="43">
        <v>2</v>
      </c>
      <c r="M90" s="43"/>
      <c r="N90" s="43"/>
      <c r="O90" s="43"/>
      <c r="P90" s="43"/>
      <c r="Q90" s="43"/>
      <c r="R90" s="43"/>
      <c r="S90" s="43"/>
      <c r="T90" s="43"/>
      <c r="U90" s="43"/>
      <c r="V90" s="43">
        <v>1</v>
      </c>
      <c r="W90" s="43"/>
      <c r="X90" s="43"/>
      <c r="Y90" s="62">
        <f t="shared" si="7"/>
        <v>3</v>
      </c>
      <c r="Z90" s="43">
        <v>2</v>
      </c>
      <c r="AA90" s="43">
        <v>3</v>
      </c>
      <c r="AB90" s="43">
        <f t="shared" si="8"/>
        <v>1993.6499999999999</v>
      </c>
      <c r="AC90" s="67">
        <v>174</v>
      </c>
      <c r="AD90" s="71">
        <f t="shared" si="5"/>
        <v>141.46341463414635</v>
      </c>
      <c r="AE90" s="71">
        <f t="shared" si="6"/>
        <v>424.39024390243901</v>
      </c>
    </row>
    <row r="91" spans="1:31" ht="15">
      <c r="A91" s="144"/>
      <c r="B91" s="145"/>
      <c r="C91" s="44" t="s">
        <v>131</v>
      </c>
      <c r="D91" s="45">
        <v>944.81</v>
      </c>
      <c r="E91" s="43"/>
      <c r="F91" s="43"/>
      <c r="G91" s="43"/>
      <c r="H91" s="43"/>
      <c r="I91" s="43"/>
      <c r="J91" s="43"/>
      <c r="K91" s="43"/>
      <c r="L91" s="43">
        <v>1</v>
      </c>
      <c r="M91" s="43"/>
      <c r="N91" s="43"/>
      <c r="O91" s="43"/>
      <c r="P91" s="43"/>
      <c r="Q91" s="43"/>
      <c r="R91" s="43"/>
      <c r="S91" s="43"/>
      <c r="T91" s="43"/>
      <c r="U91" s="43"/>
      <c r="V91" s="43">
        <v>1</v>
      </c>
      <c r="W91" s="43"/>
      <c r="X91" s="43"/>
      <c r="Y91" s="62">
        <f t="shared" si="7"/>
        <v>2</v>
      </c>
      <c r="Z91" s="43">
        <v>0</v>
      </c>
      <c r="AA91" s="43">
        <v>2</v>
      </c>
      <c r="AB91" s="43">
        <f t="shared" si="8"/>
        <v>1889.62</v>
      </c>
      <c r="AC91" s="67">
        <v>174</v>
      </c>
      <c r="AD91" s="71">
        <f t="shared" si="5"/>
        <v>141.46341463414635</v>
      </c>
      <c r="AE91" s="71">
        <f t="shared" si="6"/>
        <v>282.92682926829269</v>
      </c>
    </row>
    <row r="92" spans="1:31" ht="15">
      <c r="A92" s="144"/>
      <c r="B92" s="145"/>
      <c r="C92" s="44" t="s">
        <v>132</v>
      </c>
      <c r="D92" s="45">
        <v>944.81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62">
        <f t="shared" si="7"/>
        <v>0</v>
      </c>
      <c r="Z92" s="43">
        <v>0</v>
      </c>
      <c r="AA92" s="43">
        <v>1</v>
      </c>
      <c r="AB92" s="43">
        <f t="shared" si="8"/>
        <v>944.81</v>
      </c>
      <c r="AC92" s="67">
        <v>174</v>
      </c>
      <c r="AD92" s="71">
        <f t="shared" si="5"/>
        <v>141.46341463414635</v>
      </c>
      <c r="AE92" s="71">
        <f t="shared" si="6"/>
        <v>141.46341463414635</v>
      </c>
    </row>
    <row r="93" spans="1:31" ht="15">
      <c r="A93" s="144"/>
      <c r="B93" s="145"/>
      <c r="C93" s="44" t="s">
        <v>133</v>
      </c>
      <c r="D93" s="45">
        <v>944.81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>
        <v>1</v>
      </c>
      <c r="W93" s="43"/>
      <c r="X93" s="43"/>
      <c r="Y93" s="62">
        <f t="shared" si="7"/>
        <v>1</v>
      </c>
      <c r="Z93" s="43">
        <v>0</v>
      </c>
      <c r="AA93" s="43">
        <v>1</v>
      </c>
      <c r="AB93" s="43">
        <f t="shared" si="8"/>
        <v>944.81</v>
      </c>
      <c r="AC93" s="67">
        <v>174</v>
      </c>
      <c r="AD93" s="71">
        <f t="shared" si="5"/>
        <v>141.46341463414635</v>
      </c>
      <c r="AE93" s="71">
        <f t="shared" si="6"/>
        <v>141.46341463414635</v>
      </c>
    </row>
    <row r="94" spans="1:31" ht="15">
      <c r="A94" s="144">
        <v>34</v>
      </c>
      <c r="B94" s="145" t="s">
        <v>134</v>
      </c>
      <c r="C94" s="44" t="s">
        <v>135</v>
      </c>
      <c r="D94" s="45">
        <v>218.86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>
        <v>1</v>
      </c>
      <c r="U94" s="43"/>
      <c r="V94" s="43"/>
      <c r="W94" s="43"/>
      <c r="X94" s="43"/>
      <c r="Y94" s="62">
        <f t="shared" si="7"/>
        <v>1</v>
      </c>
      <c r="Z94" s="43">
        <v>3</v>
      </c>
      <c r="AA94" s="43">
        <v>3</v>
      </c>
      <c r="AB94" s="43">
        <f t="shared" si="8"/>
        <v>656.58</v>
      </c>
      <c r="AC94" s="67">
        <v>65.8</v>
      </c>
      <c r="AD94" s="71">
        <f t="shared" si="5"/>
        <v>53.49593495934959</v>
      </c>
      <c r="AE94" s="71">
        <f t="shared" si="6"/>
        <v>160.48780487804876</v>
      </c>
    </row>
    <row r="95" spans="1:31" ht="15">
      <c r="A95" s="144"/>
      <c r="B95" s="145"/>
      <c r="C95" s="44" t="s">
        <v>136</v>
      </c>
      <c r="D95" s="45">
        <v>200</v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>
        <v>1</v>
      </c>
      <c r="S95" s="43"/>
      <c r="T95" s="43"/>
      <c r="U95" s="43"/>
      <c r="V95" s="43"/>
      <c r="W95" s="43"/>
      <c r="X95" s="43"/>
      <c r="Y95" s="62">
        <f t="shared" si="7"/>
        <v>1</v>
      </c>
      <c r="Z95" s="43">
        <v>3</v>
      </c>
      <c r="AA95" s="43">
        <v>3</v>
      </c>
      <c r="AB95" s="43">
        <f t="shared" si="8"/>
        <v>600</v>
      </c>
      <c r="AC95" s="67">
        <v>65.8</v>
      </c>
      <c r="AD95" s="71">
        <f t="shared" si="5"/>
        <v>53.49593495934959</v>
      </c>
      <c r="AE95" s="71">
        <f t="shared" si="6"/>
        <v>160.48780487804876</v>
      </c>
    </row>
    <row r="96" spans="1:31" ht="15">
      <c r="A96" s="144"/>
      <c r="B96" s="145"/>
      <c r="C96" s="44" t="s">
        <v>137</v>
      </c>
      <c r="D96" s="45">
        <v>200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62">
        <f t="shared" si="7"/>
        <v>0</v>
      </c>
      <c r="Z96" s="43">
        <v>3</v>
      </c>
      <c r="AA96" s="43">
        <v>3</v>
      </c>
      <c r="AB96" s="43">
        <f t="shared" si="8"/>
        <v>600</v>
      </c>
      <c r="AC96" s="67">
        <v>65.8</v>
      </c>
      <c r="AD96" s="71">
        <f t="shared" si="5"/>
        <v>53.49593495934959</v>
      </c>
      <c r="AE96" s="71">
        <f t="shared" si="6"/>
        <v>160.48780487804876</v>
      </c>
    </row>
    <row r="97" spans="1:31" ht="15">
      <c r="A97" s="144"/>
      <c r="B97" s="145"/>
      <c r="C97" s="44" t="s">
        <v>138</v>
      </c>
      <c r="D97" s="45">
        <v>200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62">
        <f t="shared" si="7"/>
        <v>0</v>
      </c>
      <c r="Z97" s="43">
        <v>3</v>
      </c>
      <c r="AA97" s="43">
        <v>3</v>
      </c>
      <c r="AB97" s="43">
        <f t="shared" si="8"/>
        <v>600</v>
      </c>
      <c r="AC97" s="67">
        <v>65.8</v>
      </c>
      <c r="AD97" s="71">
        <f t="shared" si="5"/>
        <v>53.49593495934959</v>
      </c>
      <c r="AE97" s="71">
        <f t="shared" si="6"/>
        <v>160.48780487804876</v>
      </c>
    </row>
    <row r="98" spans="1:31" ht="15">
      <c r="A98" s="144">
        <v>35</v>
      </c>
      <c r="B98" s="145" t="s">
        <v>139</v>
      </c>
      <c r="C98" s="44" t="s">
        <v>140</v>
      </c>
      <c r="D98" s="45">
        <v>333.3</v>
      </c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62">
        <f t="shared" si="7"/>
        <v>0</v>
      </c>
      <c r="Z98" s="43">
        <v>2</v>
      </c>
      <c r="AA98" s="43">
        <v>3</v>
      </c>
      <c r="AB98" s="43">
        <f t="shared" si="8"/>
        <v>999.90000000000009</v>
      </c>
      <c r="AC98" s="67">
        <v>144</v>
      </c>
      <c r="AD98" s="71">
        <f t="shared" si="5"/>
        <v>117.07317073170732</v>
      </c>
      <c r="AE98" s="71">
        <f t="shared" si="6"/>
        <v>351.21951219512198</v>
      </c>
    </row>
    <row r="99" spans="1:31" ht="15">
      <c r="A99" s="144"/>
      <c r="B99" s="145"/>
      <c r="C99" s="44" t="s">
        <v>141</v>
      </c>
      <c r="D99" s="45">
        <v>428.6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62">
        <f t="shared" si="7"/>
        <v>0</v>
      </c>
      <c r="Z99" s="43">
        <v>3</v>
      </c>
      <c r="AA99" s="43">
        <v>3</v>
      </c>
      <c r="AB99" s="43">
        <f t="shared" si="8"/>
        <v>1285.8000000000002</v>
      </c>
      <c r="AC99" s="67">
        <v>166</v>
      </c>
      <c r="AD99" s="71">
        <f t="shared" si="5"/>
        <v>134.95934959349594</v>
      </c>
      <c r="AE99" s="71">
        <f t="shared" si="6"/>
        <v>404.8780487804878</v>
      </c>
    </row>
    <row r="100" spans="1:31" ht="15">
      <c r="A100" s="144"/>
      <c r="B100" s="145"/>
      <c r="C100" s="44" t="s">
        <v>142</v>
      </c>
      <c r="D100" s="45">
        <v>428.6</v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>
        <v>1</v>
      </c>
      <c r="W100" s="43"/>
      <c r="X100" s="43"/>
      <c r="Y100" s="62">
        <f t="shared" si="7"/>
        <v>1</v>
      </c>
      <c r="Z100" s="43">
        <v>3</v>
      </c>
      <c r="AA100" s="43">
        <v>3</v>
      </c>
      <c r="AB100" s="43">
        <f t="shared" si="8"/>
        <v>1285.8000000000002</v>
      </c>
      <c r="AC100" s="67">
        <v>166</v>
      </c>
      <c r="AD100" s="71">
        <f t="shared" si="5"/>
        <v>134.95934959349594</v>
      </c>
      <c r="AE100" s="71">
        <f t="shared" si="6"/>
        <v>404.8780487804878</v>
      </c>
    </row>
    <row r="101" spans="1:31" ht="15">
      <c r="A101" s="144"/>
      <c r="B101" s="145"/>
      <c r="C101" s="44" t="s">
        <v>143</v>
      </c>
      <c r="D101" s="45">
        <v>428.6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>
        <v>1</v>
      </c>
      <c r="W101" s="43"/>
      <c r="X101" s="43"/>
      <c r="Y101" s="62">
        <f t="shared" si="7"/>
        <v>1</v>
      </c>
      <c r="Z101" s="43">
        <v>2</v>
      </c>
      <c r="AA101" s="43">
        <v>2</v>
      </c>
      <c r="AB101" s="43">
        <f t="shared" si="8"/>
        <v>857.2</v>
      </c>
      <c r="AC101" s="67">
        <v>166</v>
      </c>
      <c r="AD101" s="71">
        <f t="shared" si="5"/>
        <v>134.95934959349594</v>
      </c>
      <c r="AE101" s="71">
        <f t="shared" si="6"/>
        <v>269.91869918699189</v>
      </c>
    </row>
    <row r="102" spans="1:31" ht="15">
      <c r="A102" s="144">
        <v>36</v>
      </c>
      <c r="B102" s="145" t="s">
        <v>144</v>
      </c>
      <c r="C102" s="44" t="s">
        <v>145</v>
      </c>
      <c r="D102" s="45">
        <v>131.35</v>
      </c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62">
        <f t="shared" si="7"/>
        <v>0</v>
      </c>
      <c r="Z102" s="43">
        <v>0</v>
      </c>
      <c r="AA102" s="43">
        <v>1</v>
      </c>
      <c r="AB102" s="43">
        <f t="shared" si="8"/>
        <v>131.35</v>
      </c>
      <c r="AC102" s="67">
        <v>173.5</v>
      </c>
      <c r="AD102" s="71">
        <f t="shared" si="5"/>
        <v>141.0569105691057</v>
      </c>
      <c r="AE102" s="71">
        <f t="shared" si="6"/>
        <v>141.0569105691057</v>
      </c>
    </row>
    <row r="103" spans="1:31" ht="15">
      <c r="A103" s="144"/>
      <c r="B103" s="145"/>
      <c r="C103" s="44" t="s">
        <v>146</v>
      </c>
      <c r="D103" s="45">
        <v>131.35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62">
        <f t="shared" si="7"/>
        <v>0</v>
      </c>
      <c r="Z103" s="43">
        <v>0</v>
      </c>
      <c r="AA103" s="43">
        <v>1</v>
      </c>
      <c r="AB103" s="43">
        <f t="shared" si="8"/>
        <v>131.35</v>
      </c>
      <c r="AC103" s="67">
        <v>173.5</v>
      </c>
      <c r="AD103" s="71">
        <f t="shared" si="5"/>
        <v>141.0569105691057</v>
      </c>
      <c r="AE103" s="71">
        <f t="shared" si="6"/>
        <v>141.0569105691057</v>
      </c>
    </row>
    <row r="104" spans="1:31" ht="15">
      <c r="A104" s="144"/>
      <c r="B104" s="145"/>
      <c r="C104" s="44" t="s">
        <v>147</v>
      </c>
      <c r="D104" s="45">
        <v>131.35</v>
      </c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62">
        <f t="shared" si="7"/>
        <v>0</v>
      </c>
      <c r="Z104" s="43">
        <v>0</v>
      </c>
      <c r="AA104" s="43">
        <v>1</v>
      </c>
      <c r="AB104" s="43">
        <f t="shared" si="8"/>
        <v>131.35</v>
      </c>
      <c r="AC104" s="67">
        <v>173.5</v>
      </c>
      <c r="AD104" s="71">
        <f t="shared" si="5"/>
        <v>141.0569105691057</v>
      </c>
      <c r="AE104" s="71">
        <f t="shared" si="6"/>
        <v>141.0569105691057</v>
      </c>
    </row>
    <row r="105" spans="1:31" ht="15">
      <c r="A105" s="144"/>
      <c r="B105" s="145"/>
      <c r="C105" s="44" t="s">
        <v>148</v>
      </c>
      <c r="D105" s="45">
        <v>131.35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62">
        <f t="shared" si="7"/>
        <v>0</v>
      </c>
      <c r="Z105" s="43">
        <v>0</v>
      </c>
      <c r="AA105" s="43">
        <v>1</v>
      </c>
      <c r="AB105" s="43">
        <f t="shared" si="8"/>
        <v>131.35</v>
      </c>
      <c r="AC105" s="67">
        <v>173.5</v>
      </c>
      <c r="AD105" s="71">
        <f t="shared" si="5"/>
        <v>141.0569105691057</v>
      </c>
      <c r="AE105" s="71">
        <f t="shared" si="6"/>
        <v>141.0569105691057</v>
      </c>
    </row>
    <row r="106" spans="1:31" ht="15">
      <c r="A106" s="144">
        <v>37</v>
      </c>
      <c r="B106" s="145" t="s">
        <v>149</v>
      </c>
      <c r="C106" s="44" t="s">
        <v>372</v>
      </c>
      <c r="D106" s="45">
        <v>133.97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62">
        <f t="shared" si="7"/>
        <v>0</v>
      </c>
      <c r="Z106" s="43">
        <v>0</v>
      </c>
      <c r="AA106" s="43">
        <v>1</v>
      </c>
      <c r="AB106" s="43">
        <f t="shared" si="8"/>
        <v>133.97</v>
      </c>
      <c r="AC106" s="67">
        <v>36.9</v>
      </c>
      <c r="AD106" s="71">
        <f t="shared" si="5"/>
        <v>30</v>
      </c>
      <c r="AE106" s="71">
        <f t="shared" si="6"/>
        <v>30</v>
      </c>
    </row>
    <row r="107" spans="1:31" ht="15">
      <c r="A107" s="144"/>
      <c r="B107" s="145"/>
      <c r="C107" s="44" t="s">
        <v>371</v>
      </c>
      <c r="D107" s="45">
        <v>119.74</v>
      </c>
      <c r="E107" s="43"/>
      <c r="F107" s="43"/>
      <c r="G107" s="43"/>
      <c r="H107" s="43">
        <v>1</v>
      </c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62">
        <f t="shared" si="7"/>
        <v>1</v>
      </c>
      <c r="Z107" s="43">
        <v>0</v>
      </c>
      <c r="AA107" s="43">
        <v>1</v>
      </c>
      <c r="AB107" s="43">
        <f t="shared" si="8"/>
        <v>119.74</v>
      </c>
      <c r="AC107" s="67">
        <v>25.83</v>
      </c>
      <c r="AD107" s="71">
        <f t="shared" si="5"/>
        <v>21</v>
      </c>
      <c r="AE107" s="71">
        <f t="shared" si="6"/>
        <v>21</v>
      </c>
    </row>
    <row r="108" spans="1:31" ht="15">
      <c r="A108" s="146">
        <v>38</v>
      </c>
      <c r="B108" s="147" t="s">
        <v>152</v>
      </c>
      <c r="C108" s="39" t="s">
        <v>153</v>
      </c>
      <c r="D108" s="56">
        <v>114.26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65">
        <f t="shared" si="7"/>
        <v>0</v>
      </c>
      <c r="Z108" s="31">
        <v>0</v>
      </c>
      <c r="AA108" s="31">
        <v>1</v>
      </c>
      <c r="AB108" s="31">
        <f t="shared" si="8"/>
        <v>114.26</v>
      </c>
      <c r="AC108" s="67">
        <v>30.75</v>
      </c>
      <c r="AD108" s="73">
        <f t="shared" si="5"/>
        <v>25</v>
      </c>
      <c r="AE108" s="73">
        <f t="shared" si="6"/>
        <v>25</v>
      </c>
    </row>
    <row r="109" spans="1:31" ht="15">
      <c r="A109" s="146"/>
      <c r="B109" s="147"/>
      <c r="C109" s="39" t="s">
        <v>154</v>
      </c>
      <c r="D109" s="56">
        <v>130.59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65">
        <f t="shared" si="7"/>
        <v>0</v>
      </c>
      <c r="Z109" s="31">
        <v>0</v>
      </c>
      <c r="AA109" s="31">
        <v>1</v>
      </c>
      <c r="AB109" s="31">
        <f t="shared" si="8"/>
        <v>130.59</v>
      </c>
      <c r="AC109" s="67">
        <v>46.05</v>
      </c>
      <c r="AD109" s="73">
        <f t="shared" si="5"/>
        <v>37.439024390243901</v>
      </c>
      <c r="AE109" s="73">
        <f t="shared" si="6"/>
        <v>37.439024390243901</v>
      </c>
    </row>
    <row r="110" spans="1:31" ht="15">
      <c r="A110" s="146">
        <v>39</v>
      </c>
      <c r="B110" s="147" t="s">
        <v>155</v>
      </c>
      <c r="C110" s="39" t="s">
        <v>153</v>
      </c>
      <c r="D110" s="56">
        <v>114.26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65">
        <f t="shared" si="7"/>
        <v>0</v>
      </c>
      <c r="Z110" s="31">
        <v>0</v>
      </c>
      <c r="AA110" s="31">
        <v>1</v>
      </c>
      <c r="AB110" s="31">
        <f t="shared" si="8"/>
        <v>114.26</v>
      </c>
      <c r="AC110" s="67">
        <v>30.75</v>
      </c>
      <c r="AD110" s="73">
        <f t="shared" si="5"/>
        <v>25</v>
      </c>
      <c r="AE110" s="73">
        <f t="shared" si="6"/>
        <v>25</v>
      </c>
    </row>
    <row r="111" spans="1:31" ht="15">
      <c r="A111" s="146"/>
      <c r="B111" s="147"/>
      <c r="C111" s="39" t="s">
        <v>156</v>
      </c>
      <c r="D111" s="56">
        <v>129.38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65">
        <f t="shared" si="7"/>
        <v>0</v>
      </c>
      <c r="Z111" s="31">
        <v>0</v>
      </c>
      <c r="AA111" s="31">
        <v>1</v>
      </c>
      <c r="AB111" s="31">
        <f t="shared" si="8"/>
        <v>129.38</v>
      </c>
      <c r="AC111" s="67">
        <v>52.6</v>
      </c>
      <c r="AD111" s="73">
        <f t="shared" si="5"/>
        <v>42.764227642276424</v>
      </c>
      <c r="AE111" s="73">
        <f t="shared" si="6"/>
        <v>42.764227642276424</v>
      </c>
    </row>
    <row r="112" spans="1:31" ht="15">
      <c r="A112" s="144">
        <v>40</v>
      </c>
      <c r="B112" s="145" t="s">
        <v>157</v>
      </c>
      <c r="C112" s="44" t="s">
        <v>158</v>
      </c>
      <c r="D112" s="45">
        <v>82.16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62">
        <f t="shared" si="7"/>
        <v>0</v>
      </c>
      <c r="Z112" s="43">
        <v>2</v>
      </c>
      <c r="AA112" s="43">
        <v>2</v>
      </c>
      <c r="AB112" s="43">
        <f t="shared" si="8"/>
        <v>164.32</v>
      </c>
      <c r="AC112" s="67">
        <v>27</v>
      </c>
      <c r="AD112" s="71">
        <f t="shared" si="5"/>
        <v>21.951219512195124</v>
      </c>
      <c r="AE112" s="71">
        <f t="shared" si="6"/>
        <v>43.902439024390247</v>
      </c>
    </row>
    <row r="113" spans="1:31" ht="15">
      <c r="A113" s="144"/>
      <c r="B113" s="145"/>
      <c r="C113" s="44" t="s">
        <v>159</v>
      </c>
      <c r="D113" s="45">
        <v>133.97</v>
      </c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62">
        <f t="shared" si="7"/>
        <v>0</v>
      </c>
      <c r="Z113" s="43">
        <v>2</v>
      </c>
      <c r="AA113" s="43">
        <v>2</v>
      </c>
      <c r="AB113" s="43">
        <f t="shared" si="8"/>
        <v>267.94</v>
      </c>
      <c r="AC113" s="67">
        <v>36.9</v>
      </c>
      <c r="AD113" s="71">
        <f t="shared" si="5"/>
        <v>30</v>
      </c>
      <c r="AE113" s="71">
        <f t="shared" si="6"/>
        <v>60</v>
      </c>
    </row>
    <row r="114" spans="1:31" ht="15">
      <c r="A114" s="146">
        <v>41</v>
      </c>
      <c r="B114" s="147" t="s">
        <v>160</v>
      </c>
      <c r="C114" s="39" t="s">
        <v>161</v>
      </c>
      <c r="D114" s="56">
        <v>119.78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65">
        <f t="shared" si="7"/>
        <v>0</v>
      </c>
      <c r="Z114" s="31">
        <v>0</v>
      </c>
      <c r="AA114" s="31">
        <v>1</v>
      </c>
      <c r="AB114" s="31">
        <f t="shared" si="8"/>
        <v>119.78</v>
      </c>
      <c r="AC114" s="67">
        <v>34.15</v>
      </c>
      <c r="AD114" s="73">
        <f t="shared" si="5"/>
        <v>27.76422764227642</v>
      </c>
      <c r="AE114" s="73">
        <f t="shared" si="6"/>
        <v>27.76422764227642</v>
      </c>
    </row>
    <row r="115" spans="1:31" ht="15">
      <c r="A115" s="146"/>
      <c r="B115" s="147"/>
      <c r="C115" s="39" t="s">
        <v>162</v>
      </c>
      <c r="D115" s="56">
        <v>232.05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65">
        <f t="shared" si="7"/>
        <v>0</v>
      </c>
      <c r="Z115" s="31">
        <v>0</v>
      </c>
      <c r="AA115" s="31">
        <v>1</v>
      </c>
      <c r="AB115" s="31">
        <f t="shared" si="8"/>
        <v>232.05</v>
      </c>
      <c r="AC115" s="67">
        <v>52.6</v>
      </c>
      <c r="AD115" s="73">
        <f t="shared" si="5"/>
        <v>42.764227642276424</v>
      </c>
      <c r="AE115" s="73">
        <f t="shared" si="6"/>
        <v>42.764227642276424</v>
      </c>
    </row>
    <row r="116" spans="1:31" ht="15">
      <c r="A116" s="144">
        <v>42</v>
      </c>
      <c r="B116" s="145" t="s">
        <v>163</v>
      </c>
      <c r="C116" s="44" t="s">
        <v>164</v>
      </c>
      <c r="D116" s="45">
        <v>51.11</v>
      </c>
      <c r="E116" s="43"/>
      <c r="F116" s="43"/>
      <c r="G116" s="43"/>
      <c r="H116" s="43">
        <v>3</v>
      </c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62">
        <f t="shared" si="7"/>
        <v>3</v>
      </c>
      <c r="Z116" s="43">
        <v>8</v>
      </c>
      <c r="AA116" s="43">
        <v>8</v>
      </c>
      <c r="AB116" s="43">
        <f t="shared" si="8"/>
        <v>408.88</v>
      </c>
      <c r="AC116" s="67">
        <v>30.95</v>
      </c>
      <c r="AD116" s="71">
        <f t="shared" si="5"/>
        <v>25.162601626016261</v>
      </c>
      <c r="AE116" s="71">
        <f t="shared" si="6"/>
        <v>201.30081300813009</v>
      </c>
    </row>
    <row r="117" spans="1:31" ht="15">
      <c r="A117" s="144"/>
      <c r="B117" s="145"/>
      <c r="C117" s="44" t="s">
        <v>165</v>
      </c>
      <c r="D117" s="45">
        <v>66.83</v>
      </c>
      <c r="E117" s="43"/>
      <c r="F117" s="43"/>
      <c r="G117" s="43"/>
      <c r="H117" s="43">
        <v>3</v>
      </c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62">
        <f t="shared" si="7"/>
        <v>3</v>
      </c>
      <c r="Z117" s="43">
        <v>6</v>
      </c>
      <c r="AA117" s="43">
        <v>6</v>
      </c>
      <c r="AB117" s="43">
        <f t="shared" si="8"/>
        <v>400.98</v>
      </c>
      <c r="AC117" s="67">
        <v>50.65</v>
      </c>
      <c r="AD117" s="71">
        <f t="shared" si="5"/>
        <v>41.178861788617887</v>
      </c>
      <c r="AE117" s="71">
        <f t="shared" si="6"/>
        <v>247.07317073170731</v>
      </c>
    </row>
    <row r="118" spans="1:31" ht="15">
      <c r="A118" s="146">
        <v>43</v>
      </c>
      <c r="B118" s="147" t="s">
        <v>166</v>
      </c>
      <c r="C118" s="39" t="s">
        <v>167</v>
      </c>
      <c r="D118" s="56">
        <v>90.5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65">
        <f t="shared" si="7"/>
        <v>0</v>
      </c>
      <c r="Z118" s="31">
        <v>0</v>
      </c>
      <c r="AA118" s="31">
        <v>1</v>
      </c>
      <c r="AB118" s="31">
        <f t="shared" si="8"/>
        <v>90.5</v>
      </c>
      <c r="AC118" s="67">
        <v>30.95</v>
      </c>
      <c r="AD118" s="73">
        <f t="shared" si="5"/>
        <v>25.162601626016261</v>
      </c>
      <c r="AE118" s="73">
        <f t="shared" si="6"/>
        <v>25.162601626016261</v>
      </c>
    </row>
    <row r="119" spans="1:31" ht="15">
      <c r="A119" s="146"/>
      <c r="B119" s="147"/>
      <c r="C119" s="39" t="s">
        <v>168</v>
      </c>
      <c r="D119" s="56">
        <v>98.08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65">
        <f t="shared" si="7"/>
        <v>0</v>
      </c>
      <c r="Z119" s="31">
        <v>0</v>
      </c>
      <c r="AA119" s="31">
        <v>1</v>
      </c>
      <c r="AB119" s="31">
        <f t="shared" si="8"/>
        <v>98.08</v>
      </c>
      <c r="AC119" s="67">
        <v>50.65</v>
      </c>
      <c r="AD119" s="73">
        <f t="shared" si="5"/>
        <v>41.178861788617887</v>
      </c>
      <c r="AE119" s="73">
        <f t="shared" si="6"/>
        <v>41.178861788617887</v>
      </c>
    </row>
    <row r="120" spans="1:31" ht="15">
      <c r="A120" s="144">
        <v>44</v>
      </c>
      <c r="B120" s="145" t="s">
        <v>169</v>
      </c>
      <c r="C120" s="44" t="s">
        <v>170</v>
      </c>
      <c r="D120" s="45">
        <v>82.95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62">
        <f t="shared" si="7"/>
        <v>0</v>
      </c>
      <c r="Z120" s="43">
        <v>1</v>
      </c>
      <c r="AA120" s="43">
        <v>1</v>
      </c>
      <c r="AB120" s="43">
        <f t="shared" si="8"/>
        <v>82.95</v>
      </c>
      <c r="AC120" s="67">
        <v>29.45</v>
      </c>
      <c r="AD120" s="71">
        <f t="shared" si="5"/>
        <v>23.943089430894307</v>
      </c>
      <c r="AE120" s="71">
        <f t="shared" si="6"/>
        <v>23.943089430894307</v>
      </c>
    </row>
    <row r="121" spans="1:31" ht="15">
      <c r="A121" s="144"/>
      <c r="B121" s="145"/>
      <c r="C121" s="44" t="s">
        <v>171</v>
      </c>
      <c r="D121" s="45">
        <v>93.37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62">
        <f t="shared" si="7"/>
        <v>0</v>
      </c>
      <c r="Z121" s="43">
        <v>1</v>
      </c>
      <c r="AA121" s="43">
        <v>1</v>
      </c>
      <c r="AB121" s="43">
        <f t="shared" si="8"/>
        <v>93.37</v>
      </c>
      <c r="AC121" s="67">
        <v>39.57</v>
      </c>
      <c r="AD121" s="71">
        <f t="shared" si="5"/>
        <v>32.170731707317074</v>
      </c>
      <c r="AE121" s="71">
        <f t="shared" si="6"/>
        <v>32.170731707317074</v>
      </c>
    </row>
    <row r="122" spans="1:31" ht="54.75" customHeight="1">
      <c r="A122" s="44">
        <v>45</v>
      </c>
      <c r="B122" s="46" t="s">
        <v>347</v>
      </c>
      <c r="C122" s="44" t="s">
        <v>173</v>
      </c>
      <c r="D122" s="45">
        <v>433.86</v>
      </c>
      <c r="E122" s="43"/>
      <c r="F122" s="43">
        <v>15</v>
      </c>
      <c r="G122" s="43"/>
      <c r="H122" s="43">
        <v>3</v>
      </c>
      <c r="I122" s="43"/>
      <c r="J122" s="43">
        <v>12</v>
      </c>
      <c r="K122" s="43"/>
      <c r="L122" s="43">
        <v>5</v>
      </c>
      <c r="M122" s="43"/>
      <c r="N122" s="43">
        <v>5</v>
      </c>
      <c r="O122" s="43"/>
      <c r="P122" s="43">
        <v>4</v>
      </c>
      <c r="Q122" s="43"/>
      <c r="R122" s="43">
        <v>18</v>
      </c>
      <c r="S122" s="43"/>
      <c r="T122" s="43">
        <v>6</v>
      </c>
      <c r="U122" s="43"/>
      <c r="V122" s="43">
        <v>29</v>
      </c>
      <c r="W122" s="43"/>
      <c r="X122" s="43"/>
      <c r="Y122" s="62">
        <f t="shared" si="7"/>
        <v>97</v>
      </c>
      <c r="Z122" s="43">
        <v>126</v>
      </c>
      <c r="AA122" s="43">
        <v>140</v>
      </c>
      <c r="AB122" s="43">
        <f t="shared" si="8"/>
        <v>60740.4</v>
      </c>
      <c r="AC122" s="67">
        <v>29.5</v>
      </c>
      <c r="AD122" s="71">
        <f t="shared" si="5"/>
        <v>23.983739837398375</v>
      </c>
      <c r="AE122" s="71">
        <f t="shared" si="6"/>
        <v>3357.7235772357726</v>
      </c>
    </row>
    <row r="123" spans="1:31">
      <c r="A123" s="44">
        <v>46</v>
      </c>
      <c r="B123" s="46" t="s">
        <v>348</v>
      </c>
      <c r="C123" s="44" t="s">
        <v>177</v>
      </c>
      <c r="D123" s="78">
        <v>100</v>
      </c>
      <c r="E123" s="61"/>
      <c r="F123" s="61"/>
      <c r="G123" s="61"/>
      <c r="H123" s="61">
        <v>3</v>
      </c>
      <c r="I123" s="61"/>
      <c r="J123" s="61">
        <v>1</v>
      </c>
      <c r="K123" s="61"/>
      <c r="L123" s="61">
        <v>1</v>
      </c>
      <c r="M123" s="61"/>
      <c r="N123" s="61"/>
      <c r="O123" s="61"/>
      <c r="P123" s="61"/>
      <c r="Q123" s="61"/>
      <c r="R123" s="61">
        <v>1</v>
      </c>
      <c r="S123" s="61"/>
      <c r="T123" s="61"/>
      <c r="U123" s="61"/>
      <c r="V123" s="61">
        <v>7</v>
      </c>
      <c r="W123" s="61"/>
      <c r="X123" s="61"/>
      <c r="Y123" s="62">
        <f t="shared" si="7"/>
        <v>13</v>
      </c>
      <c r="Z123" s="61">
        <v>15</v>
      </c>
      <c r="AA123" s="61">
        <v>15</v>
      </c>
      <c r="AB123" s="77">
        <f t="shared" si="8"/>
        <v>1500</v>
      </c>
      <c r="AC123" s="70">
        <v>43.28</v>
      </c>
      <c r="AD123" s="76">
        <f t="shared" si="5"/>
        <v>35.1869918699187</v>
      </c>
      <c r="AE123" s="76">
        <f t="shared" si="6"/>
        <v>527.80487804878044</v>
      </c>
    </row>
    <row r="124" spans="1:31">
      <c r="A124" s="44">
        <v>47</v>
      </c>
      <c r="B124" s="46" t="s">
        <v>179</v>
      </c>
      <c r="C124" s="44" t="s">
        <v>180</v>
      </c>
      <c r="D124" s="78">
        <v>100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>
        <v>1</v>
      </c>
      <c r="S124" s="61"/>
      <c r="T124" s="61"/>
      <c r="U124" s="61"/>
      <c r="V124" s="61"/>
      <c r="W124" s="61"/>
      <c r="X124" s="61"/>
      <c r="Y124" s="62">
        <v>1</v>
      </c>
      <c r="Z124" s="61">
        <v>4</v>
      </c>
      <c r="AA124" s="61">
        <v>4</v>
      </c>
      <c r="AB124" s="77">
        <f t="shared" si="8"/>
        <v>400</v>
      </c>
      <c r="AC124" s="70">
        <v>41.32</v>
      </c>
      <c r="AD124" s="76">
        <f t="shared" si="5"/>
        <v>33.59349593495935</v>
      </c>
      <c r="AE124" s="76">
        <f t="shared" si="6"/>
        <v>134.3739837398374</v>
      </c>
    </row>
    <row r="125" spans="1:31">
      <c r="A125" s="44">
        <v>48</v>
      </c>
      <c r="B125" s="46" t="s">
        <v>349</v>
      </c>
      <c r="C125" s="44" t="s">
        <v>183</v>
      </c>
      <c r="D125" s="78">
        <v>100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2">
        <f t="shared" si="7"/>
        <v>0</v>
      </c>
      <c r="Z125" s="61">
        <v>0</v>
      </c>
      <c r="AA125" s="61">
        <v>1</v>
      </c>
      <c r="AB125" s="77">
        <f t="shared" si="8"/>
        <v>100</v>
      </c>
      <c r="AC125" s="70">
        <v>72.7</v>
      </c>
      <c r="AD125" s="76">
        <f t="shared" si="5"/>
        <v>59.105691056910572</v>
      </c>
      <c r="AE125" s="76">
        <f t="shared" si="6"/>
        <v>59.105691056910572</v>
      </c>
    </row>
    <row r="126" spans="1:31" ht="15">
      <c r="A126" s="44">
        <v>50</v>
      </c>
      <c r="B126" s="46" t="s">
        <v>184</v>
      </c>
      <c r="C126" s="44" t="s">
        <v>185</v>
      </c>
      <c r="D126" s="45">
        <v>240.4</v>
      </c>
      <c r="E126" s="43"/>
      <c r="F126" s="43">
        <v>1</v>
      </c>
      <c r="G126" s="43"/>
      <c r="H126" s="43"/>
      <c r="I126" s="43"/>
      <c r="J126" s="43"/>
      <c r="K126" s="43"/>
      <c r="L126" s="43"/>
      <c r="M126" s="43"/>
      <c r="N126" s="43"/>
      <c r="O126" s="43"/>
      <c r="P126" s="43">
        <v>1</v>
      </c>
      <c r="Q126" s="43"/>
      <c r="R126" s="43"/>
      <c r="S126" s="43"/>
      <c r="T126" s="43"/>
      <c r="U126" s="43"/>
      <c r="V126" s="43">
        <v>2</v>
      </c>
      <c r="W126" s="43"/>
      <c r="X126" s="43"/>
      <c r="Y126" s="62">
        <f t="shared" si="7"/>
        <v>4</v>
      </c>
      <c r="Z126" s="43">
        <v>17</v>
      </c>
      <c r="AA126" s="43">
        <v>20</v>
      </c>
      <c r="AB126" s="43">
        <f t="shared" si="8"/>
        <v>4808</v>
      </c>
      <c r="AC126" s="67">
        <v>41.52</v>
      </c>
      <c r="AD126" s="71">
        <f t="shared" si="5"/>
        <v>33.756097560975611</v>
      </c>
      <c r="AE126" s="71">
        <f t="shared" si="6"/>
        <v>675.1219512195122</v>
      </c>
    </row>
    <row r="127" spans="1:31" ht="15">
      <c r="A127" s="44">
        <v>51</v>
      </c>
      <c r="B127" s="46" t="s">
        <v>186</v>
      </c>
      <c r="C127" s="44" t="s">
        <v>187</v>
      </c>
      <c r="D127" s="45">
        <v>379.31</v>
      </c>
      <c r="E127" s="43"/>
      <c r="F127" s="43">
        <v>10</v>
      </c>
      <c r="G127" s="43"/>
      <c r="H127" s="43">
        <v>4</v>
      </c>
      <c r="I127" s="43"/>
      <c r="J127" s="43">
        <v>6</v>
      </c>
      <c r="K127" s="43"/>
      <c r="L127" s="43">
        <v>2</v>
      </c>
      <c r="M127" s="43"/>
      <c r="N127" s="43"/>
      <c r="O127" s="43"/>
      <c r="P127" s="43">
        <v>4</v>
      </c>
      <c r="Q127" s="43"/>
      <c r="R127" s="43">
        <v>5</v>
      </c>
      <c r="S127" s="43"/>
      <c r="T127" s="43">
        <v>4</v>
      </c>
      <c r="U127" s="43"/>
      <c r="V127" s="43">
        <v>15</v>
      </c>
      <c r="W127" s="43"/>
      <c r="X127" s="43"/>
      <c r="Y127" s="62">
        <f t="shared" si="7"/>
        <v>50</v>
      </c>
      <c r="Z127" s="43">
        <v>63</v>
      </c>
      <c r="AA127" s="43">
        <v>70</v>
      </c>
      <c r="AB127" s="43">
        <f t="shared" si="8"/>
        <v>26551.7</v>
      </c>
      <c r="AC127" s="67">
        <v>42.02</v>
      </c>
      <c r="AD127" s="71">
        <f t="shared" si="5"/>
        <v>34.162601626016261</v>
      </c>
      <c r="AE127" s="71">
        <f t="shared" si="6"/>
        <v>2391.3821138211383</v>
      </c>
    </row>
    <row r="128" spans="1:31" ht="15">
      <c r="A128" s="44">
        <v>52</v>
      </c>
      <c r="B128" s="46" t="s">
        <v>188</v>
      </c>
      <c r="C128" s="44" t="s">
        <v>189</v>
      </c>
      <c r="D128" s="45">
        <v>374.11</v>
      </c>
      <c r="E128" s="43"/>
      <c r="F128" s="43"/>
      <c r="G128" s="43"/>
      <c r="H128" s="43">
        <v>1</v>
      </c>
      <c r="I128" s="43"/>
      <c r="J128" s="43">
        <v>2</v>
      </c>
      <c r="K128" s="43"/>
      <c r="L128" s="43">
        <v>1</v>
      </c>
      <c r="M128" s="43"/>
      <c r="N128" s="43">
        <v>1</v>
      </c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62">
        <f t="shared" si="7"/>
        <v>5</v>
      </c>
      <c r="Z128" s="43">
        <v>21</v>
      </c>
      <c r="AA128" s="43">
        <v>25</v>
      </c>
      <c r="AB128" s="43">
        <f t="shared" si="8"/>
        <v>9352.75</v>
      </c>
      <c r="AC128" s="67">
        <v>43.5</v>
      </c>
      <c r="AD128" s="71">
        <f t="shared" si="5"/>
        <v>35.365853658536587</v>
      </c>
      <c r="AE128" s="71">
        <f t="shared" si="6"/>
        <v>884.14634146341461</v>
      </c>
    </row>
    <row r="129" spans="1:31" ht="15">
      <c r="A129" s="44">
        <v>54</v>
      </c>
      <c r="B129" s="46" t="s">
        <v>192</v>
      </c>
      <c r="C129" s="44" t="s">
        <v>193</v>
      </c>
      <c r="D129" s="45">
        <v>453.96</v>
      </c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62">
        <f t="shared" si="7"/>
        <v>0</v>
      </c>
      <c r="Z129" s="43">
        <v>0</v>
      </c>
      <c r="AA129" s="43">
        <v>1</v>
      </c>
      <c r="AB129" s="43">
        <f t="shared" si="8"/>
        <v>453.96</v>
      </c>
      <c r="AC129" s="67">
        <v>64.05</v>
      </c>
      <c r="AD129" s="71">
        <f t="shared" si="5"/>
        <v>52.073170731707314</v>
      </c>
      <c r="AE129" s="71">
        <f t="shared" si="6"/>
        <v>52.073170731707314</v>
      </c>
    </row>
    <row r="130" spans="1:31" ht="15">
      <c r="A130" s="44">
        <v>55</v>
      </c>
      <c r="B130" s="46" t="s">
        <v>350</v>
      </c>
      <c r="C130" s="44" t="s">
        <v>195</v>
      </c>
      <c r="D130" s="45">
        <v>238.6</v>
      </c>
      <c r="E130" s="43"/>
      <c r="F130" s="43"/>
      <c r="G130" s="43"/>
      <c r="H130" s="43">
        <v>1</v>
      </c>
      <c r="I130" s="43"/>
      <c r="J130" s="43"/>
      <c r="K130" s="43"/>
      <c r="L130" s="43"/>
      <c r="M130" s="43"/>
      <c r="N130" s="43"/>
      <c r="O130" s="43"/>
      <c r="P130" s="43"/>
      <c r="Q130" s="43"/>
      <c r="R130" s="43">
        <v>1</v>
      </c>
      <c r="S130" s="43"/>
      <c r="T130" s="43"/>
      <c r="U130" s="43"/>
      <c r="V130" s="43">
        <v>3</v>
      </c>
      <c r="W130" s="43"/>
      <c r="X130" s="43"/>
      <c r="Y130" s="62">
        <f t="shared" si="7"/>
        <v>5</v>
      </c>
      <c r="Z130" s="43">
        <v>10</v>
      </c>
      <c r="AA130" s="43">
        <v>10</v>
      </c>
      <c r="AB130" s="43">
        <f t="shared" si="8"/>
        <v>2386</v>
      </c>
      <c r="AC130" s="67">
        <v>42.2</v>
      </c>
      <c r="AD130" s="71">
        <f t="shared" si="5"/>
        <v>34.308943089430898</v>
      </c>
      <c r="AE130" s="71">
        <f t="shared" si="6"/>
        <v>343.08943089430898</v>
      </c>
    </row>
    <row r="131" spans="1:31" ht="15">
      <c r="A131" s="44">
        <v>56</v>
      </c>
      <c r="B131" s="46" t="s">
        <v>196</v>
      </c>
      <c r="C131" s="44" t="s">
        <v>12</v>
      </c>
      <c r="D131" s="45">
        <v>272.63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62">
        <f t="shared" si="7"/>
        <v>0</v>
      </c>
      <c r="Z131" s="43">
        <v>2</v>
      </c>
      <c r="AA131" s="43">
        <v>5</v>
      </c>
      <c r="AB131" s="43">
        <f t="shared" si="8"/>
        <v>1363.15</v>
      </c>
      <c r="AC131">
        <v>78.16</v>
      </c>
      <c r="AD131" s="71">
        <f t="shared" si="5"/>
        <v>63.544715447154466</v>
      </c>
      <c r="AE131" s="71">
        <f t="shared" si="6"/>
        <v>317.72357723577232</v>
      </c>
    </row>
    <row r="132" spans="1:31">
      <c r="A132" s="146">
        <v>57</v>
      </c>
      <c r="B132" s="147" t="s">
        <v>197</v>
      </c>
      <c r="C132" s="39" t="s">
        <v>198</v>
      </c>
      <c r="D132" s="57">
        <v>275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65">
        <f t="shared" si="7"/>
        <v>0</v>
      </c>
      <c r="Z132" s="31">
        <v>0</v>
      </c>
      <c r="AA132" s="31">
        <v>1</v>
      </c>
      <c r="AB132" s="31">
        <f t="shared" si="8"/>
        <v>275</v>
      </c>
      <c r="AC132" s="67">
        <v>275</v>
      </c>
      <c r="AD132" s="73">
        <f t="shared" si="5"/>
        <v>223.57723577235774</v>
      </c>
      <c r="AE132" s="73">
        <f t="shared" si="6"/>
        <v>223.57723577235774</v>
      </c>
    </row>
    <row r="133" spans="1:31">
      <c r="A133" s="146"/>
      <c r="B133" s="147"/>
      <c r="C133" s="39" t="s">
        <v>199</v>
      </c>
      <c r="D133" s="57">
        <v>275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65">
        <f t="shared" si="7"/>
        <v>0</v>
      </c>
      <c r="Z133" s="31">
        <v>0</v>
      </c>
      <c r="AA133" s="31">
        <v>1</v>
      </c>
      <c r="AB133" s="31">
        <f t="shared" si="8"/>
        <v>275</v>
      </c>
      <c r="AC133" s="67">
        <v>275</v>
      </c>
      <c r="AD133" s="73">
        <f t="shared" si="5"/>
        <v>223.57723577235774</v>
      </c>
      <c r="AE133" s="73">
        <f t="shared" si="6"/>
        <v>223.57723577235774</v>
      </c>
    </row>
    <row r="134" spans="1:31">
      <c r="A134" s="146"/>
      <c r="B134" s="147"/>
      <c r="C134" s="39" t="s">
        <v>200</v>
      </c>
      <c r="D134" s="57">
        <v>275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65">
        <f t="shared" si="7"/>
        <v>0</v>
      </c>
      <c r="Z134" s="31">
        <v>0</v>
      </c>
      <c r="AA134" s="31">
        <v>1</v>
      </c>
      <c r="AB134" s="31">
        <f t="shared" si="8"/>
        <v>275</v>
      </c>
      <c r="AC134" s="67">
        <v>275</v>
      </c>
      <c r="AD134" s="73">
        <f t="shared" ref="AD134:AD197" si="9">AC134/1.23</f>
        <v>223.57723577235774</v>
      </c>
      <c r="AE134" s="73">
        <f t="shared" ref="AE134:AE197" si="10">AD134*AA134</f>
        <v>223.57723577235774</v>
      </c>
    </row>
    <row r="135" spans="1:31">
      <c r="A135" s="146"/>
      <c r="B135" s="147"/>
      <c r="C135" s="39" t="s">
        <v>351</v>
      </c>
      <c r="D135" s="57">
        <v>275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65">
        <f t="shared" si="7"/>
        <v>0</v>
      </c>
      <c r="Z135" s="31">
        <v>0</v>
      </c>
      <c r="AA135" s="31">
        <v>1</v>
      </c>
      <c r="AB135" s="31">
        <f t="shared" si="8"/>
        <v>275</v>
      </c>
      <c r="AC135" s="67">
        <v>275</v>
      </c>
      <c r="AD135" s="73">
        <f t="shared" si="9"/>
        <v>223.57723577235774</v>
      </c>
      <c r="AE135" s="73">
        <f t="shared" si="10"/>
        <v>223.57723577235774</v>
      </c>
    </row>
    <row r="136" spans="1:31" ht="15">
      <c r="A136" s="39">
        <v>58</v>
      </c>
      <c r="B136" s="55" t="s">
        <v>202</v>
      </c>
      <c r="C136" s="39" t="s">
        <v>203</v>
      </c>
      <c r="D136" s="56">
        <v>357.38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65">
        <f t="shared" si="7"/>
        <v>0</v>
      </c>
      <c r="Z136" s="31">
        <v>0</v>
      </c>
      <c r="AA136" s="31">
        <v>1</v>
      </c>
      <c r="AB136" s="31">
        <f t="shared" si="8"/>
        <v>357.38</v>
      </c>
      <c r="AC136" s="67">
        <v>79.95</v>
      </c>
      <c r="AD136" s="73">
        <f t="shared" si="9"/>
        <v>65</v>
      </c>
      <c r="AE136" s="73">
        <f t="shared" si="10"/>
        <v>65</v>
      </c>
    </row>
    <row r="137" spans="1:31" ht="15">
      <c r="A137" s="39">
        <v>59</v>
      </c>
      <c r="B137" s="55" t="s">
        <v>204</v>
      </c>
      <c r="C137" s="39" t="s">
        <v>205</v>
      </c>
      <c r="D137" s="56">
        <v>406.69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65">
        <f t="shared" si="7"/>
        <v>0</v>
      </c>
      <c r="Z137" s="31">
        <v>0</v>
      </c>
      <c r="AA137" s="31">
        <v>1</v>
      </c>
      <c r="AB137" s="31">
        <f t="shared" si="8"/>
        <v>406.69</v>
      </c>
      <c r="AC137" s="67">
        <v>131.6</v>
      </c>
      <c r="AD137" s="73">
        <f t="shared" si="9"/>
        <v>106.99186991869918</v>
      </c>
      <c r="AE137" s="73">
        <f t="shared" si="10"/>
        <v>106.99186991869918</v>
      </c>
    </row>
    <row r="138" spans="1:31" ht="15">
      <c r="A138" s="44">
        <v>60</v>
      </c>
      <c r="B138" s="46" t="s">
        <v>206</v>
      </c>
      <c r="C138" s="44" t="s">
        <v>207</v>
      </c>
      <c r="D138" s="45">
        <v>149.49</v>
      </c>
      <c r="E138" s="43"/>
      <c r="F138" s="43"/>
      <c r="G138" s="43"/>
      <c r="H138" s="43"/>
      <c r="I138" s="43"/>
      <c r="J138" s="43"/>
      <c r="K138" s="43"/>
      <c r="L138" s="43"/>
      <c r="M138" s="43"/>
      <c r="N138" s="43">
        <v>1</v>
      </c>
      <c r="O138" s="43"/>
      <c r="P138" s="43"/>
      <c r="Q138" s="43"/>
      <c r="R138" s="43">
        <v>2</v>
      </c>
      <c r="S138" s="43"/>
      <c r="T138" s="43">
        <v>2</v>
      </c>
      <c r="U138" s="43"/>
      <c r="V138" s="43">
        <v>1</v>
      </c>
      <c r="W138" s="43"/>
      <c r="X138" s="43"/>
      <c r="Y138" s="62">
        <f t="shared" ref="Y138:Y209" si="11">X138+W138+V138+T138+R138+P138+N138+L138+J138+H138+F138</f>
        <v>6</v>
      </c>
      <c r="Z138" s="43">
        <v>4</v>
      </c>
      <c r="AA138" s="43">
        <v>6</v>
      </c>
      <c r="AB138" s="43">
        <f t="shared" ref="AB138:AB201" si="12">D138*AA138</f>
        <v>896.94</v>
      </c>
      <c r="AC138" s="67">
        <v>28.88</v>
      </c>
      <c r="AD138" s="71">
        <f t="shared" si="9"/>
        <v>23.479674796747968</v>
      </c>
      <c r="AE138" s="71">
        <f t="shared" si="10"/>
        <v>140.8780487804878</v>
      </c>
    </row>
    <row r="139" spans="1:31" ht="15">
      <c r="A139" s="44">
        <v>61</v>
      </c>
      <c r="B139" s="46" t="s">
        <v>208</v>
      </c>
      <c r="C139" s="44" t="s">
        <v>209</v>
      </c>
      <c r="D139" s="45">
        <v>330.49</v>
      </c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62">
        <f t="shared" si="11"/>
        <v>0</v>
      </c>
      <c r="Z139" s="43">
        <v>0</v>
      </c>
      <c r="AA139" s="43">
        <v>1</v>
      </c>
      <c r="AB139" s="43">
        <f t="shared" si="12"/>
        <v>330.49</v>
      </c>
      <c r="AC139" s="67">
        <v>59</v>
      </c>
      <c r="AD139" s="71">
        <f t="shared" si="9"/>
        <v>47.967479674796749</v>
      </c>
      <c r="AE139" s="71">
        <f t="shared" si="10"/>
        <v>47.967479674796749</v>
      </c>
    </row>
    <row r="140" spans="1:31">
      <c r="A140" s="44">
        <v>62</v>
      </c>
      <c r="B140" s="46" t="s">
        <v>210</v>
      </c>
      <c r="C140" s="44" t="s">
        <v>13</v>
      </c>
      <c r="D140" s="47">
        <v>187.23</v>
      </c>
      <c r="E140" s="43"/>
      <c r="F140" s="43"/>
      <c r="G140" s="43"/>
      <c r="H140" s="43">
        <v>2</v>
      </c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>
        <v>2</v>
      </c>
      <c r="U140" s="43"/>
      <c r="V140" s="43"/>
      <c r="W140" s="43"/>
      <c r="X140" s="43"/>
      <c r="Y140" s="62">
        <f t="shared" si="11"/>
        <v>4</v>
      </c>
      <c r="Z140" s="43">
        <v>14</v>
      </c>
      <c r="AA140" s="43">
        <v>15</v>
      </c>
      <c r="AB140" s="43">
        <f t="shared" si="12"/>
        <v>2808.45</v>
      </c>
      <c r="AC140" s="67">
        <v>28.67</v>
      </c>
      <c r="AD140" s="71">
        <f t="shared" si="9"/>
        <v>23.308943089430898</v>
      </c>
      <c r="AE140" s="71">
        <f t="shared" si="10"/>
        <v>349.63414634146346</v>
      </c>
    </row>
    <row r="141" spans="1:31" ht="15">
      <c r="A141" s="44">
        <v>63</v>
      </c>
      <c r="B141" s="46" t="s">
        <v>211</v>
      </c>
      <c r="C141" s="44" t="s">
        <v>212</v>
      </c>
      <c r="D141" s="45">
        <v>374.11</v>
      </c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>
        <v>4</v>
      </c>
      <c r="S141" s="43"/>
      <c r="T141" s="43"/>
      <c r="U141" s="43"/>
      <c r="V141" s="43"/>
      <c r="W141" s="43"/>
      <c r="X141" s="43"/>
      <c r="Y141" s="62">
        <f t="shared" si="11"/>
        <v>4</v>
      </c>
      <c r="Z141" s="43">
        <v>2</v>
      </c>
      <c r="AA141" s="43">
        <v>5</v>
      </c>
      <c r="AB141" s="43">
        <f t="shared" si="12"/>
        <v>1870.5500000000002</v>
      </c>
      <c r="AC141" s="67">
        <v>43.5</v>
      </c>
      <c r="AD141" s="71">
        <f t="shared" si="9"/>
        <v>35.365853658536587</v>
      </c>
      <c r="AE141" s="71">
        <f t="shared" si="10"/>
        <v>176.82926829268294</v>
      </c>
    </row>
    <row r="142" spans="1:31" ht="15">
      <c r="A142" s="44">
        <v>64</v>
      </c>
      <c r="B142" s="46" t="s">
        <v>213</v>
      </c>
      <c r="C142" s="44" t="s">
        <v>214</v>
      </c>
      <c r="D142" s="45">
        <v>187.91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>
        <v>2</v>
      </c>
      <c r="W142" s="43"/>
      <c r="X142" s="43"/>
      <c r="Y142" s="62">
        <f t="shared" si="11"/>
        <v>2</v>
      </c>
      <c r="Z142" s="43">
        <v>4</v>
      </c>
      <c r="AA142" s="43">
        <v>4</v>
      </c>
      <c r="AB142" s="43">
        <f t="shared" si="12"/>
        <v>751.64</v>
      </c>
      <c r="AC142" s="67">
        <v>43.6</v>
      </c>
      <c r="AD142" s="71">
        <f t="shared" si="9"/>
        <v>35.447154471544714</v>
      </c>
      <c r="AE142" s="71">
        <f t="shared" si="10"/>
        <v>141.78861788617886</v>
      </c>
    </row>
    <row r="143" spans="1:31" ht="15">
      <c r="A143" s="44">
        <v>65</v>
      </c>
      <c r="B143" s="46" t="s">
        <v>215</v>
      </c>
      <c r="C143" s="44" t="s">
        <v>14</v>
      </c>
      <c r="D143" s="45">
        <v>512.57000000000005</v>
      </c>
      <c r="E143" s="43"/>
      <c r="F143" s="43"/>
      <c r="G143" s="43"/>
      <c r="H143" s="43"/>
      <c r="I143" s="43"/>
      <c r="J143" s="43"/>
      <c r="K143" s="43"/>
      <c r="L143" s="43">
        <v>2</v>
      </c>
      <c r="M143" s="43"/>
      <c r="N143" s="43"/>
      <c r="O143" s="43"/>
      <c r="P143" s="43"/>
      <c r="Q143" s="43"/>
      <c r="R143" s="43">
        <v>1</v>
      </c>
      <c r="S143" s="43"/>
      <c r="T143" s="43"/>
      <c r="U143" s="43"/>
      <c r="V143" s="43">
        <v>2</v>
      </c>
      <c r="W143" s="43"/>
      <c r="X143" s="43"/>
      <c r="Y143" s="62">
        <f t="shared" si="11"/>
        <v>5</v>
      </c>
      <c r="Z143" s="43">
        <v>0</v>
      </c>
      <c r="AA143" s="43">
        <v>5</v>
      </c>
      <c r="AB143" s="43">
        <f t="shared" si="12"/>
        <v>2562.8500000000004</v>
      </c>
      <c r="AC143" s="67">
        <v>78.44</v>
      </c>
      <c r="AD143" s="71">
        <f t="shared" si="9"/>
        <v>63.772357723577237</v>
      </c>
      <c r="AE143" s="71">
        <f t="shared" si="10"/>
        <v>318.86178861788619</v>
      </c>
    </row>
    <row r="144" spans="1:31" ht="15">
      <c r="A144" s="146">
        <v>66</v>
      </c>
      <c r="B144" s="147" t="s">
        <v>216</v>
      </c>
      <c r="C144" s="39" t="s">
        <v>217</v>
      </c>
      <c r="D144" s="56">
        <v>119.78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65">
        <f t="shared" si="11"/>
        <v>0</v>
      </c>
      <c r="Z144" s="31">
        <v>0</v>
      </c>
      <c r="AA144" s="31">
        <v>1</v>
      </c>
      <c r="AB144" s="31">
        <f t="shared" si="12"/>
        <v>119.78</v>
      </c>
      <c r="AC144" s="67">
        <v>34.15</v>
      </c>
      <c r="AD144" s="73">
        <f t="shared" si="9"/>
        <v>27.76422764227642</v>
      </c>
      <c r="AE144" s="73">
        <f t="shared" si="10"/>
        <v>27.76422764227642</v>
      </c>
    </row>
    <row r="145" spans="1:31" ht="15">
      <c r="A145" s="146"/>
      <c r="B145" s="147"/>
      <c r="C145" s="39" t="s">
        <v>218</v>
      </c>
      <c r="D145" s="56">
        <v>129.38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65">
        <f t="shared" si="11"/>
        <v>0</v>
      </c>
      <c r="Z145" s="31">
        <v>0</v>
      </c>
      <c r="AA145" s="31">
        <v>1</v>
      </c>
      <c r="AB145" s="31">
        <f t="shared" si="12"/>
        <v>129.38</v>
      </c>
      <c r="AC145" s="67">
        <v>52.6</v>
      </c>
      <c r="AD145" s="73">
        <f t="shared" si="9"/>
        <v>42.764227642276424</v>
      </c>
      <c r="AE145" s="73">
        <f t="shared" si="10"/>
        <v>42.764227642276424</v>
      </c>
    </row>
    <row r="146" spans="1:31" ht="15">
      <c r="A146" s="146">
        <v>65</v>
      </c>
      <c r="B146" s="147" t="s">
        <v>219</v>
      </c>
      <c r="C146" s="39" t="s">
        <v>220</v>
      </c>
      <c r="D146" s="56">
        <v>50.4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65">
        <f t="shared" si="11"/>
        <v>0</v>
      </c>
      <c r="Z146" s="31">
        <v>0</v>
      </c>
      <c r="AA146" s="31">
        <v>1</v>
      </c>
      <c r="AB146" s="31">
        <f t="shared" si="12"/>
        <v>50.4</v>
      </c>
      <c r="AC146" s="67">
        <v>35.700000000000003</v>
      </c>
      <c r="AD146" s="73">
        <f t="shared" si="9"/>
        <v>29.024390243902442</v>
      </c>
      <c r="AE146" s="73">
        <f t="shared" si="10"/>
        <v>29.024390243902442</v>
      </c>
    </row>
    <row r="147" spans="1:31" ht="15">
      <c r="A147" s="146"/>
      <c r="B147" s="147"/>
      <c r="C147" s="39" t="s">
        <v>221</v>
      </c>
      <c r="D147" s="56">
        <v>62.36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65">
        <f t="shared" si="11"/>
        <v>0</v>
      </c>
      <c r="Z147" s="31">
        <v>0</v>
      </c>
      <c r="AA147" s="31">
        <v>1</v>
      </c>
      <c r="AB147" s="31">
        <f t="shared" si="12"/>
        <v>62.36</v>
      </c>
      <c r="AC147" s="67">
        <v>41.3</v>
      </c>
      <c r="AD147" s="73">
        <f t="shared" si="9"/>
        <v>33.577235772357724</v>
      </c>
      <c r="AE147" s="73">
        <f t="shared" si="10"/>
        <v>33.577235772357724</v>
      </c>
    </row>
    <row r="148" spans="1:31" ht="15">
      <c r="A148" s="146">
        <v>66</v>
      </c>
      <c r="B148" s="147" t="s">
        <v>222</v>
      </c>
      <c r="C148" s="39" t="s">
        <v>153</v>
      </c>
      <c r="D148" s="56">
        <v>114.26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65">
        <f t="shared" si="11"/>
        <v>0</v>
      </c>
      <c r="Z148" s="31">
        <v>0</v>
      </c>
      <c r="AA148" s="31">
        <v>1</v>
      </c>
      <c r="AB148" s="31">
        <f t="shared" si="12"/>
        <v>114.26</v>
      </c>
      <c r="AC148" s="67">
        <v>30.75</v>
      </c>
      <c r="AD148" s="73">
        <f t="shared" si="9"/>
        <v>25</v>
      </c>
      <c r="AE148" s="73">
        <f t="shared" si="10"/>
        <v>25</v>
      </c>
    </row>
    <row r="149" spans="1:31" ht="15">
      <c r="A149" s="146"/>
      <c r="B149" s="147"/>
      <c r="C149" s="39" t="s">
        <v>223</v>
      </c>
      <c r="D149" s="56">
        <v>232.05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65">
        <f t="shared" si="11"/>
        <v>0</v>
      </c>
      <c r="Z149" s="31">
        <v>0</v>
      </c>
      <c r="AA149" s="31">
        <v>1</v>
      </c>
      <c r="AB149" s="31">
        <f t="shared" si="12"/>
        <v>232.05</v>
      </c>
      <c r="AC149" s="67">
        <v>52.6</v>
      </c>
      <c r="AD149" s="73">
        <f t="shared" si="9"/>
        <v>42.764227642276424</v>
      </c>
      <c r="AE149" s="73">
        <f t="shared" si="10"/>
        <v>42.764227642276424</v>
      </c>
    </row>
    <row r="150" spans="1:31" ht="15">
      <c r="A150" s="39">
        <v>67</v>
      </c>
      <c r="B150" s="55" t="s">
        <v>224</v>
      </c>
      <c r="C150" s="39" t="s">
        <v>352</v>
      </c>
      <c r="D150" s="56">
        <v>405.98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65">
        <f t="shared" si="11"/>
        <v>0</v>
      </c>
      <c r="Z150" s="31">
        <v>0</v>
      </c>
      <c r="AA150" s="31">
        <v>1</v>
      </c>
      <c r="AB150" s="31">
        <f t="shared" si="12"/>
        <v>405.98</v>
      </c>
      <c r="AC150" s="67">
        <v>64.05</v>
      </c>
      <c r="AD150" s="73">
        <f t="shared" si="9"/>
        <v>52.073170731707314</v>
      </c>
      <c r="AE150" s="73">
        <f t="shared" si="10"/>
        <v>52.073170731707314</v>
      </c>
    </row>
    <row r="151" spans="1:31" ht="15">
      <c r="A151" s="39">
        <v>68</v>
      </c>
      <c r="B151" s="55" t="s">
        <v>226</v>
      </c>
      <c r="C151" s="39" t="s">
        <v>227</v>
      </c>
      <c r="D151" s="56">
        <v>196.53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65">
        <f t="shared" si="11"/>
        <v>0</v>
      </c>
      <c r="Z151" s="31">
        <v>0</v>
      </c>
      <c r="AA151" s="31">
        <v>1</v>
      </c>
      <c r="AB151" s="31">
        <f t="shared" si="12"/>
        <v>196.53</v>
      </c>
      <c r="AC151" s="67">
        <v>88.6</v>
      </c>
      <c r="AD151" s="73">
        <f t="shared" si="9"/>
        <v>72.032520325203251</v>
      </c>
      <c r="AE151" s="73">
        <f t="shared" si="10"/>
        <v>72.032520325203251</v>
      </c>
    </row>
    <row r="152" spans="1:31" ht="15">
      <c r="A152" s="44">
        <v>69</v>
      </c>
      <c r="B152" s="46" t="s">
        <v>228</v>
      </c>
      <c r="C152" s="44" t="s">
        <v>31</v>
      </c>
      <c r="D152" s="45">
        <v>243.01</v>
      </c>
      <c r="E152" s="43"/>
      <c r="F152" s="43">
        <v>2</v>
      </c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62">
        <f t="shared" si="11"/>
        <v>2</v>
      </c>
      <c r="Z152" s="43">
        <v>0</v>
      </c>
      <c r="AA152" s="43">
        <v>2</v>
      </c>
      <c r="AB152" s="43">
        <f t="shared" si="12"/>
        <v>486.02</v>
      </c>
      <c r="AC152" s="67">
        <v>87.75</v>
      </c>
      <c r="AD152" s="71">
        <f t="shared" si="9"/>
        <v>71.341463414634148</v>
      </c>
      <c r="AE152" s="71">
        <f t="shared" si="10"/>
        <v>142.6829268292683</v>
      </c>
    </row>
    <row r="153" spans="1:31" ht="15">
      <c r="A153" s="44">
        <v>70</v>
      </c>
      <c r="B153" s="46" t="s">
        <v>29</v>
      </c>
      <c r="C153" s="44" t="s">
        <v>30</v>
      </c>
      <c r="D153" s="45">
        <v>258.33</v>
      </c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62">
        <f t="shared" si="11"/>
        <v>0</v>
      </c>
      <c r="Z153" s="43">
        <v>1</v>
      </c>
      <c r="AA153" s="43">
        <v>1</v>
      </c>
      <c r="AB153" s="43">
        <f t="shared" si="12"/>
        <v>258.33</v>
      </c>
      <c r="AC153" s="67">
        <v>86.1</v>
      </c>
      <c r="AD153" s="71">
        <f t="shared" si="9"/>
        <v>70</v>
      </c>
      <c r="AE153" s="71">
        <f t="shared" si="10"/>
        <v>70</v>
      </c>
    </row>
    <row r="154" spans="1:31" ht="27">
      <c r="A154" s="44">
        <v>71</v>
      </c>
      <c r="B154" s="46" t="s">
        <v>229</v>
      </c>
      <c r="C154" s="44" t="s">
        <v>230</v>
      </c>
      <c r="D154" s="45">
        <v>168.37</v>
      </c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62">
        <f t="shared" si="11"/>
        <v>0</v>
      </c>
      <c r="Z154" s="43">
        <v>5</v>
      </c>
      <c r="AA154" s="43">
        <v>5</v>
      </c>
      <c r="AB154" s="43">
        <f t="shared" si="12"/>
        <v>841.85</v>
      </c>
      <c r="AC154" s="67">
        <v>143</v>
      </c>
      <c r="AD154" s="71">
        <f t="shared" si="9"/>
        <v>116.26016260162602</v>
      </c>
      <c r="AE154" s="71">
        <f t="shared" si="10"/>
        <v>581.30081300813015</v>
      </c>
    </row>
    <row r="155" spans="1:31" ht="15">
      <c r="A155" s="44">
        <v>72</v>
      </c>
      <c r="B155" s="46" t="s">
        <v>231</v>
      </c>
      <c r="C155" s="44" t="s">
        <v>232</v>
      </c>
      <c r="D155" s="45">
        <v>122.02</v>
      </c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62">
        <f t="shared" si="11"/>
        <v>0</v>
      </c>
      <c r="Z155" s="43">
        <v>4</v>
      </c>
      <c r="AA155" s="43">
        <v>4</v>
      </c>
      <c r="AB155" s="43">
        <f t="shared" si="12"/>
        <v>488.08</v>
      </c>
      <c r="AC155" s="67">
        <v>73.8</v>
      </c>
      <c r="AD155" s="71">
        <f t="shared" si="9"/>
        <v>60</v>
      </c>
      <c r="AE155" s="71">
        <f t="shared" si="10"/>
        <v>240</v>
      </c>
    </row>
    <row r="156" spans="1:31" ht="15">
      <c r="A156" s="144">
        <v>73</v>
      </c>
      <c r="B156" s="145" t="s">
        <v>233</v>
      </c>
      <c r="C156" s="44" t="s">
        <v>234</v>
      </c>
      <c r="D156" s="45">
        <v>122.53</v>
      </c>
      <c r="E156" s="43"/>
      <c r="F156" s="43">
        <v>4</v>
      </c>
      <c r="G156" s="43"/>
      <c r="H156" s="43">
        <v>1</v>
      </c>
      <c r="I156" s="43"/>
      <c r="J156" s="43"/>
      <c r="K156" s="43"/>
      <c r="L156" s="43">
        <v>1</v>
      </c>
      <c r="M156" s="43"/>
      <c r="N156" s="43"/>
      <c r="O156" s="43"/>
      <c r="P156" s="43">
        <v>3</v>
      </c>
      <c r="Q156" s="43"/>
      <c r="R156" s="43"/>
      <c r="S156" s="43"/>
      <c r="T156" s="43">
        <v>7</v>
      </c>
      <c r="U156" s="43"/>
      <c r="V156" s="43">
        <v>5</v>
      </c>
      <c r="W156" s="43"/>
      <c r="X156" s="43"/>
      <c r="Y156" s="62">
        <f t="shared" si="11"/>
        <v>21</v>
      </c>
      <c r="Z156" s="43">
        <v>13</v>
      </c>
      <c r="AA156" s="43">
        <v>25</v>
      </c>
      <c r="AB156" s="43">
        <f t="shared" si="12"/>
        <v>3063.25</v>
      </c>
      <c r="AC156" s="67">
        <v>137</v>
      </c>
      <c r="AD156" s="71">
        <f t="shared" si="9"/>
        <v>111.38211382113822</v>
      </c>
      <c r="AE156" s="71">
        <f t="shared" si="10"/>
        <v>2784.5528455284557</v>
      </c>
    </row>
    <row r="157" spans="1:31" ht="15">
      <c r="A157" s="144"/>
      <c r="B157" s="145"/>
      <c r="C157" s="44" t="s">
        <v>235</v>
      </c>
      <c r="D157" s="45">
        <v>275.68</v>
      </c>
      <c r="E157" s="43"/>
      <c r="F157" s="43"/>
      <c r="G157" s="43"/>
      <c r="H157" s="43">
        <v>1</v>
      </c>
      <c r="I157" s="43"/>
      <c r="J157" s="43"/>
      <c r="K157" s="43"/>
      <c r="L157" s="43">
        <v>1</v>
      </c>
      <c r="M157" s="43"/>
      <c r="N157" s="43"/>
      <c r="O157" s="43"/>
      <c r="P157" s="43"/>
      <c r="Q157" s="43"/>
      <c r="R157" s="43"/>
      <c r="S157" s="43"/>
      <c r="T157" s="43">
        <v>3</v>
      </c>
      <c r="U157" s="43"/>
      <c r="V157" s="43"/>
      <c r="W157" s="43"/>
      <c r="X157" s="43"/>
      <c r="Y157" s="62">
        <f t="shared" si="11"/>
        <v>5</v>
      </c>
      <c r="Z157" s="43">
        <v>8</v>
      </c>
      <c r="AA157" s="43">
        <v>8</v>
      </c>
      <c r="AB157" s="43">
        <f t="shared" si="12"/>
        <v>2205.44</v>
      </c>
      <c r="AC157" s="67">
        <v>212</v>
      </c>
      <c r="AD157" s="71">
        <f t="shared" si="9"/>
        <v>172.35772357723579</v>
      </c>
      <c r="AE157" s="71">
        <f t="shared" si="10"/>
        <v>1378.8617886178863</v>
      </c>
    </row>
    <row r="158" spans="1:31" ht="15">
      <c r="A158" s="144"/>
      <c r="B158" s="145"/>
      <c r="C158" s="44" t="s">
        <v>236</v>
      </c>
      <c r="D158" s="45">
        <v>275.68</v>
      </c>
      <c r="E158" s="43"/>
      <c r="F158" s="43"/>
      <c r="G158" s="43"/>
      <c r="H158" s="43">
        <v>1</v>
      </c>
      <c r="I158" s="43"/>
      <c r="J158" s="43"/>
      <c r="K158" s="43"/>
      <c r="L158" s="43">
        <v>1</v>
      </c>
      <c r="M158" s="43"/>
      <c r="N158" s="43"/>
      <c r="O158" s="43"/>
      <c r="P158" s="43"/>
      <c r="Q158" s="43"/>
      <c r="R158" s="43"/>
      <c r="S158" s="43"/>
      <c r="T158" s="43">
        <v>3</v>
      </c>
      <c r="U158" s="43"/>
      <c r="V158" s="43"/>
      <c r="W158" s="43"/>
      <c r="X158" s="43"/>
      <c r="Y158" s="62">
        <f t="shared" si="11"/>
        <v>5</v>
      </c>
      <c r="Z158" s="43">
        <v>8</v>
      </c>
      <c r="AA158" s="43">
        <v>8</v>
      </c>
      <c r="AB158" s="43">
        <f t="shared" si="12"/>
        <v>2205.44</v>
      </c>
      <c r="AC158" s="67">
        <v>212</v>
      </c>
      <c r="AD158" s="71">
        <f t="shared" si="9"/>
        <v>172.35772357723579</v>
      </c>
      <c r="AE158" s="71">
        <f t="shared" si="10"/>
        <v>1378.8617886178863</v>
      </c>
    </row>
    <row r="159" spans="1:31" ht="15">
      <c r="A159" s="144"/>
      <c r="B159" s="145"/>
      <c r="C159" s="44" t="s">
        <v>237</v>
      </c>
      <c r="D159" s="45">
        <v>275.68</v>
      </c>
      <c r="E159" s="43"/>
      <c r="F159" s="43"/>
      <c r="G159" s="43"/>
      <c r="H159" s="43">
        <v>1</v>
      </c>
      <c r="I159" s="43"/>
      <c r="J159" s="43"/>
      <c r="K159" s="43"/>
      <c r="L159" s="43">
        <v>1</v>
      </c>
      <c r="M159" s="43"/>
      <c r="N159" s="43"/>
      <c r="O159" s="43"/>
      <c r="P159" s="43"/>
      <c r="Q159" s="43"/>
      <c r="R159" s="43"/>
      <c r="S159" s="43"/>
      <c r="T159" s="43">
        <v>3</v>
      </c>
      <c r="U159" s="43"/>
      <c r="V159" s="43"/>
      <c r="W159" s="43"/>
      <c r="X159" s="43"/>
      <c r="Y159" s="62">
        <f t="shared" si="11"/>
        <v>5</v>
      </c>
      <c r="Z159" s="43">
        <v>8</v>
      </c>
      <c r="AA159" s="43">
        <v>8</v>
      </c>
      <c r="AB159" s="43">
        <f t="shared" si="12"/>
        <v>2205.44</v>
      </c>
      <c r="AC159" s="67">
        <v>212</v>
      </c>
      <c r="AD159" s="71">
        <f t="shared" si="9"/>
        <v>172.35772357723579</v>
      </c>
      <c r="AE159" s="71">
        <f t="shared" si="10"/>
        <v>1378.8617886178863</v>
      </c>
    </row>
    <row r="160" spans="1:31" ht="15">
      <c r="A160" s="144">
        <v>74</v>
      </c>
      <c r="B160" s="145" t="s">
        <v>238</v>
      </c>
      <c r="C160" s="44" t="s">
        <v>239</v>
      </c>
      <c r="D160" s="45">
        <v>64.17</v>
      </c>
      <c r="E160" s="43"/>
      <c r="F160" s="43"/>
      <c r="G160" s="43"/>
      <c r="H160" s="43"/>
      <c r="I160" s="43"/>
      <c r="J160" s="43">
        <v>1</v>
      </c>
      <c r="K160" s="43"/>
      <c r="L160" s="43"/>
      <c r="M160" s="43"/>
      <c r="N160" s="43"/>
      <c r="O160" s="43"/>
      <c r="P160" s="43"/>
      <c r="Q160" s="43"/>
      <c r="R160" s="43">
        <v>5</v>
      </c>
      <c r="S160" s="43"/>
      <c r="T160" s="43"/>
      <c r="U160" s="43"/>
      <c r="V160" s="43">
        <v>5</v>
      </c>
      <c r="W160" s="43"/>
      <c r="X160" s="43"/>
      <c r="Y160" s="62">
        <f t="shared" si="11"/>
        <v>11</v>
      </c>
      <c r="Z160" s="43">
        <v>4</v>
      </c>
      <c r="AA160" s="43">
        <v>12</v>
      </c>
      <c r="AB160" s="43">
        <f t="shared" si="12"/>
        <v>770.04</v>
      </c>
      <c r="AC160" s="67">
        <v>82.41</v>
      </c>
      <c r="AD160" s="71">
        <f t="shared" si="9"/>
        <v>67</v>
      </c>
      <c r="AE160" s="71">
        <f t="shared" si="10"/>
        <v>804</v>
      </c>
    </row>
    <row r="161" spans="1:31" ht="15">
      <c r="A161" s="144"/>
      <c r="B161" s="145"/>
      <c r="C161" s="44" t="s">
        <v>240</v>
      </c>
      <c r="D161" s="45">
        <v>65.349999999999994</v>
      </c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>
        <v>2</v>
      </c>
      <c r="S161" s="43"/>
      <c r="T161" s="43"/>
      <c r="U161" s="43"/>
      <c r="V161" s="43"/>
      <c r="W161" s="43"/>
      <c r="X161" s="43"/>
      <c r="Y161" s="62">
        <f t="shared" si="11"/>
        <v>2</v>
      </c>
      <c r="Z161" s="43">
        <v>0</v>
      </c>
      <c r="AA161" s="43">
        <v>2</v>
      </c>
      <c r="AB161" s="43">
        <f t="shared" si="12"/>
        <v>130.69999999999999</v>
      </c>
      <c r="AC161" s="67">
        <v>81.180000000000007</v>
      </c>
      <c r="AD161" s="71">
        <f t="shared" si="9"/>
        <v>66</v>
      </c>
      <c r="AE161" s="71">
        <f t="shared" si="10"/>
        <v>132</v>
      </c>
    </row>
    <row r="162" spans="1:31" ht="15">
      <c r="A162" s="144"/>
      <c r="B162" s="145"/>
      <c r="C162" s="44" t="s">
        <v>241</v>
      </c>
      <c r="D162" s="45">
        <v>65.349999999999994</v>
      </c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>
        <v>1</v>
      </c>
      <c r="Q162" s="43"/>
      <c r="R162" s="43">
        <v>2</v>
      </c>
      <c r="S162" s="43"/>
      <c r="T162" s="43"/>
      <c r="U162" s="43"/>
      <c r="V162" s="43"/>
      <c r="W162" s="43"/>
      <c r="X162" s="43"/>
      <c r="Y162" s="62">
        <f t="shared" si="11"/>
        <v>3</v>
      </c>
      <c r="Z162" s="43">
        <v>0</v>
      </c>
      <c r="AA162" s="43">
        <v>3</v>
      </c>
      <c r="AB162" s="43">
        <f t="shared" si="12"/>
        <v>196.04999999999998</v>
      </c>
      <c r="AC162" s="67">
        <v>81.180000000000007</v>
      </c>
      <c r="AD162" s="71">
        <f t="shared" si="9"/>
        <v>66</v>
      </c>
      <c r="AE162" s="71">
        <f t="shared" si="10"/>
        <v>198</v>
      </c>
    </row>
    <row r="163" spans="1:31" ht="15">
      <c r="A163" s="144"/>
      <c r="B163" s="145"/>
      <c r="C163" s="44" t="s">
        <v>242</v>
      </c>
      <c r="D163" s="45">
        <v>65.349999999999994</v>
      </c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>
        <v>2</v>
      </c>
      <c r="S163" s="43"/>
      <c r="T163" s="43"/>
      <c r="U163" s="43"/>
      <c r="V163" s="43"/>
      <c r="W163" s="43"/>
      <c r="X163" s="43"/>
      <c r="Y163" s="62">
        <f t="shared" si="11"/>
        <v>2</v>
      </c>
      <c r="Z163" s="43">
        <v>2</v>
      </c>
      <c r="AA163" s="43">
        <v>5</v>
      </c>
      <c r="AB163" s="43">
        <f t="shared" si="12"/>
        <v>326.75</v>
      </c>
      <c r="AC163" s="67">
        <v>81.180000000000007</v>
      </c>
      <c r="AD163" s="71">
        <f t="shared" si="9"/>
        <v>66</v>
      </c>
      <c r="AE163" s="71">
        <f t="shared" si="10"/>
        <v>330</v>
      </c>
    </row>
    <row r="164" spans="1:31" ht="15">
      <c r="A164" s="144">
        <v>75</v>
      </c>
      <c r="B164" s="145" t="s">
        <v>32</v>
      </c>
      <c r="C164" s="44" t="s">
        <v>243</v>
      </c>
      <c r="D164" s="45">
        <v>131.72</v>
      </c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>
        <v>2</v>
      </c>
      <c r="W164" s="43"/>
      <c r="X164" s="43"/>
      <c r="Y164" s="62">
        <f t="shared" si="11"/>
        <v>2</v>
      </c>
      <c r="Z164" s="43">
        <v>0</v>
      </c>
      <c r="AA164" s="43">
        <v>2</v>
      </c>
      <c r="AB164" s="43">
        <f t="shared" si="12"/>
        <v>263.44</v>
      </c>
      <c r="AC164" s="67">
        <v>116.85</v>
      </c>
      <c r="AD164" s="71">
        <f t="shared" si="9"/>
        <v>95</v>
      </c>
      <c r="AE164" s="71">
        <f t="shared" si="10"/>
        <v>190</v>
      </c>
    </row>
    <row r="165" spans="1:31" ht="15">
      <c r="A165" s="144"/>
      <c r="B165" s="145"/>
      <c r="C165" s="44" t="s">
        <v>244</v>
      </c>
      <c r="D165" s="45">
        <v>271.08999999999997</v>
      </c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>
        <v>1</v>
      </c>
      <c r="W165" s="43"/>
      <c r="X165" s="43"/>
      <c r="Y165" s="62">
        <f t="shared" si="11"/>
        <v>1</v>
      </c>
      <c r="Z165" s="43">
        <v>0</v>
      </c>
      <c r="AA165" s="43">
        <v>1</v>
      </c>
      <c r="AB165" s="43">
        <f t="shared" si="12"/>
        <v>271.08999999999997</v>
      </c>
      <c r="AC165" s="67">
        <v>209.1</v>
      </c>
      <c r="AD165" s="71">
        <f t="shared" si="9"/>
        <v>170</v>
      </c>
      <c r="AE165" s="71">
        <f t="shared" si="10"/>
        <v>170</v>
      </c>
    </row>
    <row r="166" spans="1:31" ht="15">
      <c r="A166" s="144"/>
      <c r="B166" s="145"/>
      <c r="C166" s="44" t="s">
        <v>245</v>
      </c>
      <c r="D166" s="45">
        <v>266.49</v>
      </c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62">
        <f t="shared" si="11"/>
        <v>0</v>
      </c>
      <c r="Z166" s="43">
        <v>0</v>
      </c>
      <c r="AA166" s="43">
        <v>1</v>
      </c>
      <c r="AB166" s="43">
        <f t="shared" si="12"/>
        <v>266.49</v>
      </c>
      <c r="AC166" s="67">
        <v>209.1</v>
      </c>
      <c r="AD166" s="71">
        <f t="shared" si="9"/>
        <v>170</v>
      </c>
      <c r="AE166" s="71">
        <f t="shared" si="10"/>
        <v>170</v>
      </c>
    </row>
    <row r="167" spans="1:31" ht="15">
      <c r="A167" s="144"/>
      <c r="B167" s="145"/>
      <c r="C167" s="44" t="s">
        <v>246</v>
      </c>
      <c r="D167" s="45">
        <v>271.08999999999997</v>
      </c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62">
        <f t="shared" si="11"/>
        <v>0</v>
      </c>
      <c r="Z167" s="43">
        <v>0</v>
      </c>
      <c r="AA167" s="43">
        <v>1</v>
      </c>
      <c r="AB167" s="43">
        <f t="shared" si="12"/>
        <v>271.08999999999997</v>
      </c>
      <c r="AC167" s="67">
        <v>209.1</v>
      </c>
      <c r="AD167" s="71">
        <f t="shared" si="9"/>
        <v>170</v>
      </c>
      <c r="AE167" s="71">
        <f t="shared" si="10"/>
        <v>170</v>
      </c>
    </row>
    <row r="168" spans="1:31">
      <c r="A168" s="44">
        <v>76</v>
      </c>
      <c r="B168" s="46" t="s">
        <v>353</v>
      </c>
      <c r="C168" s="44" t="s">
        <v>354</v>
      </c>
      <c r="D168" s="47">
        <v>420</v>
      </c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62">
        <f t="shared" si="11"/>
        <v>0</v>
      </c>
      <c r="Z168" s="43" t="s">
        <v>380</v>
      </c>
      <c r="AA168" s="43">
        <v>3</v>
      </c>
      <c r="AB168" s="43">
        <f t="shared" si="12"/>
        <v>1260</v>
      </c>
      <c r="AC168" s="67">
        <v>354.33</v>
      </c>
      <c r="AD168" s="71">
        <f t="shared" si="9"/>
        <v>288.07317073170731</v>
      </c>
      <c r="AE168" s="71">
        <f t="shared" si="10"/>
        <v>864.21951219512198</v>
      </c>
    </row>
    <row r="169" spans="1:31">
      <c r="A169" s="144">
        <v>77</v>
      </c>
      <c r="B169" s="145" t="s">
        <v>382</v>
      </c>
      <c r="C169" s="48" t="s">
        <v>384</v>
      </c>
      <c r="D169" s="47">
        <v>162</v>
      </c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62">
        <v>0</v>
      </c>
      <c r="Z169" s="43" t="s">
        <v>383</v>
      </c>
      <c r="AA169" s="43">
        <v>5</v>
      </c>
      <c r="AB169" s="43">
        <f>D169*AA169</f>
        <v>810</v>
      </c>
      <c r="AC169">
        <f>D169</f>
        <v>162</v>
      </c>
      <c r="AD169" s="71">
        <f t="shared" si="9"/>
        <v>131.70731707317074</v>
      </c>
      <c r="AE169" s="71">
        <f t="shared" si="10"/>
        <v>658.53658536585374</v>
      </c>
    </row>
    <row r="170" spans="1:31">
      <c r="A170" s="144"/>
      <c r="B170" s="145"/>
      <c r="C170" s="48" t="s">
        <v>385</v>
      </c>
      <c r="D170" s="47">
        <v>365</v>
      </c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62">
        <v>0</v>
      </c>
      <c r="Z170" s="43" t="s">
        <v>383</v>
      </c>
      <c r="AA170" s="43">
        <v>2</v>
      </c>
      <c r="AB170" s="43">
        <f t="shared" si="12"/>
        <v>730</v>
      </c>
      <c r="AC170">
        <f t="shared" ref="AC170:AC172" si="13">D170</f>
        <v>365</v>
      </c>
      <c r="AD170" s="71">
        <f t="shared" si="9"/>
        <v>296.7479674796748</v>
      </c>
      <c r="AE170" s="71">
        <f t="shared" si="10"/>
        <v>593.4959349593496</v>
      </c>
    </row>
    <row r="171" spans="1:31">
      <c r="A171" s="144"/>
      <c r="B171" s="145"/>
      <c r="C171" s="48" t="s">
        <v>386</v>
      </c>
      <c r="D171" s="47">
        <v>365</v>
      </c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62">
        <v>0</v>
      </c>
      <c r="Z171" s="43" t="s">
        <v>383</v>
      </c>
      <c r="AA171" s="43">
        <v>2</v>
      </c>
      <c r="AB171" s="43">
        <f t="shared" si="12"/>
        <v>730</v>
      </c>
      <c r="AC171">
        <f t="shared" si="13"/>
        <v>365</v>
      </c>
      <c r="AD171" s="71">
        <f t="shared" si="9"/>
        <v>296.7479674796748</v>
      </c>
      <c r="AE171" s="71">
        <f t="shared" si="10"/>
        <v>593.4959349593496</v>
      </c>
    </row>
    <row r="172" spans="1:31">
      <c r="A172" s="144"/>
      <c r="B172" s="145"/>
      <c r="C172" s="48" t="s">
        <v>387</v>
      </c>
      <c r="D172" s="47">
        <v>365</v>
      </c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62">
        <v>0</v>
      </c>
      <c r="Z172" s="43" t="s">
        <v>383</v>
      </c>
      <c r="AA172" s="43">
        <v>2</v>
      </c>
      <c r="AB172" s="43">
        <f t="shared" si="12"/>
        <v>730</v>
      </c>
      <c r="AC172">
        <f t="shared" si="13"/>
        <v>365</v>
      </c>
      <c r="AD172" s="71">
        <f t="shared" si="9"/>
        <v>296.7479674796748</v>
      </c>
      <c r="AE172" s="71">
        <f t="shared" si="10"/>
        <v>593.4959349593496</v>
      </c>
    </row>
    <row r="173" spans="1:31" ht="24" customHeight="1">
      <c r="A173" s="44">
        <v>78</v>
      </c>
      <c r="B173" s="46" t="s">
        <v>355</v>
      </c>
      <c r="C173" s="44" t="s">
        <v>248</v>
      </c>
      <c r="D173" s="45">
        <v>268.06</v>
      </c>
      <c r="E173" s="43"/>
      <c r="F173" s="43"/>
      <c r="G173" s="43"/>
      <c r="H173" s="43">
        <v>2</v>
      </c>
      <c r="I173" s="43"/>
      <c r="J173" s="43">
        <v>2</v>
      </c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62">
        <f t="shared" si="11"/>
        <v>4</v>
      </c>
      <c r="Z173" s="43">
        <v>7</v>
      </c>
      <c r="AA173" s="43">
        <v>10</v>
      </c>
      <c r="AB173" s="43">
        <f t="shared" si="12"/>
        <v>2680.6</v>
      </c>
      <c r="AC173">
        <v>52.56</v>
      </c>
      <c r="AD173" s="71">
        <f t="shared" si="9"/>
        <v>42.731707317073173</v>
      </c>
      <c r="AE173" s="71">
        <f t="shared" si="10"/>
        <v>427.31707317073176</v>
      </c>
    </row>
    <row r="174" spans="1:31" ht="15">
      <c r="A174" s="39">
        <v>79</v>
      </c>
      <c r="B174" s="55" t="s">
        <v>249</v>
      </c>
      <c r="C174" s="39" t="s">
        <v>250</v>
      </c>
      <c r="D174" s="56">
        <v>248.21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65">
        <f t="shared" si="11"/>
        <v>0</v>
      </c>
      <c r="Z174" s="31">
        <v>0</v>
      </c>
      <c r="AA174" s="31">
        <v>1</v>
      </c>
      <c r="AB174" s="31">
        <f t="shared" si="12"/>
        <v>248.21</v>
      </c>
      <c r="AC174">
        <v>43.31</v>
      </c>
      <c r="AD174" s="73">
        <f t="shared" si="9"/>
        <v>35.211382113821138</v>
      </c>
      <c r="AE174" s="73">
        <f t="shared" si="10"/>
        <v>35.211382113821138</v>
      </c>
    </row>
    <row r="175" spans="1:31" ht="15">
      <c r="A175" s="39">
        <v>80</v>
      </c>
      <c r="B175" s="55" t="s">
        <v>16</v>
      </c>
      <c r="C175" s="39" t="s">
        <v>251</v>
      </c>
      <c r="D175" s="56">
        <v>78.95</v>
      </c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65">
        <f t="shared" si="11"/>
        <v>0</v>
      </c>
      <c r="Z175" s="31">
        <v>0</v>
      </c>
      <c r="AA175" s="31">
        <v>1</v>
      </c>
      <c r="AB175" s="31">
        <f t="shared" si="12"/>
        <v>78.95</v>
      </c>
      <c r="AC175">
        <v>86.1</v>
      </c>
      <c r="AD175" s="73">
        <f t="shared" si="9"/>
        <v>70</v>
      </c>
      <c r="AE175" s="73">
        <f t="shared" si="10"/>
        <v>70</v>
      </c>
    </row>
    <row r="176" spans="1:31" ht="15">
      <c r="A176" s="44">
        <v>81</v>
      </c>
      <c r="B176" s="46" t="s">
        <v>252</v>
      </c>
      <c r="C176" s="44" t="s">
        <v>253</v>
      </c>
      <c r="D176" s="45">
        <v>171.11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62">
        <f t="shared" si="11"/>
        <v>0</v>
      </c>
      <c r="Z176" s="43">
        <v>4</v>
      </c>
      <c r="AA176" s="43">
        <v>4</v>
      </c>
      <c r="AB176" s="43">
        <f t="shared" si="12"/>
        <v>684.44</v>
      </c>
      <c r="AC176">
        <v>39.9</v>
      </c>
      <c r="AD176" s="71">
        <f t="shared" si="9"/>
        <v>32.439024390243901</v>
      </c>
      <c r="AE176" s="71">
        <f t="shared" si="10"/>
        <v>129.7560975609756</v>
      </c>
    </row>
    <row r="177" spans="1:31" ht="27">
      <c r="A177" s="44">
        <v>82</v>
      </c>
      <c r="B177" s="46" t="s">
        <v>254</v>
      </c>
      <c r="C177" s="44" t="s">
        <v>23</v>
      </c>
      <c r="D177" s="45">
        <v>212.98</v>
      </c>
      <c r="E177" s="43"/>
      <c r="F177" s="43"/>
      <c r="G177" s="43"/>
      <c r="H177" s="43"/>
      <c r="I177" s="43"/>
      <c r="J177" s="43">
        <v>1</v>
      </c>
      <c r="K177" s="43"/>
      <c r="L177" s="43"/>
      <c r="M177" s="43"/>
      <c r="N177" s="43"/>
      <c r="O177" s="43"/>
      <c r="P177" s="43"/>
      <c r="Q177" s="43"/>
      <c r="R177" s="43">
        <v>1</v>
      </c>
      <c r="S177" s="43"/>
      <c r="T177" s="43"/>
      <c r="U177" s="43"/>
      <c r="V177" s="43"/>
      <c r="W177" s="43"/>
      <c r="X177" s="43"/>
      <c r="Y177" s="62">
        <f t="shared" si="11"/>
        <v>2</v>
      </c>
      <c r="Z177" s="43">
        <v>5</v>
      </c>
      <c r="AA177" s="43">
        <v>5</v>
      </c>
      <c r="AB177" s="43">
        <f t="shared" si="12"/>
        <v>1064.8999999999999</v>
      </c>
      <c r="AC177">
        <v>89.21</v>
      </c>
      <c r="AD177" s="71">
        <f t="shared" si="9"/>
        <v>72.528455284552848</v>
      </c>
      <c r="AE177" s="71">
        <f t="shared" si="10"/>
        <v>362.64227642276421</v>
      </c>
    </row>
    <row r="178" spans="1:31" ht="15">
      <c r="A178" s="44">
        <v>83</v>
      </c>
      <c r="B178" s="46" t="s">
        <v>255</v>
      </c>
      <c r="C178" s="44" t="s">
        <v>256</v>
      </c>
      <c r="D178" s="45">
        <v>373.71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>
        <v>1</v>
      </c>
      <c r="S178" s="43"/>
      <c r="T178" s="43"/>
      <c r="U178" s="43"/>
      <c r="V178" s="43"/>
      <c r="W178" s="43"/>
      <c r="X178" s="43"/>
      <c r="Y178" s="62">
        <f t="shared" si="11"/>
        <v>1</v>
      </c>
      <c r="Z178" s="43">
        <v>1</v>
      </c>
      <c r="AA178" s="43">
        <v>2</v>
      </c>
      <c r="AB178" s="43">
        <f t="shared" si="12"/>
        <v>747.42</v>
      </c>
      <c r="AC178">
        <v>333.33</v>
      </c>
      <c r="AD178" s="71">
        <f t="shared" si="9"/>
        <v>271</v>
      </c>
      <c r="AE178" s="71">
        <f t="shared" si="10"/>
        <v>542</v>
      </c>
    </row>
    <row r="179" spans="1:31" ht="15">
      <c r="A179" s="44">
        <v>84</v>
      </c>
      <c r="B179" s="46" t="s">
        <v>21</v>
      </c>
      <c r="C179" s="44" t="s">
        <v>22</v>
      </c>
      <c r="D179" s="45">
        <v>214.42</v>
      </c>
      <c r="E179" s="43"/>
      <c r="F179" s="43">
        <v>1</v>
      </c>
      <c r="G179" s="43"/>
      <c r="H179" s="43"/>
      <c r="I179" s="43"/>
      <c r="J179" s="43"/>
      <c r="K179" s="43"/>
      <c r="L179" s="43">
        <v>1</v>
      </c>
      <c r="M179" s="43"/>
      <c r="N179" s="43">
        <v>1</v>
      </c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62">
        <f t="shared" si="11"/>
        <v>3</v>
      </c>
      <c r="Z179" s="43">
        <v>2</v>
      </c>
      <c r="AA179" s="43">
        <v>3</v>
      </c>
      <c r="AB179" s="43">
        <f t="shared" si="12"/>
        <v>643.26</v>
      </c>
      <c r="AC179">
        <v>104</v>
      </c>
      <c r="AD179" s="71">
        <f t="shared" si="9"/>
        <v>84.552845528455279</v>
      </c>
      <c r="AE179" s="71">
        <f t="shared" si="10"/>
        <v>253.65853658536582</v>
      </c>
    </row>
    <row r="180" spans="1:31" ht="15">
      <c r="A180" s="44">
        <v>85</v>
      </c>
      <c r="B180" s="46" t="s">
        <v>257</v>
      </c>
      <c r="C180" s="44" t="s">
        <v>20</v>
      </c>
      <c r="D180" s="45">
        <v>254.44</v>
      </c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>
        <v>2</v>
      </c>
      <c r="W180" s="43"/>
      <c r="X180" s="43"/>
      <c r="Y180" s="62">
        <f t="shared" si="11"/>
        <v>2</v>
      </c>
      <c r="Z180" s="43">
        <v>2</v>
      </c>
      <c r="AA180" s="43">
        <v>2</v>
      </c>
      <c r="AB180" s="43">
        <f t="shared" si="12"/>
        <v>508.88</v>
      </c>
      <c r="AC180">
        <v>196.8</v>
      </c>
      <c r="AD180" s="71">
        <f t="shared" si="9"/>
        <v>160</v>
      </c>
      <c r="AE180" s="71">
        <f t="shared" si="10"/>
        <v>320</v>
      </c>
    </row>
    <row r="181" spans="1:31" ht="15">
      <c r="A181" s="44">
        <v>86</v>
      </c>
      <c r="B181" s="46" t="s">
        <v>258</v>
      </c>
      <c r="C181" s="44" t="s">
        <v>17</v>
      </c>
      <c r="D181" s="45">
        <v>46.46</v>
      </c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62">
        <f t="shared" si="11"/>
        <v>0</v>
      </c>
      <c r="Z181" s="43">
        <v>0</v>
      </c>
      <c r="AA181" s="43">
        <v>1</v>
      </c>
      <c r="AB181" s="43">
        <f t="shared" si="12"/>
        <v>46.46</v>
      </c>
      <c r="AC181">
        <v>60.68</v>
      </c>
      <c r="AD181" s="71">
        <f t="shared" si="9"/>
        <v>49.333333333333336</v>
      </c>
      <c r="AE181" s="71">
        <f t="shared" si="10"/>
        <v>49.333333333333336</v>
      </c>
    </row>
    <row r="182" spans="1:31" ht="15">
      <c r="A182" s="39">
        <v>87</v>
      </c>
      <c r="B182" s="55" t="s">
        <v>259</v>
      </c>
      <c r="C182" s="39">
        <v>3070169</v>
      </c>
      <c r="D182" s="56">
        <v>76.069999999999993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65">
        <f t="shared" si="11"/>
        <v>0</v>
      </c>
      <c r="Z182" s="31">
        <v>0</v>
      </c>
      <c r="AA182" s="31">
        <v>1</v>
      </c>
      <c r="AB182" s="31">
        <f t="shared" si="12"/>
        <v>76.069999999999993</v>
      </c>
      <c r="AC182">
        <v>92.25</v>
      </c>
      <c r="AD182" s="73">
        <f t="shared" si="9"/>
        <v>75</v>
      </c>
      <c r="AE182" s="73">
        <f t="shared" si="10"/>
        <v>75</v>
      </c>
    </row>
    <row r="183" spans="1:31" ht="15">
      <c r="A183" s="44">
        <v>88</v>
      </c>
      <c r="B183" s="46" t="s">
        <v>260</v>
      </c>
      <c r="C183" s="44" t="s">
        <v>261</v>
      </c>
      <c r="D183" s="45">
        <v>295.08</v>
      </c>
      <c r="E183" s="43"/>
      <c r="F183" s="43"/>
      <c r="G183" s="43"/>
      <c r="H183" s="43">
        <v>2</v>
      </c>
      <c r="I183" s="43"/>
      <c r="J183" s="43">
        <v>2</v>
      </c>
      <c r="K183" s="43"/>
      <c r="L183" s="43">
        <v>3</v>
      </c>
      <c r="M183" s="43"/>
      <c r="N183" s="43"/>
      <c r="O183" s="43"/>
      <c r="P183" s="43">
        <v>1</v>
      </c>
      <c r="Q183" s="43"/>
      <c r="R183" s="43">
        <v>3</v>
      </c>
      <c r="S183" s="43"/>
      <c r="T183" s="43">
        <v>6</v>
      </c>
      <c r="U183" s="43"/>
      <c r="V183" s="43">
        <v>2</v>
      </c>
      <c r="W183" s="43"/>
      <c r="X183" s="43"/>
      <c r="Y183" s="62">
        <f t="shared" si="11"/>
        <v>19</v>
      </c>
      <c r="Z183" s="43">
        <v>56</v>
      </c>
      <c r="AA183" s="43">
        <v>70</v>
      </c>
      <c r="AB183" s="43">
        <f t="shared" si="12"/>
        <v>20655.599999999999</v>
      </c>
      <c r="AC183">
        <v>141.44999999999999</v>
      </c>
      <c r="AD183" s="71">
        <f t="shared" si="9"/>
        <v>114.99999999999999</v>
      </c>
      <c r="AE183" s="71">
        <f t="shared" si="10"/>
        <v>8049.9999999999991</v>
      </c>
    </row>
    <row r="184" spans="1:31" ht="15">
      <c r="A184" s="44">
        <v>89</v>
      </c>
      <c r="B184" s="46" t="s">
        <v>262</v>
      </c>
      <c r="C184" s="44" t="s">
        <v>263</v>
      </c>
      <c r="D184" s="45">
        <v>194.21</v>
      </c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62">
        <f t="shared" si="11"/>
        <v>0</v>
      </c>
      <c r="Z184" s="43">
        <v>0</v>
      </c>
      <c r="AA184" s="43">
        <v>1</v>
      </c>
      <c r="AB184" s="43">
        <f t="shared" si="12"/>
        <v>194.21</v>
      </c>
      <c r="AC184">
        <v>63.2</v>
      </c>
      <c r="AD184" s="71">
        <f t="shared" si="9"/>
        <v>51.382113821138212</v>
      </c>
      <c r="AE184" s="71">
        <f t="shared" si="10"/>
        <v>51.382113821138212</v>
      </c>
    </row>
    <row r="185" spans="1:31" ht="15">
      <c r="A185" s="44">
        <v>90</v>
      </c>
      <c r="B185" s="46" t="s">
        <v>264</v>
      </c>
      <c r="C185" s="44" t="s">
        <v>356</v>
      </c>
      <c r="D185" s="45">
        <v>248.28</v>
      </c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62">
        <f t="shared" si="11"/>
        <v>0</v>
      </c>
      <c r="Z185" s="43">
        <v>4</v>
      </c>
      <c r="AA185" s="43">
        <v>5</v>
      </c>
      <c r="AB185" s="43">
        <f t="shared" si="12"/>
        <v>1241.4000000000001</v>
      </c>
      <c r="AC185">
        <v>120</v>
      </c>
      <c r="AD185" s="71">
        <f t="shared" si="9"/>
        <v>97.560975609756099</v>
      </c>
      <c r="AE185" s="71">
        <f t="shared" si="10"/>
        <v>487.80487804878049</v>
      </c>
    </row>
    <row r="186" spans="1:31" ht="15">
      <c r="A186" s="144">
        <v>91</v>
      </c>
      <c r="B186" s="145" t="s">
        <v>266</v>
      </c>
      <c r="C186" s="44" t="s">
        <v>267</v>
      </c>
      <c r="D186" s="45">
        <v>345.77</v>
      </c>
      <c r="E186" s="43"/>
      <c r="F186" s="43"/>
      <c r="G186" s="43"/>
      <c r="H186" s="43">
        <v>1</v>
      </c>
      <c r="I186" s="43"/>
      <c r="J186" s="43">
        <v>5</v>
      </c>
      <c r="K186" s="43"/>
      <c r="L186" s="43"/>
      <c r="M186" s="43"/>
      <c r="N186" s="43">
        <v>2</v>
      </c>
      <c r="O186" s="43"/>
      <c r="P186" s="43"/>
      <c r="Q186" s="43"/>
      <c r="R186" s="43"/>
      <c r="S186" s="43"/>
      <c r="T186" s="43">
        <v>2</v>
      </c>
      <c r="U186" s="43"/>
      <c r="V186" s="43"/>
      <c r="W186" s="43"/>
      <c r="X186" s="43"/>
      <c r="Y186" s="62">
        <f t="shared" si="11"/>
        <v>10</v>
      </c>
      <c r="Z186" s="43">
        <v>13</v>
      </c>
      <c r="AA186" s="43">
        <v>15</v>
      </c>
      <c r="AB186" s="43">
        <f t="shared" si="12"/>
        <v>5186.5499999999993</v>
      </c>
      <c r="AC186">
        <v>66.569999999999993</v>
      </c>
      <c r="AD186" s="71">
        <f t="shared" si="9"/>
        <v>54.121951219512191</v>
      </c>
      <c r="AE186" s="71">
        <f t="shared" si="10"/>
        <v>811.82926829268285</v>
      </c>
    </row>
    <row r="187" spans="1:31" ht="15">
      <c r="A187" s="144"/>
      <c r="B187" s="145"/>
      <c r="C187" s="44" t="s">
        <v>357</v>
      </c>
      <c r="D187" s="45">
        <v>552.53</v>
      </c>
      <c r="E187" s="43"/>
      <c r="F187" s="43"/>
      <c r="G187" s="43"/>
      <c r="H187" s="43">
        <v>1</v>
      </c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>
        <v>2</v>
      </c>
      <c r="U187" s="43"/>
      <c r="V187" s="43"/>
      <c r="W187" s="43"/>
      <c r="X187" s="43"/>
      <c r="Y187" s="62">
        <f t="shared" si="11"/>
        <v>3</v>
      </c>
      <c r="Z187" s="43">
        <v>7</v>
      </c>
      <c r="AA187" s="43">
        <v>7</v>
      </c>
      <c r="AB187" s="43">
        <f t="shared" si="12"/>
        <v>3867.71</v>
      </c>
      <c r="AC187">
        <v>66.569999999999993</v>
      </c>
      <c r="AD187" s="71">
        <f t="shared" si="9"/>
        <v>54.121951219512191</v>
      </c>
      <c r="AE187" s="71">
        <f t="shared" si="10"/>
        <v>378.85365853658533</v>
      </c>
    </row>
    <row r="188" spans="1:31" ht="15">
      <c r="A188" s="144"/>
      <c r="B188" s="145"/>
      <c r="C188" s="44" t="s">
        <v>269</v>
      </c>
      <c r="D188" s="45">
        <v>552.53</v>
      </c>
      <c r="E188" s="43"/>
      <c r="F188" s="43"/>
      <c r="G188" s="43"/>
      <c r="H188" s="43">
        <v>1</v>
      </c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>
        <v>2</v>
      </c>
      <c r="U188" s="43"/>
      <c r="V188" s="43"/>
      <c r="W188" s="43"/>
      <c r="X188" s="43"/>
      <c r="Y188" s="62">
        <f t="shared" si="11"/>
        <v>3</v>
      </c>
      <c r="Z188" s="43">
        <v>8</v>
      </c>
      <c r="AA188" s="43">
        <v>8</v>
      </c>
      <c r="AB188" s="43">
        <f t="shared" si="12"/>
        <v>4420.24</v>
      </c>
      <c r="AC188">
        <v>66.569999999999993</v>
      </c>
      <c r="AD188" s="71">
        <f t="shared" si="9"/>
        <v>54.121951219512191</v>
      </c>
      <c r="AE188" s="71">
        <f t="shared" si="10"/>
        <v>432.97560975609753</v>
      </c>
    </row>
    <row r="189" spans="1:31" ht="15">
      <c r="A189" s="144"/>
      <c r="B189" s="145"/>
      <c r="C189" s="44" t="s">
        <v>270</v>
      </c>
      <c r="D189" s="45">
        <v>552.53</v>
      </c>
      <c r="E189" s="43"/>
      <c r="F189" s="43"/>
      <c r="G189" s="43"/>
      <c r="H189" s="43">
        <v>1</v>
      </c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>
        <v>2</v>
      </c>
      <c r="U189" s="43"/>
      <c r="V189" s="43"/>
      <c r="W189" s="43"/>
      <c r="X189" s="43"/>
      <c r="Y189" s="62">
        <f t="shared" si="11"/>
        <v>3</v>
      </c>
      <c r="Z189" s="43">
        <v>6</v>
      </c>
      <c r="AA189" s="43">
        <v>6</v>
      </c>
      <c r="AB189" s="43">
        <f t="shared" si="12"/>
        <v>3315.18</v>
      </c>
      <c r="AC189">
        <v>66.569999999999993</v>
      </c>
      <c r="AD189" s="71">
        <f t="shared" si="9"/>
        <v>54.121951219512191</v>
      </c>
      <c r="AE189" s="71">
        <f t="shared" si="10"/>
        <v>324.73170731707313</v>
      </c>
    </row>
    <row r="190" spans="1:31">
      <c r="A190" s="144">
        <v>92</v>
      </c>
      <c r="B190" s="145" t="s">
        <v>358</v>
      </c>
      <c r="C190" s="44" t="s">
        <v>359</v>
      </c>
      <c r="D190" s="47">
        <v>295</v>
      </c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62">
        <f t="shared" si="11"/>
        <v>0</v>
      </c>
      <c r="Z190" s="43" t="s">
        <v>379</v>
      </c>
      <c r="AA190" s="43">
        <v>5</v>
      </c>
      <c r="AB190" s="43">
        <f t="shared" si="12"/>
        <v>1475</v>
      </c>
      <c r="AC190">
        <v>295</v>
      </c>
      <c r="AD190" s="71">
        <f t="shared" si="9"/>
        <v>239.83739837398375</v>
      </c>
      <c r="AE190" s="71">
        <f t="shared" si="10"/>
        <v>1199.1869918699188</v>
      </c>
    </row>
    <row r="191" spans="1:31">
      <c r="A191" s="144"/>
      <c r="B191" s="145"/>
      <c r="C191" s="44" t="s">
        <v>360</v>
      </c>
      <c r="D191" s="47">
        <v>295</v>
      </c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62">
        <f t="shared" si="11"/>
        <v>0</v>
      </c>
      <c r="Z191" s="43" t="s">
        <v>379</v>
      </c>
      <c r="AA191" s="43">
        <v>2</v>
      </c>
      <c r="AB191" s="43">
        <f t="shared" si="12"/>
        <v>590</v>
      </c>
      <c r="AC191">
        <v>295</v>
      </c>
      <c r="AD191" s="71">
        <f t="shared" si="9"/>
        <v>239.83739837398375</v>
      </c>
      <c r="AE191" s="71">
        <f t="shared" si="10"/>
        <v>479.67479674796749</v>
      </c>
    </row>
    <row r="192" spans="1:31">
      <c r="A192" s="144"/>
      <c r="B192" s="145"/>
      <c r="C192" s="44" t="s">
        <v>361</v>
      </c>
      <c r="D192" s="47">
        <v>295</v>
      </c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62">
        <f t="shared" si="11"/>
        <v>0</v>
      </c>
      <c r="Z192" s="43" t="s">
        <v>379</v>
      </c>
      <c r="AA192" s="43">
        <v>2</v>
      </c>
      <c r="AB192" s="43">
        <f t="shared" si="12"/>
        <v>590</v>
      </c>
      <c r="AC192">
        <v>295</v>
      </c>
      <c r="AD192" s="71">
        <f t="shared" si="9"/>
        <v>239.83739837398375</v>
      </c>
      <c r="AE192" s="71">
        <f t="shared" si="10"/>
        <v>479.67479674796749</v>
      </c>
    </row>
    <row r="193" spans="1:31">
      <c r="A193" s="144"/>
      <c r="B193" s="145"/>
      <c r="C193" s="44" t="s">
        <v>362</v>
      </c>
      <c r="D193" s="47">
        <v>295</v>
      </c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62">
        <f t="shared" si="11"/>
        <v>0</v>
      </c>
      <c r="Z193" s="43" t="s">
        <v>379</v>
      </c>
      <c r="AA193" s="43">
        <v>2</v>
      </c>
      <c r="AB193" s="43">
        <f t="shared" si="12"/>
        <v>590</v>
      </c>
      <c r="AC193">
        <v>295</v>
      </c>
      <c r="AD193" s="71">
        <f t="shared" si="9"/>
        <v>239.83739837398375</v>
      </c>
      <c r="AE193" s="71">
        <f t="shared" si="10"/>
        <v>479.67479674796749</v>
      </c>
    </row>
    <row r="194" spans="1:31" ht="15">
      <c r="A194" s="44">
        <v>93</v>
      </c>
      <c r="B194" s="46" t="s">
        <v>271</v>
      </c>
      <c r="C194" s="44">
        <v>44574702</v>
      </c>
      <c r="D194" s="45">
        <v>254.03</v>
      </c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62">
        <f t="shared" si="11"/>
        <v>0</v>
      </c>
      <c r="Z194" s="43">
        <v>7</v>
      </c>
      <c r="AA194" s="43">
        <v>7</v>
      </c>
      <c r="AB194" s="43">
        <f t="shared" si="12"/>
        <v>1778.21</v>
      </c>
      <c r="AC194">
        <v>43.3</v>
      </c>
      <c r="AD194" s="71">
        <f t="shared" si="9"/>
        <v>35.203252032520325</v>
      </c>
      <c r="AE194" s="71">
        <f t="shared" si="10"/>
        <v>246.42276422764229</v>
      </c>
    </row>
    <row r="195" spans="1:31" ht="15">
      <c r="A195" s="44">
        <v>94</v>
      </c>
      <c r="B195" s="46" t="s">
        <v>272</v>
      </c>
      <c r="C195" s="44">
        <v>9002303</v>
      </c>
      <c r="D195" s="45">
        <v>29.47</v>
      </c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62">
        <f t="shared" si="11"/>
        <v>0</v>
      </c>
      <c r="Z195" s="43">
        <v>0</v>
      </c>
      <c r="AA195" s="43">
        <v>1</v>
      </c>
      <c r="AB195" s="43">
        <f t="shared" si="12"/>
        <v>29.47</v>
      </c>
      <c r="AC195">
        <v>9.4700000000000006</v>
      </c>
      <c r="AD195" s="71">
        <f t="shared" si="9"/>
        <v>7.6991869918699196</v>
      </c>
      <c r="AE195" s="71">
        <f t="shared" si="10"/>
        <v>7.6991869918699196</v>
      </c>
    </row>
    <row r="196" spans="1:31" ht="15">
      <c r="A196" s="44">
        <v>95</v>
      </c>
      <c r="B196" s="46" t="s">
        <v>273</v>
      </c>
      <c r="C196" s="44">
        <v>90002303</v>
      </c>
      <c r="D196" s="45">
        <v>29.47</v>
      </c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62">
        <f t="shared" si="11"/>
        <v>0</v>
      </c>
      <c r="Z196" s="43">
        <v>0</v>
      </c>
      <c r="AA196" s="43">
        <v>1</v>
      </c>
      <c r="AB196" s="43">
        <f t="shared" si="12"/>
        <v>29.47</v>
      </c>
      <c r="AC196">
        <v>9.4700000000000006</v>
      </c>
      <c r="AD196" s="71">
        <f t="shared" si="9"/>
        <v>7.6991869918699196</v>
      </c>
      <c r="AE196" s="71">
        <f t="shared" si="10"/>
        <v>7.6991869918699196</v>
      </c>
    </row>
    <row r="197" spans="1:31">
      <c r="A197" s="144">
        <v>96</v>
      </c>
      <c r="B197" s="145" t="s">
        <v>389</v>
      </c>
      <c r="C197" s="48" t="s">
        <v>393</v>
      </c>
      <c r="D197" s="47">
        <v>400</v>
      </c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62">
        <v>0</v>
      </c>
      <c r="Z197" s="43" t="s">
        <v>388</v>
      </c>
      <c r="AA197" s="43">
        <v>3</v>
      </c>
      <c r="AB197" s="43">
        <f t="shared" si="12"/>
        <v>1200</v>
      </c>
      <c r="AC197">
        <f>D197</f>
        <v>400</v>
      </c>
      <c r="AD197" s="71">
        <f t="shared" si="9"/>
        <v>325.20325203252031</v>
      </c>
      <c r="AE197" s="71">
        <f t="shared" si="10"/>
        <v>975.60975609756088</v>
      </c>
    </row>
    <row r="198" spans="1:31">
      <c r="A198" s="144"/>
      <c r="B198" s="145"/>
      <c r="C198" s="48" t="s">
        <v>390</v>
      </c>
      <c r="D198" s="47">
        <v>710</v>
      </c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62">
        <v>0</v>
      </c>
      <c r="Z198" s="43" t="s">
        <v>388</v>
      </c>
      <c r="AA198" s="43">
        <v>2</v>
      </c>
      <c r="AB198" s="43">
        <f t="shared" si="12"/>
        <v>1420</v>
      </c>
      <c r="AC198">
        <f t="shared" ref="AC198:AC200" si="14">D198</f>
        <v>710</v>
      </c>
      <c r="AD198" s="71">
        <f t="shared" ref="AD198:AD224" si="15">AC198/1.23</f>
        <v>577.23577235772359</v>
      </c>
      <c r="AE198" s="71">
        <f t="shared" ref="AE198:AE224" si="16">AD198*AA198</f>
        <v>1154.4715447154472</v>
      </c>
    </row>
    <row r="199" spans="1:31">
      <c r="A199" s="144"/>
      <c r="B199" s="145"/>
      <c r="C199" s="48" t="s">
        <v>391</v>
      </c>
      <c r="D199" s="47">
        <v>710</v>
      </c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62">
        <v>0</v>
      </c>
      <c r="Z199" s="43" t="s">
        <v>388</v>
      </c>
      <c r="AA199" s="43">
        <v>2</v>
      </c>
      <c r="AB199" s="43">
        <f t="shared" si="12"/>
        <v>1420</v>
      </c>
      <c r="AC199">
        <f t="shared" si="14"/>
        <v>710</v>
      </c>
      <c r="AD199" s="71">
        <f t="shared" si="15"/>
        <v>577.23577235772359</v>
      </c>
      <c r="AE199" s="71">
        <f t="shared" si="16"/>
        <v>1154.4715447154472</v>
      </c>
    </row>
    <row r="200" spans="1:31">
      <c r="A200" s="144"/>
      <c r="B200" s="145"/>
      <c r="C200" s="48" t="s">
        <v>392</v>
      </c>
      <c r="D200" s="47">
        <v>710</v>
      </c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62">
        <v>0</v>
      </c>
      <c r="Z200" s="43" t="s">
        <v>388</v>
      </c>
      <c r="AA200" s="43">
        <v>2</v>
      </c>
      <c r="AB200" s="43">
        <f t="shared" si="12"/>
        <v>1420</v>
      </c>
      <c r="AC200">
        <f t="shared" si="14"/>
        <v>710</v>
      </c>
      <c r="AD200" s="71">
        <f t="shared" si="15"/>
        <v>577.23577235772359</v>
      </c>
      <c r="AE200" s="71">
        <f t="shared" si="16"/>
        <v>1154.4715447154472</v>
      </c>
    </row>
    <row r="201" spans="1:31" ht="15">
      <c r="A201" s="144">
        <v>97</v>
      </c>
      <c r="B201" s="145" t="s">
        <v>28</v>
      </c>
      <c r="C201" s="44" t="s">
        <v>274</v>
      </c>
      <c r="D201" s="45">
        <v>254.06</v>
      </c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62">
        <f t="shared" si="11"/>
        <v>0</v>
      </c>
      <c r="Z201" s="43">
        <v>2</v>
      </c>
      <c r="AA201" s="43">
        <v>2</v>
      </c>
      <c r="AB201" s="43">
        <f t="shared" si="12"/>
        <v>508.12</v>
      </c>
      <c r="AC201">
        <v>339.48</v>
      </c>
      <c r="AD201" s="71">
        <f t="shared" si="15"/>
        <v>276</v>
      </c>
      <c r="AE201" s="71">
        <f t="shared" si="16"/>
        <v>552</v>
      </c>
    </row>
    <row r="202" spans="1:31" ht="15">
      <c r="A202" s="144"/>
      <c r="B202" s="145"/>
      <c r="C202" s="44" t="s">
        <v>275</v>
      </c>
      <c r="D202" s="45">
        <v>195.84</v>
      </c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62">
        <f t="shared" si="11"/>
        <v>0</v>
      </c>
      <c r="Z202" s="43">
        <v>0</v>
      </c>
      <c r="AA202" s="43">
        <v>1</v>
      </c>
      <c r="AB202" s="43">
        <f t="shared" ref="AB202:AB224" si="17">D202*AA202</f>
        <v>195.84</v>
      </c>
      <c r="AC202">
        <v>264.45</v>
      </c>
      <c r="AD202" s="71">
        <f t="shared" si="15"/>
        <v>215</v>
      </c>
      <c r="AE202" s="71">
        <f t="shared" si="16"/>
        <v>215</v>
      </c>
    </row>
    <row r="203" spans="1:31" ht="15">
      <c r="A203" s="144"/>
      <c r="B203" s="145"/>
      <c r="C203" s="44" t="s">
        <v>276</v>
      </c>
      <c r="D203" s="45">
        <v>195.84</v>
      </c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62">
        <f t="shared" si="11"/>
        <v>0</v>
      </c>
      <c r="Z203" s="43">
        <v>0</v>
      </c>
      <c r="AA203" s="43">
        <v>1</v>
      </c>
      <c r="AB203" s="43">
        <f t="shared" si="17"/>
        <v>195.84</v>
      </c>
      <c r="AC203">
        <v>264.45</v>
      </c>
      <c r="AD203" s="71">
        <f t="shared" si="15"/>
        <v>215</v>
      </c>
      <c r="AE203" s="71">
        <f t="shared" si="16"/>
        <v>215</v>
      </c>
    </row>
    <row r="204" spans="1:31" ht="15">
      <c r="A204" s="144"/>
      <c r="B204" s="145"/>
      <c r="C204" s="44" t="s">
        <v>277</v>
      </c>
      <c r="D204" s="45">
        <v>195.84</v>
      </c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>
        <v>1</v>
      </c>
      <c r="U204" s="43"/>
      <c r="V204" s="43"/>
      <c r="W204" s="43"/>
      <c r="X204" s="43"/>
      <c r="Y204" s="62">
        <f t="shared" si="11"/>
        <v>1</v>
      </c>
      <c r="Z204" s="43">
        <v>0</v>
      </c>
      <c r="AA204" s="43">
        <v>1</v>
      </c>
      <c r="AB204" s="43">
        <f t="shared" si="17"/>
        <v>195.84</v>
      </c>
      <c r="AC204">
        <v>264.45</v>
      </c>
      <c r="AD204" s="71">
        <f t="shared" si="15"/>
        <v>215</v>
      </c>
      <c r="AE204" s="71">
        <f t="shared" si="16"/>
        <v>215</v>
      </c>
    </row>
    <row r="205" spans="1:31" ht="15">
      <c r="A205" s="39">
        <v>98</v>
      </c>
      <c r="B205" s="55" t="s">
        <v>278</v>
      </c>
      <c r="C205" s="39" t="s">
        <v>279</v>
      </c>
      <c r="D205" s="56">
        <v>222.72</v>
      </c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65">
        <f t="shared" si="11"/>
        <v>0</v>
      </c>
      <c r="Z205" s="31">
        <v>0</v>
      </c>
      <c r="AA205" s="31">
        <v>1</v>
      </c>
      <c r="AB205" s="31">
        <f t="shared" si="17"/>
        <v>222.72</v>
      </c>
      <c r="AC205">
        <v>104</v>
      </c>
      <c r="AD205" s="73">
        <f t="shared" si="15"/>
        <v>84.552845528455279</v>
      </c>
      <c r="AE205" s="73">
        <f t="shared" si="16"/>
        <v>84.552845528455279</v>
      </c>
    </row>
    <row r="206" spans="1:31" ht="15">
      <c r="A206" s="39">
        <v>99</v>
      </c>
      <c r="B206" s="55" t="s">
        <v>280</v>
      </c>
      <c r="C206" s="39" t="s">
        <v>27</v>
      </c>
      <c r="D206" s="56">
        <v>249.96</v>
      </c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65">
        <f t="shared" si="11"/>
        <v>0</v>
      </c>
      <c r="Z206" s="31">
        <v>0</v>
      </c>
      <c r="AA206" s="31">
        <v>1</v>
      </c>
      <c r="AB206" s="31">
        <f t="shared" si="17"/>
        <v>249.96</v>
      </c>
      <c r="AC206">
        <v>104</v>
      </c>
      <c r="AD206" s="73">
        <f t="shared" si="15"/>
        <v>84.552845528455279</v>
      </c>
      <c r="AE206" s="73">
        <f t="shared" si="16"/>
        <v>84.552845528455279</v>
      </c>
    </row>
    <row r="207" spans="1:31" ht="27" customHeight="1">
      <c r="A207" s="44">
        <v>100</v>
      </c>
      <c r="B207" s="46" t="s">
        <v>281</v>
      </c>
      <c r="C207" s="44" t="s">
        <v>282</v>
      </c>
      <c r="D207" s="45">
        <v>209.66</v>
      </c>
      <c r="E207" s="43"/>
      <c r="F207" s="43"/>
      <c r="G207" s="43"/>
      <c r="H207" s="43">
        <v>1</v>
      </c>
      <c r="I207" s="43"/>
      <c r="J207" s="43"/>
      <c r="K207" s="43"/>
      <c r="L207" s="43">
        <v>1</v>
      </c>
      <c r="M207" s="43"/>
      <c r="N207" s="43">
        <v>1</v>
      </c>
      <c r="O207" s="43"/>
      <c r="P207" s="43"/>
      <c r="Q207" s="43"/>
      <c r="R207" s="43"/>
      <c r="S207" s="43"/>
      <c r="T207" s="43">
        <v>1</v>
      </c>
      <c r="U207" s="43"/>
      <c r="V207" s="43">
        <v>1</v>
      </c>
      <c r="W207" s="43"/>
      <c r="X207" s="43"/>
      <c r="Y207" s="62">
        <f t="shared" si="11"/>
        <v>5</v>
      </c>
      <c r="Z207" s="43">
        <v>4</v>
      </c>
      <c r="AA207" s="43">
        <v>5</v>
      </c>
      <c r="AB207" s="43">
        <f t="shared" si="17"/>
        <v>1048.3</v>
      </c>
      <c r="AC207">
        <v>264</v>
      </c>
      <c r="AD207" s="71">
        <f t="shared" si="15"/>
        <v>214.63414634146341</v>
      </c>
      <c r="AE207" s="71">
        <f t="shared" si="16"/>
        <v>1073.1707317073169</v>
      </c>
    </row>
    <row r="208" spans="1:31" ht="15">
      <c r="A208" s="44">
        <v>101</v>
      </c>
      <c r="B208" s="46" t="s">
        <v>283</v>
      </c>
      <c r="C208" s="44" t="s">
        <v>18</v>
      </c>
      <c r="D208" s="45">
        <v>106.32</v>
      </c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>
        <v>1</v>
      </c>
      <c r="W208" s="43"/>
      <c r="X208" s="43"/>
      <c r="Y208" s="62">
        <f t="shared" si="11"/>
        <v>1</v>
      </c>
      <c r="Z208" s="43">
        <v>1</v>
      </c>
      <c r="AA208" s="43">
        <v>1</v>
      </c>
      <c r="AB208" s="43">
        <f t="shared" si="17"/>
        <v>106.32</v>
      </c>
      <c r="AC208">
        <v>94.71</v>
      </c>
      <c r="AD208" s="71">
        <f t="shared" si="15"/>
        <v>77</v>
      </c>
      <c r="AE208" s="71">
        <f t="shared" si="16"/>
        <v>77</v>
      </c>
    </row>
    <row r="209" spans="1:31" ht="15">
      <c r="A209" s="144">
        <v>102</v>
      </c>
      <c r="B209" s="145" t="s">
        <v>284</v>
      </c>
      <c r="C209" s="44" t="s">
        <v>285</v>
      </c>
      <c r="D209" s="45">
        <v>147.37</v>
      </c>
      <c r="E209" s="43"/>
      <c r="F209" s="43"/>
      <c r="G209" s="43"/>
      <c r="H209" s="43">
        <v>2</v>
      </c>
      <c r="I209" s="43"/>
      <c r="J209" s="43"/>
      <c r="K209" s="43"/>
      <c r="L209" s="43"/>
      <c r="M209" s="43"/>
      <c r="N209" s="43"/>
      <c r="O209" s="43"/>
      <c r="P209" s="43">
        <v>1</v>
      </c>
      <c r="Q209" s="43"/>
      <c r="R209" s="43"/>
      <c r="S209" s="43"/>
      <c r="T209" s="43">
        <v>1</v>
      </c>
      <c r="U209" s="43"/>
      <c r="V209" s="43"/>
      <c r="W209" s="43"/>
      <c r="X209" s="43"/>
      <c r="Y209" s="62">
        <f t="shared" si="11"/>
        <v>4</v>
      </c>
      <c r="Z209" s="43">
        <v>2</v>
      </c>
      <c r="AA209" s="43">
        <v>4</v>
      </c>
      <c r="AB209" s="43">
        <f t="shared" si="17"/>
        <v>589.48</v>
      </c>
      <c r="AC209">
        <v>58.36</v>
      </c>
      <c r="AD209" s="71">
        <f t="shared" si="15"/>
        <v>47.447154471544714</v>
      </c>
      <c r="AE209" s="71">
        <f t="shared" si="16"/>
        <v>189.78861788617886</v>
      </c>
    </row>
    <row r="210" spans="1:31" ht="15">
      <c r="A210" s="144"/>
      <c r="B210" s="145"/>
      <c r="C210" s="44" t="s">
        <v>286</v>
      </c>
      <c r="D210" s="45">
        <v>147.37</v>
      </c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>
        <v>1</v>
      </c>
      <c r="Q210" s="43"/>
      <c r="R210" s="43"/>
      <c r="S210" s="43"/>
      <c r="T210" s="43">
        <v>1</v>
      </c>
      <c r="U210" s="43"/>
      <c r="V210" s="43"/>
      <c r="W210" s="43"/>
      <c r="X210" s="43"/>
      <c r="Y210" s="62">
        <f t="shared" ref="Y210:Y221" si="18">X210+W210+V210+T210+R210+P210+N210+L210+J210+H210+F210</f>
        <v>2</v>
      </c>
      <c r="Z210" s="43">
        <v>0</v>
      </c>
      <c r="AA210" s="43">
        <v>1</v>
      </c>
      <c r="AB210" s="43">
        <f t="shared" si="17"/>
        <v>147.37</v>
      </c>
      <c r="AC210">
        <v>58.36</v>
      </c>
      <c r="AD210" s="71">
        <f t="shared" si="15"/>
        <v>47.447154471544714</v>
      </c>
      <c r="AE210" s="71">
        <f t="shared" si="16"/>
        <v>47.447154471544714</v>
      </c>
    </row>
    <row r="211" spans="1:31" ht="15">
      <c r="A211" s="144"/>
      <c r="B211" s="145"/>
      <c r="C211" s="44" t="s">
        <v>287</v>
      </c>
      <c r="D211" s="45">
        <v>147.37</v>
      </c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>
        <v>1</v>
      </c>
      <c r="Q211" s="43"/>
      <c r="R211" s="43"/>
      <c r="S211" s="43"/>
      <c r="T211" s="43">
        <v>1</v>
      </c>
      <c r="U211" s="43"/>
      <c r="V211" s="43"/>
      <c r="W211" s="43"/>
      <c r="X211" s="43"/>
      <c r="Y211" s="62">
        <f t="shared" si="18"/>
        <v>2</v>
      </c>
      <c r="Z211" s="43">
        <v>1</v>
      </c>
      <c r="AA211" s="43">
        <v>1</v>
      </c>
      <c r="AB211" s="43">
        <f t="shared" si="17"/>
        <v>147.37</v>
      </c>
      <c r="AC211">
        <v>58.36</v>
      </c>
      <c r="AD211" s="71">
        <f t="shared" si="15"/>
        <v>47.447154471544714</v>
      </c>
      <c r="AE211" s="71">
        <f t="shared" si="16"/>
        <v>47.447154471544714</v>
      </c>
    </row>
    <row r="212" spans="1:31" ht="15">
      <c r="A212" s="144"/>
      <c r="B212" s="145"/>
      <c r="C212" s="44" t="s">
        <v>288</v>
      </c>
      <c r="D212" s="45">
        <v>147.37</v>
      </c>
      <c r="E212" s="43"/>
      <c r="F212" s="43"/>
      <c r="G212" s="43"/>
      <c r="H212" s="43">
        <v>1</v>
      </c>
      <c r="I212" s="43"/>
      <c r="J212" s="43">
        <v>1</v>
      </c>
      <c r="K212" s="43"/>
      <c r="L212" s="43"/>
      <c r="M212" s="43"/>
      <c r="N212" s="43"/>
      <c r="O212" s="43"/>
      <c r="P212" s="43">
        <v>1</v>
      </c>
      <c r="Q212" s="43"/>
      <c r="R212" s="43"/>
      <c r="S212" s="43"/>
      <c r="T212" s="43">
        <v>1</v>
      </c>
      <c r="U212" s="43"/>
      <c r="V212" s="43"/>
      <c r="W212" s="43"/>
      <c r="X212" s="43"/>
      <c r="Y212" s="62">
        <f t="shared" si="18"/>
        <v>4</v>
      </c>
      <c r="Z212" s="43">
        <v>3</v>
      </c>
      <c r="AA212" s="43">
        <v>3</v>
      </c>
      <c r="AB212" s="43">
        <f t="shared" si="17"/>
        <v>442.11</v>
      </c>
      <c r="AC212">
        <v>58.36</v>
      </c>
      <c r="AD212" s="71">
        <f t="shared" si="15"/>
        <v>47.447154471544714</v>
      </c>
      <c r="AE212" s="71">
        <f t="shared" si="16"/>
        <v>142.34146341463415</v>
      </c>
    </row>
    <row r="213" spans="1:31" ht="15">
      <c r="A213" s="144">
        <v>103</v>
      </c>
      <c r="B213" s="145" t="s">
        <v>289</v>
      </c>
      <c r="C213" s="44" t="s">
        <v>290</v>
      </c>
      <c r="D213" s="45">
        <v>147.37</v>
      </c>
      <c r="E213" s="43"/>
      <c r="F213" s="43">
        <v>1</v>
      </c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62">
        <f t="shared" si="18"/>
        <v>1</v>
      </c>
      <c r="Z213" s="43">
        <v>0</v>
      </c>
      <c r="AA213" s="43"/>
      <c r="AB213" s="43">
        <f t="shared" si="17"/>
        <v>0</v>
      </c>
      <c r="AC213">
        <v>70.11</v>
      </c>
      <c r="AD213" s="71">
        <f t="shared" si="15"/>
        <v>57</v>
      </c>
      <c r="AE213" s="71">
        <f t="shared" si="16"/>
        <v>0</v>
      </c>
    </row>
    <row r="214" spans="1:31" ht="15">
      <c r="A214" s="144"/>
      <c r="B214" s="145"/>
      <c r="C214" s="44" t="s">
        <v>291</v>
      </c>
      <c r="D214" s="45">
        <v>147.37</v>
      </c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62">
        <f t="shared" si="18"/>
        <v>0</v>
      </c>
      <c r="Z214" s="43">
        <v>1</v>
      </c>
      <c r="AA214" s="43">
        <v>1</v>
      </c>
      <c r="AB214" s="43">
        <f t="shared" si="17"/>
        <v>147.37</v>
      </c>
      <c r="AC214">
        <v>67.650000000000006</v>
      </c>
      <c r="AD214" s="71">
        <f t="shared" si="15"/>
        <v>55.000000000000007</v>
      </c>
      <c r="AE214" s="71">
        <f t="shared" si="16"/>
        <v>55.000000000000007</v>
      </c>
    </row>
    <row r="215" spans="1:31" ht="15">
      <c r="A215" s="144"/>
      <c r="B215" s="145"/>
      <c r="C215" s="44" t="s">
        <v>292</v>
      </c>
      <c r="D215" s="45">
        <v>147.37</v>
      </c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62">
        <f t="shared" si="18"/>
        <v>0</v>
      </c>
      <c r="Z215" s="43">
        <v>0</v>
      </c>
      <c r="AA215" s="43">
        <v>1</v>
      </c>
      <c r="AB215" s="43">
        <f t="shared" si="17"/>
        <v>147.37</v>
      </c>
      <c r="AC215">
        <v>67.650000000000006</v>
      </c>
      <c r="AD215" s="71">
        <f t="shared" si="15"/>
        <v>55.000000000000007</v>
      </c>
      <c r="AE215" s="71">
        <f t="shared" si="16"/>
        <v>55.000000000000007</v>
      </c>
    </row>
    <row r="216" spans="1:31" ht="15">
      <c r="A216" s="144"/>
      <c r="B216" s="145"/>
      <c r="C216" s="44" t="s">
        <v>293</v>
      </c>
      <c r="D216" s="45">
        <v>147.37</v>
      </c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62">
        <f t="shared" si="18"/>
        <v>0</v>
      </c>
      <c r="Z216" s="43">
        <v>0</v>
      </c>
      <c r="AA216" s="43">
        <v>1</v>
      </c>
      <c r="AB216" s="43">
        <f t="shared" si="17"/>
        <v>147.37</v>
      </c>
      <c r="AC216">
        <v>67.650000000000006</v>
      </c>
      <c r="AD216" s="71">
        <f t="shared" si="15"/>
        <v>55.000000000000007</v>
      </c>
      <c r="AE216" s="71">
        <f t="shared" si="16"/>
        <v>55.000000000000007</v>
      </c>
    </row>
    <row r="217" spans="1:31" ht="15">
      <c r="A217" s="44">
        <v>104</v>
      </c>
      <c r="B217" s="46" t="s">
        <v>294</v>
      </c>
      <c r="C217" s="44" t="s">
        <v>26</v>
      </c>
      <c r="D217" s="45">
        <v>273.68</v>
      </c>
      <c r="E217" s="43"/>
      <c r="F217" s="43">
        <v>2</v>
      </c>
      <c r="G217" s="43"/>
      <c r="H217" s="43">
        <v>2</v>
      </c>
      <c r="I217" s="43"/>
      <c r="J217" s="43">
        <v>2</v>
      </c>
      <c r="K217" s="43"/>
      <c r="L217" s="43">
        <v>1</v>
      </c>
      <c r="M217" s="43"/>
      <c r="N217" s="43"/>
      <c r="O217" s="43"/>
      <c r="P217" s="43">
        <v>2</v>
      </c>
      <c r="Q217" s="43"/>
      <c r="R217" s="43">
        <v>1</v>
      </c>
      <c r="S217" s="43"/>
      <c r="T217" s="43">
        <v>2</v>
      </c>
      <c r="U217" s="43"/>
      <c r="V217" s="43">
        <v>1</v>
      </c>
      <c r="W217" s="43"/>
      <c r="X217" s="43"/>
      <c r="Y217" s="62">
        <f t="shared" si="18"/>
        <v>13</v>
      </c>
      <c r="Z217" s="43">
        <v>16</v>
      </c>
      <c r="AA217" s="43">
        <v>20</v>
      </c>
      <c r="AB217" s="43">
        <f t="shared" si="17"/>
        <v>5473.6</v>
      </c>
      <c r="AC217">
        <v>71.459999999999994</v>
      </c>
      <c r="AD217" s="71">
        <f t="shared" si="15"/>
        <v>58.097560975609753</v>
      </c>
      <c r="AE217" s="71">
        <f t="shared" si="16"/>
        <v>1161.9512195121952</v>
      </c>
    </row>
    <row r="218" spans="1:31" ht="27">
      <c r="A218" s="44">
        <v>105</v>
      </c>
      <c r="B218" s="46" t="s">
        <v>295</v>
      </c>
      <c r="C218" s="44" t="s">
        <v>296</v>
      </c>
      <c r="D218" s="45">
        <v>173.68</v>
      </c>
      <c r="E218" s="43"/>
      <c r="F218" s="43"/>
      <c r="G218" s="43"/>
      <c r="H218" s="43">
        <v>1</v>
      </c>
      <c r="I218" s="43"/>
      <c r="J218" s="43">
        <v>3</v>
      </c>
      <c r="K218" s="43"/>
      <c r="L218" s="43">
        <v>1</v>
      </c>
      <c r="M218" s="43"/>
      <c r="N218" s="43">
        <v>1</v>
      </c>
      <c r="O218" s="43"/>
      <c r="P218" s="43"/>
      <c r="Q218" s="43"/>
      <c r="R218" s="43">
        <v>5</v>
      </c>
      <c r="S218" s="43"/>
      <c r="T218" s="43">
        <v>4</v>
      </c>
      <c r="U218" s="43"/>
      <c r="V218" s="43">
        <v>5</v>
      </c>
      <c r="W218" s="43"/>
      <c r="X218" s="43"/>
      <c r="Y218" s="62">
        <f t="shared" si="18"/>
        <v>20</v>
      </c>
      <c r="Z218" s="43">
        <v>25</v>
      </c>
      <c r="AA218" s="43">
        <v>25</v>
      </c>
      <c r="AB218" s="43">
        <f t="shared" si="17"/>
        <v>4342</v>
      </c>
      <c r="AC218">
        <v>63.37</v>
      </c>
      <c r="AD218" s="71">
        <f t="shared" si="15"/>
        <v>51.520325203252028</v>
      </c>
      <c r="AE218" s="71">
        <f t="shared" si="16"/>
        <v>1288.0081300813008</v>
      </c>
    </row>
    <row r="219" spans="1:31" ht="15">
      <c r="A219" s="44">
        <v>106</v>
      </c>
      <c r="B219" s="46" t="s">
        <v>24</v>
      </c>
      <c r="C219" s="44">
        <v>611610010</v>
      </c>
      <c r="D219" s="45">
        <v>242.11</v>
      </c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62">
        <f t="shared" si="18"/>
        <v>0</v>
      </c>
      <c r="Z219" s="43">
        <v>2</v>
      </c>
      <c r="AA219" s="43">
        <v>2</v>
      </c>
      <c r="AB219" s="43">
        <f t="shared" si="17"/>
        <v>484.22</v>
      </c>
      <c r="AC219">
        <v>140.47</v>
      </c>
      <c r="AD219" s="71">
        <f t="shared" si="15"/>
        <v>114.20325203252033</v>
      </c>
      <c r="AE219" s="71">
        <f t="shared" si="16"/>
        <v>228.40650406504065</v>
      </c>
    </row>
    <row r="220" spans="1:31" ht="15">
      <c r="A220" s="44">
        <v>107</v>
      </c>
      <c r="B220" s="46" t="s">
        <v>25</v>
      </c>
      <c r="C220" s="44">
        <v>4411810010</v>
      </c>
      <c r="D220" s="45">
        <v>294.74</v>
      </c>
      <c r="E220" s="43"/>
      <c r="F220" s="43"/>
      <c r="G220" s="43"/>
      <c r="H220" s="43"/>
      <c r="I220" s="43"/>
      <c r="J220" s="43">
        <v>1</v>
      </c>
      <c r="K220" s="43"/>
      <c r="L220" s="43"/>
      <c r="M220" s="43"/>
      <c r="N220" s="43"/>
      <c r="O220" s="43"/>
      <c r="P220" s="43"/>
      <c r="Q220" s="43"/>
      <c r="R220" s="43"/>
      <c r="S220" s="43"/>
      <c r="T220" s="43">
        <v>2</v>
      </c>
      <c r="U220" s="43"/>
      <c r="V220" s="43"/>
      <c r="W220" s="43"/>
      <c r="X220" s="43"/>
      <c r="Y220" s="62">
        <f t="shared" si="18"/>
        <v>3</v>
      </c>
      <c r="Z220" s="43">
        <v>0</v>
      </c>
      <c r="AA220" s="43">
        <v>3</v>
      </c>
      <c r="AB220" s="43">
        <f t="shared" si="17"/>
        <v>884.22</v>
      </c>
      <c r="AC220">
        <v>405.9</v>
      </c>
      <c r="AD220" s="71">
        <f t="shared" si="15"/>
        <v>330</v>
      </c>
      <c r="AE220" s="71">
        <f t="shared" si="16"/>
        <v>990</v>
      </c>
    </row>
    <row r="221" spans="1:31" ht="15">
      <c r="A221" s="39">
        <v>108</v>
      </c>
      <c r="B221" s="55" t="s">
        <v>297</v>
      </c>
      <c r="C221" s="39" t="s">
        <v>298</v>
      </c>
      <c r="D221" s="56">
        <v>249.38</v>
      </c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65">
        <f t="shared" si="18"/>
        <v>0</v>
      </c>
      <c r="Z221" s="31">
        <v>0</v>
      </c>
      <c r="AA221" s="31">
        <v>1</v>
      </c>
      <c r="AB221" s="31">
        <f t="shared" si="17"/>
        <v>249.38</v>
      </c>
      <c r="AC221">
        <v>290.27999999999997</v>
      </c>
      <c r="AD221" s="73">
        <f t="shared" si="15"/>
        <v>235.99999999999997</v>
      </c>
      <c r="AE221" s="73">
        <f t="shared" si="16"/>
        <v>235.99999999999997</v>
      </c>
    </row>
    <row r="222" spans="1:31" ht="15">
      <c r="A222" s="39">
        <v>109</v>
      </c>
      <c r="B222" s="55" t="s">
        <v>299</v>
      </c>
      <c r="C222" s="39" t="s">
        <v>19</v>
      </c>
      <c r="D222" s="56">
        <v>483.48</v>
      </c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>
        <v>0</v>
      </c>
      <c r="Z222" s="31">
        <v>0</v>
      </c>
      <c r="AA222" s="31">
        <v>1</v>
      </c>
      <c r="AB222" s="31">
        <f t="shared" si="17"/>
        <v>483.48</v>
      </c>
      <c r="AC222" s="69">
        <v>555.09</v>
      </c>
      <c r="AD222" s="73">
        <f t="shared" si="15"/>
        <v>451.29268292682929</v>
      </c>
      <c r="AE222" s="73">
        <f t="shared" si="16"/>
        <v>451.29268292682929</v>
      </c>
    </row>
    <row r="223" spans="1:31" ht="15">
      <c r="A223" s="39">
        <v>110</v>
      </c>
      <c r="B223" s="55" t="s">
        <v>300</v>
      </c>
      <c r="C223" s="39" t="s">
        <v>301</v>
      </c>
      <c r="D223" s="56">
        <v>229.47</v>
      </c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>
        <v>0</v>
      </c>
      <c r="Z223" s="31">
        <v>0</v>
      </c>
      <c r="AA223" s="31">
        <v>1</v>
      </c>
      <c r="AB223" s="31">
        <f t="shared" si="17"/>
        <v>229.47</v>
      </c>
      <c r="AC223" s="69">
        <v>288.20999999999998</v>
      </c>
      <c r="AD223" s="73">
        <f t="shared" si="15"/>
        <v>234.3170731707317</v>
      </c>
      <c r="AE223" s="73">
        <f t="shared" si="16"/>
        <v>234.3170731707317</v>
      </c>
    </row>
    <row r="224" spans="1:31" ht="15">
      <c r="A224" s="44">
        <v>111</v>
      </c>
      <c r="B224" s="46" t="s">
        <v>302</v>
      </c>
      <c r="C224" s="44" t="s">
        <v>303</v>
      </c>
      <c r="D224" s="45">
        <v>307.85000000000002</v>
      </c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>
        <v>3</v>
      </c>
      <c r="U224" s="43"/>
      <c r="V224" s="43"/>
      <c r="W224" s="43"/>
      <c r="X224" s="43"/>
      <c r="Y224" s="43">
        <v>0</v>
      </c>
      <c r="Z224" s="43">
        <v>1</v>
      </c>
      <c r="AA224" s="43">
        <v>1</v>
      </c>
      <c r="AB224" s="43">
        <f t="shared" si="17"/>
        <v>307.85000000000002</v>
      </c>
      <c r="AC224" s="70">
        <v>63.42</v>
      </c>
      <c r="AD224" s="71">
        <f t="shared" si="15"/>
        <v>51.560975609756099</v>
      </c>
      <c r="AE224" s="71">
        <f t="shared" si="16"/>
        <v>51.560975609756099</v>
      </c>
    </row>
    <row r="225" spans="27:31">
      <c r="AA225" t="s">
        <v>396</v>
      </c>
      <c r="AB225" s="40">
        <f>SUM(AB5:AB224)</f>
        <v>283940.84999999986</v>
      </c>
      <c r="AE225" s="72">
        <f>SUM(AE5:AE224)</f>
        <v>71657.289430894321</v>
      </c>
    </row>
    <row r="226" spans="27:31">
      <c r="AA226" t="s">
        <v>397</v>
      </c>
      <c r="AB226" s="74">
        <f>AB225*1.23</f>
        <v>349247.24549999984</v>
      </c>
      <c r="AD226" t="s">
        <v>404</v>
      </c>
      <c r="AE226" s="75">
        <f>AE225*1.23</f>
        <v>88138.466000000015</v>
      </c>
    </row>
  </sheetData>
  <mergeCells count="109">
    <mergeCell ref="AB2:AB4"/>
    <mergeCell ref="A1:AB1"/>
    <mergeCell ref="A15:A18"/>
    <mergeCell ref="B15:B18"/>
    <mergeCell ref="P2:Q3"/>
    <mergeCell ref="T2:U3"/>
    <mergeCell ref="V2:V3"/>
    <mergeCell ref="W2:W3"/>
    <mergeCell ref="R2:S3"/>
    <mergeCell ref="F2:G3"/>
    <mergeCell ref="AA2:AA4"/>
    <mergeCell ref="Y2:Y4"/>
    <mergeCell ref="Z2:Z4"/>
    <mergeCell ref="A2:A4"/>
    <mergeCell ref="B2:B4"/>
    <mergeCell ref="C2:C4"/>
    <mergeCell ref="D2:E4"/>
    <mergeCell ref="X2:X3"/>
    <mergeCell ref="A5:A8"/>
    <mergeCell ref="B5:B8"/>
    <mergeCell ref="J5:K5"/>
    <mergeCell ref="N5:O5"/>
    <mergeCell ref="H2:I3"/>
    <mergeCell ref="J2:K3"/>
    <mergeCell ref="L2:M3"/>
    <mergeCell ref="N2:O3"/>
    <mergeCell ref="J4:K4"/>
    <mergeCell ref="N4:O4"/>
    <mergeCell ref="A94:A97"/>
    <mergeCell ref="B94:B97"/>
    <mergeCell ref="A86:A89"/>
    <mergeCell ref="B86:B89"/>
    <mergeCell ref="A11:A14"/>
    <mergeCell ref="B11:B14"/>
    <mergeCell ref="A66:A69"/>
    <mergeCell ref="B66:B69"/>
    <mergeCell ref="A70:A73"/>
    <mergeCell ref="B70:B73"/>
    <mergeCell ref="A55:A59"/>
    <mergeCell ref="B55:B59"/>
    <mergeCell ref="A62:A65"/>
    <mergeCell ref="B62:B65"/>
    <mergeCell ref="A43:A54"/>
    <mergeCell ref="B43:B54"/>
    <mergeCell ref="A82:A85"/>
    <mergeCell ref="B82:B85"/>
    <mergeCell ref="A90:A93"/>
    <mergeCell ref="B90:B93"/>
    <mergeCell ref="A146:A147"/>
    <mergeCell ref="B146:B147"/>
    <mergeCell ref="A132:A135"/>
    <mergeCell ref="B132:B135"/>
    <mergeCell ref="A110:A111"/>
    <mergeCell ref="B110:B111"/>
    <mergeCell ref="A112:A113"/>
    <mergeCell ref="B112:B113"/>
    <mergeCell ref="A114:A115"/>
    <mergeCell ref="B114:B115"/>
    <mergeCell ref="A102:A105"/>
    <mergeCell ref="B102:B105"/>
    <mergeCell ref="A108:A109"/>
    <mergeCell ref="B108:B109"/>
    <mergeCell ref="A144:A145"/>
    <mergeCell ref="B144:B145"/>
    <mergeCell ref="A106:A107"/>
    <mergeCell ref="B106:B107"/>
    <mergeCell ref="B23:B26"/>
    <mergeCell ref="A29:A32"/>
    <mergeCell ref="B29:B32"/>
    <mergeCell ref="A41:A42"/>
    <mergeCell ref="B41:B42"/>
    <mergeCell ref="A74:A77"/>
    <mergeCell ref="B74:B77"/>
    <mergeCell ref="A78:A81"/>
    <mergeCell ref="B78:B81"/>
    <mergeCell ref="A213:A216"/>
    <mergeCell ref="B213:B216"/>
    <mergeCell ref="A164:A167"/>
    <mergeCell ref="B164:B167"/>
    <mergeCell ref="A186:A189"/>
    <mergeCell ref="B186:B189"/>
    <mergeCell ref="A190:A193"/>
    <mergeCell ref="B190:B193"/>
    <mergeCell ref="B169:B172"/>
    <mergeCell ref="A169:A172"/>
    <mergeCell ref="AC2:AC4"/>
    <mergeCell ref="AD2:AD4"/>
    <mergeCell ref="AE2:AE4"/>
    <mergeCell ref="A197:A200"/>
    <mergeCell ref="B197:B200"/>
    <mergeCell ref="A201:A204"/>
    <mergeCell ref="B201:B204"/>
    <mergeCell ref="A209:A212"/>
    <mergeCell ref="B209:B212"/>
    <mergeCell ref="A148:A149"/>
    <mergeCell ref="B148:B149"/>
    <mergeCell ref="A156:A159"/>
    <mergeCell ref="B156:B159"/>
    <mergeCell ref="A160:A163"/>
    <mergeCell ref="B160:B163"/>
    <mergeCell ref="A116:A117"/>
    <mergeCell ref="B116:B117"/>
    <mergeCell ref="A118:A119"/>
    <mergeCell ref="B118:B119"/>
    <mergeCell ref="A120:A121"/>
    <mergeCell ref="B120:B121"/>
    <mergeCell ref="A98:A101"/>
    <mergeCell ref="B98:B101"/>
    <mergeCell ref="A23:A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2"/>
  <sheetViews>
    <sheetView tabSelected="1" workbookViewId="0">
      <selection activeCell="J13" sqref="J13"/>
    </sheetView>
  </sheetViews>
  <sheetFormatPr defaultRowHeight="14.25"/>
  <cols>
    <col min="1" max="1" width="5.75" customWidth="1"/>
    <col min="2" max="2" width="22.5" customWidth="1"/>
    <col min="3" max="3" width="16.75" customWidth="1"/>
    <col min="4" max="4" width="14.75" customWidth="1"/>
    <col min="5" max="5" width="11.5" customWidth="1"/>
    <col min="7" max="7" width="14.125" customWidth="1"/>
  </cols>
  <sheetData>
    <row r="1" spans="1:9" ht="15">
      <c r="A1" s="163" t="s">
        <v>581</v>
      </c>
      <c r="B1" s="163"/>
      <c r="C1" s="163"/>
      <c r="D1" s="163"/>
      <c r="E1" s="163"/>
      <c r="F1" s="163"/>
      <c r="G1" s="163"/>
    </row>
    <row r="2" spans="1:9" ht="46.5" customHeight="1">
      <c r="A2" s="164" t="s">
        <v>587</v>
      </c>
      <c r="B2" s="164"/>
      <c r="C2" s="164"/>
      <c r="D2" s="164"/>
      <c r="E2" s="164"/>
      <c r="F2" s="164"/>
      <c r="G2" s="164"/>
      <c r="H2" s="112"/>
    </row>
    <row r="3" spans="1:9" ht="28.5" customHeight="1">
      <c r="A3" s="165" t="s">
        <v>572</v>
      </c>
      <c r="B3" s="165"/>
      <c r="C3" s="165"/>
      <c r="D3" s="165"/>
      <c r="E3" s="165"/>
      <c r="F3" s="165"/>
      <c r="G3" s="165"/>
    </row>
    <row r="4" spans="1:9" ht="15" hidden="1" customHeight="1">
      <c r="A4" s="165" t="s">
        <v>580</v>
      </c>
      <c r="B4" s="165"/>
      <c r="C4" s="165"/>
      <c r="D4" s="165"/>
      <c r="E4" s="165"/>
      <c r="F4" s="165"/>
      <c r="G4" s="165"/>
    </row>
    <row r="5" spans="1:9" ht="46.5" customHeight="1">
      <c r="A5" s="165"/>
      <c r="B5" s="165"/>
      <c r="C5" s="165"/>
      <c r="D5" s="165"/>
      <c r="E5" s="165"/>
      <c r="F5" s="165"/>
      <c r="G5" s="165"/>
    </row>
    <row r="6" spans="1:9" ht="14.25" customHeight="1">
      <c r="A6" s="166" t="s">
        <v>573</v>
      </c>
      <c r="B6" s="166"/>
      <c r="C6" s="166"/>
      <c r="D6" s="166"/>
      <c r="E6" s="166"/>
      <c r="F6" s="166"/>
      <c r="G6" s="166"/>
    </row>
    <row r="7" spans="1:9" ht="63.75">
      <c r="A7" s="80" t="s">
        <v>412</v>
      </c>
      <c r="B7" s="81" t="s">
        <v>413</v>
      </c>
      <c r="C7" s="81" t="s">
        <v>434</v>
      </c>
      <c r="D7" s="82" t="s">
        <v>411</v>
      </c>
      <c r="E7" s="81" t="s">
        <v>435</v>
      </c>
      <c r="F7" s="81" t="s">
        <v>436</v>
      </c>
      <c r="G7" s="81" t="s">
        <v>521</v>
      </c>
      <c r="I7" s="79"/>
    </row>
    <row r="8" spans="1:9">
      <c r="A8" s="80">
        <v>1</v>
      </c>
      <c r="B8" s="81">
        <v>2</v>
      </c>
      <c r="C8" s="81">
        <v>3</v>
      </c>
      <c r="D8" s="82">
        <v>4</v>
      </c>
      <c r="E8" s="81">
        <v>5</v>
      </c>
      <c r="F8" s="81">
        <v>6</v>
      </c>
      <c r="G8" s="81">
        <v>7</v>
      </c>
    </row>
    <row r="9" spans="1:9" ht="30" customHeight="1">
      <c r="A9" s="83">
        <v>1</v>
      </c>
      <c r="B9" s="84" t="s">
        <v>39</v>
      </c>
      <c r="C9" s="85" t="s">
        <v>40</v>
      </c>
      <c r="D9" s="133"/>
      <c r="E9" s="113"/>
      <c r="F9" s="86">
        <v>1</v>
      </c>
      <c r="G9" s="113"/>
    </row>
    <row r="10" spans="1:9" ht="30" customHeight="1">
      <c r="A10" s="87">
        <v>2</v>
      </c>
      <c r="B10" s="84" t="s">
        <v>53</v>
      </c>
      <c r="C10" s="85" t="s">
        <v>54</v>
      </c>
      <c r="D10" s="133"/>
      <c r="E10" s="113"/>
      <c r="F10" s="86">
        <v>1</v>
      </c>
      <c r="G10" s="113"/>
    </row>
    <row r="11" spans="1:9" ht="30" customHeight="1">
      <c r="A11" s="83">
        <v>3</v>
      </c>
      <c r="B11" s="84" t="s">
        <v>55</v>
      </c>
      <c r="C11" s="85" t="s">
        <v>56</v>
      </c>
      <c r="D11" s="133"/>
      <c r="E11" s="113"/>
      <c r="F11" s="86">
        <v>4</v>
      </c>
      <c r="G11" s="113"/>
    </row>
    <row r="12" spans="1:9" ht="30" customHeight="1">
      <c r="A12" s="87">
        <v>4</v>
      </c>
      <c r="B12" s="84" t="s">
        <v>57</v>
      </c>
      <c r="C12" s="85" t="s">
        <v>58</v>
      </c>
      <c r="D12" s="133"/>
      <c r="E12" s="113"/>
      <c r="F12" s="86">
        <v>6</v>
      </c>
      <c r="G12" s="113"/>
    </row>
    <row r="13" spans="1:9" ht="30" customHeight="1">
      <c r="A13" s="83">
        <v>5</v>
      </c>
      <c r="B13" s="84" t="s">
        <v>515</v>
      </c>
      <c r="C13" s="85" t="s">
        <v>76</v>
      </c>
      <c r="D13" s="133"/>
      <c r="E13" s="113"/>
      <c r="F13" s="86">
        <v>1</v>
      </c>
      <c r="G13" s="113"/>
    </row>
    <row r="14" spans="1:9" ht="30" customHeight="1">
      <c r="A14" s="83">
        <v>6</v>
      </c>
      <c r="B14" s="84" t="s">
        <v>81</v>
      </c>
      <c r="C14" s="85" t="s">
        <v>82</v>
      </c>
      <c r="D14" s="133"/>
      <c r="E14" s="113"/>
      <c r="F14" s="86">
        <v>1</v>
      </c>
      <c r="G14" s="113"/>
    </row>
    <row r="15" spans="1:9" ht="30" customHeight="1">
      <c r="A15" s="83">
        <v>7</v>
      </c>
      <c r="B15" s="84" t="s">
        <v>83</v>
      </c>
      <c r="C15" s="85" t="s">
        <v>84</v>
      </c>
      <c r="D15" s="133"/>
      <c r="E15" s="113"/>
      <c r="F15" s="86">
        <v>1</v>
      </c>
      <c r="G15" s="113"/>
    </row>
    <row r="16" spans="1:9" ht="30" customHeight="1">
      <c r="A16" s="87">
        <v>8</v>
      </c>
      <c r="B16" s="84" t="s">
        <v>85</v>
      </c>
      <c r="C16" s="85" t="s">
        <v>86</v>
      </c>
      <c r="D16" s="133"/>
      <c r="E16" s="113"/>
      <c r="F16" s="86">
        <v>1</v>
      </c>
      <c r="G16" s="113"/>
    </row>
    <row r="17" spans="1:7" ht="30" customHeight="1">
      <c r="A17" s="87">
        <v>9</v>
      </c>
      <c r="B17" s="84" t="s">
        <v>87</v>
      </c>
      <c r="C17" s="85" t="s">
        <v>88</v>
      </c>
      <c r="D17" s="133"/>
      <c r="E17" s="113"/>
      <c r="F17" s="86">
        <v>1</v>
      </c>
      <c r="G17" s="113"/>
    </row>
    <row r="18" spans="1:7" ht="30" customHeight="1">
      <c r="A18" s="88">
        <v>10</v>
      </c>
      <c r="B18" s="84" t="s">
        <v>99</v>
      </c>
      <c r="C18" s="85" t="s">
        <v>527</v>
      </c>
      <c r="D18" s="133"/>
      <c r="E18" s="113"/>
      <c r="F18" s="86">
        <v>6</v>
      </c>
      <c r="G18" s="113"/>
    </row>
    <row r="19" spans="1:7" ht="30" customHeight="1">
      <c r="A19" s="88">
        <v>10</v>
      </c>
      <c r="B19" s="84" t="s">
        <v>437</v>
      </c>
      <c r="C19" s="89" t="s">
        <v>528</v>
      </c>
      <c r="D19" s="133"/>
      <c r="E19" s="113"/>
      <c r="F19" s="86">
        <v>5</v>
      </c>
      <c r="G19" s="113"/>
    </row>
    <row r="20" spans="1:7" ht="30" customHeight="1">
      <c r="A20" s="88">
        <v>10</v>
      </c>
      <c r="B20" s="84" t="s">
        <v>438</v>
      </c>
      <c r="C20" s="85" t="s">
        <v>529</v>
      </c>
      <c r="D20" s="133"/>
      <c r="E20" s="113"/>
      <c r="F20" s="86">
        <v>5</v>
      </c>
      <c r="G20" s="113"/>
    </row>
    <row r="21" spans="1:7" ht="30" customHeight="1">
      <c r="A21" s="88">
        <v>10</v>
      </c>
      <c r="B21" s="84" t="s">
        <v>439</v>
      </c>
      <c r="C21" s="85" t="s">
        <v>530</v>
      </c>
      <c r="D21" s="133"/>
      <c r="E21" s="113"/>
      <c r="F21" s="86">
        <v>6</v>
      </c>
      <c r="G21" s="113"/>
    </row>
    <row r="22" spans="1:7" ht="30" customHeight="1">
      <c r="A22" s="88">
        <v>11</v>
      </c>
      <c r="B22" s="84" t="s">
        <v>109</v>
      </c>
      <c r="C22" s="85" t="s">
        <v>531</v>
      </c>
      <c r="D22" s="133"/>
      <c r="E22" s="113"/>
      <c r="F22" s="86">
        <v>1</v>
      </c>
      <c r="G22" s="113"/>
    </row>
    <row r="23" spans="1:7" ht="30" customHeight="1">
      <c r="A23" s="88">
        <v>11</v>
      </c>
      <c r="B23" s="84" t="s">
        <v>109</v>
      </c>
      <c r="C23" s="85" t="s">
        <v>532</v>
      </c>
      <c r="D23" s="133"/>
      <c r="E23" s="113"/>
      <c r="F23" s="86">
        <v>1</v>
      </c>
      <c r="G23" s="113"/>
    </row>
    <row r="24" spans="1:7" ht="30" customHeight="1">
      <c r="A24" s="88">
        <v>11</v>
      </c>
      <c r="B24" s="84" t="s">
        <v>109</v>
      </c>
      <c r="C24" s="85" t="s">
        <v>533</v>
      </c>
      <c r="D24" s="133"/>
      <c r="E24" s="113"/>
      <c r="F24" s="86">
        <v>1</v>
      </c>
      <c r="G24" s="113"/>
    </row>
    <row r="25" spans="1:7" ht="30" customHeight="1">
      <c r="A25" s="88">
        <v>11</v>
      </c>
      <c r="B25" s="84" t="s">
        <v>109</v>
      </c>
      <c r="C25" s="85" t="s">
        <v>534</v>
      </c>
      <c r="D25" s="133"/>
      <c r="E25" s="113"/>
      <c r="F25" s="86">
        <v>1</v>
      </c>
      <c r="G25" s="113"/>
    </row>
    <row r="26" spans="1:7" ht="30" customHeight="1">
      <c r="A26" s="88">
        <v>12</v>
      </c>
      <c r="B26" s="90" t="s">
        <v>516</v>
      </c>
      <c r="C26" s="85" t="s">
        <v>535</v>
      </c>
      <c r="D26" s="133"/>
      <c r="E26" s="113"/>
      <c r="F26" s="86">
        <v>1</v>
      </c>
      <c r="G26" s="113"/>
    </row>
    <row r="27" spans="1:7" ht="30" customHeight="1">
      <c r="A27" s="88">
        <v>12</v>
      </c>
      <c r="B27" s="90" t="s">
        <v>516</v>
      </c>
      <c r="C27" s="85" t="s">
        <v>536</v>
      </c>
      <c r="D27" s="133"/>
      <c r="E27" s="113"/>
      <c r="F27" s="86">
        <v>1</v>
      </c>
      <c r="G27" s="113"/>
    </row>
    <row r="28" spans="1:7" ht="30" customHeight="1">
      <c r="A28" s="88">
        <v>12</v>
      </c>
      <c r="B28" s="90" t="s">
        <v>516</v>
      </c>
      <c r="C28" s="85" t="s">
        <v>537</v>
      </c>
      <c r="D28" s="133"/>
      <c r="E28" s="113"/>
      <c r="F28" s="86">
        <v>1</v>
      </c>
      <c r="G28" s="113"/>
    </row>
    <row r="29" spans="1:7" ht="30" customHeight="1">
      <c r="A29" s="88">
        <v>12</v>
      </c>
      <c r="B29" s="90" t="s">
        <v>516</v>
      </c>
      <c r="C29" s="85" t="s">
        <v>538</v>
      </c>
      <c r="D29" s="133"/>
      <c r="E29" s="113"/>
      <c r="F29" s="86">
        <v>1</v>
      </c>
      <c r="G29" s="113"/>
    </row>
    <row r="30" spans="1:7" ht="30" customHeight="1">
      <c r="A30" s="88">
        <v>13</v>
      </c>
      <c r="B30" s="84" t="s">
        <v>129</v>
      </c>
      <c r="C30" s="85" t="s">
        <v>539</v>
      </c>
      <c r="D30" s="133"/>
      <c r="E30" s="113"/>
      <c r="F30" s="86">
        <v>1</v>
      </c>
      <c r="G30" s="113"/>
    </row>
    <row r="31" spans="1:7" ht="30" customHeight="1">
      <c r="A31" s="88">
        <v>13</v>
      </c>
      <c r="B31" s="84" t="s">
        <v>129</v>
      </c>
      <c r="C31" s="85" t="s">
        <v>540</v>
      </c>
      <c r="D31" s="133"/>
      <c r="E31" s="113"/>
      <c r="F31" s="86">
        <v>1</v>
      </c>
      <c r="G31" s="113"/>
    </row>
    <row r="32" spans="1:7" ht="30" customHeight="1">
      <c r="A32" s="88">
        <v>13</v>
      </c>
      <c r="B32" s="84" t="s">
        <v>129</v>
      </c>
      <c r="C32" s="85" t="s">
        <v>541</v>
      </c>
      <c r="D32" s="133"/>
      <c r="E32" s="113"/>
      <c r="F32" s="86">
        <v>1</v>
      </c>
      <c r="G32" s="113"/>
    </row>
    <row r="33" spans="1:7" ht="30" customHeight="1">
      <c r="A33" s="88">
        <v>13</v>
      </c>
      <c r="B33" s="84" t="s">
        <v>129</v>
      </c>
      <c r="C33" s="85" t="s">
        <v>542</v>
      </c>
      <c r="D33" s="133"/>
      <c r="E33" s="113"/>
      <c r="F33" s="86">
        <v>1</v>
      </c>
      <c r="G33" s="113"/>
    </row>
    <row r="34" spans="1:7" ht="30" customHeight="1">
      <c r="A34" s="88">
        <v>14</v>
      </c>
      <c r="B34" s="84" t="s">
        <v>134</v>
      </c>
      <c r="C34" s="85" t="s">
        <v>543</v>
      </c>
      <c r="D34" s="133"/>
      <c r="E34" s="113"/>
      <c r="F34" s="86">
        <v>4</v>
      </c>
      <c r="G34" s="113"/>
    </row>
    <row r="35" spans="1:7" ht="30" customHeight="1">
      <c r="A35" s="88">
        <v>14</v>
      </c>
      <c r="B35" s="84" t="s">
        <v>134</v>
      </c>
      <c r="C35" s="85" t="s">
        <v>544</v>
      </c>
      <c r="D35" s="133"/>
      <c r="E35" s="113"/>
      <c r="F35" s="86">
        <v>1</v>
      </c>
      <c r="G35" s="113"/>
    </row>
    <row r="36" spans="1:7" ht="30" customHeight="1">
      <c r="A36" s="88">
        <v>14</v>
      </c>
      <c r="B36" s="84" t="s">
        <v>134</v>
      </c>
      <c r="C36" s="85" t="s">
        <v>545</v>
      </c>
      <c r="D36" s="133"/>
      <c r="E36" s="113"/>
      <c r="F36" s="86">
        <v>2</v>
      </c>
      <c r="G36" s="113"/>
    </row>
    <row r="37" spans="1:7" ht="30" customHeight="1">
      <c r="A37" s="88">
        <v>14</v>
      </c>
      <c r="B37" s="84" t="s">
        <v>134</v>
      </c>
      <c r="C37" s="85" t="s">
        <v>546</v>
      </c>
      <c r="D37" s="133"/>
      <c r="E37" s="113"/>
      <c r="F37" s="86">
        <v>2</v>
      </c>
      <c r="G37" s="113"/>
    </row>
    <row r="38" spans="1:7" ht="30" customHeight="1">
      <c r="A38" s="88">
        <v>15</v>
      </c>
      <c r="B38" s="84" t="s">
        <v>139</v>
      </c>
      <c r="C38" s="85" t="s">
        <v>547</v>
      </c>
      <c r="D38" s="133"/>
      <c r="E38" s="113"/>
      <c r="F38" s="86">
        <v>1</v>
      </c>
      <c r="G38" s="113"/>
    </row>
    <row r="39" spans="1:7" ht="30" customHeight="1">
      <c r="A39" s="88">
        <v>15</v>
      </c>
      <c r="B39" s="84" t="s">
        <v>139</v>
      </c>
      <c r="C39" s="85" t="s">
        <v>548</v>
      </c>
      <c r="D39" s="133"/>
      <c r="E39" s="113"/>
      <c r="F39" s="86">
        <v>1</v>
      </c>
      <c r="G39" s="113"/>
    </row>
    <row r="40" spans="1:7" ht="30" customHeight="1">
      <c r="A40" s="88">
        <v>15</v>
      </c>
      <c r="B40" s="84" t="s">
        <v>139</v>
      </c>
      <c r="C40" s="85" t="s">
        <v>549</v>
      </c>
      <c r="D40" s="133"/>
      <c r="E40" s="113"/>
      <c r="F40" s="86">
        <v>1</v>
      </c>
      <c r="G40" s="113"/>
    </row>
    <row r="41" spans="1:7" ht="30" customHeight="1">
      <c r="A41" s="88">
        <v>15</v>
      </c>
      <c r="B41" s="84" t="s">
        <v>139</v>
      </c>
      <c r="C41" s="85" t="s">
        <v>550</v>
      </c>
      <c r="D41" s="133"/>
      <c r="E41" s="113"/>
      <c r="F41" s="86">
        <v>1</v>
      </c>
      <c r="G41" s="113"/>
    </row>
    <row r="42" spans="1:7" ht="30" customHeight="1">
      <c r="A42" s="88">
        <v>16</v>
      </c>
      <c r="B42" s="84" t="s">
        <v>144</v>
      </c>
      <c r="C42" s="85" t="s">
        <v>440</v>
      </c>
      <c r="D42" s="133"/>
      <c r="E42" s="113"/>
      <c r="F42" s="86">
        <v>4</v>
      </c>
      <c r="G42" s="113"/>
    </row>
    <row r="43" spans="1:7" ht="30" customHeight="1">
      <c r="A43" s="88">
        <v>16</v>
      </c>
      <c r="B43" s="84" t="s">
        <v>144</v>
      </c>
      <c r="C43" s="85" t="s">
        <v>441</v>
      </c>
      <c r="D43" s="133"/>
      <c r="E43" s="113"/>
      <c r="F43" s="86">
        <v>4</v>
      </c>
      <c r="G43" s="113"/>
    </row>
    <row r="44" spans="1:7" ht="30" customHeight="1">
      <c r="A44" s="88">
        <v>16</v>
      </c>
      <c r="B44" s="84" t="s">
        <v>144</v>
      </c>
      <c r="C44" s="85" t="s">
        <v>442</v>
      </c>
      <c r="D44" s="133"/>
      <c r="E44" s="113"/>
      <c r="F44" s="86">
        <v>4</v>
      </c>
      <c r="G44" s="113"/>
    </row>
    <row r="45" spans="1:7" ht="30" customHeight="1">
      <c r="A45" s="88">
        <v>16</v>
      </c>
      <c r="B45" s="84" t="s">
        <v>144</v>
      </c>
      <c r="C45" s="85" t="s">
        <v>443</v>
      </c>
      <c r="D45" s="133"/>
      <c r="E45" s="113"/>
      <c r="F45" s="86">
        <v>4</v>
      </c>
      <c r="G45" s="113"/>
    </row>
    <row r="46" spans="1:7" ht="30" customHeight="1">
      <c r="A46" s="88">
        <v>17</v>
      </c>
      <c r="B46" s="84" t="s">
        <v>517</v>
      </c>
      <c r="C46" s="85" t="s">
        <v>153</v>
      </c>
      <c r="D46" s="133"/>
      <c r="E46" s="113"/>
      <c r="F46" s="86">
        <v>1</v>
      </c>
      <c r="G46" s="113"/>
    </row>
    <row r="47" spans="1:7" ht="30" customHeight="1">
      <c r="A47" s="88">
        <v>17</v>
      </c>
      <c r="B47" s="84" t="s">
        <v>444</v>
      </c>
      <c r="C47" s="85" t="s">
        <v>154</v>
      </c>
      <c r="D47" s="133"/>
      <c r="E47" s="113"/>
      <c r="F47" s="86">
        <v>1</v>
      </c>
      <c r="G47" s="113"/>
    </row>
    <row r="48" spans="1:7" ht="30" customHeight="1">
      <c r="A48" s="88">
        <v>18</v>
      </c>
      <c r="B48" s="84" t="s">
        <v>155</v>
      </c>
      <c r="C48" s="85" t="s">
        <v>153</v>
      </c>
      <c r="D48" s="133"/>
      <c r="E48" s="113"/>
      <c r="F48" s="86">
        <v>1</v>
      </c>
      <c r="G48" s="113"/>
    </row>
    <row r="49" spans="1:7" ht="30" customHeight="1">
      <c r="A49" s="88">
        <v>18</v>
      </c>
      <c r="B49" s="84" t="s">
        <v>155</v>
      </c>
      <c r="C49" s="85" t="s">
        <v>156</v>
      </c>
      <c r="D49" s="133"/>
      <c r="E49" s="113"/>
      <c r="F49" s="86">
        <v>1</v>
      </c>
      <c r="G49" s="113"/>
    </row>
    <row r="50" spans="1:7" ht="30" customHeight="1">
      <c r="A50" s="88">
        <v>19</v>
      </c>
      <c r="B50" s="84" t="s">
        <v>160</v>
      </c>
      <c r="C50" s="85" t="s">
        <v>161</v>
      </c>
      <c r="D50" s="133"/>
      <c r="E50" s="113"/>
      <c r="F50" s="86">
        <v>1</v>
      </c>
      <c r="G50" s="113"/>
    </row>
    <row r="51" spans="1:7" ht="30" customHeight="1">
      <c r="A51" s="88">
        <v>19</v>
      </c>
      <c r="B51" s="84" t="s">
        <v>160</v>
      </c>
      <c r="C51" s="85" t="s">
        <v>162</v>
      </c>
      <c r="D51" s="133"/>
      <c r="E51" s="113"/>
      <c r="F51" s="86">
        <v>1</v>
      </c>
      <c r="G51" s="113"/>
    </row>
    <row r="52" spans="1:7" ht="30" customHeight="1">
      <c r="A52" s="88">
        <v>20</v>
      </c>
      <c r="B52" s="84" t="s">
        <v>166</v>
      </c>
      <c r="C52" s="85" t="s">
        <v>167</v>
      </c>
      <c r="D52" s="133"/>
      <c r="E52" s="113"/>
      <c r="F52" s="86">
        <v>1</v>
      </c>
      <c r="G52" s="113"/>
    </row>
    <row r="53" spans="1:7" ht="30" customHeight="1">
      <c r="A53" s="88">
        <v>20</v>
      </c>
      <c r="B53" s="84" t="s">
        <v>166</v>
      </c>
      <c r="C53" s="85" t="s">
        <v>168</v>
      </c>
      <c r="D53" s="133"/>
      <c r="E53" s="113"/>
      <c r="F53" s="86">
        <v>1</v>
      </c>
      <c r="G53" s="113"/>
    </row>
    <row r="54" spans="1:7" ht="30" customHeight="1">
      <c r="A54" s="88">
        <v>21</v>
      </c>
      <c r="B54" s="84" t="s">
        <v>169</v>
      </c>
      <c r="C54" s="85" t="s">
        <v>170</v>
      </c>
      <c r="D54" s="133"/>
      <c r="E54" s="113"/>
      <c r="F54" s="86">
        <v>1</v>
      </c>
      <c r="G54" s="113"/>
    </row>
    <row r="55" spans="1:7" ht="30" customHeight="1">
      <c r="A55" s="88">
        <v>21</v>
      </c>
      <c r="B55" s="84" t="s">
        <v>169</v>
      </c>
      <c r="C55" s="85" t="s">
        <v>171</v>
      </c>
      <c r="D55" s="133"/>
      <c r="E55" s="113"/>
      <c r="F55" s="86">
        <v>1</v>
      </c>
      <c r="G55" s="113"/>
    </row>
    <row r="56" spans="1:7" ht="30" customHeight="1">
      <c r="A56" s="88">
        <v>22</v>
      </c>
      <c r="B56" s="84" t="s">
        <v>347</v>
      </c>
      <c r="C56" s="85" t="s">
        <v>173</v>
      </c>
      <c r="D56" s="133"/>
      <c r="E56" s="113"/>
      <c r="F56" s="86">
        <v>60</v>
      </c>
      <c r="G56" s="113"/>
    </row>
    <row r="57" spans="1:7" ht="30" customHeight="1">
      <c r="A57" s="88">
        <v>23</v>
      </c>
      <c r="B57" s="84" t="s">
        <v>348</v>
      </c>
      <c r="C57" s="85" t="s">
        <v>177</v>
      </c>
      <c r="D57" s="133"/>
      <c r="E57" s="113"/>
      <c r="F57" s="86">
        <v>15</v>
      </c>
      <c r="G57" s="113"/>
    </row>
    <row r="58" spans="1:7" ht="30" customHeight="1">
      <c r="A58" s="88">
        <v>24</v>
      </c>
      <c r="B58" s="84" t="s">
        <v>179</v>
      </c>
      <c r="C58" s="85" t="s">
        <v>180</v>
      </c>
      <c r="D58" s="133"/>
      <c r="E58" s="113"/>
      <c r="F58" s="86">
        <v>5</v>
      </c>
      <c r="G58" s="113"/>
    </row>
    <row r="59" spans="1:7" ht="30" customHeight="1">
      <c r="A59" s="88">
        <v>25</v>
      </c>
      <c r="B59" s="84" t="s">
        <v>518</v>
      </c>
      <c r="C59" s="85" t="s">
        <v>183</v>
      </c>
      <c r="D59" s="133"/>
      <c r="E59" s="113"/>
      <c r="F59" s="86">
        <v>1</v>
      </c>
      <c r="G59" s="113"/>
    </row>
    <row r="60" spans="1:7" ht="30" customHeight="1">
      <c r="A60" s="88">
        <v>26</v>
      </c>
      <c r="B60" s="84" t="s">
        <v>184</v>
      </c>
      <c r="C60" s="85" t="s">
        <v>185</v>
      </c>
      <c r="D60" s="133"/>
      <c r="E60" s="113"/>
      <c r="F60" s="86">
        <v>1</v>
      </c>
      <c r="G60" s="113"/>
    </row>
    <row r="61" spans="1:7" ht="30" customHeight="1">
      <c r="A61" s="88">
        <v>27</v>
      </c>
      <c r="B61" s="84" t="s">
        <v>186</v>
      </c>
      <c r="C61" s="85" t="s">
        <v>187</v>
      </c>
      <c r="D61" s="133"/>
      <c r="E61" s="113"/>
      <c r="F61" s="86">
        <v>70</v>
      </c>
      <c r="G61" s="113"/>
    </row>
    <row r="62" spans="1:7" ht="30" customHeight="1">
      <c r="A62" s="88">
        <v>28</v>
      </c>
      <c r="B62" s="84" t="s">
        <v>519</v>
      </c>
      <c r="C62" s="85" t="s">
        <v>195</v>
      </c>
      <c r="D62" s="133"/>
      <c r="E62" s="113"/>
      <c r="F62" s="86">
        <v>6</v>
      </c>
      <c r="G62" s="113"/>
    </row>
    <row r="63" spans="1:7" ht="30" customHeight="1">
      <c r="A63" s="88">
        <v>29</v>
      </c>
      <c r="B63" s="84" t="s">
        <v>204</v>
      </c>
      <c r="C63" s="85" t="s">
        <v>433</v>
      </c>
      <c r="D63" s="133"/>
      <c r="E63" s="113"/>
      <c r="F63" s="86">
        <v>1</v>
      </c>
      <c r="G63" s="113"/>
    </row>
    <row r="64" spans="1:7" ht="30" customHeight="1">
      <c r="A64" s="88">
        <v>30</v>
      </c>
      <c r="B64" s="84" t="s">
        <v>206</v>
      </c>
      <c r="C64" s="85" t="s">
        <v>207</v>
      </c>
      <c r="D64" s="133"/>
      <c r="E64" s="113"/>
      <c r="F64" s="86">
        <v>4</v>
      </c>
      <c r="G64" s="113"/>
    </row>
    <row r="65" spans="1:7" ht="30" customHeight="1">
      <c r="A65" s="88">
        <v>31</v>
      </c>
      <c r="B65" s="84" t="s">
        <v>210</v>
      </c>
      <c r="C65" s="85" t="s">
        <v>13</v>
      </c>
      <c r="D65" s="133"/>
      <c r="E65" s="113"/>
      <c r="F65" s="86">
        <v>15</v>
      </c>
      <c r="G65" s="113"/>
    </row>
    <row r="66" spans="1:7" ht="30" customHeight="1">
      <c r="A66" s="88">
        <v>32</v>
      </c>
      <c r="B66" s="84" t="s">
        <v>211</v>
      </c>
      <c r="C66" s="85" t="s">
        <v>212</v>
      </c>
      <c r="D66" s="133"/>
      <c r="E66" s="113"/>
      <c r="F66" s="86">
        <v>6</v>
      </c>
      <c r="G66" s="113"/>
    </row>
    <row r="67" spans="1:7" ht="30" customHeight="1">
      <c r="A67" s="88">
        <v>33</v>
      </c>
      <c r="B67" s="84" t="s">
        <v>229</v>
      </c>
      <c r="C67" s="85" t="s">
        <v>230</v>
      </c>
      <c r="D67" s="133"/>
      <c r="E67" s="113"/>
      <c r="F67" s="86">
        <v>6</v>
      </c>
      <c r="G67" s="113"/>
    </row>
    <row r="68" spans="1:7" ht="30" customHeight="1">
      <c r="A68" s="88">
        <v>34</v>
      </c>
      <c r="B68" s="84" t="s">
        <v>231</v>
      </c>
      <c r="C68" s="85" t="s">
        <v>232</v>
      </c>
      <c r="D68" s="133"/>
      <c r="E68" s="113"/>
      <c r="F68" s="86">
        <v>1</v>
      </c>
      <c r="G68" s="113"/>
    </row>
    <row r="69" spans="1:7" ht="43.5" customHeight="1">
      <c r="A69" s="88">
        <v>35</v>
      </c>
      <c r="B69" s="84" t="s">
        <v>233</v>
      </c>
      <c r="C69" s="85" t="s">
        <v>522</v>
      </c>
      <c r="D69" s="133"/>
      <c r="E69" s="113"/>
      <c r="F69" s="86">
        <v>10</v>
      </c>
      <c r="G69" s="113"/>
    </row>
    <row r="70" spans="1:7" ht="45" customHeight="1">
      <c r="A70" s="88">
        <v>35</v>
      </c>
      <c r="B70" s="84" t="s">
        <v>233</v>
      </c>
      <c r="C70" s="85" t="s">
        <v>445</v>
      </c>
      <c r="D70" s="133"/>
      <c r="E70" s="113"/>
      <c r="F70" s="86">
        <v>5</v>
      </c>
      <c r="G70" s="113"/>
    </row>
    <row r="71" spans="1:7" ht="42.75" customHeight="1">
      <c r="A71" s="88">
        <v>35</v>
      </c>
      <c r="B71" s="84" t="s">
        <v>233</v>
      </c>
      <c r="C71" s="85" t="s">
        <v>446</v>
      </c>
      <c r="D71" s="133"/>
      <c r="E71" s="113"/>
      <c r="F71" s="86">
        <v>5</v>
      </c>
      <c r="G71" s="113"/>
    </row>
    <row r="72" spans="1:7" ht="42.75" customHeight="1">
      <c r="A72" s="88">
        <v>35</v>
      </c>
      <c r="B72" s="84" t="s">
        <v>233</v>
      </c>
      <c r="C72" s="85" t="s">
        <v>585</v>
      </c>
      <c r="D72" s="133"/>
      <c r="E72" s="113"/>
      <c r="F72" s="86">
        <v>5</v>
      </c>
      <c r="G72" s="113"/>
    </row>
    <row r="73" spans="1:7" ht="39.950000000000003" customHeight="1">
      <c r="A73" s="91" t="s">
        <v>523</v>
      </c>
      <c r="B73" s="92" t="s">
        <v>233</v>
      </c>
      <c r="C73" s="93" t="s">
        <v>447</v>
      </c>
      <c r="D73" s="134"/>
      <c r="E73" s="114"/>
      <c r="F73" s="93">
        <v>15</v>
      </c>
      <c r="G73" s="114"/>
    </row>
    <row r="74" spans="1:7" ht="39.950000000000003" customHeight="1">
      <c r="A74" s="91" t="s">
        <v>523</v>
      </c>
      <c r="B74" s="92" t="s">
        <v>233</v>
      </c>
      <c r="C74" s="93" t="s">
        <v>512</v>
      </c>
      <c r="D74" s="134"/>
      <c r="E74" s="114"/>
      <c r="F74" s="93">
        <v>2</v>
      </c>
      <c r="G74" s="114"/>
    </row>
    <row r="75" spans="1:7" ht="39.950000000000003" customHeight="1">
      <c r="A75" s="91" t="s">
        <v>523</v>
      </c>
      <c r="B75" s="92" t="s">
        <v>233</v>
      </c>
      <c r="C75" s="93" t="s">
        <v>513</v>
      </c>
      <c r="D75" s="134"/>
      <c r="E75" s="114"/>
      <c r="F75" s="93">
        <v>2</v>
      </c>
      <c r="G75" s="114"/>
    </row>
    <row r="76" spans="1:7" ht="39.950000000000003" customHeight="1">
      <c r="A76" s="91" t="s">
        <v>523</v>
      </c>
      <c r="B76" s="92" t="s">
        <v>233</v>
      </c>
      <c r="C76" s="93" t="s">
        <v>514</v>
      </c>
      <c r="D76" s="134"/>
      <c r="E76" s="114"/>
      <c r="F76" s="93">
        <v>2</v>
      </c>
      <c r="G76" s="114"/>
    </row>
    <row r="77" spans="1:7" ht="45.75" customHeight="1">
      <c r="A77" s="88">
        <v>36</v>
      </c>
      <c r="B77" s="84" t="s">
        <v>32</v>
      </c>
      <c r="C77" s="85" t="s">
        <v>407</v>
      </c>
      <c r="D77" s="133"/>
      <c r="E77" s="113"/>
      <c r="F77" s="86">
        <v>1</v>
      </c>
      <c r="G77" s="113"/>
    </row>
    <row r="78" spans="1:7" ht="42.75" customHeight="1">
      <c r="A78" s="88">
        <v>36</v>
      </c>
      <c r="B78" s="84" t="s">
        <v>32</v>
      </c>
      <c r="C78" s="85" t="s">
        <v>408</v>
      </c>
      <c r="D78" s="133"/>
      <c r="E78" s="113"/>
      <c r="F78" s="86">
        <v>1</v>
      </c>
      <c r="G78" s="113"/>
    </row>
    <row r="79" spans="1:7" ht="40.5" customHeight="1">
      <c r="A79" s="88">
        <v>36</v>
      </c>
      <c r="B79" s="84" t="s">
        <v>32</v>
      </c>
      <c r="C79" s="85" t="s">
        <v>409</v>
      </c>
      <c r="D79" s="133"/>
      <c r="E79" s="113"/>
      <c r="F79" s="86">
        <v>1</v>
      </c>
      <c r="G79" s="113"/>
    </row>
    <row r="80" spans="1:7" ht="38.1" customHeight="1">
      <c r="A80" s="88">
        <v>36</v>
      </c>
      <c r="B80" s="84" t="s">
        <v>32</v>
      </c>
      <c r="C80" s="85" t="s">
        <v>410</v>
      </c>
      <c r="D80" s="133"/>
      <c r="E80" s="113"/>
      <c r="F80" s="86">
        <v>1</v>
      </c>
      <c r="G80" s="113"/>
    </row>
    <row r="81" spans="1:7" ht="39.950000000000003" customHeight="1">
      <c r="A81" s="91" t="s">
        <v>524</v>
      </c>
      <c r="B81" s="94" t="s">
        <v>32</v>
      </c>
      <c r="C81" s="85" t="s">
        <v>406</v>
      </c>
      <c r="D81" s="133"/>
      <c r="E81" s="113"/>
      <c r="F81" s="85">
        <v>1</v>
      </c>
      <c r="G81" s="113"/>
    </row>
    <row r="82" spans="1:7" ht="39.950000000000003" customHeight="1">
      <c r="A82" s="91" t="s">
        <v>524</v>
      </c>
      <c r="B82" s="94" t="s">
        <v>32</v>
      </c>
      <c r="C82" s="85" t="s">
        <v>505</v>
      </c>
      <c r="D82" s="133"/>
      <c r="E82" s="113"/>
      <c r="F82" s="85">
        <v>1</v>
      </c>
      <c r="G82" s="113"/>
    </row>
    <row r="83" spans="1:7" ht="39.950000000000003" customHeight="1">
      <c r="A83" s="91" t="s">
        <v>524</v>
      </c>
      <c r="B83" s="94" t="s">
        <v>32</v>
      </c>
      <c r="C83" s="85" t="s">
        <v>507</v>
      </c>
      <c r="D83" s="133"/>
      <c r="E83" s="113"/>
      <c r="F83" s="85">
        <v>1</v>
      </c>
      <c r="G83" s="113"/>
    </row>
    <row r="84" spans="1:7" ht="39.950000000000003" customHeight="1">
      <c r="A84" s="91" t="s">
        <v>524</v>
      </c>
      <c r="B84" s="94" t="s">
        <v>32</v>
      </c>
      <c r="C84" s="85" t="s">
        <v>506</v>
      </c>
      <c r="D84" s="133"/>
      <c r="E84" s="113"/>
      <c r="F84" s="85">
        <v>1</v>
      </c>
      <c r="G84" s="113"/>
    </row>
    <row r="85" spans="1:7" ht="39.950000000000003" customHeight="1">
      <c r="A85" s="91">
        <v>37</v>
      </c>
      <c r="B85" s="84" t="s">
        <v>353</v>
      </c>
      <c r="C85" s="85" t="s">
        <v>354</v>
      </c>
      <c r="D85" s="133"/>
      <c r="E85" s="113"/>
      <c r="F85" s="85">
        <v>10</v>
      </c>
      <c r="G85" s="113"/>
    </row>
    <row r="86" spans="1:7" ht="39.950000000000003" customHeight="1">
      <c r="A86" s="91">
        <v>38</v>
      </c>
      <c r="B86" s="84" t="s">
        <v>382</v>
      </c>
      <c r="C86" s="85" t="s">
        <v>508</v>
      </c>
      <c r="D86" s="133"/>
      <c r="E86" s="113"/>
      <c r="F86" s="85">
        <v>10</v>
      </c>
      <c r="G86" s="113"/>
    </row>
    <row r="87" spans="1:7" ht="39.950000000000003" customHeight="1">
      <c r="A87" s="91">
        <v>38</v>
      </c>
      <c r="B87" s="84" t="s">
        <v>382</v>
      </c>
      <c r="C87" s="85" t="s">
        <v>448</v>
      </c>
      <c r="D87" s="133"/>
      <c r="E87" s="113"/>
      <c r="F87" s="85">
        <v>4</v>
      </c>
      <c r="G87" s="113"/>
    </row>
    <row r="88" spans="1:7" ht="39.950000000000003" customHeight="1">
      <c r="A88" s="91">
        <v>38</v>
      </c>
      <c r="B88" s="84" t="s">
        <v>449</v>
      </c>
      <c r="C88" s="85" t="s">
        <v>450</v>
      </c>
      <c r="D88" s="133"/>
      <c r="E88" s="113"/>
      <c r="F88" s="85">
        <v>4</v>
      </c>
      <c r="G88" s="113"/>
    </row>
    <row r="89" spans="1:7" ht="39.950000000000003" customHeight="1">
      <c r="A89" s="91">
        <v>38</v>
      </c>
      <c r="B89" s="84" t="s">
        <v>449</v>
      </c>
      <c r="C89" s="85" t="s">
        <v>451</v>
      </c>
      <c r="D89" s="133"/>
      <c r="E89" s="113"/>
      <c r="F89" s="85">
        <v>4</v>
      </c>
      <c r="G89" s="113"/>
    </row>
    <row r="90" spans="1:7" ht="39.950000000000003" customHeight="1">
      <c r="A90" s="91" t="s">
        <v>525</v>
      </c>
      <c r="B90" s="84" t="s">
        <v>382</v>
      </c>
      <c r="C90" s="85" t="s">
        <v>452</v>
      </c>
      <c r="D90" s="133"/>
      <c r="E90" s="113"/>
      <c r="F90" s="85">
        <v>12</v>
      </c>
      <c r="G90" s="113"/>
    </row>
    <row r="91" spans="1:7" ht="39.950000000000003" customHeight="1">
      <c r="A91" s="91" t="s">
        <v>525</v>
      </c>
      <c r="B91" s="84" t="s">
        <v>382</v>
      </c>
      <c r="C91" s="85" t="s">
        <v>509</v>
      </c>
      <c r="D91" s="133"/>
      <c r="E91" s="113"/>
      <c r="F91" s="85">
        <v>8</v>
      </c>
      <c r="G91" s="113"/>
    </row>
    <row r="92" spans="1:7" ht="39.950000000000003" customHeight="1">
      <c r="A92" s="91" t="s">
        <v>525</v>
      </c>
      <c r="B92" s="84" t="s">
        <v>449</v>
      </c>
      <c r="C92" s="85" t="s">
        <v>510</v>
      </c>
      <c r="D92" s="133"/>
      <c r="E92" s="113"/>
      <c r="F92" s="85">
        <v>5</v>
      </c>
      <c r="G92" s="113"/>
    </row>
    <row r="93" spans="1:7" ht="39.950000000000003" customHeight="1">
      <c r="A93" s="91" t="s">
        <v>525</v>
      </c>
      <c r="B93" s="84" t="s">
        <v>449</v>
      </c>
      <c r="C93" s="85" t="s">
        <v>511</v>
      </c>
      <c r="D93" s="133"/>
      <c r="E93" s="113"/>
      <c r="F93" s="85">
        <v>5</v>
      </c>
      <c r="G93" s="113"/>
    </row>
    <row r="94" spans="1:7" ht="39.950000000000003" customHeight="1">
      <c r="A94" s="91">
        <v>39</v>
      </c>
      <c r="B94" s="84" t="s">
        <v>405</v>
      </c>
      <c r="C94" s="95" t="s">
        <v>458</v>
      </c>
      <c r="D94" s="133"/>
      <c r="E94" s="113"/>
      <c r="F94" s="85">
        <v>6</v>
      </c>
      <c r="G94" s="113"/>
    </row>
    <row r="95" spans="1:7" ht="39.950000000000003" customHeight="1">
      <c r="A95" s="91">
        <v>39</v>
      </c>
      <c r="B95" s="84" t="s">
        <v>405</v>
      </c>
      <c r="C95" s="85" t="s">
        <v>459</v>
      </c>
      <c r="D95" s="133"/>
      <c r="E95" s="113"/>
      <c r="F95" s="85">
        <v>1</v>
      </c>
      <c r="G95" s="113"/>
    </row>
    <row r="96" spans="1:7" ht="39.950000000000003" customHeight="1">
      <c r="A96" s="91">
        <v>39</v>
      </c>
      <c r="B96" s="84" t="s">
        <v>405</v>
      </c>
      <c r="C96" s="85" t="s">
        <v>460</v>
      </c>
      <c r="D96" s="133"/>
      <c r="E96" s="113"/>
      <c r="F96" s="85">
        <v>1</v>
      </c>
      <c r="G96" s="113"/>
    </row>
    <row r="97" spans="1:7" ht="39.950000000000003" customHeight="1">
      <c r="A97" s="91">
        <v>39</v>
      </c>
      <c r="B97" s="84" t="s">
        <v>405</v>
      </c>
      <c r="C97" s="85" t="s">
        <v>461</v>
      </c>
      <c r="D97" s="133"/>
      <c r="E97" s="113"/>
      <c r="F97" s="85">
        <v>1</v>
      </c>
      <c r="G97" s="113"/>
    </row>
    <row r="98" spans="1:7" ht="30" customHeight="1">
      <c r="A98" s="88">
        <v>40</v>
      </c>
      <c r="B98" s="84" t="s">
        <v>355</v>
      </c>
      <c r="C98" s="85" t="s">
        <v>248</v>
      </c>
      <c r="D98" s="133"/>
      <c r="E98" s="113"/>
      <c r="F98" s="86">
        <v>1</v>
      </c>
      <c r="G98" s="113"/>
    </row>
    <row r="99" spans="1:7" ht="30" customHeight="1">
      <c r="A99" s="88">
        <v>41</v>
      </c>
      <c r="B99" s="84" t="s">
        <v>252</v>
      </c>
      <c r="C99" s="85" t="s">
        <v>253</v>
      </c>
      <c r="D99" s="133"/>
      <c r="E99" s="113"/>
      <c r="F99" s="86">
        <v>1</v>
      </c>
      <c r="G99" s="113"/>
    </row>
    <row r="100" spans="1:7" ht="30" customHeight="1">
      <c r="A100" s="88">
        <v>42</v>
      </c>
      <c r="B100" s="84" t="s">
        <v>254</v>
      </c>
      <c r="C100" s="85" t="s">
        <v>23</v>
      </c>
      <c r="D100" s="133"/>
      <c r="E100" s="113"/>
      <c r="F100" s="86">
        <v>1</v>
      </c>
      <c r="G100" s="113"/>
    </row>
    <row r="101" spans="1:7" ht="30" customHeight="1">
      <c r="A101" s="88">
        <v>43</v>
      </c>
      <c r="B101" s="84" t="s">
        <v>255</v>
      </c>
      <c r="C101" s="85" t="s">
        <v>256</v>
      </c>
      <c r="D101" s="133"/>
      <c r="E101" s="113"/>
      <c r="F101" s="86">
        <v>1</v>
      </c>
      <c r="G101" s="113"/>
    </row>
    <row r="102" spans="1:7" ht="30" customHeight="1">
      <c r="A102" s="88">
        <v>44</v>
      </c>
      <c r="B102" s="84" t="s">
        <v>21</v>
      </c>
      <c r="C102" s="85" t="s">
        <v>22</v>
      </c>
      <c r="D102" s="133"/>
      <c r="E102" s="113"/>
      <c r="F102" s="86">
        <v>1</v>
      </c>
      <c r="G102" s="113"/>
    </row>
    <row r="103" spans="1:7" ht="30" customHeight="1">
      <c r="A103" s="88">
        <v>45</v>
      </c>
      <c r="B103" s="84" t="s">
        <v>257</v>
      </c>
      <c r="C103" s="85" t="s">
        <v>20</v>
      </c>
      <c r="D103" s="133"/>
      <c r="E103" s="113"/>
      <c r="F103" s="86">
        <v>1</v>
      </c>
      <c r="G103" s="113"/>
    </row>
    <row r="104" spans="1:7" ht="30" customHeight="1">
      <c r="A104" s="88">
        <v>46</v>
      </c>
      <c r="B104" s="84" t="s">
        <v>260</v>
      </c>
      <c r="C104" s="85" t="s">
        <v>261</v>
      </c>
      <c r="D104" s="133"/>
      <c r="E104" s="113"/>
      <c r="F104" s="86">
        <v>30</v>
      </c>
      <c r="G104" s="113"/>
    </row>
    <row r="105" spans="1:7" ht="30" customHeight="1">
      <c r="A105" s="88">
        <v>47</v>
      </c>
      <c r="B105" s="84" t="s">
        <v>520</v>
      </c>
      <c r="C105" s="85" t="s">
        <v>267</v>
      </c>
      <c r="D105" s="133"/>
      <c r="E105" s="113"/>
      <c r="F105" s="86">
        <v>4</v>
      </c>
      <c r="G105" s="113"/>
    </row>
    <row r="106" spans="1:7" ht="30" customHeight="1">
      <c r="A106" s="88">
        <v>47</v>
      </c>
      <c r="B106" s="84" t="s">
        <v>520</v>
      </c>
      <c r="C106" s="85" t="s">
        <v>357</v>
      </c>
      <c r="D106" s="133"/>
      <c r="E106" s="113"/>
      <c r="F106" s="86">
        <v>2</v>
      </c>
      <c r="G106" s="113"/>
    </row>
    <row r="107" spans="1:7" ht="30" customHeight="1">
      <c r="A107" s="88">
        <v>47</v>
      </c>
      <c r="B107" s="84" t="s">
        <v>520</v>
      </c>
      <c r="C107" s="85" t="s">
        <v>269</v>
      </c>
      <c r="D107" s="133"/>
      <c r="E107" s="113"/>
      <c r="F107" s="86">
        <v>2</v>
      </c>
      <c r="G107" s="113"/>
    </row>
    <row r="108" spans="1:7" ht="30" customHeight="1">
      <c r="A108" s="88">
        <v>47</v>
      </c>
      <c r="B108" s="84" t="s">
        <v>520</v>
      </c>
      <c r="C108" s="85" t="s">
        <v>270</v>
      </c>
      <c r="D108" s="133"/>
      <c r="E108" s="113"/>
      <c r="F108" s="86">
        <v>2</v>
      </c>
      <c r="G108" s="113"/>
    </row>
    <row r="109" spans="1:7" ht="30" customHeight="1">
      <c r="A109" s="88">
        <v>48</v>
      </c>
      <c r="B109" s="84" t="s">
        <v>358</v>
      </c>
      <c r="C109" s="85" t="s">
        <v>359</v>
      </c>
      <c r="D109" s="133"/>
      <c r="E109" s="113"/>
      <c r="F109" s="86">
        <v>1</v>
      </c>
      <c r="G109" s="113"/>
    </row>
    <row r="110" spans="1:7" ht="30" customHeight="1">
      <c r="A110" s="88">
        <v>48</v>
      </c>
      <c r="B110" s="84" t="s">
        <v>358</v>
      </c>
      <c r="C110" s="85" t="s">
        <v>360</v>
      </c>
      <c r="D110" s="133"/>
      <c r="E110" s="113"/>
      <c r="F110" s="86">
        <v>1</v>
      </c>
      <c r="G110" s="113"/>
    </row>
    <row r="111" spans="1:7" ht="30" customHeight="1">
      <c r="A111" s="88">
        <v>48</v>
      </c>
      <c r="B111" s="84" t="s">
        <v>358</v>
      </c>
      <c r="C111" s="85" t="s">
        <v>361</v>
      </c>
      <c r="D111" s="133"/>
      <c r="E111" s="113"/>
      <c r="F111" s="86">
        <v>1</v>
      </c>
      <c r="G111" s="113"/>
    </row>
    <row r="112" spans="1:7" ht="30" customHeight="1">
      <c r="A112" s="88">
        <v>48</v>
      </c>
      <c r="B112" s="84" t="s">
        <v>358</v>
      </c>
      <c r="C112" s="85" t="s">
        <v>362</v>
      </c>
      <c r="D112" s="133"/>
      <c r="E112" s="113"/>
      <c r="F112" s="86">
        <v>1</v>
      </c>
      <c r="G112" s="113"/>
    </row>
    <row r="113" spans="1:7" ht="30" customHeight="1">
      <c r="A113" s="88">
        <v>49</v>
      </c>
      <c r="B113" s="84" t="s">
        <v>278</v>
      </c>
      <c r="C113" s="85" t="s">
        <v>279</v>
      </c>
      <c r="D113" s="133"/>
      <c r="E113" s="113"/>
      <c r="F113" s="86">
        <v>1</v>
      </c>
      <c r="G113" s="113"/>
    </row>
    <row r="114" spans="1:7" ht="30" customHeight="1">
      <c r="A114" s="88">
        <v>50</v>
      </c>
      <c r="B114" s="84" t="s">
        <v>280</v>
      </c>
      <c r="C114" s="85" t="s">
        <v>27</v>
      </c>
      <c r="D114" s="133"/>
      <c r="E114" s="113"/>
      <c r="F114" s="86">
        <v>1</v>
      </c>
      <c r="G114" s="113"/>
    </row>
    <row r="115" spans="1:7" ht="30" customHeight="1">
      <c r="A115" s="88">
        <v>51</v>
      </c>
      <c r="B115" s="84" t="s">
        <v>294</v>
      </c>
      <c r="C115" s="85" t="s">
        <v>26</v>
      </c>
      <c r="D115" s="133"/>
      <c r="E115" s="113"/>
      <c r="F115" s="86">
        <v>10</v>
      </c>
      <c r="G115" s="113"/>
    </row>
    <row r="116" spans="1:7" ht="30" customHeight="1">
      <c r="A116" s="88">
        <v>52</v>
      </c>
      <c r="B116" s="84" t="s">
        <v>295</v>
      </c>
      <c r="C116" s="85" t="s">
        <v>296</v>
      </c>
      <c r="D116" s="133"/>
      <c r="E116" s="113"/>
      <c r="F116" s="86">
        <v>25</v>
      </c>
      <c r="G116" s="113"/>
    </row>
    <row r="117" spans="1:7" ht="30" customHeight="1">
      <c r="A117" s="88">
        <v>53</v>
      </c>
      <c r="B117" s="84" t="s">
        <v>24</v>
      </c>
      <c r="C117" s="85">
        <v>611610010</v>
      </c>
      <c r="D117" s="133"/>
      <c r="E117" s="113"/>
      <c r="F117" s="86">
        <v>1</v>
      </c>
      <c r="G117" s="113"/>
    </row>
    <row r="118" spans="1:7" ht="30" customHeight="1">
      <c r="A118" s="88">
        <v>54</v>
      </c>
      <c r="B118" s="84" t="s">
        <v>297</v>
      </c>
      <c r="C118" s="85" t="s">
        <v>298</v>
      </c>
      <c r="D118" s="133"/>
      <c r="E118" s="113"/>
      <c r="F118" s="86">
        <v>4</v>
      </c>
      <c r="G118" s="113"/>
    </row>
    <row r="119" spans="1:7" ht="30" customHeight="1">
      <c r="A119" s="88">
        <v>55</v>
      </c>
      <c r="B119" s="84" t="s">
        <v>299</v>
      </c>
      <c r="C119" s="85" t="s">
        <v>19</v>
      </c>
      <c r="D119" s="133"/>
      <c r="E119" s="113"/>
      <c r="F119" s="86">
        <v>1</v>
      </c>
      <c r="G119" s="113"/>
    </row>
    <row r="120" spans="1:7" ht="30" customHeight="1">
      <c r="A120" s="88">
        <v>56</v>
      </c>
      <c r="B120" s="84" t="s">
        <v>302</v>
      </c>
      <c r="C120" s="85" t="s">
        <v>303</v>
      </c>
      <c r="D120" s="133"/>
      <c r="E120" s="113"/>
      <c r="F120" s="86">
        <v>1</v>
      </c>
      <c r="G120" s="113"/>
    </row>
    <row r="121" spans="1:7" ht="30" customHeight="1">
      <c r="A121" s="88">
        <v>57</v>
      </c>
      <c r="B121" s="84" t="s">
        <v>414</v>
      </c>
      <c r="C121" s="85" t="s">
        <v>415</v>
      </c>
      <c r="D121" s="133"/>
      <c r="E121" s="113"/>
      <c r="F121" s="86">
        <v>1</v>
      </c>
      <c r="G121" s="113"/>
    </row>
    <row r="122" spans="1:7" ht="30" customHeight="1">
      <c r="A122" s="88">
        <v>57</v>
      </c>
      <c r="B122" s="84" t="s">
        <v>414</v>
      </c>
      <c r="C122" s="85" t="s">
        <v>416</v>
      </c>
      <c r="D122" s="133"/>
      <c r="E122" s="113"/>
      <c r="F122" s="86">
        <v>1</v>
      </c>
      <c r="G122" s="113"/>
    </row>
    <row r="123" spans="1:7" ht="30" customHeight="1">
      <c r="A123" s="88">
        <v>57</v>
      </c>
      <c r="B123" s="84" t="s">
        <v>414</v>
      </c>
      <c r="C123" s="85" t="s">
        <v>417</v>
      </c>
      <c r="D123" s="133"/>
      <c r="E123" s="113"/>
      <c r="F123" s="86">
        <v>1</v>
      </c>
      <c r="G123" s="113"/>
    </row>
    <row r="124" spans="1:7" ht="30" customHeight="1">
      <c r="A124" s="88">
        <v>57</v>
      </c>
      <c r="B124" s="84" t="s">
        <v>414</v>
      </c>
      <c r="C124" s="85" t="s">
        <v>418</v>
      </c>
      <c r="D124" s="133"/>
      <c r="E124" s="113"/>
      <c r="F124" s="86">
        <v>1</v>
      </c>
      <c r="G124" s="113"/>
    </row>
    <row r="125" spans="1:7" ht="30" customHeight="1">
      <c r="A125" s="88">
        <v>58</v>
      </c>
      <c r="B125" s="84" t="s">
        <v>419</v>
      </c>
      <c r="C125" s="96" t="s">
        <v>551</v>
      </c>
      <c r="D125" s="133"/>
      <c r="E125" s="113"/>
      <c r="F125" s="86">
        <v>1</v>
      </c>
      <c r="G125" s="113"/>
    </row>
    <row r="126" spans="1:7" ht="30" customHeight="1">
      <c r="A126" s="88">
        <v>58</v>
      </c>
      <c r="B126" s="84" t="s">
        <v>419</v>
      </c>
      <c r="C126" s="97" t="s">
        <v>552</v>
      </c>
      <c r="D126" s="133"/>
      <c r="E126" s="113"/>
      <c r="F126" s="86">
        <v>1</v>
      </c>
      <c r="G126" s="113"/>
    </row>
    <row r="127" spans="1:7" ht="38.1" customHeight="1">
      <c r="A127" s="91">
        <v>59</v>
      </c>
      <c r="B127" s="84" t="s">
        <v>420</v>
      </c>
      <c r="C127" s="85" t="s">
        <v>553</v>
      </c>
      <c r="D127" s="133"/>
      <c r="E127" s="113"/>
      <c r="F127" s="85">
        <v>1</v>
      </c>
      <c r="G127" s="113"/>
    </row>
    <row r="128" spans="1:7" ht="38.1" customHeight="1">
      <c r="A128" s="91">
        <v>59</v>
      </c>
      <c r="B128" s="84" t="s">
        <v>420</v>
      </c>
      <c r="C128" s="85" t="s">
        <v>554</v>
      </c>
      <c r="D128" s="133"/>
      <c r="E128" s="113"/>
      <c r="F128" s="85">
        <v>1</v>
      </c>
      <c r="G128" s="113"/>
    </row>
    <row r="129" spans="1:7" ht="38.1" customHeight="1">
      <c r="A129" s="91">
        <v>59</v>
      </c>
      <c r="B129" s="84" t="s">
        <v>420</v>
      </c>
      <c r="C129" s="85" t="s">
        <v>555</v>
      </c>
      <c r="D129" s="133"/>
      <c r="E129" s="113"/>
      <c r="F129" s="85">
        <v>1</v>
      </c>
      <c r="G129" s="113"/>
    </row>
    <row r="130" spans="1:7" ht="38.1" customHeight="1">
      <c r="A130" s="91">
        <v>59</v>
      </c>
      <c r="B130" s="84" t="s">
        <v>420</v>
      </c>
      <c r="C130" s="85" t="s">
        <v>556</v>
      </c>
      <c r="D130" s="133"/>
      <c r="E130" s="113"/>
      <c r="F130" s="85">
        <v>1</v>
      </c>
      <c r="G130" s="113"/>
    </row>
    <row r="131" spans="1:7" ht="38.1" customHeight="1">
      <c r="A131" s="91" t="s">
        <v>526</v>
      </c>
      <c r="B131" s="84" t="s">
        <v>420</v>
      </c>
      <c r="C131" s="85" t="s">
        <v>557</v>
      </c>
      <c r="D131" s="133"/>
      <c r="E131" s="113"/>
      <c r="F131" s="85">
        <v>15</v>
      </c>
      <c r="G131" s="113"/>
    </row>
    <row r="132" spans="1:7" ht="38.1" customHeight="1">
      <c r="A132" s="91" t="s">
        <v>526</v>
      </c>
      <c r="B132" s="84" t="s">
        <v>420</v>
      </c>
      <c r="C132" s="85" t="s">
        <v>558</v>
      </c>
      <c r="D132" s="133"/>
      <c r="E132" s="113"/>
      <c r="F132" s="85">
        <v>5</v>
      </c>
      <c r="G132" s="113"/>
    </row>
    <row r="133" spans="1:7" ht="38.1" customHeight="1">
      <c r="A133" s="91" t="s">
        <v>526</v>
      </c>
      <c r="B133" s="84" t="s">
        <v>420</v>
      </c>
      <c r="C133" s="85" t="s">
        <v>559</v>
      </c>
      <c r="D133" s="133"/>
      <c r="E133" s="113"/>
      <c r="F133" s="85">
        <v>6</v>
      </c>
      <c r="G133" s="113"/>
    </row>
    <row r="134" spans="1:7" ht="38.1" customHeight="1">
      <c r="A134" s="91" t="s">
        <v>526</v>
      </c>
      <c r="B134" s="84" t="s">
        <v>420</v>
      </c>
      <c r="C134" s="85" t="s">
        <v>560</v>
      </c>
      <c r="D134" s="133"/>
      <c r="E134" s="113"/>
      <c r="F134" s="85">
        <v>5</v>
      </c>
      <c r="G134" s="113"/>
    </row>
    <row r="135" spans="1:7" ht="38.1" customHeight="1">
      <c r="A135" s="91">
        <v>60</v>
      </c>
      <c r="B135" s="84" t="s">
        <v>421</v>
      </c>
      <c r="C135" s="85" t="s">
        <v>422</v>
      </c>
      <c r="D135" s="133"/>
      <c r="E135" s="113"/>
      <c r="F135" s="85">
        <v>1</v>
      </c>
      <c r="G135" s="113"/>
    </row>
    <row r="136" spans="1:7" ht="30" customHeight="1">
      <c r="A136" s="88">
        <v>61</v>
      </c>
      <c r="B136" s="84" t="s">
        <v>423</v>
      </c>
      <c r="C136" s="85" t="s">
        <v>424</v>
      </c>
      <c r="D136" s="133"/>
      <c r="E136" s="113"/>
      <c r="F136" s="86">
        <v>1</v>
      </c>
      <c r="G136" s="113"/>
    </row>
    <row r="137" spans="1:7" ht="30" customHeight="1">
      <c r="A137" s="88">
        <v>61</v>
      </c>
      <c r="B137" s="84" t="s">
        <v>423</v>
      </c>
      <c r="C137" s="85" t="s">
        <v>425</v>
      </c>
      <c r="D137" s="133"/>
      <c r="E137" s="113"/>
      <c r="F137" s="86">
        <v>1</v>
      </c>
      <c r="G137" s="113"/>
    </row>
    <row r="138" spans="1:7" ht="41.25" customHeight="1">
      <c r="A138" s="88">
        <v>61</v>
      </c>
      <c r="B138" s="84" t="s">
        <v>423</v>
      </c>
      <c r="C138" s="85" t="s">
        <v>426</v>
      </c>
      <c r="D138" s="133"/>
      <c r="E138" s="113"/>
      <c r="F138" s="86">
        <v>1</v>
      </c>
      <c r="G138" s="113"/>
    </row>
    <row r="139" spans="1:7" ht="30" customHeight="1">
      <c r="A139" s="88">
        <v>61</v>
      </c>
      <c r="B139" s="84" t="s">
        <v>423</v>
      </c>
      <c r="C139" s="85" t="s">
        <v>427</v>
      </c>
      <c r="D139" s="133"/>
      <c r="E139" s="113"/>
      <c r="F139" s="86">
        <v>1</v>
      </c>
      <c r="G139" s="113"/>
    </row>
    <row r="140" spans="1:7" ht="30" customHeight="1">
      <c r="A140" s="88">
        <v>62</v>
      </c>
      <c r="B140" s="84" t="s">
        <v>428</v>
      </c>
      <c r="C140" s="85" t="s">
        <v>429</v>
      </c>
      <c r="D140" s="133"/>
      <c r="E140" s="113"/>
      <c r="F140" s="86">
        <v>1</v>
      </c>
      <c r="G140" s="113"/>
    </row>
    <row r="141" spans="1:7" ht="30" customHeight="1">
      <c r="A141" s="88">
        <v>62</v>
      </c>
      <c r="B141" s="84" t="s">
        <v>428</v>
      </c>
      <c r="C141" s="85" t="s">
        <v>430</v>
      </c>
      <c r="D141" s="133"/>
      <c r="E141" s="113"/>
      <c r="F141" s="86">
        <v>1</v>
      </c>
      <c r="G141" s="113"/>
    </row>
    <row r="142" spans="1:7" ht="30" customHeight="1">
      <c r="A142" s="88">
        <v>62</v>
      </c>
      <c r="B142" s="84" t="s">
        <v>428</v>
      </c>
      <c r="C142" s="85" t="s">
        <v>431</v>
      </c>
      <c r="D142" s="133"/>
      <c r="E142" s="113"/>
      <c r="F142" s="86">
        <v>1</v>
      </c>
      <c r="G142" s="113"/>
    </row>
    <row r="143" spans="1:7" ht="30" customHeight="1">
      <c r="A143" s="88">
        <v>62</v>
      </c>
      <c r="B143" s="84" t="s">
        <v>428</v>
      </c>
      <c r="C143" s="85" t="s">
        <v>432</v>
      </c>
      <c r="D143" s="133"/>
      <c r="E143" s="113"/>
      <c r="F143" s="86">
        <v>1</v>
      </c>
      <c r="G143" s="113"/>
    </row>
    <row r="144" spans="1:7" ht="39.950000000000003" customHeight="1">
      <c r="A144" s="91">
        <v>63</v>
      </c>
      <c r="B144" s="84" t="s">
        <v>453</v>
      </c>
      <c r="C144" s="85" t="s">
        <v>462</v>
      </c>
      <c r="D144" s="133"/>
      <c r="E144" s="113"/>
      <c r="F144" s="85">
        <v>10</v>
      </c>
      <c r="G144" s="113"/>
    </row>
    <row r="145" spans="1:7" ht="39.950000000000003" customHeight="1">
      <c r="A145" s="91">
        <v>64</v>
      </c>
      <c r="B145" s="84" t="s">
        <v>453</v>
      </c>
      <c r="C145" s="85" t="s">
        <v>463</v>
      </c>
      <c r="D145" s="133"/>
      <c r="E145" s="113"/>
      <c r="F145" s="85">
        <v>8</v>
      </c>
      <c r="G145" s="113"/>
    </row>
    <row r="146" spans="1:7" ht="39.950000000000003" customHeight="1">
      <c r="A146" s="91">
        <v>65</v>
      </c>
      <c r="B146" s="84" t="s">
        <v>453</v>
      </c>
      <c r="C146" s="85" t="s">
        <v>464</v>
      </c>
      <c r="D146" s="133"/>
      <c r="E146" s="113"/>
      <c r="F146" s="85">
        <v>6</v>
      </c>
      <c r="G146" s="113"/>
    </row>
    <row r="147" spans="1:7" ht="39.950000000000003" customHeight="1">
      <c r="A147" s="91">
        <v>66</v>
      </c>
      <c r="B147" s="84" t="s">
        <v>453</v>
      </c>
      <c r="C147" s="85" t="s">
        <v>465</v>
      </c>
      <c r="D147" s="133"/>
      <c r="E147" s="113"/>
      <c r="F147" s="85">
        <v>6</v>
      </c>
      <c r="G147" s="113"/>
    </row>
    <row r="148" spans="1:7" ht="38.1" customHeight="1">
      <c r="A148" s="88">
        <v>67</v>
      </c>
      <c r="B148" s="84" t="s">
        <v>454</v>
      </c>
      <c r="C148" s="85" t="s">
        <v>455</v>
      </c>
      <c r="D148" s="133"/>
      <c r="E148" s="113"/>
      <c r="F148" s="86">
        <v>1</v>
      </c>
      <c r="G148" s="113"/>
    </row>
    <row r="149" spans="1:7" ht="38.1" customHeight="1" thickBot="1">
      <c r="A149" s="98">
        <v>68</v>
      </c>
      <c r="B149" s="99" t="s">
        <v>456</v>
      </c>
      <c r="C149" s="100" t="s">
        <v>457</v>
      </c>
      <c r="D149" s="135"/>
      <c r="E149" s="115"/>
      <c r="F149" s="101">
        <v>5</v>
      </c>
      <c r="G149" s="115"/>
    </row>
    <row r="150" spans="1:7" ht="30" customHeight="1">
      <c r="A150" s="102">
        <v>69</v>
      </c>
      <c r="B150" s="84" t="s">
        <v>466</v>
      </c>
      <c r="C150" s="85" t="s">
        <v>478</v>
      </c>
      <c r="D150" s="136"/>
      <c r="E150" s="116"/>
      <c r="F150" s="103">
        <v>8</v>
      </c>
      <c r="G150" s="116"/>
    </row>
    <row r="151" spans="1:7" ht="30" customHeight="1">
      <c r="A151" s="104">
        <v>69</v>
      </c>
      <c r="B151" s="84" t="s">
        <v>466</v>
      </c>
      <c r="C151" s="85" t="s">
        <v>479</v>
      </c>
      <c r="D151" s="133"/>
      <c r="E151" s="113"/>
      <c r="F151" s="103">
        <v>5</v>
      </c>
      <c r="G151" s="113"/>
    </row>
    <row r="152" spans="1:7" ht="30" customHeight="1">
      <c r="A152" s="104">
        <v>69</v>
      </c>
      <c r="B152" s="84" t="s">
        <v>466</v>
      </c>
      <c r="C152" s="85" t="s">
        <v>480</v>
      </c>
      <c r="D152" s="133"/>
      <c r="E152" s="113"/>
      <c r="F152" s="103">
        <v>5</v>
      </c>
      <c r="G152" s="113"/>
    </row>
    <row r="153" spans="1:7" ht="30" customHeight="1">
      <c r="A153" s="104">
        <v>69</v>
      </c>
      <c r="B153" s="84" t="s">
        <v>466</v>
      </c>
      <c r="C153" s="85" t="s">
        <v>481</v>
      </c>
      <c r="D153" s="137"/>
      <c r="E153" s="118"/>
      <c r="F153" s="103">
        <v>5</v>
      </c>
      <c r="G153" s="113"/>
    </row>
    <row r="154" spans="1:7" ht="30" customHeight="1">
      <c r="A154" s="104">
        <v>70</v>
      </c>
      <c r="B154" s="84" t="s">
        <v>467</v>
      </c>
      <c r="C154" s="85" t="s">
        <v>482</v>
      </c>
      <c r="D154" s="137"/>
      <c r="E154" s="118"/>
      <c r="F154" s="103">
        <v>1</v>
      </c>
      <c r="G154" s="113"/>
    </row>
    <row r="155" spans="1:7" ht="30" customHeight="1">
      <c r="A155" s="104">
        <v>71</v>
      </c>
      <c r="B155" s="84" t="s">
        <v>467</v>
      </c>
      <c r="C155" s="85" t="s">
        <v>483</v>
      </c>
      <c r="D155" s="137"/>
      <c r="E155" s="118"/>
      <c r="F155" s="103">
        <v>1</v>
      </c>
      <c r="G155" s="113"/>
    </row>
    <row r="156" spans="1:7" ht="30" customHeight="1">
      <c r="A156" s="104">
        <v>72</v>
      </c>
      <c r="B156" s="84" t="s">
        <v>467</v>
      </c>
      <c r="C156" s="85" t="s">
        <v>484</v>
      </c>
      <c r="D156" s="137"/>
      <c r="E156" s="118"/>
      <c r="F156" s="103">
        <v>1</v>
      </c>
      <c r="G156" s="113"/>
    </row>
    <row r="157" spans="1:7" ht="30.75" customHeight="1">
      <c r="A157" s="104">
        <v>73</v>
      </c>
      <c r="B157" s="84" t="s">
        <v>467</v>
      </c>
      <c r="C157" s="85" t="s">
        <v>485</v>
      </c>
      <c r="D157" s="137"/>
      <c r="E157" s="119"/>
      <c r="F157" s="103">
        <v>1</v>
      </c>
      <c r="G157" s="113"/>
    </row>
    <row r="158" spans="1:7" ht="36" customHeight="1">
      <c r="A158" s="104">
        <v>74</v>
      </c>
      <c r="B158" s="84" t="s">
        <v>468</v>
      </c>
      <c r="C158" s="85" t="s">
        <v>486</v>
      </c>
      <c r="D158" s="137"/>
      <c r="E158" s="119"/>
      <c r="F158" s="103">
        <v>3</v>
      </c>
      <c r="G158" s="113"/>
    </row>
    <row r="159" spans="1:7" ht="30" customHeight="1">
      <c r="A159" s="104">
        <v>75</v>
      </c>
      <c r="B159" s="84" t="s">
        <v>469</v>
      </c>
      <c r="C159" s="85" t="s">
        <v>487</v>
      </c>
      <c r="D159" s="137"/>
      <c r="E159" s="120"/>
      <c r="F159" s="103">
        <v>7</v>
      </c>
      <c r="G159" s="113"/>
    </row>
    <row r="160" spans="1:7" ht="30" customHeight="1">
      <c r="A160" s="104">
        <v>76</v>
      </c>
      <c r="B160" s="84" t="s">
        <v>470</v>
      </c>
      <c r="C160" s="85" t="s">
        <v>488</v>
      </c>
      <c r="D160" s="137"/>
      <c r="E160" s="121"/>
      <c r="F160" s="103">
        <v>2</v>
      </c>
      <c r="G160" s="113"/>
    </row>
    <row r="161" spans="1:7" ht="30" customHeight="1">
      <c r="A161" s="104">
        <v>77</v>
      </c>
      <c r="B161" s="84" t="s">
        <v>470</v>
      </c>
      <c r="C161" s="85" t="s">
        <v>489</v>
      </c>
      <c r="D161" s="137"/>
      <c r="E161" s="121"/>
      <c r="F161" s="103">
        <v>2</v>
      </c>
      <c r="G161" s="113"/>
    </row>
    <row r="162" spans="1:7" ht="30" customHeight="1">
      <c r="A162" s="104">
        <v>78</v>
      </c>
      <c r="B162" s="84" t="s">
        <v>470</v>
      </c>
      <c r="C162" s="85" t="s">
        <v>490</v>
      </c>
      <c r="D162" s="137"/>
      <c r="E162" s="121"/>
      <c r="F162" s="103">
        <v>2</v>
      </c>
      <c r="G162" s="113"/>
    </row>
    <row r="163" spans="1:7" ht="30" customHeight="1">
      <c r="A163" s="104">
        <v>79</v>
      </c>
      <c r="B163" s="84" t="s">
        <v>470</v>
      </c>
      <c r="C163" s="85" t="s">
        <v>491</v>
      </c>
      <c r="D163" s="137"/>
      <c r="E163" s="119"/>
      <c r="F163" s="103">
        <v>2</v>
      </c>
      <c r="G163" s="113"/>
    </row>
    <row r="164" spans="1:7" ht="38.1" customHeight="1">
      <c r="A164" s="104">
        <v>80</v>
      </c>
      <c r="B164" s="84" t="s">
        <v>471</v>
      </c>
      <c r="C164" s="85" t="s">
        <v>488</v>
      </c>
      <c r="D164" s="137"/>
      <c r="E164" s="121"/>
      <c r="F164" s="103">
        <v>3</v>
      </c>
      <c r="G164" s="113"/>
    </row>
    <row r="165" spans="1:7" ht="38.1" customHeight="1">
      <c r="A165" s="104">
        <v>81</v>
      </c>
      <c r="B165" s="84" t="s">
        <v>471</v>
      </c>
      <c r="C165" s="85" t="s">
        <v>489</v>
      </c>
      <c r="D165" s="137"/>
      <c r="E165" s="121"/>
      <c r="F165" s="103">
        <v>1</v>
      </c>
      <c r="G165" s="113"/>
    </row>
    <row r="166" spans="1:7" ht="38.1" customHeight="1">
      <c r="A166" s="104">
        <v>82</v>
      </c>
      <c r="B166" s="84" t="s">
        <v>471</v>
      </c>
      <c r="C166" s="85" t="s">
        <v>490</v>
      </c>
      <c r="D166" s="137"/>
      <c r="E166" s="121"/>
      <c r="F166" s="103">
        <v>1</v>
      </c>
      <c r="G166" s="113"/>
    </row>
    <row r="167" spans="1:7" ht="38.1" customHeight="1">
      <c r="A167" s="104">
        <v>83</v>
      </c>
      <c r="B167" s="84" t="s">
        <v>471</v>
      </c>
      <c r="C167" s="85" t="s">
        <v>491</v>
      </c>
      <c r="D167" s="137"/>
      <c r="E167" s="119"/>
      <c r="F167" s="103">
        <v>1</v>
      </c>
      <c r="G167" s="113"/>
    </row>
    <row r="168" spans="1:7" ht="30" customHeight="1">
      <c r="A168" s="104">
        <v>84</v>
      </c>
      <c r="B168" s="84" t="s">
        <v>472</v>
      </c>
      <c r="C168" s="85" t="s">
        <v>492</v>
      </c>
      <c r="D168" s="137"/>
      <c r="E168" s="119"/>
      <c r="F168" s="103">
        <v>15</v>
      </c>
      <c r="G168" s="113"/>
    </row>
    <row r="169" spans="1:7" ht="39.950000000000003" customHeight="1">
      <c r="A169" s="104">
        <v>84</v>
      </c>
      <c r="B169" s="84" t="s">
        <v>472</v>
      </c>
      <c r="C169" s="85" t="s">
        <v>493</v>
      </c>
      <c r="D169" s="137"/>
      <c r="E169" s="119"/>
      <c r="F169" s="103">
        <v>10</v>
      </c>
      <c r="G169" s="113"/>
    </row>
    <row r="170" spans="1:7" ht="39.950000000000003" customHeight="1">
      <c r="A170" s="104">
        <v>84</v>
      </c>
      <c r="B170" s="84" t="s">
        <v>472</v>
      </c>
      <c r="C170" s="85" t="s">
        <v>494</v>
      </c>
      <c r="D170" s="137"/>
      <c r="E170" s="119"/>
      <c r="F170" s="103">
        <v>8</v>
      </c>
      <c r="G170" s="113"/>
    </row>
    <row r="171" spans="1:7" ht="39.950000000000003" customHeight="1">
      <c r="A171" s="104">
        <v>84</v>
      </c>
      <c r="B171" s="84" t="s">
        <v>472</v>
      </c>
      <c r="C171" s="85" t="s">
        <v>495</v>
      </c>
      <c r="D171" s="137"/>
      <c r="E171" s="119"/>
      <c r="F171" s="103">
        <v>8</v>
      </c>
      <c r="G171" s="113"/>
    </row>
    <row r="172" spans="1:7" ht="39.950000000000003" customHeight="1">
      <c r="A172" s="104">
        <v>85</v>
      </c>
      <c r="B172" s="84" t="s">
        <v>473</v>
      </c>
      <c r="C172" s="85" t="s">
        <v>496</v>
      </c>
      <c r="D172" s="133"/>
      <c r="E172" s="119"/>
      <c r="F172" s="103">
        <v>10</v>
      </c>
      <c r="G172" s="113"/>
    </row>
    <row r="173" spans="1:7" ht="39.950000000000003" customHeight="1">
      <c r="A173" s="104">
        <v>85</v>
      </c>
      <c r="B173" s="84" t="s">
        <v>473</v>
      </c>
      <c r="C173" s="85" t="s">
        <v>497</v>
      </c>
      <c r="D173" s="133"/>
      <c r="E173" s="119"/>
      <c r="F173" s="103">
        <v>5</v>
      </c>
      <c r="G173" s="113"/>
    </row>
    <row r="174" spans="1:7" ht="39.950000000000003" customHeight="1">
      <c r="A174" s="104">
        <v>85</v>
      </c>
      <c r="B174" s="84" t="s">
        <v>473</v>
      </c>
      <c r="C174" s="85" t="s">
        <v>498</v>
      </c>
      <c r="D174" s="137"/>
      <c r="E174" s="119"/>
      <c r="F174" s="103">
        <v>5</v>
      </c>
      <c r="G174" s="113"/>
    </row>
    <row r="175" spans="1:7" ht="39.950000000000003" customHeight="1">
      <c r="A175" s="104">
        <v>85</v>
      </c>
      <c r="B175" s="84" t="s">
        <v>473</v>
      </c>
      <c r="C175" s="85" t="s">
        <v>499</v>
      </c>
      <c r="D175" s="137"/>
      <c r="E175" s="119"/>
      <c r="F175" s="103">
        <v>5</v>
      </c>
      <c r="G175" s="113"/>
    </row>
    <row r="176" spans="1:7" ht="39.950000000000003" customHeight="1">
      <c r="A176" s="104">
        <v>86</v>
      </c>
      <c r="B176" s="92" t="s">
        <v>473</v>
      </c>
      <c r="C176" s="93" t="s">
        <v>567</v>
      </c>
      <c r="D176" s="138"/>
      <c r="E176" s="130"/>
      <c r="F176" s="131">
        <v>5</v>
      </c>
      <c r="G176" s="114"/>
    </row>
    <row r="177" spans="1:7" ht="39.950000000000003" customHeight="1">
      <c r="A177" s="105">
        <v>87</v>
      </c>
      <c r="B177" s="84" t="s">
        <v>474</v>
      </c>
      <c r="C177" s="85" t="s">
        <v>500</v>
      </c>
      <c r="D177" s="137"/>
      <c r="E177" s="119"/>
      <c r="F177" s="103">
        <v>1</v>
      </c>
      <c r="G177" s="113"/>
    </row>
    <row r="178" spans="1:7" ht="39.950000000000003" customHeight="1">
      <c r="A178" s="105">
        <v>88</v>
      </c>
      <c r="B178" s="84" t="s">
        <v>586</v>
      </c>
      <c r="C178" s="85" t="s">
        <v>501</v>
      </c>
      <c r="D178" s="139"/>
      <c r="E178" s="119"/>
      <c r="F178" s="103">
        <v>1</v>
      </c>
      <c r="G178" s="113"/>
    </row>
    <row r="179" spans="1:7" ht="39.950000000000003" customHeight="1">
      <c r="A179" s="105">
        <v>89</v>
      </c>
      <c r="B179" s="84" t="s">
        <v>475</v>
      </c>
      <c r="C179" s="85" t="s">
        <v>502</v>
      </c>
      <c r="D179" s="139"/>
      <c r="E179" s="119"/>
      <c r="F179" s="103">
        <v>1</v>
      </c>
      <c r="G179" s="113"/>
    </row>
    <row r="180" spans="1:7" ht="39.950000000000003" customHeight="1">
      <c r="A180" s="105">
        <v>90</v>
      </c>
      <c r="B180" s="92" t="s">
        <v>571</v>
      </c>
      <c r="C180" s="93" t="s">
        <v>584</v>
      </c>
      <c r="D180" s="140"/>
      <c r="E180" s="128"/>
      <c r="F180" s="103">
        <v>8</v>
      </c>
      <c r="G180" s="113"/>
    </row>
    <row r="181" spans="1:7" ht="39.950000000000003" customHeight="1">
      <c r="A181" s="105">
        <v>90</v>
      </c>
      <c r="B181" s="92" t="s">
        <v>571</v>
      </c>
      <c r="C181" s="93" t="s">
        <v>503</v>
      </c>
      <c r="D181" s="140"/>
      <c r="E181" s="127"/>
      <c r="F181" s="103">
        <v>1</v>
      </c>
      <c r="G181" s="113"/>
    </row>
    <row r="182" spans="1:7" ht="39.950000000000003" customHeight="1">
      <c r="A182" s="105">
        <v>90</v>
      </c>
      <c r="B182" s="92" t="s">
        <v>571</v>
      </c>
      <c r="C182" s="93" t="s">
        <v>504</v>
      </c>
      <c r="D182" s="140"/>
      <c r="E182" s="127"/>
      <c r="F182" s="103">
        <v>1</v>
      </c>
      <c r="G182" s="113"/>
    </row>
    <row r="183" spans="1:7" ht="45" customHeight="1">
      <c r="A183" s="111">
        <v>90</v>
      </c>
      <c r="B183" s="92" t="s">
        <v>571</v>
      </c>
      <c r="C183" s="132" t="s">
        <v>499</v>
      </c>
      <c r="D183" s="141"/>
      <c r="E183" s="129"/>
      <c r="F183" s="106">
        <v>1</v>
      </c>
      <c r="G183" s="117"/>
    </row>
    <row r="184" spans="1:7" ht="45" customHeight="1">
      <c r="A184" s="111">
        <v>90</v>
      </c>
      <c r="B184" s="92" t="s">
        <v>571</v>
      </c>
      <c r="C184" s="132" t="s">
        <v>566</v>
      </c>
      <c r="D184" s="141"/>
      <c r="E184" s="129"/>
      <c r="F184" s="85">
        <v>5</v>
      </c>
      <c r="G184" s="117"/>
    </row>
    <row r="185" spans="1:7" ht="45" customHeight="1">
      <c r="A185" s="110">
        <v>91</v>
      </c>
      <c r="B185" s="92" t="s">
        <v>561</v>
      </c>
      <c r="C185" s="93" t="s">
        <v>570</v>
      </c>
      <c r="D185" s="140"/>
      <c r="E185" s="127"/>
      <c r="F185" s="85">
        <v>15</v>
      </c>
      <c r="G185" s="113"/>
    </row>
    <row r="186" spans="1:7" ht="45" customHeight="1">
      <c r="A186" s="110">
        <v>91</v>
      </c>
      <c r="B186" s="92" t="s">
        <v>561</v>
      </c>
      <c r="C186" s="93" t="s">
        <v>562</v>
      </c>
      <c r="D186" s="140"/>
      <c r="E186" s="127"/>
      <c r="F186" s="85">
        <v>8</v>
      </c>
      <c r="G186" s="113"/>
    </row>
    <row r="187" spans="1:7" ht="45" customHeight="1">
      <c r="A187" s="110">
        <v>91</v>
      </c>
      <c r="B187" s="92" t="s">
        <v>561</v>
      </c>
      <c r="C187" s="93" t="s">
        <v>563</v>
      </c>
      <c r="D187" s="140"/>
      <c r="E187" s="127"/>
      <c r="F187" s="85">
        <v>8</v>
      </c>
      <c r="G187" s="113"/>
    </row>
    <row r="188" spans="1:7" ht="45" customHeight="1">
      <c r="A188" s="110">
        <v>91</v>
      </c>
      <c r="B188" s="92" t="s">
        <v>561</v>
      </c>
      <c r="C188" s="93" t="s">
        <v>564</v>
      </c>
      <c r="D188" s="140"/>
      <c r="E188" s="127"/>
      <c r="F188" s="85">
        <v>8</v>
      </c>
      <c r="G188" s="113"/>
    </row>
    <row r="189" spans="1:7" ht="45" customHeight="1">
      <c r="A189" s="110">
        <v>91</v>
      </c>
      <c r="B189" s="92" t="s">
        <v>565</v>
      </c>
      <c r="C189" s="93" t="s">
        <v>570</v>
      </c>
      <c r="D189" s="140"/>
      <c r="E189" s="127"/>
      <c r="F189" s="85">
        <v>3</v>
      </c>
      <c r="G189" s="113"/>
    </row>
    <row r="190" spans="1:7" ht="45" customHeight="1">
      <c r="A190" s="110">
        <v>92</v>
      </c>
      <c r="B190" s="92" t="s">
        <v>568</v>
      </c>
      <c r="C190" s="93" t="s">
        <v>570</v>
      </c>
      <c r="D190" s="140"/>
      <c r="E190" s="127"/>
      <c r="F190" s="85">
        <v>3</v>
      </c>
      <c r="G190" s="113"/>
    </row>
    <row r="191" spans="1:7" ht="45" customHeight="1">
      <c r="A191" s="110">
        <v>93</v>
      </c>
      <c r="B191" s="92" t="s">
        <v>569</v>
      </c>
      <c r="C191" s="93" t="s">
        <v>570</v>
      </c>
      <c r="D191" s="140"/>
      <c r="E191" s="127"/>
      <c r="F191" s="85">
        <v>5</v>
      </c>
      <c r="G191" s="113"/>
    </row>
    <row r="192" spans="1:7" ht="15">
      <c r="A192" s="108"/>
      <c r="B192" s="108"/>
      <c r="C192" s="108"/>
      <c r="D192" s="108"/>
      <c r="E192" s="108"/>
      <c r="F192" s="108" t="s">
        <v>477</v>
      </c>
      <c r="G192" s="109">
        <f>SUM(G9:G183)</f>
        <v>0</v>
      </c>
    </row>
    <row r="194" spans="1:8" ht="15">
      <c r="A194" s="125" t="s">
        <v>582</v>
      </c>
      <c r="B194" s="125"/>
      <c r="C194" s="125"/>
      <c r="D194" s="125"/>
      <c r="E194" s="126"/>
      <c r="F194" s="126"/>
      <c r="G194" s="126"/>
      <c r="H194" s="126"/>
    </row>
    <row r="195" spans="1:8" ht="15">
      <c r="A195" s="125" t="s">
        <v>583</v>
      </c>
      <c r="B195" s="125"/>
      <c r="C195" s="125"/>
      <c r="D195" s="125"/>
      <c r="E195" s="125"/>
      <c r="F195" s="125"/>
      <c r="G195" s="125"/>
      <c r="H195" s="125"/>
    </row>
    <row r="196" spans="1:8" ht="15">
      <c r="A196" s="107"/>
      <c r="B196" s="107"/>
      <c r="C196" s="107"/>
      <c r="D196" s="107"/>
      <c r="E196" s="107"/>
      <c r="F196" s="107"/>
      <c r="G196" s="107"/>
      <c r="H196" s="107"/>
    </row>
    <row r="197" spans="1:8" ht="15">
      <c r="A197" s="162" t="s">
        <v>574</v>
      </c>
      <c r="B197" s="162"/>
      <c r="C197" s="162"/>
      <c r="D197" s="162"/>
      <c r="E197" s="162"/>
      <c r="F197" s="162"/>
      <c r="G197" s="162"/>
      <c r="H197" s="162"/>
    </row>
    <row r="198" spans="1:8" ht="15">
      <c r="A198" s="162" t="s">
        <v>575</v>
      </c>
      <c r="B198" s="162"/>
      <c r="C198" s="162"/>
      <c r="D198" s="162"/>
      <c r="E198" s="162"/>
      <c r="F198" s="162"/>
      <c r="G198" s="162"/>
      <c r="H198" s="162"/>
    </row>
    <row r="199" spans="1:8" ht="15">
      <c r="A199" s="162" t="s">
        <v>576</v>
      </c>
      <c r="B199" s="162"/>
      <c r="C199" s="162"/>
      <c r="D199" s="162"/>
      <c r="E199" s="162"/>
      <c r="F199" s="162"/>
      <c r="G199" s="162"/>
      <c r="H199" s="162"/>
    </row>
    <row r="200" spans="1:8" ht="15">
      <c r="A200" s="162"/>
      <c r="B200" s="162"/>
      <c r="C200" s="162"/>
      <c r="D200" s="162"/>
      <c r="E200" s="162"/>
      <c r="F200" s="162"/>
      <c r="G200" s="162"/>
      <c r="H200" s="162"/>
    </row>
    <row r="201" spans="1:8" ht="15">
      <c r="A201" s="122"/>
      <c r="B201" s="122"/>
      <c r="C201" s="123" t="s">
        <v>579</v>
      </c>
      <c r="D201" s="122"/>
      <c r="E201" s="122"/>
      <c r="F201" s="122"/>
      <c r="G201" s="124" t="s">
        <v>476</v>
      </c>
      <c r="H201" s="122"/>
    </row>
    <row r="202" spans="1:8" ht="27" customHeight="1">
      <c r="A202" s="122"/>
      <c r="B202" s="122"/>
      <c r="C202" s="123" t="s">
        <v>577</v>
      </c>
      <c r="D202" s="122"/>
      <c r="E202" s="122"/>
      <c r="F202" s="122"/>
      <c r="G202" s="123" t="s">
        <v>578</v>
      </c>
      <c r="H202" s="122"/>
    </row>
  </sheetData>
  <mergeCells count="9">
    <mergeCell ref="A197:H197"/>
    <mergeCell ref="A198:H198"/>
    <mergeCell ref="A199:H199"/>
    <mergeCell ref="A200:H200"/>
    <mergeCell ref="A1:G1"/>
    <mergeCell ref="A2:G2"/>
    <mergeCell ref="A3:G3"/>
    <mergeCell ref="A6:G6"/>
    <mergeCell ref="A4:G5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"/>
  <sheetViews>
    <sheetView workbookViewId="0">
      <selection sqref="A1:XFD1048576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AA210"/>
  <sheetViews>
    <sheetView zoomScale="80" zoomScaleNormal="80" workbookViewId="0">
      <selection activeCell="P20" sqref="P20"/>
    </sheetView>
  </sheetViews>
  <sheetFormatPr defaultRowHeight="14.25"/>
  <cols>
    <col min="1" max="1" width="7.25" customWidth="1"/>
    <col min="2" max="2" width="40.5" customWidth="1"/>
    <col min="3" max="3" width="24.875" customWidth="1"/>
    <col min="4" max="6" width="9" customWidth="1"/>
    <col min="7" max="7" width="12.625" customWidth="1"/>
    <col min="8" max="8" width="16.75" customWidth="1"/>
    <col min="9" max="9" width="0.375" customWidth="1"/>
    <col min="10" max="15" width="9" customWidth="1"/>
    <col min="16" max="16" width="17.875" customWidth="1"/>
    <col min="17" max="19" width="9" customWidth="1"/>
    <col min="20" max="20" width="17.5" customWidth="1"/>
    <col min="21" max="21" width="3.75" customWidth="1"/>
    <col min="22" max="24" width="18" customWidth="1"/>
  </cols>
  <sheetData>
    <row r="2" spans="1:25" ht="20.25" thickBot="1">
      <c r="A2" s="198" t="s">
        <v>9</v>
      </c>
      <c r="B2" s="198"/>
      <c r="C2" s="198"/>
    </row>
    <row r="3" spans="1:25" ht="14.25" customHeight="1">
      <c r="A3" s="199" t="s">
        <v>0</v>
      </c>
      <c r="B3" s="199" t="s">
        <v>10</v>
      </c>
      <c r="C3" s="200" t="s">
        <v>11</v>
      </c>
      <c r="D3" s="186" t="s">
        <v>3</v>
      </c>
      <c r="E3" s="187"/>
      <c r="F3" s="186" t="s">
        <v>4</v>
      </c>
      <c r="G3" s="187"/>
      <c r="H3" s="173" t="s">
        <v>5</v>
      </c>
      <c r="I3" s="174"/>
      <c r="J3" s="173" t="s">
        <v>6</v>
      </c>
      <c r="K3" s="174"/>
      <c r="L3" s="173" t="s">
        <v>7</v>
      </c>
      <c r="M3" s="174"/>
      <c r="N3" s="173" t="s">
        <v>8</v>
      </c>
      <c r="O3" s="174"/>
      <c r="P3" s="173" t="s">
        <v>304</v>
      </c>
      <c r="Q3" s="174"/>
      <c r="R3" s="173" t="s">
        <v>305</v>
      </c>
      <c r="S3" s="174"/>
      <c r="T3" s="173" t="s">
        <v>306</v>
      </c>
      <c r="U3" s="174"/>
      <c r="V3" s="167" t="s">
        <v>315</v>
      </c>
      <c r="W3" s="167" t="s">
        <v>316</v>
      </c>
      <c r="X3" s="167" t="s">
        <v>317</v>
      </c>
      <c r="Y3" s="5" t="s">
        <v>1</v>
      </c>
    </row>
    <row r="4" spans="1:25" ht="15" customHeight="1" thickBot="1">
      <c r="A4" s="199"/>
      <c r="B4" s="199"/>
      <c r="C4" s="200"/>
      <c r="D4" s="188"/>
      <c r="E4" s="189"/>
      <c r="F4" s="188"/>
      <c r="G4" s="189"/>
      <c r="H4" s="175"/>
      <c r="I4" s="176"/>
      <c r="J4" s="175"/>
      <c r="K4" s="176"/>
      <c r="L4" s="175"/>
      <c r="M4" s="176"/>
      <c r="N4" s="175"/>
      <c r="O4" s="176"/>
      <c r="P4" s="175"/>
      <c r="Q4" s="176"/>
      <c r="R4" s="177"/>
      <c r="S4" s="178"/>
      <c r="T4" s="175"/>
      <c r="U4" s="176"/>
      <c r="V4" s="168"/>
      <c r="W4" s="168"/>
      <c r="X4" s="168"/>
      <c r="Y4" s="5"/>
    </row>
    <row r="5" spans="1:25" ht="15" customHeight="1">
      <c r="A5" s="6"/>
      <c r="B5" s="6"/>
      <c r="C5" s="7"/>
      <c r="D5" s="13" t="s">
        <v>307</v>
      </c>
      <c r="E5" s="14"/>
      <c r="F5" s="196" t="s">
        <v>308</v>
      </c>
      <c r="G5" s="197"/>
      <c r="H5" s="15" t="s">
        <v>310</v>
      </c>
      <c r="I5" s="16" t="s">
        <v>309</v>
      </c>
      <c r="J5" s="169" t="s">
        <v>311</v>
      </c>
      <c r="K5" s="170"/>
      <c r="L5" s="16" t="s">
        <v>312</v>
      </c>
      <c r="M5" s="15" t="s">
        <v>313</v>
      </c>
      <c r="N5" s="169" t="s">
        <v>314</v>
      </c>
      <c r="O5" s="179"/>
      <c r="P5" s="16" t="s">
        <v>318</v>
      </c>
      <c r="Q5" s="15" t="s">
        <v>2</v>
      </c>
      <c r="R5" s="17" t="s">
        <v>319</v>
      </c>
      <c r="S5" s="15"/>
      <c r="T5" s="8" t="s">
        <v>320</v>
      </c>
      <c r="U5" s="9" t="s">
        <v>2</v>
      </c>
      <c r="V5" s="10" t="s">
        <v>321</v>
      </c>
      <c r="W5" s="16" t="s">
        <v>322</v>
      </c>
      <c r="X5" s="16" t="s">
        <v>323</v>
      </c>
      <c r="Y5" s="5"/>
    </row>
    <row r="6" spans="1:25" ht="15">
      <c r="A6" s="184">
        <v>1</v>
      </c>
      <c r="B6" s="185" t="s">
        <v>33</v>
      </c>
      <c r="C6" s="18" t="s">
        <v>34</v>
      </c>
      <c r="D6" s="19">
        <v>1</v>
      </c>
      <c r="E6" s="19"/>
      <c r="F6" s="19">
        <v>1</v>
      </c>
      <c r="G6" s="19"/>
      <c r="H6" s="20">
        <v>3</v>
      </c>
      <c r="I6" s="19"/>
      <c r="J6" s="171">
        <v>1</v>
      </c>
      <c r="K6" s="172"/>
      <c r="L6" s="19"/>
      <c r="M6" s="19"/>
      <c r="N6" s="171"/>
      <c r="O6" s="171"/>
      <c r="P6" s="19"/>
      <c r="Q6" s="19"/>
      <c r="R6" s="19"/>
      <c r="S6" s="19"/>
      <c r="T6" s="19"/>
      <c r="U6" s="19"/>
      <c r="V6" s="19"/>
      <c r="W6" s="19"/>
      <c r="X6" s="19"/>
      <c r="Y6" s="12">
        <f>X6+W6+V6+T6+R6+P6+N6+L6+J6+H6+F6+D6</f>
        <v>6</v>
      </c>
    </row>
    <row r="7" spans="1:25">
      <c r="A7" s="184"/>
      <c r="B7" s="185"/>
      <c r="C7" s="18" t="s">
        <v>35</v>
      </c>
      <c r="D7" s="1">
        <v>2</v>
      </c>
      <c r="E7" s="1"/>
      <c r="F7" s="1">
        <v>1</v>
      </c>
      <c r="G7" s="1"/>
      <c r="H7" s="1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>
        <f>X7+W7+V7+T7+S7+R7+P7+O7+N7+M7+L7+K7+J7+H7+G7+F7+E7+D7</f>
        <v>5</v>
      </c>
    </row>
    <row r="8" spans="1:25">
      <c r="A8" s="184"/>
      <c r="B8" s="185"/>
      <c r="C8" s="18" t="s">
        <v>36</v>
      </c>
      <c r="D8" s="1">
        <v>1</v>
      </c>
      <c r="E8" s="1"/>
      <c r="F8" s="1">
        <v>1</v>
      </c>
      <c r="G8" s="1"/>
      <c r="H8" s="1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ref="Y8:Y71" si="0">X8+W8+V8+T8+S8+R8+P8+O8+N8+M8+L8+K8+J8+H8+G8+F8+E8+D8</f>
        <v>3</v>
      </c>
    </row>
    <row r="9" spans="1:25">
      <c r="A9" s="184"/>
      <c r="B9" s="185"/>
      <c r="C9" s="18" t="s">
        <v>37</v>
      </c>
      <c r="D9" s="1"/>
      <c r="E9" s="1"/>
      <c r="F9" s="1">
        <v>1</v>
      </c>
      <c r="G9" s="1"/>
      <c r="H9" s="1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>
        <f t="shared" si="0"/>
        <v>2</v>
      </c>
    </row>
    <row r="10" spans="1:25">
      <c r="A10" s="21">
        <v>2</v>
      </c>
      <c r="B10" s="18" t="s">
        <v>38</v>
      </c>
      <c r="C10" s="18" t="s">
        <v>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0</v>
      </c>
    </row>
    <row r="11" spans="1:25">
      <c r="A11" s="21">
        <v>3</v>
      </c>
      <c r="B11" s="18" t="s">
        <v>39</v>
      </c>
      <c r="C11" s="18" t="s">
        <v>40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v>1</v>
      </c>
      <c r="P11" s="1"/>
      <c r="Q11" s="1"/>
      <c r="R11" s="1"/>
      <c r="S11" s="1"/>
      <c r="T11" s="1"/>
      <c r="U11" s="1"/>
      <c r="V11" s="1"/>
      <c r="W11" s="1"/>
      <c r="X11" s="1"/>
      <c r="Y11" s="1">
        <f t="shared" si="0"/>
        <v>1</v>
      </c>
    </row>
    <row r="12" spans="1:25">
      <c r="A12" s="184">
        <v>4</v>
      </c>
      <c r="B12" s="185" t="s">
        <v>41</v>
      </c>
      <c r="C12" s="18" t="s">
        <v>42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0</v>
      </c>
    </row>
    <row r="13" spans="1:25">
      <c r="A13" s="184"/>
      <c r="B13" s="185"/>
      <c r="C13" s="18" t="s">
        <v>43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f t="shared" si="0"/>
        <v>0</v>
      </c>
    </row>
    <row r="14" spans="1:25">
      <c r="A14" s="184"/>
      <c r="B14" s="185"/>
      <c r="C14" s="18" t="s">
        <v>44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0</v>
      </c>
    </row>
    <row r="15" spans="1:25">
      <c r="A15" s="184"/>
      <c r="B15" s="185"/>
      <c r="C15" s="18" t="s">
        <v>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>
        <f t="shared" si="0"/>
        <v>0</v>
      </c>
    </row>
    <row r="16" spans="1:25" ht="15" thickBot="1">
      <c r="A16" s="181">
        <v>5</v>
      </c>
      <c r="B16" s="183" t="s">
        <v>46</v>
      </c>
      <c r="C16" s="2" t="s">
        <v>47</v>
      </c>
      <c r="Y16">
        <f t="shared" si="0"/>
        <v>0</v>
      </c>
    </row>
    <row r="17" spans="1:25" ht="15" thickBot="1">
      <c r="A17" s="181"/>
      <c r="B17" s="183"/>
      <c r="C17" s="2" t="s">
        <v>48</v>
      </c>
      <c r="Y17">
        <f t="shared" si="0"/>
        <v>0</v>
      </c>
    </row>
    <row r="18" spans="1:25" ht="15" thickBot="1">
      <c r="A18" s="181"/>
      <c r="B18" s="183"/>
      <c r="C18" s="2" t="s">
        <v>49</v>
      </c>
      <c r="Y18">
        <f t="shared" si="0"/>
        <v>0</v>
      </c>
    </row>
    <row r="19" spans="1:25" ht="15" thickBot="1">
      <c r="A19" s="190"/>
      <c r="B19" s="191"/>
      <c r="C19" s="2" t="s">
        <v>50</v>
      </c>
      <c r="Y19">
        <f t="shared" si="0"/>
        <v>0</v>
      </c>
    </row>
    <row r="20" spans="1:25" ht="15" thickBot="1">
      <c r="A20" s="3">
        <v>6</v>
      </c>
      <c r="B20" s="2" t="s">
        <v>51</v>
      </c>
      <c r="C20" s="2" t="s">
        <v>52</v>
      </c>
      <c r="Y20">
        <f t="shared" si="0"/>
        <v>0</v>
      </c>
    </row>
    <row r="21" spans="1:25" ht="15" thickBot="1">
      <c r="A21" s="3">
        <v>7</v>
      </c>
      <c r="B21" s="2" t="s">
        <v>53</v>
      </c>
      <c r="C21" s="2" t="s">
        <v>54</v>
      </c>
      <c r="Y21">
        <f t="shared" si="0"/>
        <v>0</v>
      </c>
    </row>
    <row r="22" spans="1:25" ht="15" thickBot="1">
      <c r="A22" s="3">
        <v>8</v>
      </c>
      <c r="B22" s="2" t="s">
        <v>55</v>
      </c>
      <c r="C22" s="2" t="s">
        <v>56</v>
      </c>
      <c r="J22">
        <v>2</v>
      </c>
      <c r="N22">
        <v>1</v>
      </c>
      <c r="T22">
        <v>2</v>
      </c>
      <c r="Y22">
        <f t="shared" si="0"/>
        <v>5</v>
      </c>
    </row>
    <row r="23" spans="1:25">
      <c r="A23" s="11">
        <v>9</v>
      </c>
      <c r="B23" s="23" t="s">
        <v>57</v>
      </c>
      <c r="C23" s="24" t="s">
        <v>58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>
        <f t="shared" si="0"/>
        <v>0</v>
      </c>
    </row>
    <row r="24" spans="1:25">
      <c r="A24" s="184">
        <v>10</v>
      </c>
      <c r="B24" s="185" t="s">
        <v>59</v>
      </c>
      <c r="C24" s="18" t="s">
        <v>60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0</v>
      </c>
    </row>
    <row r="25" spans="1:25">
      <c r="A25" s="184"/>
      <c r="B25" s="185"/>
      <c r="C25" s="18" t="s">
        <v>61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v>1</v>
      </c>
      <c r="Q25" s="1"/>
      <c r="R25" s="1"/>
      <c r="S25" s="1"/>
      <c r="T25" s="1"/>
      <c r="U25" s="1"/>
      <c r="V25" s="1"/>
      <c r="W25" s="1"/>
      <c r="X25" s="1"/>
      <c r="Y25" s="1">
        <f t="shared" si="0"/>
        <v>1</v>
      </c>
    </row>
    <row r="26" spans="1:25">
      <c r="A26" s="184"/>
      <c r="B26" s="185"/>
      <c r="C26" s="18" t="s">
        <v>62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v>1</v>
      </c>
      <c r="Q26" s="1"/>
      <c r="R26" s="1"/>
      <c r="S26" s="1"/>
      <c r="T26" s="1"/>
      <c r="U26" s="1"/>
      <c r="V26" s="1"/>
      <c r="W26" s="1"/>
      <c r="X26" s="1"/>
      <c r="Y26" s="1">
        <f t="shared" si="0"/>
        <v>1</v>
      </c>
    </row>
    <row r="27" spans="1:25">
      <c r="A27" s="184"/>
      <c r="B27" s="185"/>
      <c r="C27" s="18" t="s">
        <v>63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v>1</v>
      </c>
      <c r="Q27" s="1"/>
      <c r="R27" s="1"/>
      <c r="S27" s="1"/>
      <c r="T27" s="1"/>
      <c r="U27" s="1"/>
      <c r="V27" s="1"/>
      <c r="W27" s="1"/>
      <c r="X27" s="1"/>
      <c r="Y27" s="1">
        <f t="shared" si="0"/>
        <v>1</v>
      </c>
    </row>
    <row r="28" spans="1:25" ht="15" thickBot="1">
      <c r="A28" s="3">
        <v>11</v>
      </c>
      <c r="B28" s="2" t="s">
        <v>64</v>
      </c>
      <c r="C28" s="2" t="s">
        <v>65</v>
      </c>
      <c r="Y28">
        <f t="shared" si="0"/>
        <v>0</v>
      </c>
    </row>
    <row r="29" spans="1:25">
      <c r="A29" s="11">
        <v>12</v>
      </c>
      <c r="B29" s="23" t="s">
        <v>66</v>
      </c>
      <c r="C29" s="24" t="s">
        <v>67</v>
      </c>
      <c r="D29" s="25"/>
      <c r="E29" s="25"/>
      <c r="F29" s="25">
        <v>3</v>
      </c>
      <c r="G29" s="25"/>
      <c r="H29" s="25"/>
      <c r="I29" s="25"/>
      <c r="J29" s="25"/>
      <c r="K29" s="25"/>
      <c r="L29" s="25"/>
      <c r="M29" s="25"/>
      <c r="N29" s="25"/>
      <c r="O29" s="25"/>
      <c r="P29" s="25">
        <v>4</v>
      </c>
      <c r="Q29" s="25"/>
      <c r="R29" s="25">
        <v>1</v>
      </c>
      <c r="S29" s="25"/>
      <c r="T29" s="25"/>
      <c r="U29" s="25"/>
      <c r="V29" s="25"/>
      <c r="W29" s="25"/>
      <c r="X29" s="25"/>
      <c r="Y29" s="25">
        <f t="shared" si="0"/>
        <v>8</v>
      </c>
    </row>
    <row r="30" spans="1:25">
      <c r="A30" s="184">
        <v>13</v>
      </c>
      <c r="B30" s="185" t="s">
        <v>68</v>
      </c>
      <c r="C30" s="18" t="s">
        <v>69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</row>
    <row r="31" spans="1:25">
      <c r="A31" s="184"/>
      <c r="B31" s="185"/>
      <c r="C31" s="18" t="s">
        <v>70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>
        <f t="shared" si="0"/>
        <v>0</v>
      </c>
    </row>
    <row r="32" spans="1:25">
      <c r="A32" s="184"/>
      <c r="B32" s="185"/>
      <c r="C32" s="18" t="s">
        <v>71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</row>
    <row r="33" spans="1:27">
      <c r="A33" s="184"/>
      <c r="B33" s="185"/>
      <c r="C33" s="18" t="s">
        <v>72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>
        <f t="shared" si="0"/>
        <v>0</v>
      </c>
    </row>
    <row r="34" spans="1:27">
      <c r="A34" s="21">
        <v>14</v>
      </c>
      <c r="B34" s="18" t="s">
        <v>73</v>
      </c>
      <c r="C34" s="18" t="s">
        <v>74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</row>
    <row r="35" spans="1:27" ht="15" thickBot="1">
      <c r="A35" s="3">
        <v>15</v>
      </c>
      <c r="B35" s="2" t="s">
        <v>75</v>
      </c>
      <c r="C35" s="22" t="s">
        <v>76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>
        <f t="shared" si="0"/>
        <v>0</v>
      </c>
    </row>
    <row r="36" spans="1:27" ht="15" thickBot="1">
      <c r="A36" s="3">
        <v>16</v>
      </c>
      <c r="B36" s="2" t="s">
        <v>77</v>
      </c>
      <c r="C36" s="22" t="s">
        <v>78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</row>
    <row r="37" spans="1:27" ht="15" thickBot="1">
      <c r="A37" s="3">
        <v>17</v>
      </c>
      <c r="B37" s="2" t="s">
        <v>79</v>
      </c>
      <c r="C37" s="22" t="s">
        <v>80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>
        <f t="shared" si="0"/>
        <v>0</v>
      </c>
    </row>
    <row r="38" spans="1:27" ht="15" thickBot="1">
      <c r="A38" s="3">
        <v>18</v>
      </c>
      <c r="B38" s="2" t="s">
        <v>81</v>
      </c>
      <c r="C38" s="22" t="s">
        <v>82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</row>
    <row r="39" spans="1:27" ht="15" thickBot="1">
      <c r="A39" s="3">
        <v>19</v>
      </c>
      <c r="B39" s="2" t="s">
        <v>83</v>
      </c>
      <c r="C39" s="22" t="s">
        <v>84</v>
      </c>
      <c r="D39" s="1"/>
      <c r="E39" s="1">
        <v>2</v>
      </c>
      <c r="F39" s="1"/>
      <c r="G39" s="1"/>
      <c r="H39" s="1"/>
      <c r="I39" s="1"/>
      <c r="J39" s="1">
        <v>1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>
        <f t="shared" si="0"/>
        <v>3</v>
      </c>
    </row>
    <row r="40" spans="1:27" ht="15" thickBot="1">
      <c r="A40" s="3">
        <v>20</v>
      </c>
      <c r="B40" s="2" t="s">
        <v>85</v>
      </c>
      <c r="C40" s="22" t="s">
        <v>86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</row>
    <row r="41" spans="1:27" ht="15" thickBot="1">
      <c r="A41" s="3">
        <v>21</v>
      </c>
      <c r="B41" s="23" t="s">
        <v>87</v>
      </c>
      <c r="C41" s="24" t="s">
        <v>88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>
        <f t="shared" si="0"/>
        <v>0</v>
      </c>
    </row>
    <row r="42" spans="1:27">
      <c r="A42" s="194">
        <v>22</v>
      </c>
      <c r="B42" s="185" t="s">
        <v>89</v>
      </c>
      <c r="C42" s="18" t="s">
        <v>90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</row>
    <row r="43" spans="1:27" ht="15" thickBot="1">
      <c r="A43" s="195"/>
      <c r="B43" s="185"/>
      <c r="C43" s="18" t="s">
        <v>91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>
        <f t="shared" si="0"/>
        <v>0</v>
      </c>
    </row>
    <row r="44" spans="1:27">
      <c r="A44" s="11">
        <v>23</v>
      </c>
      <c r="B44" s="23" t="s">
        <v>92</v>
      </c>
      <c r="C44" s="24" t="s">
        <v>93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>
        <f t="shared" si="0"/>
        <v>0</v>
      </c>
    </row>
    <row r="45" spans="1:27">
      <c r="A45" s="184">
        <v>24</v>
      </c>
      <c r="B45" s="185" t="s">
        <v>94</v>
      </c>
      <c r="C45" s="18" t="s">
        <v>95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>
        <f t="shared" si="0"/>
        <v>0</v>
      </c>
      <c r="Z45" s="1"/>
      <c r="AA45" s="1"/>
    </row>
    <row r="46" spans="1:27">
      <c r="A46" s="184"/>
      <c r="B46" s="185"/>
      <c r="C46" s="18" t="s">
        <v>96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>
        <f t="shared" si="0"/>
        <v>0</v>
      </c>
      <c r="Z46" s="1"/>
      <c r="AA46" s="1"/>
    </row>
    <row r="47" spans="1:27">
      <c r="A47" s="184"/>
      <c r="B47" s="185"/>
      <c r="C47" s="18" t="s">
        <v>97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>
        <f t="shared" si="0"/>
        <v>0</v>
      </c>
      <c r="Z47" s="1"/>
      <c r="AA47" s="1"/>
    </row>
    <row r="48" spans="1:27">
      <c r="A48" s="184"/>
      <c r="B48" s="185"/>
      <c r="C48" s="18" t="s">
        <v>98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>
        <f t="shared" si="0"/>
        <v>0</v>
      </c>
      <c r="Z48" s="1"/>
      <c r="AA48" s="1"/>
    </row>
    <row r="49" spans="1:25">
      <c r="A49" s="184">
        <v>25</v>
      </c>
      <c r="B49" s="185" t="s">
        <v>99</v>
      </c>
      <c r="C49" s="18" t="s">
        <v>100</v>
      </c>
      <c r="D49" s="1">
        <v>1</v>
      </c>
      <c r="E49" s="1"/>
      <c r="F49" s="1">
        <v>1</v>
      </c>
      <c r="G49" s="1"/>
      <c r="H49" s="1">
        <v>5</v>
      </c>
      <c r="I49" s="1"/>
      <c r="J49" s="1"/>
      <c r="K49" s="1"/>
      <c r="L49" s="1">
        <v>2</v>
      </c>
      <c r="M49" s="1"/>
      <c r="N49" s="1"/>
      <c r="O49" s="1">
        <v>2</v>
      </c>
      <c r="P49" s="1"/>
      <c r="Q49" s="1"/>
      <c r="R49" s="1">
        <v>3</v>
      </c>
      <c r="S49" s="1"/>
      <c r="T49" s="1">
        <v>3</v>
      </c>
      <c r="U49" s="1"/>
      <c r="V49" s="1">
        <v>2</v>
      </c>
      <c r="W49" s="1"/>
      <c r="X49" s="1">
        <v>1</v>
      </c>
      <c r="Y49" s="1">
        <f t="shared" si="0"/>
        <v>20</v>
      </c>
    </row>
    <row r="50" spans="1:25">
      <c r="A50" s="184"/>
      <c r="B50" s="185"/>
      <c r="C50" s="26" t="s">
        <v>101</v>
      </c>
      <c r="D50" s="1">
        <v>1</v>
      </c>
      <c r="E50" s="1"/>
      <c r="F50" s="1">
        <v>1</v>
      </c>
      <c r="G50" s="1"/>
      <c r="H50" s="1">
        <v>4</v>
      </c>
      <c r="I50" s="1"/>
      <c r="J50" s="1"/>
      <c r="K50" s="1"/>
      <c r="L50" s="1">
        <v>3</v>
      </c>
      <c r="M50" s="1"/>
      <c r="N50" s="1"/>
      <c r="O50" s="1">
        <v>2</v>
      </c>
      <c r="P50" s="1"/>
      <c r="Q50" s="1"/>
      <c r="R50" s="1">
        <v>1</v>
      </c>
      <c r="S50" s="1"/>
      <c r="T50" s="1">
        <v>2</v>
      </c>
      <c r="U50" s="1"/>
      <c r="V50" s="1"/>
      <c r="W50" s="1"/>
      <c r="X50" s="1">
        <v>1</v>
      </c>
      <c r="Y50" s="1">
        <f t="shared" si="0"/>
        <v>15</v>
      </c>
    </row>
    <row r="51" spans="1:25">
      <c r="A51" s="184"/>
      <c r="B51" s="185"/>
      <c r="C51" s="26" t="s">
        <v>102</v>
      </c>
      <c r="D51" s="1">
        <v>1</v>
      </c>
      <c r="E51" s="1"/>
      <c r="F51" s="1">
        <v>1</v>
      </c>
      <c r="G51" s="1"/>
      <c r="H51" s="1">
        <v>4</v>
      </c>
      <c r="I51" s="1"/>
      <c r="J51" s="1"/>
      <c r="K51" s="1"/>
      <c r="L51" s="1">
        <v>2</v>
      </c>
      <c r="M51" s="1"/>
      <c r="N51" s="1"/>
      <c r="O51" s="1">
        <v>2</v>
      </c>
      <c r="P51" s="1"/>
      <c r="Q51" s="1"/>
      <c r="R51" s="1">
        <v>1</v>
      </c>
      <c r="S51" s="1"/>
      <c r="T51" s="1">
        <v>2</v>
      </c>
      <c r="U51" s="1"/>
      <c r="V51" s="1">
        <v>1</v>
      </c>
      <c r="W51" s="1"/>
      <c r="X51" s="1">
        <v>1</v>
      </c>
      <c r="Y51" s="1">
        <f t="shared" si="0"/>
        <v>15</v>
      </c>
    </row>
    <row r="52" spans="1:25">
      <c r="A52" s="184"/>
      <c r="B52" s="185"/>
      <c r="C52" s="26" t="s">
        <v>103</v>
      </c>
      <c r="D52" s="1">
        <v>1</v>
      </c>
      <c r="E52" s="1"/>
      <c r="F52" s="1">
        <v>1</v>
      </c>
      <c r="G52" s="1"/>
      <c r="H52" s="1">
        <v>2</v>
      </c>
      <c r="I52" s="1"/>
      <c r="J52" s="1"/>
      <c r="K52" s="1"/>
      <c r="L52" s="1">
        <v>2</v>
      </c>
      <c r="M52" s="1"/>
      <c r="N52" s="1"/>
      <c r="O52" s="1">
        <v>2</v>
      </c>
      <c r="P52" s="1"/>
      <c r="Q52" s="1"/>
      <c r="R52" s="1">
        <v>1</v>
      </c>
      <c r="S52" s="1"/>
      <c r="T52" s="1">
        <v>2</v>
      </c>
      <c r="U52" s="1"/>
      <c r="V52" s="1"/>
      <c r="W52" s="1"/>
      <c r="X52" s="1">
        <v>1</v>
      </c>
      <c r="Y52" s="1">
        <f t="shared" si="0"/>
        <v>12</v>
      </c>
    </row>
    <row r="53" spans="1:25" ht="15" thickBot="1">
      <c r="A53" s="181">
        <v>26</v>
      </c>
      <c r="B53" s="183" t="s">
        <v>104</v>
      </c>
      <c r="C53" s="22" t="s">
        <v>105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>
        <f t="shared" si="0"/>
        <v>0</v>
      </c>
    </row>
    <row r="54" spans="1:25" ht="15" thickBot="1">
      <c r="A54" s="181"/>
      <c r="B54" s="183"/>
      <c r="C54" s="22" t="s">
        <v>106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>
        <f t="shared" si="0"/>
        <v>0</v>
      </c>
    </row>
    <row r="55" spans="1:25" ht="15" thickBot="1">
      <c r="A55" s="181"/>
      <c r="B55" s="183"/>
      <c r="C55" s="22" t="s">
        <v>107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>
        <f t="shared" si="0"/>
        <v>0</v>
      </c>
    </row>
    <row r="56" spans="1:25">
      <c r="A56" s="181"/>
      <c r="B56" s="183"/>
      <c r="C56" s="24" t="s">
        <v>108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>
        <f t="shared" si="0"/>
        <v>0</v>
      </c>
    </row>
    <row r="57" spans="1:25">
      <c r="A57" s="184">
        <v>27</v>
      </c>
      <c r="B57" s="185" t="s">
        <v>109</v>
      </c>
      <c r="C57" s="18" t="s">
        <v>110</v>
      </c>
      <c r="D57" s="1"/>
      <c r="E57" s="1"/>
      <c r="F57" s="1"/>
      <c r="G57" s="1"/>
      <c r="H57" s="1"/>
      <c r="I57" s="1"/>
      <c r="J57" s="1">
        <v>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>
        <f t="shared" si="0"/>
        <v>1</v>
      </c>
    </row>
    <row r="58" spans="1:25">
      <c r="A58" s="184"/>
      <c r="B58" s="185"/>
      <c r="C58" s="26" t="s">
        <v>111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>
        <f t="shared" si="0"/>
        <v>0</v>
      </c>
    </row>
    <row r="59" spans="1:25">
      <c r="A59" s="184"/>
      <c r="B59" s="185"/>
      <c r="C59" s="18" t="s">
        <v>112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>
        <f t="shared" si="0"/>
        <v>0</v>
      </c>
    </row>
    <row r="60" spans="1:25">
      <c r="A60" s="184"/>
      <c r="B60" s="185"/>
      <c r="C60" s="18" t="s">
        <v>113</v>
      </c>
      <c r="D60" s="1"/>
      <c r="E60" s="1"/>
      <c r="F60" s="1"/>
      <c r="G60" s="1"/>
      <c r="H60" s="1"/>
      <c r="I60" s="1"/>
      <c r="J60" s="1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>
        <f t="shared" si="0"/>
        <v>1</v>
      </c>
    </row>
    <row r="61" spans="1:25">
      <c r="A61" s="184">
        <v>28</v>
      </c>
      <c r="B61" s="185" t="s">
        <v>114</v>
      </c>
      <c r="C61" s="18" t="s">
        <v>115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>
        <v>1</v>
      </c>
      <c r="Q61" s="1"/>
      <c r="R61" s="1"/>
      <c r="S61" s="1"/>
      <c r="T61" s="1">
        <v>1</v>
      </c>
      <c r="U61" s="1"/>
      <c r="V61" s="1"/>
      <c r="W61" s="1"/>
      <c r="X61" s="1"/>
      <c r="Y61" s="1">
        <f t="shared" si="0"/>
        <v>2</v>
      </c>
    </row>
    <row r="62" spans="1:25">
      <c r="A62" s="184"/>
      <c r="B62" s="185"/>
      <c r="C62" s="18" t="s">
        <v>116</v>
      </c>
      <c r="D62" s="1">
        <v>1</v>
      </c>
      <c r="E62" s="1"/>
      <c r="F62" s="1"/>
      <c r="G62" s="1"/>
      <c r="H62" s="1">
        <v>1</v>
      </c>
      <c r="I62" s="1"/>
      <c r="J62" s="1">
        <v>1</v>
      </c>
      <c r="K62" s="1"/>
      <c r="L62" s="1"/>
      <c r="M62" s="1"/>
      <c r="N62" s="1"/>
      <c r="O62" s="1">
        <v>1</v>
      </c>
      <c r="P62" s="1"/>
      <c r="Q62" s="1"/>
      <c r="R62" s="1"/>
      <c r="S62" s="1"/>
      <c r="T62" s="1">
        <v>1</v>
      </c>
      <c r="U62" s="1"/>
      <c r="V62" s="1"/>
      <c r="W62" s="1"/>
      <c r="X62" s="1"/>
      <c r="Y62" s="1">
        <f t="shared" si="0"/>
        <v>5</v>
      </c>
    </row>
    <row r="63" spans="1:25">
      <c r="A63" s="184"/>
      <c r="B63" s="185"/>
      <c r="C63" s="18" t="s">
        <v>117</v>
      </c>
      <c r="D63" s="1">
        <v>1</v>
      </c>
      <c r="E63" s="1"/>
      <c r="F63" s="1"/>
      <c r="G63" s="1"/>
      <c r="H63" s="1">
        <v>1</v>
      </c>
      <c r="I63" s="1"/>
      <c r="J63" s="1">
        <v>1</v>
      </c>
      <c r="K63" s="1"/>
      <c r="L63" s="1"/>
      <c r="M63" s="1"/>
      <c r="N63" s="1"/>
      <c r="O63" s="1">
        <v>1</v>
      </c>
      <c r="P63" s="1"/>
      <c r="Q63" s="1"/>
      <c r="R63" s="1"/>
      <c r="S63" s="1"/>
      <c r="T63" s="1">
        <v>1</v>
      </c>
      <c r="U63" s="1"/>
      <c r="V63" s="1"/>
      <c r="W63" s="1"/>
      <c r="X63" s="1"/>
      <c r="Y63" s="1">
        <f t="shared" si="0"/>
        <v>5</v>
      </c>
    </row>
    <row r="64" spans="1:25">
      <c r="A64" s="184"/>
      <c r="B64" s="185"/>
      <c r="C64" s="18" t="s">
        <v>118</v>
      </c>
      <c r="D64" s="1">
        <v>1</v>
      </c>
      <c r="E64" s="1"/>
      <c r="F64" s="1">
        <v>1</v>
      </c>
      <c r="G64" s="1"/>
      <c r="H64" s="1"/>
      <c r="I64" s="1"/>
      <c r="J64" s="1">
        <v>1</v>
      </c>
      <c r="K64" s="1"/>
      <c r="L64" s="1"/>
      <c r="M64" s="1"/>
      <c r="N64" s="1"/>
      <c r="O64" s="1">
        <v>1</v>
      </c>
      <c r="P64" s="1"/>
      <c r="Q64" s="1"/>
      <c r="R64" s="1"/>
      <c r="S64" s="1"/>
      <c r="T64" s="1">
        <v>1</v>
      </c>
      <c r="U64" s="1"/>
      <c r="V64" s="1"/>
      <c r="W64" s="1"/>
      <c r="X64" s="1"/>
      <c r="Y64" s="1">
        <f t="shared" si="0"/>
        <v>5</v>
      </c>
    </row>
    <row r="65" spans="1:25">
      <c r="A65" s="184">
        <v>29</v>
      </c>
      <c r="B65" s="185" t="s">
        <v>119</v>
      </c>
      <c r="C65" s="18" t="s">
        <v>120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>
        <f t="shared" si="0"/>
        <v>0</v>
      </c>
    </row>
    <row r="66" spans="1:25">
      <c r="A66" s="184"/>
      <c r="B66" s="185"/>
      <c r="C66" s="18" t="s">
        <v>121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>
        <f t="shared" si="0"/>
        <v>0</v>
      </c>
    </row>
    <row r="67" spans="1:25">
      <c r="A67" s="184"/>
      <c r="B67" s="185"/>
      <c r="C67" s="18" t="s">
        <v>122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>
        <f t="shared" si="0"/>
        <v>0</v>
      </c>
    </row>
    <row r="68" spans="1:25">
      <c r="A68" s="184"/>
      <c r="B68" s="185"/>
      <c r="C68" s="18" t="s">
        <v>123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>
        <f t="shared" si="0"/>
        <v>0</v>
      </c>
    </row>
    <row r="69" spans="1:25">
      <c r="A69" s="184">
        <v>30</v>
      </c>
      <c r="B69" s="185" t="s">
        <v>124</v>
      </c>
      <c r="C69" s="18" t="s">
        <v>125</v>
      </c>
      <c r="D69" s="1"/>
      <c r="E69" s="1"/>
      <c r="F69" s="1"/>
      <c r="G69" s="1"/>
      <c r="H69" s="1">
        <v>2</v>
      </c>
      <c r="I69" s="1"/>
      <c r="J69" s="1"/>
      <c r="K69" s="1"/>
      <c r="L69" s="1"/>
      <c r="M69" s="1"/>
      <c r="N69" s="1"/>
      <c r="O69" s="1">
        <v>1</v>
      </c>
      <c r="P69" s="1"/>
      <c r="Q69" s="1"/>
      <c r="R69" s="1"/>
      <c r="S69" s="1"/>
      <c r="T69" s="1"/>
      <c r="U69" s="1"/>
      <c r="V69" s="1"/>
      <c r="W69" s="1"/>
      <c r="X69" s="1"/>
      <c r="Y69" s="1">
        <f t="shared" si="0"/>
        <v>3</v>
      </c>
    </row>
    <row r="70" spans="1:25">
      <c r="A70" s="184"/>
      <c r="B70" s="185"/>
      <c r="C70" s="18" t="s">
        <v>126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>
        <v>1</v>
      </c>
      <c r="P70" s="1"/>
      <c r="Q70" s="1"/>
      <c r="R70" s="1"/>
      <c r="S70" s="1"/>
      <c r="T70" s="1"/>
      <c r="U70" s="1"/>
      <c r="V70" s="1"/>
      <c r="W70" s="1"/>
      <c r="X70" s="1"/>
      <c r="Y70" s="1">
        <f t="shared" si="0"/>
        <v>1</v>
      </c>
    </row>
    <row r="71" spans="1:25">
      <c r="A71" s="184"/>
      <c r="B71" s="185"/>
      <c r="C71" s="18" t="s">
        <v>127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1</v>
      </c>
      <c r="P71" s="1"/>
      <c r="Q71" s="1"/>
      <c r="R71" s="1"/>
      <c r="S71" s="1"/>
      <c r="T71" s="1"/>
      <c r="U71" s="1"/>
      <c r="V71" s="1"/>
      <c r="W71" s="1"/>
      <c r="X71" s="1"/>
      <c r="Y71" s="1">
        <f t="shared" si="0"/>
        <v>1</v>
      </c>
    </row>
    <row r="72" spans="1:25">
      <c r="A72" s="184"/>
      <c r="B72" s="185"/>
      <c r="C72" s="18" t="s">
        <v>128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1</v>
      </c>
      <c r="P72" s="1"/>
      <c r="Q72" s="1"/>
      <c r="R72" s="1"/>
      <c r="S72" s="1"/>
      <c r="T72" s="1"/>
      <c r="U72" s="1"/>
      <c r="V72" s="1"/>
      <c r="W72" s="1"/>
      <c r="X72" s="1"/>
      <c r="Y72" s="1">
        <f t="shared" ref="Y72:Y135" si="1">X72+W72+V72+T72+S72+R72+P72+O72+N72+M72+L72+K72+J72+H72+G72+F72+E72+D72</f>
        <v>1</v>
      </c>
    </row>
    <row r="73" spans="1:25">
      <c r="A73" s="184">
        <v>31</v>
      </c>
      <c r="B73" s="185" t="s">
        <v>129</v>
      </c>
      <c r="C73" s="18" t="s">
        <v>130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v>2</v>
      </c>
      <c r="S73" s="1"/>
      <c r="T73" s="1"/>
      <c r="U73" s="1"/>
      <c r="V73" s="1"/>
      <c r="W73" s="1"/>
      <c r="X73" s="1"/>
      <c r="Y73" s="1">
        <f t="shared" si="1"/>
        <v>2</v>
      </c>
    </row>
    <row r="74" spans="1:25">
      <c r="A74" s="184"/>
      <c r="B74" s="185"/>
      <c r="C74" s="18" t="s">
        <v>131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>
        <f t="shared" si="1"/>
        <v>0</v>
      </c>
    </row>
    <row r="75" spans="1:25">
      <c r="A75" s="184"/>
      <c r="B75" s="185"/>
      <c r="C75" s="18" t="s">
        <v>132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>
        <f t="shared" si="1"/>
        <v>0</v>
      </c>
    </row>
    <row r="76" spans="1:25">
      <c r="A76" s="184"/>
      <c r="B76" s="185"/>
      <c r="C76" s="18" t="s">
        <v>133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>
        <f t="shared" si="1"/>
        <v>0</v>
      </c>
    </row>
    <row r="77" spans="1:25" ht="15" thickBot="1">
      <c r="A77" s="181">
        <v>32</v>
      </c>
      <c r="B77" s="183" t="s">
        <v>134</v>
      </c>
      <c r="C77" s="22" t="s">
        <v>135</v>
      </c>
      <c r="D77" s="1"/>
      <c r="E77" s="1">
        <v>2</v>
      </c>
      <c r="F77" s="1"/>
      <c r="G77" s="1"/>
      <c r="H77" s="1">
        <v>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>
        <f t="shared" si="1"/>
        <v>3</v>
      </c>
    </row>
    <row r="78" spans="1:25" ht="15" thickBot="1">
      <c r="A78" s="181"/>
      <c r="B78" s="183"/>
      <c r="C78" s="22" t="s">
        <v>136</v>
      </c>
      <c r="D78" s="1"/>
      <c r="E78" s="1">
        <v>2</v>
      </c>
      <c r="F78" s="1"/>
      <c r="G78" s="1"/>
      <c r="H78" s="1">
        <v>1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>
        <f t="shared" si="1"/>
        <v>3</v>
      </c>
    </row>
    <row r="79" spans="1:25" ht="15" thickBot="1">
      <c r="A79" s="181"/>
      <c r="B79" s="183"/>
      <c r="C79" s="22" t="s">
        <v>137</v>
      </c>
      <c r="D79" s="1"/>
      <c r="E79" s="1">
        <v>2</v>
      </c>
      <c r="F79" s="1"/>
      <c r="G79" s="1"/>
      <c r="H79" s="1">
        <v>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>
        <f t="shared" si="1"/>
        <v>3</v>
      </c>
    </row>
    <row r="80" spans="1:25">
      <c r="A80" s="181"/>
      <c r="B80" s="183"/>
      <c r="C80" s="24" t="s">
        <v>138</v>
      </c>
      <c r="D80" s="25"/>
      <c r="E80" s="25">
        <v>2</v>
      </c>
      <c r="F80" s="25"/>
      <c r="G80" s="25"/>
      <c r="H80" s="25">
        <v>1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>
        <f t="shared" si="1"/>
        <v>3</v>
      </c>
    </row>
    <row r="81" spans="1:26">
      <c r="A81" s="184">
        <v>33</v>
      </c>
      <c r="B81" s="185" t="s">
        <v>139</v>
      </c>
      <c r="C81" s="18" t="s">
        <v>140</v>
      </c>
      <c r="D81" s="1"/>
      <c r="E81" s="1"/>
      <c r="F81" s="1"/>
      <c r="G81" s="1"/>
      <c r="H81" s="1"/>
      <c r="I81" s="1"/>
      <c r="J81" s="1">
        <v>1</v>
      </c>
      <c r="K81" s="1"/>
      <c r="L81" s="1"/>
      <c r="M81" s="1"/>
      <c r="N81" s="1"/>
      <c r="O81" s="1"/>
      <c r="P81" s="1"/>
      <c r="Q81" s="1"/>
      <c r="R81" s="1"/>
      <c r="S81" s="1"/>
      <c r="T81" s="1">
        <v>1</v>
      </c>
      <c r="U81" s="1"/>
      <c r="V81" s="1"/>
      <c r="W81" s="1"/>
      <c r="X81" s="1"/>
      <c r="Y81" s="1">
        <f t="shared" si="1"/>
        <v>2</v>
      </c>
    </row>
    <row r="82" spans="1:26">
      <c r="A82" s="184"/>
      <c r="B82" s="185"/>
      <c r="C82" s="18" t="s">
        <v>141</v>
      </c>
      <c r="D82" s="1"/>
      <c r="E82" s="1"/>
      <c r="F82" s="1"/>
      <c r="G82" s="1"/>
      <c r="H82" s="1"/>
      <c r="I82" s="1"/>
      <c r="J82" s="1">
        <v>1</v>
      </c>
      <c r="K82" s="1"/>
      <c r="L82" s="1"/>
      <c r="M82" s="1"/>
      <c r="N82" s="1"/>
      <c r="O82" s="1">
        <v>1</v>
      </c>
      <c r="P82" s="1"/>
      <c r="Q82" s="1"/>
      <c r="R82" s="1"/>
      <c r="S82" s="1"/>
      <c r="T82" s="1">
        <v>1</v>
      </c>
      <c r="U82" s="1"/>
      <c r="V82" s="1"/>
      <c r="W82" s="1"/>
      <c r="X82" s="1"/>
      <c r="Y82" s="1">
        <f t="shared" si="1"/>
        <v>3</v>
      </c>
    </row>
    <row r="83" spans="1:26">
      <c r="A83" s="184"/>
      <c r="B83" s="185"/>
      <c r="C83" s="18" t="s">
        <v>142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>
        <v>2</v>
      </c>
      <c r="P83" s="1"/>
      <c r="Q83" s="1"/>
      <c r="R83" s="1"/>
      <c r="S83" s="1"/>
      <c r="T83" s="1">
        <v>1</v>
      </c>
      <c r="U83" s="1"/>
      <c r="V83" s="1"/>
      <c r="W83" s="1"/>
      <c r="X83" s="1"/>
      <c r="Y83" s="1">
        <f t="shared" si="1"/>
        <v>3</v>
      </c>
    </row>
    <row r="84" spans="1:26">
      <c r="A84" s="184"/>
      <c r="B84" s="185"/>
      <c r="C84" s="18" t="s">
        <v>143</v>
      </c>
      <c r="D84" s="1"/>
      <c r="E84" s="1"/>
      <c r="F84" s="1"/>
      <c r="G84" s="1"/>
      <c r="H84" s="1">
        <v>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>
        <v>1</v>
      </c>
      <c r="U84" s="1"/>
      <c r="V84" s="1"/>
      <c r="W84" s="1"/>
      <c r="X84" s="1"/>
      <c r="Y84" s="1">
        <f t="shared" si="1"/>
        <v>2</v>
      </c>
    </row>
    <row r="85" spans="1:26">
      <c r="A85" s="184">
        <v>34</v>
      </c>
      <c r="B85" s="185" t="s">
        <v>144</v>
      </c>
      <c r="C85" s="18" t="s">
        <v>145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>
        <f t="shared" si="1"/>
        <v>0</v>
      </c>
    </row>
    <row r="86" spans="1:26">
      <c r="A86" s="184"/>
      <c r="B86" s="185"/>
      <c r="C86" s="18" t="s">
        <v>146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>
        <f t="shared" si="1"/>
        <v>0</v>
      </c>
    </row>
    <row r="87" spans="1:26">
      <c r="A87" s="184"/>
      <c r="B87" s="185"/>
      <c r="C87" s="18" t="s">
        <v>147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>
        <f t="shared" si="1"/>
        <v>0</v>
      </c>
    </row>
    <row r="88" spans="1:26">
      <c r="A88" s="184"/>
      <c r="B88" s="185"/>
      <c r="C88" s="18" t="s">
        <v>148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>
        <f t="shared" si="1"/>
        <v>0</v>
      </c>
    </row>
    <row r="89" spans="1:26" ht="15" thickBot="1">
      <c r="A89" s="181">
        <v>35</v>
      </c>
      <c r="B89" s="183" t="s">
        <v>149</v>
      </c>
      <c r="C89" s="2" t="s">
        <v>150</v>
      </c>
      <c r="Y89">
        <f t="shared" si="1"/>
        <v>0</v>
      </c>
    </row>
    <row r="90" spans="1:26">
      <c r="A90" s="181"/>
      <c r="B90" s="183"/>
      <c r="C90" s="23" t="s">
        <v>151</v>
      </c>
      <c r="Y90">
        <f t="shared" si="1"/>
        <v>0</v>
      </c>
    </row>
    <row r="91" spans="1:26">
      <c r="A91" s="184">
        <v>36</v>
      </c>
      <c r="B91" s="185" t="s">
        <v>152</v>
      </c>
      <c r="C91" s="18" t="s">
        <v>153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>
        <f t="shared" si="1"/>
        <v>0</v>
      </c>
      <c r="Z91" s="1"/>
    </row>
    <row r="92" spans="1:26">
      <c r="A92" s="184"/>
      <c r="B92" s="185"/>
      <c r="C92" s="18" t="s">
        <v>154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>
        <f t="shared" si="1"/>
        <v>0</v>
      </c>
      <c r="Z92" s="1"/>
    </row>
    <row r="93" spans="1:26" ht="15" thickBot="1">
      <c r="A93" s="181">
        <v>37</v>
      </c>
      <c r="B93" s="183" t="s">
        <v>155</v>
      </c>
      <c r="C93" s="2" t="s">
        <v>153</v>
      </c>
      <c r="Y93">
        <f t="shared" si="1"/>
        <v>0</v>
      </c>
    </row>
    <row r="94" spans="1:26">
      <c r="A94" s="181"/>
      <c r="B94" s="183"/>
      <c r="C94" s="23" t="s">
        <v>156</v>
      </c>
      <c r="Y94">
        <f t="shared" si="1"/>
        <v>0</v>
      </c>
    </row>
    <row r="95" spans="1:26">
      <c r="A95" s="184">
        <v>38</v>
      </c>
      <c r="B95" s="185" t="s">
        <v>157</v>
      </c>
      <c r="C95" s="18" t="s">
        <v>158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>
        <v>2</v>
      </c>
      <c r="S95" s="1"/>
      <c r="T95" s="1"/>
      <c r="U95" s="1"/>
      <c r="V95" s="1"/>
      <c r="W95" s="1"/>
      <c r="X95" s="1"/>
      <c r="Y95" s="1">
        <f t="shared" si="1"/>
        <v>2</v>
      </c>
    </row>
    <row r="96" spans="1:26">
      <c r="A96" s="184"/>
      <c r="B96" s="185"/>
      <c r="C96" s="18" t="s">
        <v>159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>
        <v>2</v>
      </c>
      <c r="S96" s="1"/>
      <c r="T96" s="1"/>
      <c r="U96" s="1"/>
      <c r="V96" s="1"/>
      <c r="W96" s="1"/>
      <c r="X96" s="1"/>
      <c r="Y96" s="1">
        <f t="shared" si="1"/>
        <v>2</v>
      </c>
    </row>
    <row r="97" spans="1:25">
      <c r="A97" s="184">
        <v>39</v>
      </c>
      <c r="B97" s="185" t="s">
        <v>160</v>
      </c>
      <c r="C97" s="18" t="s">
        <v>161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>
        <f t="shared" si="1"/>
        <v>0</v>
      </c>
    </row>
    <row r="98" spans="1:25">
      <c r="A98" s="184"/>
      <c r="B98" s="185"/>
      <c r="C98" s="18" t="s">
        <v>162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>
        <f t="shared" si="1"/>
        <v>0</v>
      </c>
    </row>
    <row r="99" spans="1:25">
      <c r="A99" s="184">
        <v>40</v>
      </c>
      <c r="B99" s="185" t="s">
        <v>163</v>
      </c>
      <c r="C99" s="18" t="s">
        <v>164</v>
      </c>
      <c r="D99" s="1">
        <v>1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>
        <v>3</v>
      </c>
      <c r="P99" s="1"/>
      <c r="Q99" s="1"/>
      <c r="R99" s="1"/>
      <c r="S99" s="1"/>
      <c r="T99" s="1"/>
      <c r="U99" s="1"/>
      <c r="V99" s="1">
        <v>4</v>
      </c>
      <c r="W99" s="1"/>
      <c r="X99" s="1"/>
      <c r="Y99" s="1">
        <f t="shared" si="1"/>
        <v>8</v>
      </c>
    </row>
    <row r="100" spans="1:25">
      <c r="A100" s="184"/>
      <c r="B100" s="185"/>
      <c r="C100" s="18" t="s">
        <v>165</v>
      </c>
      <c r="D100" s="1">
        <v>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>
        <v>2</v>
      </c>
      <c r="P100" s="1"/>
      <c r="Q100" s="1"/>
      <c r="R100" s="1"/>
      <c r="S100" s="1"/>
      <c r="T100" s="1"/>
      <c r="U100" s="1"/>
      <c r="V100" s="1">
        <v>3</v>
      </c>
      <c r="W100" s="1"/>
      <c r="X100" s="1"/>
      <c r="Y100" s="1">
        <f t="shared" si="1"/>
        <v>6</v>
      </c>
    </row>
    <row r="101" spans="1:25" ht="15" thickBot="1">
      <c r="A101" s="181">
        <v>41</v>
      </c>
      <c r="B101" s="183" t="s">
        <v>166</v>
      </c>
      <c r="C101" s="22" t="s">
        <v>167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>
        <f t="shared" si="1"/>
        <v>0</v>
      </c>
    </row>
    <row r="102" spans="1:25" ht="15" thickBot="1">
      <c r="A102" s="190"/>
      <c r="B102" s="191"/>
      <c r="C102" s="22" t="s">
        <v>168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>
        <f t="shared" si="1"/>
        <v>0</v>
      </c>
    </row>
    <row r="103" spans="1:25" ht="15" thickBot="1">
      <c r="A103" s="180">
        <v>42</v>
      </c>
      <c r="B103" s="182" t="s">
        <v>169</v>
      </c>
      <c r="C103" s="22" t="s">
        <v>170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>
        <v>1</v>
      </c>
      <c r="U103" s="1"/>
      <c r="V103" s="1"/>
      <c r="W103" s="1"/>
      <c r="X103" s="1"/>
      <c r="Y103" s="1">
        <f t="shared" si="1"/>
        <v>1</v>
      </c>
    </row>
    <row r="104" spans="1:25" ht="15" thickBot="1">
      <c r="A104" s="190"/>
      <c r="B104" s="191"/>
      <c r="C104" s="22" t="s">
        <v>171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>
        <v>1</v>
      </c>
      <c r="U104" s="1"/>
      <c r="V104" s="1"/>
      <c r="W104" s="1"/>
      <c r="X104" s="1"/>
      <c r="Y104" s="1">
        <f t="shared" si="1"/>
        <v>1</v>
      </c>
    </row>
    <row r="105" spans="1:25" ht="15" thickBot="1">
      <c r="A105" s="3">
        <v>43</v>
      </c>
      <c r="B105" s="2" t="s">
        <v>172</v>
      </c>
      <c r="C105" s="22" t="s">
        <v>173</v>
      </c>
      <c r="D105" s="1"/>
      <c r="E105" s="1">
        <v>6</v>
      </c>
      <c r="F105" s="1">
        <v>10</v>
      </c>
      <c r="G105" s="1"/>
      <c r="H105" s="1">
        <v>25</v>
      </c>
      <c r="I105" s="1"/>
      <c r="J105" s="1"/>
      <c r="K105" s="1"/>
      <c r="L105" s="1"/>
      <c r="M105" s="1">
        <v>3</v>
      </c>
      <c r="N105" s="1"/>
      <c r="O105" s="1"/>
      <c r="P105" s="1"/>
      <c r="Q105" s="1"/>
      <c r="R105" s="1">
        <v>5</v>
      </c>
      <c r="S105" s="1"/>
      <c r="T105" s="1"/>
      <c r="U105" s="1"/>
      <c r="V105" s="1">
        <v>2</v>
      </c>
      <c r="W105" s="1"/>
      <c r="X105" s="1"/>
      <c r="Y105" s="1">
        <f t="shared" si="1"/>
        <v>51</v>
      </c>
    </row>
    <row r="106" spans="1:25" ht="15" thickBot="1">
      <c r="A106" s="3">
        <v>44</v>
      </c>
      <c r="B106" s="2" t="s">
        <v>174</v>
      </c>
      <c r="C106" s="22" t="s">
        <v>173</v>
      </c>
      <c r="D106" s="1">
        <v>4</v>
      </c>
      <c r="E106" s="1"/>
      <c r="F106" s="1"/>
      <c r="G106" s="1"/>
      <c r="H106" s="1"/>
      <c r="I106" s="1"/>
      <c r="J106" s="1">
        <v>3</v>
      </c>
      <c r="K106" s="1"/>
      <c r="L106" s="1">
        <v>3</v>
      </c>
      <c r="M106" s="1"/>
      <c r="N106" s="1"/>
      <c r="O106" s="1">
        <v>10</v>
      </c>
      <c r="P106" s="1">
        <v>8</v>
      </c>
      <c r="Q106" s="1"/>
      <c r="R106" s="1">
        <v>5</v>
      </c>
      <c r="S106" s="1"/>
      <c r="T106" s="1">
        <v>20</v>
      </c>
      <c r="U106" s="1"/>
      <c r="V106" s="1">
        <v>5</v>
      </c>
      <c r="W106" s="1">
        <v>4</v>
      </c>
      <c r="X106" s="1">
        <v>23</v>
      </c>
      <c r="Y106" s="1">
        <f t="shared" si="1"/>
        <v>85</v>
      </c>
    </row>
    <row r="107" spans="1:25" ht="15" thickBot="1">
      <c r="A107" s="3"/>
      <c r="B107" s="2"/>
      <c r="C107" s="2"/>
      <c r="Y107">
        <f t="shared" si="1"/>
        <v>0</v>
      </c>
    </row>
    <row r="108" spans="1:25" ht="15" thickBot="1">
      <c r="A108" s="3" t="s">
        <v>175</v>
      </c>
      <c r="B108" s="2" t="s">
        <v>176</v>
      </c>
      <c r="C108" s="2" t="s">
        <v>177</v>
      </c>
      <c r="J108">
        <v>2</v>
      </c>
      <c r="L108">
        <v>1</v>
      </c>
      <c r="P108">
        <v>3</v>
      </c>
      <c r="R108">
        <v>5</v>
      </c>
      <c r="T108">
        <v>3</v>
      </c>
      <c r="V108">
        <v>1</v>
      </c>
      <c r="Y108">
        <f t="shared" si="1"/>
        <v>15</v>
      </c>
    </row>
    <row r="109" spans="1:25" ht="15" thickBot="1">
      <c r="A109" s="3" t="s">
        <v>178</v>
      </c>
      <c r="B109" s="2" t="s">
        <v>179</v>
      </c>
      <c r="C109" s="22" t="s">
        <v>180</v>
      </c>
      <c r="D109" s="1"/>
      <c r="E109" s="1"/>
      <c r="F109" s="1"/>
      <c r="G109" s="1"/>
      <c r="H109" s="1">
        <v>4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>
        <f t="shared" si="1"/>
        <v>4</v>
      </c>
    </row>
    <row r="110" spans="1:25" ht="15" thickBot="1">
      <c r="A110" s="3" t="s">
        <v>181</v>
      </c>
      <c r="B110" s="2" t="s">
        <v>182</v>
      </c>
      <c r="C110" s="22" t="s">
        <v>183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>
        <f t="shared" si="1"/>
        <v>0</v>
      </c>
    </row>
    <row r="111" spans="1:25">
      <c r="A111" s="11">
        <v>45</v>
      </c>
      <c r="B111" s="23" t="s">
        <v>184</v>
      </c>
      <c r="C111" s="23" t="s">
        <v>185</v>
      </c>
      <c r="E111">
        <v>3</v>
      </c>
      <c r="H111">
        <v>1</v>
      </c>
      <c r="J111">
        <v>3</v>
      </c>
      <c r="M111">
        <v>2</v>
      </c>
      <c r="O111">
        <v>2</v>
      </c>
      <c r="R111">
        <v>1</v>
      </c>
      <c r="V111">
        <v>4</v>
      </c>
      <c r="W111">
        <v>1</v>
      </c>
      <c r="Y111">
        <f t="shared" si="1"/>
        <v>17</v>
      </c>
    </row>
    <row r="112" spans="1:25">
      <c r="A112" s="21">
        <v>46</v>
      </c>
      <c r="B112" s="18" t="s">
        <v>186</v>
      </c>
      <c r="C112" s="18" t="s">
        <v>187</v>
      </c>
      <c r="D112" s="1"/>
      <c r="E112" s="1">
        <v>3</v>
      </c>
      <c r="F112" s="1">
        <v>2</v>
      </c>
      <c r="G112" s="1"/>
      <c r="H112" s="1">
        <v>5</v>
      </c>
      <c r="I112" s="1"/>
      <c r="J112" s="1">
        <v>3</v>
      </c>
      <c r="K112" s="1"/>
      <c r="L112" s="1">
        <v>2</v>
      </c>
      <c r="M112" s="1">
        <v>2</v>
      </c>
      <c r="N112" s="1"/>
      <c r="O112" s="1">
        <v>6</v>
      </c>
      <c r="P112" s="1">
        <v>5</v>
      </c>
      <c r="Q112" s="1"/>
      <c r="R112" s="1">
        <v>8</v>
      </c>
      <c r="S112" s="1"/>
      <c r="T112" s="1">
        <v>5</v>
      </c>
      <c r="U112" s="1"/>
      <c r="V112" s="1"/>
      <c r="W112" s="1">
        <v>9</v>
      </c>
      <c r="X112" s="1">
        <v>13</v>
      </c>
      <c r="Y112" s="1">
        <f t="shared" si="1"/>
        <v>63</v>
      </c>
    </row>
    <row r="113" spans="1:26" ht="15" thickBot="1">
      <c r="A113" s="3">
        <v>47</v>
      </c>
      <c r="B113" s="2" t="s">
        <v>188</v>
      </c>
      <c r="C113" s="22" t="s">
        <v>189</v>
      </c>
      <c r="D113" s="1">
        <v>2</v>
      </c>
      <c r="E113" s="1">
        <v>2</v>
      </c>
      <c r="F113" s="1">
        <v>8</v>
      </c>
      <c r="G113" s="1"/>
      <c r="H113" s="1"/>
      <c r="I113" s="1"/>
      <c r="J113" s="1"/>
      <c r="K113" s="1"/>
      <c r="L113" s="1"/>
      <c r="M113" s="1"/>
      <c r="N113" s="1"/>
      <c r="O113" s="1">
        <v>6</v>
      </c>
      <c r="P113" s="1"/>
      <c r="Q113" s="1"/>
      <c r="R113" s="1"/>
      <c r="S113" s="1"/>
      <c r="T113" s="1"/>
      <c r="U113" s="1"/>
      <c r="V113" s="1">
        <v>3</v>
      </c>
      <c r="W113" s="1"/>
      <c r="X113" s="1"/>
      <c r="Y113" s="1">
        <f t="shared" si="1"/>
        <v>21</v>
      </c>
    </row>
    <row r="114" spans="1:26" ht="15" thickBot="1">
      <c r="A114" s="3">
        <v>48</v>
      </c>
      <c r="B114" s="2" t="s">
        <v>190</v>
      </c>
      <c r="C114" s="2" t="s">
        <v>191</v>
      </c>
      <c r="Y114">
        <f t="shared" si="1"/>
        <v>0</v>
      </c>
    </row>
    <row r="115" spans="1:26" ht="15" thickBot="1">
      <c r="A115" s="3">
        <v>49</v>
      </c>
      <c r="B115" s="2" t="s">
        <v>192</v>
      </c>
      <c r="C115" s="22" t="s">
        <v>193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>
        <f t="shared" si="1"/>
        <v>0</v>
      </c>
    </row>
    <row r="116" spans="1:26" ht="15" thickBot="1">
      <c r="A116" s="3">
        <v>50</v>
      </c>
      <c r="B116" s="2" t="s">
        <v>194</v>
      </c>
      <c r="C116" s="22" t="s">
        <v>195</v>
      </c>
      <c r="D116" s="25"/>
      <c r="E116" s="25"/>
      <c r="F116" s="25">
        <v>2</v>
      </c>
      <c r="G116" s="25"/>
      <c r="H116" s="25"/>
      <c r="I116" s="25"/>
      <c r="J116" s="25"/>
      <c r="K116" s="25"/>
      <c r="L116" s="25">
        <v>2</v>
      </c>
      <c r="M116" s="25"/>
      <c r="N116" s="25"/>
      <c r="O116" s="25"/>
      <c r="P116" s="25">
        <v>3</v>
      </c>
      <c r="Q116" s="25"/>
      <c r="R116" s="25">
        <v>3</v>
      </c>
      <c r="S116" s="25"/>
      <c r="T116" s="25"/>
      <c r="U116" s="25"/>
      <c r="V116" s="25"/>
      <c r="W116" s="25"/>
      <c r="X116" s="25"/>
      <c r="Y116" s="25">
        <f t="shared" si="1"/>
        <v>10</v>
      </c>
    </row>
    <row r="117" spans="1:26">
      <c r="A117" s="11">
        <v>51</v>
      </c>
      <c r="B117" s="23" t="s">
        <v>196</v>
      </c>
      <c r="C117" s="24" t="s">
        <v>12</v>
      </c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>
        <v>2</v>
      </c>
      <c r="P117" s="25"/>
      <c r="Q117" s="25"/>
      <c r="R117" s="25"/>
      <c r="S117" s="25"/>
      <c r="T117" s="25"/>
      <c r="U117" s="25"/>
      <c r="V117" s="25"/>
      <c r="W117" s="25"/>
      <c r="X117" s="25"/>
      <c r="Y117" s="25">
        <f t="shared" si="1"/>
        <v>2</v>
      </c>
      <c r="Z117" s="1"/>
    </row>
    <row r="118" spans="1:26">
      <c r="A118" s="184">
        <v>52</v>
      </c>
      <c r="B118" s="192" t="s">
        <v>197</v>
      </c>
      <c r="C118" s="18" t="s">
        <v>198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>
        <f t="shared" si="1"/>
        <v>0</v>
      </c>
    </row>
    <row r="119" spans="1:26">
      <c r="A119" s="184"/>
      <c r="B119" s="192"/>
      <c r="C119" s="18" t="s">
        <v>199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>
        <f t="shared" si="1"/>
        <v>0</v>
      </c>
    </row>
    <row r="120" spans="1:26">
      <c r="A120" s="184"/>
      <c r="B120" s="192"/>
      <c r="C120" s="18" t="s">
        <v>200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>
        <f t="shared" si="1"/>
        <v>0</v>
      </c>
    </row>
    <row r="121" spans="1:26">
      <c r="A121" s="184"/>
      <c r="B121" s="192"/>
      <c r="C121" s="18" t="s">
        <v>201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>
        <f t="shared" si="1"/>
        <v>0</v>
      </c>
    </row>
    <row r="122" spans="1:26" ht="15" thickBot="1">
      <c r="A122" s="3">
        <v>53</v>
      </c>
      <c r="B122" s="2" t="s">
        <v>202</v>
      </c>
      <c r="C122" s="22" t="s">
        <v>203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>
        <f t="shared" si="1"/>
        <v>0</v>
      </c>
    </row>
    <row r="123" spans="1:26" ht="15" thickBot="1">
      <c r="A123" s="3">
        <v>54</v>
      </c>
      <c r="B123" s="2" t="s">
        <v>204</v>
      </c>
      <c r="C123" s="22" t="s">
        <v>205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>
        <f t="shared" si="1"/>
        <v>0</v>
      </c>
    </row>
    <row r="124" spans="1:26" ht="15" thickBot="1">
      <c r="A124" s="3">
        <v>55</v>
      </c>
      <c r="B124" s="23" t="s">
        <v>206</v>
      </c>
      <c r="C124" s="24" t="s">
        <v>207</v>
      </c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>
        <v>4</v>
      </c>
      <c r="X124" s="25"/>
      <c r="Y124" s="25">
        <f t="shared" si="1"/>
        <v>4</v>
      </c>
    </row>
    <row r="125" spans="1:26" ht="15" thickBot="1">
      <c r="A125" s="29">
        <v>56</v>
      </c>
      <c r="B125" s="18" t="s">
        <v>208</v>
      </c>
      <c r="C125" s="18" t="s">
        <v>209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>
        <f t="shared" si="1"/>
        <v>0</v>
      </c>
    </row>
    <row r="126" spans="1:26" ht="15" thickBot="1">
      <c r="A126" s="3">
        <v>57</v>
      </c>
      <c r="B126" s="2" t="s">
        <v>210</v>
      </c>
      <c r="C126" s="22" t="s">
        <v>13</v>
      </c>
      <c r="D126" s="1"/>
      <c r="E126" s="1"/>
      <c r="F126" s="1"/>
      <c r="G126" s="1"/>
      <c r="H126" s="1"/>
      <c r="I126" s="1"/>
      <c r="J126" s="1"/>
      <c r="K126" s="1"/>
      <c r="L126" s="1"/>
      <c r="M126" s="1">
        <v>2</v>
      </c>
      <c r="N126" s="1"/>
      <c r="O126" s="1"/>
      <c r="P126" s="1"/>
      <c r="Q126" s="1"/>
      <c r="R126" s="1">
        <v>12</v>
      </c>
      <c r="S126" s="1"/>
      <c r="T126" s="1"/>
      <c r="U126" s="1"/>
      <c r="V126" s="1"/>
      <c r="W126" s="1"/>
      <c r="X126" s="1"/>
      <c r="Y126" s="1">
        <f t="shared" si="1"/>
        <v>14</v>
      </c>
    </row>
    <row r="127" spans="1:26" ht="15" thickBot="1">
      <c r="A127" s="3">
        <v>58</v>
      </c>
      <c r="B127" s="23" t="s">
        <v>211</v>
      </c>
      <c r="C127" s="24" t="s">
        <v>212</v>
      </c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>
        <v>2</v>
      </c>
      <c r="X127" s="25"/>
      <c r="Y127" s="25">
        <f t="shared" si="1"/>
        <v>2</v>
      </c>
    </row>
    <row r="128" spans="1:26" ht="15" thickBot="1">
      <c r="A128" s="29">
        <v>59</v>
      </c>
      <c r="B128" s="18" t="s">
        <v>213</v>
      </c>
      <c r="C128" s="18" t="s">
        <v>214</v>
      </c>
      <c r="D128" s="1"/>
      <c r="E128" s="1"/>
      <c r="F128" s="1"/>
      <c r="G128" s="1"/>
      <c r="H128" s="1"/>
      <c r="I128" s="1"/>
      <c r="J128" s="1"/>
      <c r="K128" s="1"/>
      <c r="L128" s="1">
        <v>2</v>
      </c>
      <c r="M128" s="1"/>
      <c r="N128" s="1"/>
      <c r="O128" s="1">
        <v>2</v>
      </c>
      <c r="P128" s="1"/>
      <c r="Q128" s="1"/>
      <c r="R128" s="1"/>
      <c r="S128" s="1"/>
      <c r="T128" s="1"/>
      <c r="U128" s="1"/>
      <c r="V128" s="1"/>
      <c r="W128" s="1"/>
      <c r="X128" s="1"/>
      <c r="Y128" s="1">
        <f t="shared" si="1"/>
        <v>4</v>
      </c>
    </row>
    <row r="129" spans="1:25" ht="15" thickBot="1">
      <c r="A129" s="29">
        <v>60</v>
      </c>
      <c r="B129" s="18" t="s">
        <v>215</v>
      </c>
      <c r="C129" s="18" t="s">
        <v>14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>
        <f t="shared" si="1"/>
        <v>0</v>
      </c>
    </row>
    <row r="130" spans="1:25">
      <c r="A130" s="180">
        <v>61</v>
      </c>
      <c r="B130" s="193" t="s">
        <v>216</v>
      </c>
      <c r="C130" s="18" t="s">
        <v>217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>
        <f t="shared" si="1"/>
        <v>0</v>
      </c>
    </row>
    <row r="131" spans="1:25" ht="15" thickBot="1">
      <c r="A131" s="190"/>
      <c r="B131" s="193"/>
      <c r="C131" s="30" t="s">
        <v>218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>
        <f t="shared" si="1"/>
        <v>0</v>
      </c>
    </row>
    <row r="132" spans="1:25">
      <c r="A132" s="194">
        <v>62</v>
      </c>
      <c r="B132" s="185" t="s">
        <v>219</v>
      </c>
      <c r="C132" s="18" t="s">
        <v>220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>
        <f t="shared" si="1"/>
        <v>0</v>
      </c>
    </row>
    <row r="133" spans="1:25" ht="15" thickBot="1">
      <c r="A133" s="195"/>
      <c r="B133" s="185"/>
      <c r="C133" s="18" t="s">
        <v>221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>
        <f t="shared" si="1"/>
        <v>0</v>
      </c>
    </row>
    <row r="134" spans="1:25" ht="15" thickBot="1">
      <c r="A134" s="180">
        <v>63</v>
      </c>
      <c r="B134" s="183" t="s">
        <v>222</v>
      </c>
      <c r="C134" s="22" t="s">
        <v>153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>
        <f t="shared" si="1"/>
        <v>0</v>
      </c>
    </row>
    <row r="135" spans="1:25" ht="15" thickBot="1">
      <c r="A135" s="190"/>
      <c r="B135" s="191"/>
      <c r="C135" s="22" t="s">
        <v>223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>
        <f t="shared" si="1"/>
        <v>0</v>
      </c>
    </row>
    <row r="136" spans="1:25" ht="15" thickBot="1">
      <c r="A136" s="3">
        <v>64</v>
      </c>
      <c r="B136" s="2" t="s">
        <v>224</v>
      </c>
      <c r="C136" s="22" t="s">
        <v>225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>
        <f t="shared" ref="Y136:Y199" si="2">X136+W136+V136+T136+S136+R136+P136+O136+N136+M136+L136+K136+J136+H136+G136+F136+E136+D136</f>
        <v>0</v>
      </c>
    </row>
    <row r="137" spans="1:25">
      <c r="A137" s="11">
        <v>65</v>
      </c>
      <c r="B137" s="23" t="s">
        <v>226</v>
      </c>
      <c r="C137" s="24" t="s">
        <v>227</v>
      </c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>
        <f t="shared" si="2"/>
        <v>0</v>
      </c>
    </row>
    <row r="138" spans="1:25">
      <c r="A138" s="31">
        <v>66</v>
      </c>
      <c r="B138" s="32" t="s">
        <v>228</v>
      </c>
      <c r="C138" s="32" t="s">
        <v>31</v>
      </c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>
        <f t="shared" si="2"/>
        <v>0</v>
      </c>
    </row>
    <row r="139" spans="1:25">
      <c r="A139" s="31">
        <v>67</v>
      </c>
      <c r="B139" s="32" t="s">
        <v>29</v>
      </c>
      <c r="C139" s="32" t="s">
        <v>30</v>
      </c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>
        <v>1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>
        <f t="shared" si="2"/>
        <v>1</v>
      </c>
    </row>
    <row r="140" spans="1:25" ht="15" thickBot="1">
      <c r="A140" s="3">
        <v>68</v>
      </c>
      <c r="B140" s="2" t="s">
        <v>229</v>
      </c>
      <c r="C140" s="22" t="s">
        <v>230</v>
      </c>
      <c r="D140" s="1"/>
      <c r="E140" s="1"/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>
        <v>4</v>
      </c>
      <c r="S140" s="1"/>
      <c r="T140" s="1"/>
      <c r="U140" s="1"/>
      <c r="V140" s="1"/>
      <c r="W140" s="1"/>
      <c r="X140" s="1"/>
      <c r="Y140" s="1">
        <f t="shared" si="2"/>
        <v>5</v>
      </c>
    </row>
    <row r="141" spans="1:25" ht="15" thickBot="1">
      <c r="A141" s="3">
        <v>69</v>
      </c>
      <c r="B141" s="2" t="s">
        <v>231</v>
      </c>
      <c r="C141" s="22" t="s">
        <v>232</v>
      </c>
      <c r="D141" s="1"/>
      <c r="E141" s="1">
        <v>4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>
        <f t="shared" si="2"/>
        <v>4</v>
      </c>
    </row>
    <row r="142" spans="1:25" ht="15" thickBot="1">
      <c r="A142" s="180">
        <v>70</v>
      </c>
      <c r="B142" s="182" t="s">
        <v>233</v>
      </c>
      <c r="C142" s="2" t="s">
        <v>234</v>
      </c>
      <c r="F142">
        <v>1</v>
      </c>
      <c r="H142">
        <v>3</v>
      </c>
      <c r="J142">
        <v>1</v>
      </c>
      <c r="T142">
        <v>5</v>
      </c>
      <c r="V142">
        <v>2</v>
      </c>
      <c r="X142">
        <v>1</v>
      </c>
      <c r="Y142">
        <f t="shared" si="2"/>
        <v>13</v>
      </c>
    </row>
    <row r="143" spans="1:25" ht="15" thickBot="1">
      <c r="A143" s="181"/>
      <c r="B143" s="183"/>
      <c r="C143" s="2" t="s">
        <v>235</v>
      </c>
      <c r="F143">
        <v>1</v>
      </c>
      <c r="H143">
        <v>2</v>
      </c>
      <c r="J143">
        <v>1</v>
      </c>
      <c r="T143">
        <v>3</v>
      </c>
      <c r="V143">
        <v>1</v>
      </c>
      <c r="Y143">
        <f t="shared" si="2"/>
        <v>8</v>
      </c>
    </row>
    <row r="144" spans="1:25" ht="15" thickBot="1">
      <c r="A144" s="181"/>
      <c r="B144" s="183"/>
      <c r="C144" s="2" t="s">
        <v>236</v>
      </c>
      <c r="F144">
        <v>1</v>
      </c>
      <c r="H144">
        <v>2</v>
      </c>
      <c r="J144">
        <v>1</v>
      </c>
      <c r="T144">
        <v>3</v>
      </c>
      <c r="V144">
        <v>1</v>
      </c>
      <c r="Y144">
        <f t="shared" si="2"/>
        <v>8</v>
      </c>
    </row>
    <row r="145" spans="1:25">
      <c r="A145" s="181"/>
      <c r="B145" s="183"/>
      <c r="C145" s="23" t="s">
        <v>237</v>
      </c>
      <c r="F145">
        <v>1</v>
      </c>
      <c r="H145">
        <v>2</v>
      </c>
      <c r="J145">
        <v>1</v>
      </c>
      <c r="T145">
        <v>3</v>
      </c>
      <c r="V145">
        <v>1</v>
      </c>
      <c r="Y145">
        <f t="shared" si="2"/>
        <v>8</v>
      </c>
    </row>
    <row r="146" spans="1:25">
      <c r="A146" s="184">
        <v>71</v>
      </c>
      <c r="B146" s="185" t="s">
        <v>238</v>
      </c>
      <c r="C146" s="18" t="s">
        <v>239</v>
      </c>
      <c r="D146" s="1"/>
      <c r="E146" s="1"/>
      <c r="F146" s="1"/>
      <c r="G146" s="1"/>
      <c r="H146" s="1">
        <v>1</v>
      </c>
      <c r="I146" s="1"/>
      <c r="J146" s="1"/>
      <c r="K146" s="1"/>
      <c r="L146" s="1"/>
      <c r="M146" s="1"/>
      <c r="N146" s="1"/>
      <c r="O146" s="1"/>
      <c r="P146" s="1">
        <v>1</v>
      </c>
      <c r="Q146" s="1"/>
      <c r="R146" s="1"/>
      <c r="S146" s="1"/>
      <c r="T146" s="1"/>
      <c r="U146" s="1"/>
      <c r="V146" s="1">
        <v>1</v>
      </c>
      <c r="W146" s="1"/>
      <c r="X146" s="1">
        <v>1</v>
      </c>
      <c r="Y146" s="1">
        <f t="shared" si="2"/>
        <v>4</v>
      </c>
    </row>
    <row r="147" spans="1:25">
      <c r="A147" s="184"/>
      <c r="B147" s="185"/>
      <c r="C147" s="18" t="s">
        <v>240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>
        <f t="shared" si="2"/>
        <v>0</v>
      </c>
    </row>
    <row r="148" spans="1:25">
      <c r="A148" s="184"/>
      <c r="B148" s="185"/>
      <c r="C148" s="18" t="s">
        <v>241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>
        <f t="shared" si="2"/>
        <v>0</v>
      </c>
    </row>
    <row r="149" spans="1:25">
      <c r="A149" s="184"/>
      <c r="B149" s="185"/>
      <c r="C149" s="18" t="s">
        <v>242</v>
      </c>
      <c r="D149" s="1"/>
      <c r="E149" s="1"/>
      <c r="F149" s="1"/>
      <c r="G149" s="1"/>
      <c r="H149" s="1">
        <v>1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>
        <v>1</v>
      </c>
      <c r="Y149" s="1">
        <f t="shared" si="2"/>
        <v>2</v>
      </c>
    </row>
    <row r="150" spans="1:25">
      <c r="A150" s="184">
        <v>72</v>
      </c>
      <c r="B150" s="185" t="s">
        <v>32</v>
      </c>
      <c r="C150" s="18" t="s">
        <v>243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>
        <f t="shared" si="2"/>
        <v>0</v>
      </c>
    </row>
    <row r="151" spans="1:25">
      <c r="A151" s="184"/>
      <c r="B151" s="185"/>
      <c r="C151" s="18" t="s">
        <v>244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>
        <f t="shared" si="2"/>
        <v>0</v>
      </c>
    </row>
    <row r="152" spans="1:25">
      <c r="A152" s="184"/>
      <c r="B152" s="185"/>
      <c r="C152" s="18" t="s">
        <v>245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>
        <f t="shared" si="2"/>
        <v>0</v>
      </c>
    </row>
    <row r="153" spans="1:25">
      <c r="A153" s="184"/>
      <c r="B153" s="185"/>
      <c r="C153" s="18" t="s">
        <v>246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>
        <f t="shared" si="2"/>
        <v>0</v>
      </c>
    </row>
    <row r="154" spans="1:25">
      <c r="A154" s="21">
        <v>73</v>
      </c>
      <c r="B154" s="18" t="s">
        <v>247</v>
      </c>
      <c r="C154" s="18" t="s">
        <v>248</v>
      </c>
      <c r="D154" s="1">
        <v>2</v>
      </c>
      <c r="E154" s="1"/>
      <c r="F154" s="1">
        <v>5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>
        <f t="shared" si="2"/>
        <v>7</v>
      </c>
    </row>
    <row r="155" spans="1:25" ht="15" thickBot="1">
      <c r="A155" s="3">
        <v>74</v>
      </c>
      <c r="B155" s="2" t="s">
        <v>249</v>
      </c>
      <c r="C155" s="22" t="s">
        <v>250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>
        <f t="shared" si="2"/>
        <v>0</v>
      </c>
    </row>
    <row r="156" spans="1:25" ht="15" thickBot="1">
      <c r="A156" s="3">
        <v>75</v>
      </c>
      <c r="B156" s="2" t="s">
        <v>16</v>
      </c>
      <c r="C156" s="22" t="s">
        <v>251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>
        <f t="shared" si="2"/>
        <v>0</v>
      </c>
    </row>
    <row r="157" spans="1:25" ht="15" thickBot="1">
      <c r="A157" s="3">
        <v>76</v>
      </c>
      <c r="B157" s="2" t="s">
        <v>252</v>
      </c>
      <c r="C157" s="22" t="s">
        <v>253</v>
      </c>
      <c r="D157" s="1"/>
      <c r="E157" s="1"/>
      <c r="F157" s="1"/>
      <c r="G157" s="1"/>
      <c r="H157" s="1"/>
      <c r="I157" s="1"/>
      <c r="J157" s="1"/>
      <c r="K157" s="1"/>
      <c r="L157" s="1">
        <v>2</v>
      </c>
      <c r="M157" s="1"/>
      <c r="N157" s="1"/>
      <c r="O157" s="1"/>
      <c r="P157" s="1"/>
      <c r="Q157" s="1"/>
      <c r="R157" s="1"/>
      <c r="S157" s="1"/>
      <c r="T157" s="1"/>
      <c r="U157" s="1"/>
      <c r="V157" s="1">
        <v>2</v>
      </c>
      <c r="W157" s="1"/>
      <c r="X157" s="1"/>
      <c r="Y157" s="1">
        <f t="shared" si="2"/>
        <v>4</v>
      </c>
    </row>
    <row r="158" spans="1:25" ht="15" thickBot="1">
      <c r="A158" s="3">
        <v>77</v>
      </c>
      <c r="B158" s="2" t="s">
        <v>254</v>
      </c>
      <c r="C158" s="22" t="s">
        <v>23</v>
      </c>
      <c r="D158" s="1"/>
      <c r="E158" s="1"/>
      <c r="F158" s="1"/>
      <c r="G158" s="1"/>
      <c r="H158" s="1">
        <v>1</v>
      </c>
      <c r="I158" s="1"/>
      <c r="J158" s="1">
        <v>1</v>
      </c>
      <c r="K158" s="1"/>
      <c r="L158" s="1"/>
      <c r="M158" s="1">
        <v>1</v>
      </c>
      <c r="N158" s="1"/>
      <c r="O158" s="1">
        <v>2</v>
      </c>
      <c r="P158" s="1"/>
      <c r="Q158" s="1"/>
      <c r="R158" s="1"/>
      <c r="S158" s="1"/>
      <c r="T158" s="1"/>
      <c r="U158" s="1"/>
      <c r="V158" s="1"/>
      <c r="W158" s="1"/>
      <c r="X158" s="1"/>
      <c r="Y158" s="1">
        <f t="shared" si="2"/>
        <v>5</v>
      </c>
    </row>
    <row r="159" spans="1:25" ht="15" thickBot="1">
      <c r="A159" s="3">
        <v>78</v>
      </c>
      <c r="B159" s="2" t="s">
        <v>255</v>
      </c>
      <c r="C159" s="22" t="s">
        <v>256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>
        <v>1</v>
      </c>
      <c r="W159" s="1"/>
      <c r="X159" s="1"/>
      <c r="Y159" s="1">
        <f t="shared" si="2"/>
        <v>1</v>
      </c>
    </row>
    <row r="160" spans="1:25" ht="15" thickBot="1">
      <c r="A160" s="3">
        <v>79</v>
      </c>
      <c r="B160" s="2" t="s">
        <v>21</v>
      </c>
      <c r="C160" s="22" t="s">
        <v>22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>
        <v>2</v>
      </c>
      <c r="X160" s="1"/>
      <c r="Y160" s="1">
        <f t="shared" si="2"/>
        <v>2</v>
      </c>
    </row>
    <row r="161" spans="1:26" ht="15" thickBot="1">
      <c r="A161" s="3">
        <v>80</v>
      </c>
      <c r="B161" s="2" t="s">
        <v>257</v>
      </c>
      <c r="C161" s="2" t="s">
        <v>20</v>
      </c>
      <c r="R161">
        <v>2</v>
      </c>
      <c r="Y161">
        <f t="shared" si="2"/>
        <v>2</v>
      </c>
    </row>
    <row r="162" spans="1:26" ht="15" thickBot="1">
      <c r="A162" s="3">
        <v>81</v>
      </c>
      <c r="B162" s="2" t="s">
        <v>258</v>
      </c>
      <c r="C162" s="22" t="s">
        <v>17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>
        <f t="shared" si="2"/>
        <v>0</v>
      </c>
    </row>
    <row r="163" spans="1:26" ht="15" thickBot="1">
      <c r="A163" s="3">
        <v>82</v>
      </c>
      <c r="B163" s="23" t="s">
        <v>259</v>
      </c>
      <c r="C163" s="33">
        <v>3070169</v>
      </c>
      <c r="Y163">
        <f t="shared" si="2"/>
        <v>0</v>
      </c>
    </row>
    <row r="164" spans="1:26">
      <c r="A164" s="34">
        <v>83</v>
      </c>
      <c r="B164" s="30" t="s">
        <v>260</v>
      </c>
      <c r="C164" s="30" t="s">
        <v>261</v>
      </c>
      <c r="D164" s="25">
        <v>1</v>
      </c>
      <c r="E164" s="25">
        <v>3</v>
      </c>
      <c r="F164" s="25"/>
      <c r="G164" s="25"/>
      <c r="H164" s="25">
        <v>9</v>
      </c>
      <c r="I164" s="25"/>
      <c r="J164" s="25"/>
      <c r="K164" s="25"/>
      <c r="L164" s="25">
        <v>2</v>
      </c>
      <c r="M164" s="25">
        <v>1</v>
      </c>
      <c r="N164" s="25"/>
      <c r="O164" s="25">
        <v>3</v>
      </c>
      <c r="P164" s="25">
        <v>11</v>
      </c>
      <c r="Q164" s="25"/>
      <c r="R164" s="25">
        <v>12</v>
      </c>
      <c r="S164" s="25"/>
      <c r="T164" s="25">
        <v>3</v>
      </c>
      <c r="U164" s="25"/>
      <c r="V164" s="25">
        <v>2</v>
      </c>
      <c r="W164" s="25">
        <v>9</v>
      </c>
      <c r="X164" s="25"/>
      <c r="Y164" s="25">
        <f t="shared" si="2"/>
        <v>56</v>
      </c>
    </row>
    <row r="165" spans="1:26">
      <c r="A165" s="21">
        <v>84</v>
      </c>
      <c r="B165" s="18" t="s">
        <v>262</v>
      </c>
      <c r="C165" s="18" t="s">
        <v>263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>
        <f t="shared" si="2"/>
        <v>0</v>
      </c>
    </row>
    <row r="166" spans="1:26">
      <c r="A166" s="35">
        <v>85</v>
      </c>
      <c r="B166" s="30" t="s">
        <v>264</v>
      </c>
      <c r="C166" s="30" t="s">
        <v>265</v>
      </c>
      <c r="D166" s="25"/>
      <c r="E166" s="25"/>
      <c r="F166" s="25"/>
      <c r="G166" s="25"/>
      <c r="H166" s="25"/>
      <c r="I166" s="25"/>
      <c r="J166" s="25"/>
      <c r="K166" s="25"/>
      <c r="L166" s="25">
        <v>2</v>
      </c>
      <c r="M166" s="25"/>
      <c r="N166" s="25"/>
      <c r="O166" s="25"/>
      <c r="P166" s="25"/>
      <c r="Q166" s="25"/>
      <c r="R166" s="25"/>
      <c r="S166" s="25"/>
      <c r="T166" s="25"/>
      <c r="U166" s="25"/>
      <c r="V166" s="25">
        <v>2</v>
      </c>
      <c r="W166" s="25"/>
      <c r="X166" s="25"/>
      <c r="Y166" s="25">
        <f t="shared" si="2"/>
        <v>4</v>
      </c>
    </row>
    <row r="167" spans="1:26">
      <c r="A167" s="184">
        <v>86</v>
      </c>
      <c r="B167" s="185" t="s">
        <v>266</v>
      </c>
      <c r="C167" s="18" t="s">
        <v>267</v>
      </c>
      <c r="D167" s="1"/>
      <c r="E167" s="1">
        <v>1</v>
      </c>
      <c r="F167" s="1">
        <v>2</v>
      </c>
      <c r="G167" s="1"/>
      <c r="H167" s="1">
        <v>2</v>
      </c>
      <c r="I167" s="1"/>
      <c r="J167" s="1"/>
      <c r="K167" s="1"/>
      <c r="L167" s="1">
        <v>2</v>
      </c>
      <c r="M167" s="1"/>
      <c r="N167" s="1"/>
      <c r="O167" s="1">
        <v>1</v>
      </c>
      <c r="P167" s="1"/>
      <c r="Q167" s="1"/>
      <c r="R167" s="1"/>
      <c r="S167" s="1"/>
      <c r="T167" s="1">
        <v>1</v>
      </c>
      <c r="U167" s="1"/>
      <c r="V167" s="1">
        <v>3</v>
      </c>
      <c r="W167" s="1">
        <v>1</v>
      </c>
      <c r="X167" s="1"/>
      <c r="Y167" s="1">
        <f t="shared" si="2"/>
        <v>13</v>
      </c>
      <c r="Z167" s="1"/>
    </row>
    <row r="168" spans="1:26">
      <c r="A168" s="184"/>
      <c r="B168" s="185"/>
      <c r="C168" s="18" t="s">
        <v>268</v>
      </c>
      <c r="D168" s="1"/>
      <c r="E168" s="1">
        <v>1</v>
      </c>
      <c r="F168" s="1">
        <v>2</v>
      </c>
      <c r="G168" s="1"/>
      <c r="H168" s="1"/>
      <c r="I168" s="1"/>
      <c r="J168" s="1"/>
      <c r="K168" s="1"/>
      <c r="L168" s="1">
        <v>2</v>
      </c>
      <c r="M168" s="1"/>
      <c r="N168" s="1"/>
      <c r="O168" s="1"/>
      <c r="P168" s="1"/>
      <c r="Q168" s="1"/>
      <c r="R168" s="1"/>
      <c r="S168" s="1"/>
      <c r="T168" s="1">
        <v>1</v>
      </c>
      <c r="U168" s="1"/>
      <c r="V168" s="1">
        <v>1</v>
      </c>
      <c r="W168" s="1"/>
      <c r="X168" s="1"/>
      <c r="Y168" s="1">
        <f t="shared" si="2"/>
        <v>7</v>
      </c>
      <c r="Z168" s="1"/>
    </row>
    <row r="169" spans="1:26">
      <c r="A169" s="184"/>
      <c r="B169" s="185"/>
      <c r="C169" s="18" t="s">
        <v>269</v>
      </c>
      <c r="D169" s="1"/>
      <c r="E169" s="1"/>
      <c r="F169" s="1">
        <v>2</v>
      </c>
      <c r="G169" s="1"/>
      <c r="H169" s="1">
        <v>1</v>
      </c>
      <c r="I169" s="1"/>
      <c r="J169" s="1"/>
      <c r="K169" s="1"/>
      <c r="L169" s="1">
        <v>3</v>
      </c>
      <c r="M169" s="1"/>
      <c r="N169" s="1"/>
      <c r="O169" s="1"/>
      <c r="P169" s="1"/>
      <c r="Q169" s="1"/>
      <c r="R169" s="1"/>
      <c r="S169" s="1"/>
      <c r="T169" s="1">
        <v>1</v>
      </c>
      <c r="U169" s="1"/>
      <c r="V169" s="1">
        <v>1</v>
      </c>
      <c r="W169" s="1"/>
      <c r="X169" s="1"/>
      <c r="Y169" s="1">
        <f t="shared" si="2"/>
        <v>8</v>
      </c>
      <c r="Z169" s="1"/>
    </row>
    <row r="170" spans="1:26">
      <c r="A170" s="184"/>
      <c r="B170" s="185"/>
      <c r="C170" s="18" t="s">
        <v>270</v>
      </c>
      <c r="D170" s="1"/>
      <c r="E170" s="1"/>
      <c r="F170" s="1">
        <v>2</v>
      </c>
      <c r="G170" s="1"/>
      <c r="H170" s="1"/>
      <c r="I170" s="1"/>
      <c r="J170" s="1"/>
      <c r="K170" s="1"/>
      <c r="L170" s="1">
        <v>2</v>
      </c>
      <c r="M170" s="1"/>
      <c r="N170" s="1"/>
      <c r="O170" s="1"/>
      <c r="P170" s="1"/>
      <c r="Q170" s="1"/>
      <c r="R170" s="1"/>
      <c r="S170" s="1"/>
      <c r="T170" s="1">
        <v>1</v>
      </c>
      <c r="U170" s="1"/>
      <c r="V170" s="1">
        <v>1</v>
      </c>
      <c r="W170" s="1"/>
      <c r="X170" s="1"/>
      <c r="Y170" s="1">
        <f t="shared" si="2"/>
        <v>6</v>
      </c>
      <c r="Z170" s="1"/>
    </row>
    <row r="171" spans="1:26">
      <c r="A171" s="21">
        <v>87</v>
      </c>
      <c r="B171" s="18" t="s">
        <v>271</v>
      </c>
      <c r="C171" s="27">
        <v>44574702</v>
      </c>
      <c r="D171" s="1"/>
      <c r="E171" s="1"/>
      <c r="F171" s="1">
        <v>2</v>
      </c>
      <c r="G171" s="1"/>
      <c r="H171" s="1"/>
      <c r="I171" s="1"/>
      <c r="J171" s="1"/>
      <c r="K171" s="1"/>
      <c r="L171" s="1">
        <v>1</v>
      </c>
      <c r="M171" s="1"/>
      <c r="N171" s="1"/>
      <c r="O171" s="1"/>
      <c r="P171" s="1">
        <v>2</v>
      </c>
      <c r="Q171" s="1"/>
      <c r="R171" s="1">
        <v>2</v>
      </c>
      <c r="S171" s="1"/>
      <c r="T171" s="1"/>
      <c r="U171" s="1"/>
      <c r="V171" s="1"/>
      <c r="W171" s="1"/>
      <c r="X171" s="1"/>
      <c r="Y171" s="1">
        <f t="shared" si="2"/>
        <v>7</v>
      </c>
    </row>
    <row r="172" spans="1:26">
      <c r="A172" s="21">
        <v>88</v>
      </c>
      <c r="B172" s="18" t="s">
        <v>272</v>
      </c>
      <c r="C172" s="27">
        <v>9002303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>
        <f t="shared" si="2"/>
        <v>0</v>
      </c>
    </row>
    <row r="173" spans="1:26">
      <c r="A173" s="21">
        <v>89</v>
      </c>
      <c r="B173" s="18" t="s">
        <v>273</v>
      </c>
      <c r="C173" s="27">
        <v>90002303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>
        <f t="shared" si="2"/>
        <v>0</v>
      </c>
    </row>
    <row r="174" spans="1:26" ht="15" thickBot="1">
      <c r="A174" s="181">
        <v>90</v>
      </c>
      <c r="B174" s="183" t="s">
        <v>28</v>
      </c>
      <c r="C174" s="2" t="s">
        <v>274</v>
      </c>
      <c r="T174">
        <v>2</v>
      </c>
      <c r="Y174">
        <f t="shared" si="2"/>
        <v>2</v>
      </c>
    </row>
    <row r="175" spans="1:26" ht="15" thickBot="1">
      <c r="A175" s="181"/>
      <c r="B175" s="183"/>
      <c r="C175" s="2" t="s">
        <v>275</v>
      </c>
      <c r="Y175">
        <f t="shared" si="2"/>
        <v>0</v>
      </c>
    </row>
    <row r="176" spans="1:26" ht="15" thickBot="1">
      <c r="A176" s="181"/>
      <c r="B176" s="183"/>
      <c r="C176" s="2" t="s">
        <v>276</v>
      </c>
      <c r="Y176">
        <f t="shared" si="2"/>
        <v>0</v>
      </c>
    </row>
    <row r="177" spans="1:25" ht="15" thickBot="1">
      <c r="A177" s="190"/>
      <c r="B177" s="183"/>
      <c r="C177" s="23" t="s">
        <v>277</v>
      </c>
      <c r="Y177">
        <f t="shared" si="2"/>
        <v>0</v>
      </c>
    </row>
    <row r="178" spans="1:25" ht="15" thickBot="1">
      <c r="A178" s="29">
        <v>91</v>
      </c>
      <c r="B178" s="18" t="s">
        <v>278</v>
      </c>
      <c r="C178" s="18" t="s">
        <v>279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>
        <f t="shared" si="2"/>
        <v>0</v>
      </c>
    </row>
    <row r="179" spans="1:25" ht="15" thickBot="1">
      <c r="A179" s="29">
        <v>92</v>
      </c>
      <c r="B179" s="18" t="s">
        <v>280</v>
      </c>
      <c r="C179" s="18" t="s">
        <v>27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>
        <f t="shared" si="2"/>
        <v>0</v>
      </c>
    </row>
    <row r="180" spans="1:25" ht="15" thickBot="1">
      <c r="A180" s="3">
        <v>93</v>
      </c>
      <c r="B180" s="2" t="s">
        <v>281</v>
      </c>
      <c r="C180" s="2" t="s">
        <v>282</v>
      </c>
      <c r="H180">
        <v>3</v>
      </c>
      <c r="M180">
        <v>1</v>
      </c>
      <c r="Y180">
        <f t="shared" si="2"/>
        <v>4</v>
      </c>
    </row>
    <row r="181" spans="1:25" ht="15" thickBot="1">
      <c r="A181" s="3">
        <v>94</v>
      </c>
      <c r="B181" s="2" t="s">
        <v>283</v>
      </c>
      <c r="C181" s="2" t="s">
        <v>18</v>
      </c>
      <c r="L181">
        <v>1</v>
      </c>
      <c r="Y181">
        <f t="shared" si="2"/>
        <v>1</v>
      </c>
    </row>
    <row r="182" spans="1:25" ht="15" thickBot="1">
      <c r="A182" s="180">
        <v>95</v>
      </c>
      <c r="B182" s="182" t="s">
        <v>284</v>
      </c>
      <c r="C182" s="2" t="s">
        <v>285</v>
      </c>
      <c r="W182">
        <v>2</v>
      </c>
      <c r="Y182">
        <f t="shared" si="2"/>
        <v>2</v>
      </c>
    </row>
    <row r="183" spans="1:25" ht="15" thickBot="1">
      <c r="A183" s="181"/>
      <c r="B183" s="183"/>
      <c r="C183" s="2" t="s">
        <v>286</v>
      </c>
      <c r="Y183">
        <f t="shared" si="2"/>
        <v>0</v>
      </c>
    </row>
    <row r="184" spans="1:25" ht="15" thickBot="1">
      <c r="A184" s="181"/>
      <c r="B184" s="183"/>
      <c r="C184" s="2" t="s">
        <v>287</v>
      </c>
      <c r="X184">
        <v>1</v>
      </c>
      <c r="Y184">
        <f t="shared" si="2"/>
        <v>1</v>
      </c>
    </row>
    <row r="185" spans="1:25">
      <c r="A185" s="181"/>
      <c r="B185" s="183"/>
      <c r="C185" s="23" t="s">
        <v>288</v>
      </c>
      <c r="H185">
        <v>1</v>
      </c>
      <c r="W185">
        <v>1</v>
      </c>
      <c r="X185">
        <v>1</v>
      </c>
      <c r="Y185">
        <f t="shared" si="2"/>
        <v>3</v>
      </c>
    </row>
    <row r="186" spans="1:25">
      <c r="A186" s="184">
        <v>96</v>
      </c>
      <c r="B186" s="185" t="s">
        <v>289</v>
      </c>
      <c r="C186" s="18" t="s">
        <v>290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>
        <f t="shared" si="2"/>
        <v>0</v>
      </c>
    </row>
    <row r="187" spans="1:25">
      <c r="A187" s="184"/>
      <c r="B187" s="185"/>
      <c r="C187" s="18" t="s">
        <v>291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>
        <v>1</v>
      </c>
      <c r="X187" s="1"/>
      <c r="Y187" s="1">
        <f t="shared" si="2"/>
        <v>1</v>
      </c>
    </row>
    <row r="188" spans="1:25">
      <c r="A188" s="184"/>
      <c r="B188" s="185"/>
      <c r="C188" s="18" t="s">
        <v>292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>
        <f t="shared" si="2"/>
        <v>0</v>
      </c>
    </row>
    <row r="189" spans="1:25">
      <c r="A189" s="184"/>
      <c r="B189" s="185"/>
      <c r="C189" s="18" t="s">
        <v>293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>
        <f t="shared" si="2"/>
        <v>0</v>
      </c>
    </row>
    <row r="190" spans="1:25" ht="15" thickBot="1">
      <c r="A190" s="3">
        <v>97</v>
      </c>
      <c r="B190" s="2" t="s">
        <v>294</v>
      </c>
      <c r="C190" s="2" t="s">
        <v>26</v>
      </c>
      <c r="D190">
        <v>2</v>
      </c>
      <c r="E190">
        <v>3</v>
      </c>
      <c r="F190">
        <v>1</v>
      </c>
      <c r="O190">
        <v>2</v>
      </c>
      <c r="T190">
        <v>6</v>
      </c>
      <c r="X190">
        <v>2</v>
      </c>
      <c r="Y190">
        <f t="shared" si="2"/>
        <v>16</v>
      </c>
    </row>
    <row r="191" spans="1:25" ht="15" thickBot="1">
      <c r="A191" s="3">
        <v>98</v>
      </c>
      <c r="B191" s="2" t="s">
        <v>295</v>
      </c>
      <c r="C191" s="2" t="s">
        <v>296</v>
      </c>
      <c r="D191">
        <v>1</v>
      </c>
      <c r="H191">
        <v>5</v>
      </c>
      <c r="M191">
        <v>1</v>
      </c>
      <c r="O191">
        <v>6</v>
      </c>
      <c r="R191">
        <v>9</v>
      </c>
      <c r="T191">
        <v>1</v>
      </c>
      <c r="V191">
        <v>1</v>
      </c>
      <c r="W191">
        <v>1</v>
      </c>
      <c r="Y191">
        <f t="shared" si="2"/>
        <v>25</v>
      </c>
    </row>
    <row r="192" spans="1:25" ht="15" thickBot="1">
      <c r="A192" s="3">
        <v>99</v>
      </c>
      <c r="B192" s="2" t="s">
        <v>24</v>
      </c>
      <c r="C192" s="4">
        <v>611610010</v>
      </c>
      <c r="E192">
        <v>1</v>
      </c>
      <c r="V192">
        <v>1</v>
      </c>
      <c r="Y192">
        <f t="shared" si="2"/>
        <v>2</v>
      </c>
    </row>
    <row r="193" spans="1:25" ht="15" thickBot="1">
      <c r="A193" s="3">
        <v>100</v>
      </c>
      <c r="B193" s="2" t="s">
        <v>25</v>
      </c>
      <c r="C193" s="4">
        <v>4411810010</v>
      </c>
      <c r="Y193">
        <f t="shared" si="2"/>
        <v>0</v>
      </c>
    </row>
    <row r="194" spans="1:25" ht="15" thickBot="1">
      <c r="A194" s="3">
        <v>101</v>
      </c>
      <c r="B194" s="2" t="s">
        <v>297</v>
      </c>
      <c r="C194" s="2" t="s">
        <v>298</v>
      </c>
      <c r="Y194">
        <f t="shared" si="2"/>
        <v>0</v>
      </c>
    </row>
    <row r="195" spans="1:25" ht="15" thickBot="1">
      <c r="A195" s="3">
        <v>102</v>
      </c>
      <c r="B195" s="2" t="s">
        <v>299</v>
      </c>
      <c r="C195" s="2" t="s">
        <v>19</v>
      </c>
      <c r="Y195">
        <f t="shared" si="2"/>
        <v>0</v>
      </c>
    </row>
    <row r="196" spans="1:25" ht="15" thickBot="1">
      <c r="A196" s="3">
        <v>103</v>
      </c>
      <c r="B196" s="2" t="s">
        <v>300</v>
      </c>
      <c r="C196" s="2" t="s">
        <v>301</v>
      </c>
      <c r="Y196">
        <f t="shared" si="2"/>
        <v>0</v>
      </c>
    </row>
    <row r="197" spans="1:25" ht="15" thickBot="1">
      <c r="A197" s="3">
        <v>104</v>
      </c>
      <c r="B197" s="2" t="s">
        <v>302</v>
      </c>
      <c r="C197" s="2" t="s">
        <v>303</v>
      </c>
      <c r="D197">
        <v>1</v>
      </c>
      <c r="Y197">
        <f t="shared" si="2"/>
        <v>1</v>
      </c>
    </row>
    <row r="198" spans="1:25">
      <c r="Y198">
        <f t="shared" si="2"/>
        <v>0</v>
      </c>
    </row>
    <row r="199" spans="1:25">
      <c r="Y199">
        <f t="shared" si="2"/>
        <v>0</v>
      </c>
    </row>
    <row r="200" spans="1:25">
      <c r="Y200">
        <f t="shared" ref="Y200:Y209" si="3">X200+W200+V200+T200+S200+R200+P200+O200+N200+M200+L200+K200+J200+H200+G200+F200+E200+D200</f>
        <v>0</v>
      </c>
    </row>
    <row r="201" spans="1:25">
      <c r="Y201">
        <f t="shared" si="3"/>
        <v>0</v>
      </c>
    </row>
    <row r="202" spans="1:25">
      <c r="Y202">
        <f t="shared" si="3"/>
        <v>0</v>
      </c>
    </row>
    <row r="203" spans="1:25">
      <c r="Y203">
        <f t="shared" si="3"/>
        <v>0</v>
      </c>
    </row>
    <row r="204" spans="1:25">
      <c r="Y204">
        <f t="shared" si="3"/>
        <v>0</v>
      </c>
    </row>
    <row r="205" spans="1:25">
      <c r="Y205">
        <f t="shared" si="3"/>
        <v>0</v>
      </c>
    </row>
    <row r="206" spans="1:25">
      <c r="Y206">
        <f t="shared" si="3"/>
        <v>0</v>
      </c>
    </row>
    <row r="207" spans="1:25">
      <c r="Y207">
        <f t="shared" si="3"/>
        <v>0</v>
      </c>
    </row>
    <row r="208" spans="1:25">
      <c r="Y208">
        <f t="shared" si="3"/>
        <v>0</v>
      </c>
    </row>
    <row r="209" spans="25:25">
      <c r="Y209">
        <f t="shared" si="3"/>
        <v>0</v>
      </c>
    </row>
    <row r="210" spans="25:25">
      <c r="Y210">
        <f t="shared" ref="Y210" si="4">SUM(D211:X211)</f>
        <v>0</v>
      </c>
    </row>
  </sheetData>
  <mergeCells count="93">
    <mergeCell ref="F5:G5"/>
    <mergeCell ref="A2:C2"/>
    <mergeCell ref="A3:A4"/>
    <mergeCell ref="B3:B4"/>
    <mergeCell ref="C3:C4"/>
    <mergeCell ref="F3:G4"/>
    <mergeCell ref="A6:A9"/>
    <mergeCell ref="B6:B9"/>
    <mergeCell ref="A12:A15"/>
    <mergeCell ref="B12:B15"/>
    <mergeCell ref="A16:A19"/>
    <mergeCell ref="B16:B19"/>
    <mergeCell ref="A24:A27"/>
    <mergeCell ref="B24:B27"/>
    <mergeCell ref="A30:A33"/>
    <mergeCell ref="B30:B33"/>
    <mergeCell ref="A42:A43"/>
    <mergeCell ref="B42:B43"/>
    <mergeCell ref="A45:A48"/>
    <mergeCell ref="B45:B48"/>
    <mergeCell ref="A49:A52"/>
    <mergeCell ref="B49:B52"/>
    <mergeCell ref="A53:A56"/>
    <mergeCell ref="B53:B56"/>
    <mergeCell ref="A57:A60"/>
    <mergeCell ref="B57:B60"/>
    <mergeCell ref="A61:A64"/>
    <mergeCell ref="B61:B64"/>
    <mergeCell ref="A65:A68"/>
    <mergeCell ref="B65:B68"/>
    <mergeCell ref="A69:A72"/>
    <mergeCell ref="B69:B72"/>
    <mergeCell ref="A73:A76"/>
    <mergeCell ref="B73:B76"/>
    <mergeCell ref="A77:A80"/>
    <mergeCell ref="B77:B80"/>
    <mergeCell ref="A81:A84"/>
    <mergeCell ref="B81:B84"/>
    <mergeCell ref="A95:A96"/>
    <mergeCell ref="B95:B96"/>
    <mergeCell ref="A97:A98"/>
    <mergeCell ref="B97:B98"/>
    <mergeCell ref="A85:A88"/>
    <mergeCell ref="B85:B88"/>
    <mergeCell ref="A89:A90"/>
    <mergeCell ref="B89:B90"/>
    <mergeCell ref="A91:A92"/>
    <mergeCell ref="B91:B92"/>
    <mergeCell ref="A150:A153"/>
    <mergeCell ref="B150:B153"/>
    <mergeCell ref="A167:A170"/>
    <mergeCell ref="B167:B170"/>
    <mergeCell ref="A134:A135"/>
    <mergeCell ref="B134:B135"/>
    <mergeCell ref="A142:A145"/>
    <mergeCell ref="B142:B145"/>
    <mergeCell ref="A146:A149"/>
    <mergeCell ref="B146:B149"/>
    <mergeCell ref="A118:A121"/>
    <mergeCell ref="B118:B121"/>
    <mergeCell ref="A130:A131"/>
    <mergeCell ref="B130:B131"/>
    <mergeCell ref="A132:A133"/>
    <mergeCell ref="A182:A185"/>
    <mergeCell ref="B182:B185"/>
    <mergeCell ref="A186:A189"/>
    <mergeCell ref="B186:B189"/>
    <mergeCell ref="D3:E4"/>
    <mergeCell ref="A174:A177"/>
    <mergeCell ref="B174:B177"/>
    <mergeCell ref="B132:B133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H3:I4"/>
    <mergeCell ref="J3:K4"/>
    <mergeCell ref="L3:M4"/>
    <mergeCell ref="N3:O4"/>
    <mergeCell ref="P3:Q4"/>
    <mergeCell ref="V3:V4"/>
    <mergeCell ref="W3:W4"/>
    <mergeCell ref="X3:X4"/>
    <mergeCell ref="J5:K5"/>
    <mergeCell ref="J6:K6"/>
    <mergeCell ref="T3:U4"/>
    <mergeCell ref="R3:S4"/>
    <mergeCell ref="N5:O5"/>
    <mergeCell ref="N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tonery-COPY</vt:lpstr>
      <vt:lpstr>2022-2023</vt:lpstr>
      <vt:lpstr>Arkusz1</vt:lpstr>
      <vt:lpstr>tonery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Raczkiewicz-Sumiła</dc:creator>
  <cp:lastModifiedBy>Adrian Żółciński</cp:lastModifiedBy>
  <cp:revision>10</cp:revision>
  <cp:lastPrinted>2021-12-10T08:19:43Z</cp:lastPrinted>
  <dcterms:created xsi:type="dcterms:W3CDTF">2014-05-23T06:40:05Z</dcterms:created>
  <dcterms:modified xsi:type="dcterms:W3CDTF">2023-09-21T07:07:30Z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Uniwersytet Kardynała Stefana Wyszyńskiego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