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chal\2021 ITS\20220404 PFU\"/>
    </mc:Choice>
  </mc:AlternateContent>
  <xr:revisionPtr revIDLastSave="0" documentId="13_ncr:1_{315076B6-C995-41E8-B11C-D939D7214EC1}" xr6:coauthVersionLast="47" xr6:coauthVersionMax="47" xr10:uidLastSave="{00000000-0000-0000-0000-000000000000}"/>
  <bookViews>
    <workbookView xWindow="-120" yWindow="-120" windowWidth="38640" windowHeight="15720" xr2:uid="{0C736331-F0B9-40F7-B981-6C688A424D09}"/>
  </bookViews>
  <sheets>
    <sheet name="Kosztorys ITS Zakopane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2" l="1"/>
  <c r="F30" i="2"/>
  <c r="F74" i="2"/>
  <c r="F79" i="2"/>
  <c r="F78" i="2"/>
  <c r="F77" i="2"/>
  <c r="F28" i="2"/>
  <c r="F21" i="2"/>
  <c r="F20" i="2"/>
  <c r="F15" i="2"/>
  <c r="F80" i="2"/>
  <c r="F76" i="2"/>
  <c r="F75" i="2"/>
  <c r="F69" i="2"/>
  <c r="F68" i="2" s="1"/>
  <c r="F67" i="2"/>
  <c r="F66" i="2" s="1"/>
  <c r="F64" i="2"/>
  <c r="F63" i="2" s="1"/>
  <c r="F62" i="2"/>
  <c r="F61" i="2"/>
  <c r="F60" i="2"/>
  <c r="F57" i="2"/>
  <c r="F56" i="2" s="1"/>
  <c r="F54" i="2"/>
  <c r="F53" i="2"/>
  <c r="F52" i="2"/>
  <c r="F49" i="2"/>
  <c r="F48" i="2"/>
  <c r="F45" i="2"/>
  <c r="F44" i="2"/>
  <c r="F42" i="2"/>
  <c r="F41" i="2"/>
  <c r="F39" i="2"/>
  <c r="F38" i="2"/>
  <c r="F36" i="2"/>
  <c r="F35" i="2" s="1"/>
  <c r="F26" i="2"/>
  <c r="F25" i="2"/>
  <c r="F24" i="2"/>
  <c r="F22" i="2"/>
  <c r="F18" i="2"/>
  <c r="F17" i="2"/>
  <c r="F14" i="2"/>
  <c r="F9" i="2"/>
  <c r="F5" i="2" s="1"/>
  <c r="F51" i="2" l="1"/>
  <c r="F12" i="2"/>
  <c r="F6" i="2" s="1"/>
  <c r="F73" i="2"/>
  <c r="F47" i="2"/>
  <c r="F40" i="2"/>
  <c r="F59" i="2"/>
  <c r="F43" i="2"/>
  <c r="F37" i="2"/>
  <c r="F34" i="2" l="1"/>
  <c r="F32" i="2" s="1"/>
  <c r="F7" i="2" s="1"/>
  <c r="F8" i="2" s="1"/>
  <c r="F83" i="2" s="1"/>
  <c r="F84" i="2" l="1"/>
  <c r="F85" i="2" s="1"/>
</calcChain>
</file>

<file path=xl/sharedStrings.xml><?xml version="1.0" encoding="utf-8"?>
<sst xmlns="http://schemas.openxmlformats.org/spreadsheetml/2006/main" count="164" uniqueCount="113">
  <si>
    <t xml:space="preserve">INTELIGIENTNY SYSTEM TRANSPORTOWY W ZAKOPANYM - WYCENA INWESTORSKA </t>
  </si>
  <si>
    <t xml:space="preserve">zakres </t>
  </si>
  <si>
    <t xml:space="preserve">ilośc </t>
  </si>
  <si>
    <t xml:space="preserve">cenna jednostkowa </t>
  </si>
  <si>
    <t>Wartość netto</t>
  </si>
  <si>
    <t xml:space="preserve">Dokumentacja projektowa </t>
  </si>
  <si>
    <t xml:space="preserve">Oprogramowanie </t>
  </si>
  <si>
    <t xml:space="preserve">Dostawa i instalacja sprzętu </t>
  </si>
  <si>
    <t>DOKUMENTACJA PROJEKTOWA</t>
  </si>
  <si>
    <t>komp.</t>
  </si>
  <si>
    <t xml:space="preserve">Dokumentacja powykonawcza + szkolenia </t>
  </si>
  <si>
    <t xml:space="preserve">komp. </t>
  </si>
  <si>
    <t>OPROGRAMOWANIE</t>
  </si>
  <si>
    <t xml:space="preserve">2.1. </t>
  </si>
  <si>
    <t xml:space="preserve">System Sterownia Ruchem </t>
  </si>
  <si>
    <t>2.1.1.</t>
  </si>
  <si>
    <t xml:space="preserve">Oprogramowanie centralne </t>
  </si>
  <si>
    <t>2.2.</t>
  </si>
  <si>
    <t xml:space="preserve">System Zarządznia Komunikacją Zbiorową </t>
  </si>
  <si>
    <t>System monitoringu i nadzoru pojazdów transportu publicznego</t>
  </si>
  <si>
    <t>2.2.4.</t>
  </si>
  <si>
    <t>2.3.</t>
  </si>
  <si>
    <t xml:space="preserve">System dynamicznej informacji pasażerskiej </t>
  </si>
  <si>
    <t>2.3.1.</t>
  </si>
  <si>
    <t xml:space="preserve">Dynamiczna informacjia pasażerska  </t>
  </si>
  <si>
    <t>2.3.2.</t>
  </si>
  <si>
    <t>Portal internetowy</t>
  </si>
  <si>
    <t>2.3.3.</t>
  </si>
  <si>
    <t xml:space="preserve">Integracja z aplikacją mobilną </t>
  </si>
  <si>
    <t>2.4.</t>
  </si>
  <si>
    <t xml:space="preserve">Centrum Komunikacyjne </t>
  </si>
  <si>
    <t>2.4.1.</t>
  </si>
  <si>
    <t>System kontroli dostępu (oprogramowanie)</t>
  </si>
  <si>
    <t>4 kamery</t>
  </si>
  <si>
    <t>2.4.4.</t>
  </si>
  <si>
    <t xml:space="preserve">System monitoringu (oprogramowanie </t>
  </si>
  <si>
    <t xml:space="preserve">150 kamer </t>
  </si>
  <si>
    <t>System monitoringu (oprogramowanie do analizay zdarzeń)</t>
  </si>
  <si>
    <t xml:space="preserve">80 kamer </t>
  </si>
  <si>
    <t>2.5.</t>
  </si>
  <si>
    <t xml:space="preserve">Strefa Kuźnice </t>
  </si>
  <si>
    <t>2.5.1.</t>
  </si>
  <si>
    <t>2 kamery</t>
  </si>
  <si>
    <t>DOSTAWA I INSTALACJA SPRZĘTU</t>
  </si>
  <si>
    <t>2.1.2.1.</t>
  </si>
  <si>
    <t xml:space="preserve">Budowa i modernizacja sygnalizacji </t>
  </si>
  <si>
    <t>Sygnalizacja świetlna na przejściu dla pieszych na ul. Chramcówki</t>
  </si>
  <si>
    <t>dostosowanie sygnalizacji do pracy w systemie (sterownik)</t>
  </si>
  <si>
    <t>Sygnalizacja świetlna na skrzyżowaniu ulic T. Kościuszki i Alei 3-go Maja</t>
  </si>
  <si>
    <t>modenizacja sygnalizacji (wymiana osprzętu, prace instalacyjne)</t>
  </si>
  <si>
    <t>Sygnalizacja świetlna na skrzyżowaniu ulic K. Przerwy – Tetmajera i Krupówki (Watra)</t>
  </si>
  <si>
    <t>Sygnalizacja świetlna na wjeździe do „Centrum Komunikacyjnego”</t>
  </si>
  <si>
    <t>budowa sygnalizacji (zabudowa osprzętu)</t>
  </si>
  <si>
    <t>2.2.5.</t>
  </si>
  <si>
    <t xml:space="preserve">Wyposażenie pojazdów </t>
  </si>
  <si>
    <t>2.2.5.1.</t>
  </si>
  <si>
    <t>Tablet/Komputer pokładowy (dostawa i montaż)</t>
  </si>
  <si>
    <t>Smartfon (dostawa)</t>
  </si>
  <si>
    <t>Dynamiczna informacja przystankowa</t>
  </si>
  <si>
    <t>2.3.1.1.</t>
  </si>
  <si>
    <t>Tablice przystankowe 6 wierszowe (dostwa)</t>
  </si>
  <si>
    <t>Tablice przystankowe 3 wierszowe (dostwa)</t>
  </si>
  <si>
    <t xml:space="preserve">Montaż tablic DIP </t>
  </si>
  <si>
    <t xml:space="preserve">System kontroli dostępu </t>
  </si>
  <si>
    <t>Dostawa i montaż kamer ANPR</t>
  </si>
  <si>
    <t>2.4.2.</t>
  </si>
  <si>
    <t xml:space="preserve">System rozgłoszeniowy </t>
  </si>
  <si>
    <t>2.4.3.</t>
  </si>
  <si>
    <t>System informacji pasażerskiej dla stanowisk Autobusów/Busów – Centrum Komunikacyjne przy Dworcu PKP</t>
  </si>
  <si>
    <t>wyświetlacze stanowiskowe (wskaźnikowe):</t>
  </si>
  <si>
    <t>wyświetlacz typu E-papier:</t>
  </si>
  <si>
    <t xml:space="preserve">wyświetlacze zbiorcze: infokiosk </t>
  </si>
  <si>
    <t>System monitoringu CCTV</t>
  </si>
  <si>
    <t>Montaż i dostawa kamer CCTV</t>
  </si>
  <si>
    <t xml:space="preserve">ok. 30 kamer </t>
  </si>
  <si>
    <t>System kontroli dostępu</t>
  </si>
  <si>
    <t xml:space="preserve">2.6. </t>
  </si>
  <si>
    <t xml:space="preserve">System łącznoiści </t>
  </si>
  <si>
    <t xml:space="preserve">Platforma komunikacyjna </t>
  </si>
  <si>
    <t xml:space="preserve">2.8. </t>
  </si>
  <si>
    <t>Infrastruktura IT serwerowa i architektura systemów</t>
  </si>
  <si>
    <t xml:space="preserve">Wyposażenie IT dla potrzeb systemu </t>
  </si>
  <si>
    <t>serwery</t>
  </si>
  <si>
    <t>2.1.3.</t>
  </si>
  <si>
    <t>Oprogramowanie do realizacji priorytetu</t>
  </si>
  <si>
    <t>2.2.2.</t>
  </si>
  <si>
    <t>2.2.5.2</t>
  </si>
  <si>
    <t>2.8.1.</t>
  </si>
  <si>
    <t>2.8.3.</t>
  </si>
  <si>
    <t>2.8.2.</t>
  </si>
  <si>
    <t>2.8.4.</t>
  </si>
  <si>
    <t>przełącznik sieciowy</t>
  </si>
  <si>
    <t>2.8.</t>
  </si>
  <si>
    <t>Oprogramowanie IT</t>
  </si>
  <si>
    <t>2.8.5.</t>
  </si>
  <si>
    <t>Oprogramowanie do backup-u</t>
  </si>
  <si>
    <t>2.8.6.</t>
  </si>
  <si>
    <t>Oprogramowanie do wirtualizacji</t>
  </si>
  <si>
    <t xml:space="preserve">serwery do analityki obrazów i platformy CCTV </t>
  </si>
  <si>
    <t>2.8.7.</t>
  </si>
  <si>
    <t>2.8.8.</t>
  </si>
  <si>
    <t>zasilacz awaryjny</t>
  </si>
  <si>
    <t>2.9.</t>
  </si>
  <si>
    <t xml:space="preserve">Stacje robocze + monitory </t>
  </si>
  <si>
    <t>INTELIGENTNE SYSTEMY TRANSPORTOWE (ITS) W MIEŚCIE ZAKOPANE   
WYCENA PRAC PROJEKTOWYCH, DOSTAW, USŁUG I ROBÓT BUDOWLANYCH</t>
  </si>
  <si>
    <t>Data sporządzenia</t>
  </si>
  <si>
    <t>RAZEM</t>
  </si>
  <si>
    <t>kwota netto</t>
  </si>
  <si>
    <t>podatek VAT</t>
  </si>
  <si>
    <t>kwota brutto</t>
  </si>
  <si>
    <t xml:space="preserve">Aplikacja mobilna do lokalizacji pojazdów transportu publicznego </t>
  </si>
  <si>
    <t>macierz backupu</t>
  </si>
  <si>
    <t>serwer backup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</si>
</sst>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i/>
      <sz val="11"/>
      <color theme="1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4" fontId="1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4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44" fontId="1" fillId="3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44" fontId="2" fillId="4" borderId="0" xfId="0" applyNumberFormat="1" applyFont="1" applyFill="1" applyAlignment="1">
      <alignment horizontal="center"/>
    </xf>
    <xf numFmtId="44" fontId="2" fillId="4" borderId="0" xfId="0" applyNumberFormat="1" applyFont="1" applyFill="1"/>
    <xf numFmtId="44" fontId="1" fillId="0" borderId="0" xfId="0" applyNumberFormat="1" applyFont="1"/>
    <xf numFmtId="4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44" fontId="0" fillId="4" borderId="0" xfId="0" applyNumberFormat="1" applyFill="1" applyAlignment="1">
      <alignment horizontal="center"/>
    </xf>
    <xf numFmtId="44" fontId="0" fillId="4" borderId="0" xfId="0" applyNumberFormat="1" applyFill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44" fontId="1" fillId="4" borderId="0" xfId="0" applyNumberFormat="1" applyFont="1" applyFill="1"/>
    <xf numFmtId="0" fontId="2" fillId="0" borderId="0" xfId="0" applyFont="1" applyAlignment="1">
      <alignment horizontal="left" indent="3"/>
    </xf>
    <xf numFmtId="0" fontId="5" fillId="4" borderId="0" xfId="0" applyFont="1" applyFill="1" applyAlignment="1">
      <alignment horizontal="justify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indent="4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/>
    </xf>
    <xf numFmtId="44" fontId="0" fillId="0" borderId="0" xfId="0" applyNumberFormat="1" applyFont="1"/>
    <xf numFmtId="14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44" fontId="0" fillId="0" borderId="0" xfId="0" applyNumberFormat="1" applyFont="1"/>
    <xf numFmtId="0" fontId="0" fillId="0" borderId="0" xfId="0"/>
    <xf numFmtId="44" fontId="0" fillId="0" borderId="0" xfId="0" applyNumberFormat="1" applyAlignment="1">
      <alignment horizontal="center"/>
    </xf>
    <xf numFmtId="44" fontId="0" fillId="0" borderId="0" xfId="0" applyNumberFormat="1" applyFont="1"/>
    <xf numFmtId="44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1FEDE-22D2-419D-88E9-607230DB5C81}">
  <sheetPr>
    <pageSetUpPr fitToPage="1"/>
  </sheetPr>
  <dimension ref="A1:I85"/>
  <sheetViews>
    <sheetView tabSelected="1" workbookViewId="0">
      <selection activeCell="B7" sqref="B7"/>
    </sheetView>
  </sheetViews>
  <sheetFormatPr defaultRowHeight="15" outlineLevelRow="1" x14ac:dyDescent="0.25"/>
  <cols>
    <col min="1" max="1" width="10.140625" bestFit="1" customWidth="1"/>
    <col min="2" max="2" width="93.7109375" customWidth="1"/>
    <col min="3" max="3" width="17.85546875" customWidth="1"/>
    <col min="4" max="4" width="8.85546875" style="14"/>
    <col min="5" max="5" width="17.7109375" style="15" customWidth="1"/>
    <col min="6" max="6" width="17.85546875" style="16" customWidth="1"/>
    <col min="9" max="9" width="14.42578125" bestFit="1" customWidth="1"/>
  </cols>
  <sheetData>
    <row r="1" spans="1:6" s="47" customFormat="1" x14ac:dyDescent="0.25">
      <c r="A1" s="57" t="s">
        <v>104</v>
      </c>
      <c r="B1" s="58"/>
      <c r="C1" s="58"/>
      <c r="D1" s="58"/>
      <c r="E1" s="58"/>
      <c r="F1" s="58"/>
    </row>
    <row r="2" spans="1:6" s="47" customFormat="1" x14ac:dyDescent="0.25">
      <c r="A2" s="48"/>
      <c r="B2" s="48"/>
      <c r="C2" s="48"/>
      <c r="D2" s="48"/>
      <c r="E2" s="48" t="s">
        <v>105</v>
      </c>
      <c r="F2" s="49"/>
    </row>
    <row r="3" spans="1:6" s="47" customFormat="1" x14ac:dyDescent="0.25">
      <c r="A3" s="48"/>
      <c r="B3" s="48"/>
      <c r="C3" s="48"/>
      <c r="D3" s="48"/>
      <c r="E3" s="48"/>
      <c r="F3" s="48"/>
    </row>
    <row r="4" spans="1:6" x14ac:dyDescent="0.25">
      <c r="A4" s="1"/>
      <c r="B4" s="1" t="s">
        <v>0</v>
      </c>
      <c r="C4" s="2" t="s">
        <v>1</v>
      </c>
      <c r="D4" s="2" t="s">
        <v>2</v>
      </c>
      <c r="E4" s="3" t="s">
        <v>3</v>
      </c>
      <c r="F4" s="3" t="s">
        <v>4</v>
      </c>
    </row>
    <row r="5" spans="1:6" s="4" customFormat="1" outlineLevel="1" x14ac:dyDescent="0.25">
      <c r="B5" s="4" t="s">
        <v>5</v>
      </c>
      <c r="C5" s="5"/>
      <c r="D5" s="5"/>
      <c r="E5" s="6"/>
      <c r="F5" s="6">
        <f>F9</f>
        <v>0</v>
      </c>
    </row>
    <row r="6" spans="1:6" s="4" customFormat="1" outlineLevel="1" x14ac:dyDescent="0.25">
      <c r="B6" s="4" t="s">
        <v>6</v>
      </c>
      <c r="C6" s="5"/>
      <c r="D6" s="5"/>
      <c r="E6" s="6"/>
      <c r="F6" s="6">
        <f>F12</f>
        <v>0</v>
      </c>
    </row>
    <row r="7" spans="1:6" s="4" customFormat="1" outlineLevel="1" x14ac:dyDescent="0.25">
      <c r="B7" s="4" t="s">
        <v>7</v>
      </c>
      <c r="C7" s="5"/>
      <c r="D7" s="5"/>
      <c r="E7" s="6"/>
      <c r="F7" s="6">
        <f>F32</f>
        <v>0</v>
      </c>
    </row>
    <row r="8" spans="1:6" x14ac:dyDescent="0.25">
      <c r="A8" s="7"/>
      <c r="B8" s="7"/>
      <c r="C8" s="8"/>
      <c r="D8" s="8"/>
      <c r="E8" s="9"/>
      <c r="F8" s="10">
        <f>F5+F6+F7</f>
        <v>0</v>
      </c>
    </row>
    <row r="9" spans="1:6" x14ac:dyDescent="0.25">
      <c r="A9" s="11"/>
      <c r="B9" s="11" t="s">
        <v>8</v>
      </c>
      <c r="C9" s="12"/>
      <c r="D9" s="12"/>
      <c r="E9" s="13"/>
      <c r="F9" s="13">
        <f>F10+F11</f>
        <v>0</v>
      </c>
    </row>
    <row r="10" spans="1:6" x14ac:dyDescent="0.25">
      <c r="B10" t="s">
        <v>5</v>
      </c>
      <c r="D10" s="14" t="s">
        <v>9</v>
      </c>
      <c r="E10" s="15" t="s">
        <v>9</v>
      </c>
    </row>
    <row r="11" spans="1:6" x14ac:dyDescent="0.25">
      <c r="B11" t="s">
        <v>10</v>
      </c>
      <c r="D11" s="14" t="s">
        <v>11</v>
      </c>
      <c r="E11" s="15" t="s">
        <v>9</v>
      </c>
    </row>
    <row r="12" spans="1:6" s="7" customFormat="1" x14ac:dyDescent="0.25">
      <c r="A12" s="11"/>
      <c r="B12" s="11" t="s">
        <v>12</v>
      </c>
      <c r="C12" s="11"/>
      <c r="D12" s="12"/>
      <c r="E12" s="13"/>
      <c r="F12" s="17">
        <f>F14+F17+F18+F20+F21+F22+F24+F25+F26+F28+F30+F31+F15</f>
        <v>0</v>
      </c>
    </row>
    <row r="13" spans="1:6" x14ac:dyDescent="0.25">
      <c r="A13" s="18" t="s">
        <v>13</v>
      </c>
      <c r="B13" s="18" t="s">
        <v>14</v>
      </c>
      <c r="C13" s="18"/>
      <c r="D13" s="19"/>
      <c r="E13" s="20"/>
      <c r="F13" s="21"/>
    </row>
    <row r="14" spans="1:6" x14ac:dyDescent="0.25">
      <c r="A14" s="4" t="s">
        <v>15</v>
      </c>
      <c r="B14" s="4" t="s">
        <v>16</v>
      </c>
      <c r="C14" s="4"/>
      <c r="D14" s="5" t="s">
        <v>11</v>
      </c>
      <c r="E14" s="6"/>
      <c r="F14" s="22">
        <f>E14</f>
        <v>0</v>
      </c>
    </row>
    <row r="15" spans="1:6" x14ac:dyDescent="0.25">
      <c r="A15" s="4" t="s">
        <v>83</v>
      </c>
      <c r="B15" s="4" t="s">
        <v>84</v>
      </c>
      <c r="C15" s="4"/>
      <c r="D15" s="5" t="s">
        <v>11</v>
      </c>
      <c r="E15" s="6"/>
      <c r="F15" s="22">
        <f>E15</f>
        <v>0</v>
      </c>
    </row>
    <row r="16" spans="1:6" x14ac:dyDescent="0.25">
      <c r="A16" s="18" t="s">
        <v>17</v>
      </c>
      <c r="B16" s="18" t="s">
        <v>18</v>
      </c>
      <c r="C16" s="18"/>
      <c r="D16" s="19"/>
      <c r="E16" s="20"/>
      <c r="F16" s="21"/>
    </row>
    <row r="17" spans="1:9" x14ac:dyDescent="0.25">
      <c r="A17" s="4" t="s">
        <v>85</v>
      </c>
      <c r="B17" s="4" t="s">
        <v>19</v>
      </c>
      <c r="C17" s="4"/>
      <c r="D17" s="5" t="s">
        <v>9</v>
      </c>
      <c r="E17" s="23"/>
      <c r="F17" s="22">
        <f>E17</f>
        <v>0</v>
      </c>
    </row>
    <row r="18" spans="1:9" x14ac:dyDescent="0.25">
      <c r="A18" s="4" t="s">
        <v>20</v>
      </c>
      <c r="B18" s="4" t="s">
        <v>110</v>
      </c>
      <c r="C18" s="4"/>
      <c r="D18" s="5" t="s">
        <v>9</v>
      </c>
      <c r="E18" s="23"/>
      <c r="F18" s="22">
        <f>E18</f>
        <v>0</v>
      </c>
    </row>
    <row r="19" spans="1:9" x14ac:dyDescent="0.25">
      <c r="A19" s="18" t="s">
        <v>21</v>
      </c>
      <c r="B19" s="18" t="s">
        <v>22</v>
      </c>
      <c r="C19" s="18"/>
      <c r="D19" s="18"/>
      <c r="E19" s="18"/>
      <c r="F19" s="18"/>
    </row>
    <row r="20" spans="1:9" x14ac:dyDescent="0.25">
      <c r="A20" s="4" t="s">
        <v>23</v>
      </c>
      <c r="B20" s="4" t="s">
        <v>24</v>
      </c>
      <c r="C20" s="4"/>
      <c r="D20" s="5" t="s">
        <v>9</v>
      </c>
      <c r="E20" s="6"/>
      <c r="F20" s="22">
        <f>E20</f>
        <v>0</v>
      </c>
      <c r="I20" s="16"/>
    </row>
    <row r="21" spans="1:9" x14ac:dyDescent="0.25">
      <c r="A21" s="4" t="s">
        <v>25</v>
      </c>
      <c r="B21" s="4" t="s">
        <v>26</v>
      </c>
      <c r="C21" s="4"/>
      <c r="D21" s="5" t="s">
        <v>9</v>
      </c>
      <c r="E21" s="6"/>
      <c r="F21" s="22">
        <f>E21</f>
        <v>0</v>
      </c>
    </row>
    <row r="22" spans="1:9" x14ac:dyDescent="0.25">
      <c r="A22" s="4" t="s">
        <v>27</v>
      </c>
      <c r="B22" s="4" t="s">
        <v>28</v>
      </c>
      <c r="C22" s="4"/>
      <c r="D22" s="5" t="s">
        <v>9</v>
      </c>
      <c r="E22" s="6"/>
      <c r="F22" s="22">
        <f>E22</f>
        <v>0</v>
      </c>
    </row>
    <row r="23" spans="1:9" x14ac:dyDescent="0.25">
      <c r="A23" s="18" t="s">
        <v>29</v>
      </c>
      <c r="B23" s="18" t="s">
        <v>30</v>
      </c>
      <c r="C23" s="18"/>
      <c r="D23" s="19"/>
      <c r="E23" s="20"/>
      <c r="F23" s="21"/>
    </row>
    <row r="24" spans="1:9" x14ac:dyDescent="0.25">
      <c r="A24" s="4" t="s">
        <v>31</v>
      </c>
      <c r="B24" s="4" t="s">
        <v>32</v>
      </c>
      <c r="C24" s="5" t="s">
        <v>33</v>
      </c>
      <c r="D24" s="5" t="s">
        <v>9</v>
      </c>
      <c r="F24" s="22">
        <f>E24</f>
        <v>0</v>
      </c>
    </row>
    <row r="25" spans="1:9" x14ac:dyDescent="0.25">
      <c r="A25" s="55" t="s">
        <v>34</v>
      </c>
      <c r="B25" s="4" t="s">
        <v>35</v>
      </c>
      <c r="C25" s="5" t="s">
        <v>36</v>
      </c>
      <c r="D25" s="5" t="s">
        <v>9</v>
      </c>
      <c r="F25" s="22">
        <f>E25</f>
        <v>0</v>
      </c>
    </row>
    <row r="26" spans="1:9" x14ac:dyDescent="0.25">
      <c r="A26" s="55"/>
      <c r="B26" s="4" t="s">
        <v>37</v>
      </c>
      <c r="C26" s="24" t="s">
        <v>38</v>
      </c>
      <c r="D26" s="5" t="s">
        <v>9</v>
      </c>
      <c r="F26" s="22">
        <f>E26</f>
        <v>0</v>
      </c>
    </row>
    <row r="27" spans="1:9" x14ac:dyDescent="0.25">
      <c r="A27" s="25" t="s">
        <v>39</v>
      </c>
      <c r="B27" s="18" t="s">
        <v>40</v>
      </c>
      <c r="C27" s="26"/>
      <c r="D27" s="19"/>
      <c r="E27" s="27"/>
      <c r="F27" s="28"/>
    </row>
    <row r="28" spans="1:9" x14ac:dyDescent="0.25">
      <c r="A28" s="4" t="s">
        <v>41</v>
      </c>
      <c r="B28" s="4" t="s">
        <v>32</v>
      </c>
      <c r="C28" s="5" t="s">
        <v>42</v>
      </c>
      <c r="D28" s="5" t="s">
        <v>9</v>
      </c>
      <c r="F28" s="22">
        <f>E28</f>
        <v>0</v>
      </c>
    </row>
    <row r="29" spans="1:9" x14ac:dyDescent="0.25">
      <c r="A29" s="18" t="s">
        <v>92</v>
      </c>
      <c r="B29" s="18" t="s">
        <v>93</v>
      </c>
      <c r="C29" s="19"/>
      <c r="D29" s="19"/>
      <c r="E29" s="27"/>
      <c r="F29" s="35"/>
    </row>
    <row r="30" spans="1:9" x14ac:dyDescent="0.25">
      <c r="A30" s="4" t="s">
        <v>94</v>
      </c>
      <c r="B30" s="4" t="s">
        <v>95</v>
      </c>
      <c r="C30" s="5"/>
      <c r="D30" s="5" t="s">
        <v>9</v>
      </c>
      <c r="F30" s="22">
        <f>E30</f>
        <v>0</v>
      </c>
    </row>
    <row r="31" spans="1:9" x14ac:dyDescent="0.25">
      <c r="A31" s="4" t="s">
        <v>96</v>
      </c>
      <c r="B31" s="4" t="s">
        <v>97</v>
      </c>
      <c r="C31" s="5"/>
      <c r="D31" s="5" t="s">
        <v>9</v>
      </c>
      <c r="F31" s="22">
        <f>E31</f>
        <v>0</v>
      </c>
    </row>
    <row r="32" spans="1:9" x14ac:dyDescent="0.25">
      <c r="A32" s="11"/>
      <c r="B32" s="11" t="s">
        <v>43</v>
      </c>
      <c r="C32" s="11"/>
      <c r="D32" s="11"/>
      <c r="E32" s="11"/>
      <c r="F32" s="17">
        <f>F34+F47+F51+F56+F58+F59+F63+F66+F66+F71+F73+F68</f>
        <v>0</v>
      </c>
    </row>
    <row r="33" spans="1:6" x14ac:dyDescent="0.25">
      <c r="A33" s="18" t="s">
        <v>13</v>
      </c>
      <c r="B33" s="18" t="s">
        <v>14</v>
      </c>
      <c r="C33" s="18"/>
      <c r="D33" s="19"/>
      <c r="E33" s="20"/>
      <c r="F33" s="21"/>
    </row>
    <row r="34" spans="1:6" x14ac:dyDescent="0.25">
      <c r="A34" s="29" t="s">
        <v>44</v>
      </c>
      <c r="B34" s="29" t="s">
        <v>45</v>
      </c>
      <c r="C34" s="29"/>
      <c r="D34" s="30" t="s">
        <v>9</v>
      </c>
      <c r="E34" s="31"/>
      <c r="F34" s="22">
        <f>F35+F37+F40+F43</f>
        <v>0</v>
      </c>
    </row>
    <row r="35" spans="1:6" outlineLevel="1" x14ac:dyDescent="0.25">
      <c r="B35" s="32" t="s">
        <v>46</v>
      </c>
      <c r="C35" s="33"/>
      <c r="D35" s="34"/>
      <c r="E35" s="27"/>
      <c r="F35" s="35">
        <f>F36</f>
        <v>0</v>
      </c>
    </row>
    <row r="36" spans="1:6" s="4" customFormat="1" outlineLevel="1" x14ac:dyDescent="0.25">
      <c r="B36" s="36" t="s">
        <v>47</v>
      </c>
      <c r="D36" s="5">
        <v>1</v>
      </c>
      <c r="E36" s="6"/>
      <c r="F36" s="23">
        <f>E36*D36</f>
        <v>0</v>
      </c>
    </row>
    <row r="37" spans="1:6" outlineLevel="1" x14ac:dyDescent="0.25">
      <c r="B37" s="32" t="s">
        <v>48</v>
      </c>
      <c r="C37" s="33"/>
      <c r="D37" s="34"/>
      <c r="E37" s="27"/>
      <c r="F37" s="35">
        <f>F38+F39</f>
        <v>0</v>
      </c>
    </row>
    <row r="38" spans="1:6" s="4" customFormat="1" outlineLevel="1" x14ac:dyDescent="0.25">
      <c r="B38" s="36" t="s">
        <v>49</v>
      </c>
      <c r="D38" s="5" t="s">
        <v>9</v>
      </c>
      <c r="E38" s="6"/>
      <c r="F38" s="23">
        <f>E38</f>
        <v>0</v>
      </c>
    </row>
    <row r="39" spans="1:6" s="4" customFormat="1" outlineLevel="1" x14ac:dyDescent="0.25">
      <c r="B39" s="36" t="s">
        <v>47</v>
      </c>
      <c r="D39" s="5">
        <v>1</v>
      </c>
      <c r="E39" s="6"/>
      <c r="F39" s="23">
        <f>E39*D39</f>
        <v>0</v>
      </c>
    </row>
    <row r="40" spans="1:6" outlineLevel="1" x14ac:dyDescent="0.25">
      <c r="B40" s="37" t="s">
        <v>50</v>
      </c>
      <c r="C40" s="33"/>
      <c r="D40" s="34"/>
      <c r="E40" s="27"/>
      <c r="F40" s="35">
        <f>F41+F42</f>
        <v>0</v>
      </c>
    </row>
    <row r="41" spans="1:6" s="4" customFormat="1" outlineLevel="1" x14ac:dyDescent="0.25">
      <c r="B41" s="36" t="s">
        <v>49</v>
      </c>
      <c r="D41" s="5" t="s">
        <v>9</v>
      </c>
      <c r="E41" s="6"/>
      <c r="F41" s="23">
        <f>E41</f>
        <v>0</v>
      </c>
    </row>
    <row r="42" spans="1:6" s="4" customFormat="1" outlineLevel="1" x14ac:dyDescent="0.25">
      <c r="B42" s="36" t="s">
        <v>47</v>
      </c>
      <c r="D42" s="5">
        <v>1</v>
      </c>
      <c r="E42" s="6"/>
      <c r="F42" s="23">
        <f>E42*D42</f>
        <v>0</v>
      </c>
    </row>
    <row r="43" spans="1:6" outlineLevel="1" x14ac:dyDescent="0.25">
      <c r="B43" s="18" t="s">
        <v>51</v>
      </c>
      <c r="C43" s="33"/>
      <c r="D43" s="34"/>
      <c r="E43" s="27"/>
      <c r="F43" s="35">
        <f>F44+F45</f>
        <v>0</v>
      </c>
    </row>
    <row r="44" spans="1:6" s="4" customFormat="1" outlineLevel="1" x14ac:dyDescent="0.25">
      <c r="B44" s="36" t="s">
        <v>52</v>
      </c>
      <c r="D44" s="5" t="s">
        <v>9</v>
      </c>
      <c r="E44" s="6"/>
      <c r="F44" s="23">
        <f>E44</f>
        <v>0</v>
      </c>
    </row>
    <row r="45" spans="1:6" s="4" customFormat="1" outlineLevel="1" x14ac:dyDescent="0.25">
      <c r="B45" s="36" t="s">
        <v>47</v>
      </c>
      <c r="D45" s="5">
        <v>1</v>
      </c>
      <c r="E45" s="6"/>
      <c r="F45" s="23">
        <f>E45*D45</f>
        <v>0</v>
      </c>
    </row>
    <row r="46" spans="1:6" x14ac:dyDescent="0.25">
      <c r="A46" s="33" t="s">
        <v>17</v>
      </c>
      <c r="B46" s="33" t="s">
        <v>18</v>
      </c>
      <c r="C46" s="33"/>
      <c r="D46" s="34"/>
      <c r="E46" s="27"/>
      <c r="F46" s="28"/>
    </row>
    <row r="47" spans="1:6" x14ac:dyDescent="0.25">
      <c r="A47" s="7" t="s">
        <v>53</v>
      </c>
      <c r="B47" s="38" t="s">
        <v>54</v>
      </c>
      <c r="C47" s="7"/>
      <c r="D47" s="30" t="s">
        <v>9</v>
      </c>
      <c r="E47" s="9"/>
      <c r="F47" s="22">
        <f>F48+F49</f>
        <v>0</v>
      </c>
    </row>
    <row r="48" spans="1:6" s="4" customFormat="1" outlineLevel="1" x14ac:dyDescent="0.25">
      <c r="A48" s="4" t="s">
        <v>55</v>
      </c>
      <c r="B48" s="36" t="s">
        <v>56</v>
      </c>
      <c r="D48" s="5">
        <v>12</v>
      </c>
      <c r="E48" s="6"/>
      <c r="F48" s="23">
        <f>E48*D48</f>
        <v>0</v>
      </c>
    </row>
    <row r="49" spans="1:6" s="4" customFormat="1" outlineLevel="1" x14ac:dyDescent="0.25">
      <c r="A49" s="4" t="s">
        <v>86</v>
      </c>
      <c r="B49" s="36" t="s">
        <v>57</v>
      </c>
      <c r="D49" s="5">
        <v>28</v>
      </c>
      <c r="E49" s="6"/>
      <c r="F49" s="23">
        <f>E49*D49</f>
        <v>0</v>
      </c>
    </row>
    <row r="50" spans="1:6" x14ac:dyDescent="0.25">
      <c r="A50" s="33" t="s">
        <v>21</v>
      </c>
      <c r="B50" s="33" t="s">
        <v>22</v>
      </c>
      <c r="C50" s="33"/>
      <c r="D50" s="33"/>
      <c r="E50" s="33"/>
      <c r="F50" s="33"/>
    </row>
    <row r="51" spans="1:6" x14ac:dyDescent="0.25">
      <c r="A51" s="29" t="s">
        <v>23</v>
      </c>
      <c r="B51" s="29" t="s">
        <v>58</v>
      </c>
      <c r="C51" s="7"/>
      <c r="D51" s="7"/>
      <c r="E51" s="7"/>
      <c r="F51" s="22">
        <f>F52+F53+F54</f>
        <v>0</v>
      </c>
    </row>
    <row r="52" spans="1:6" s="4" customFormat="1" outlineLevel="1" x14ac:dyDescent="0.25">
      <c r="A52" s="56" t="s">
        <v>59</v>
      </c>
      <c r="B52" s="36" t="s">
        <v>60</v>
      </c>
      <c r="D52" s="5">
        <v>6</v>
      </c>
      <c r="E52" s="6"/>
      <c r="F52" s="23">
        <f>E52*D52</f>
        <v>0</v>
      </c>
    </row>
    <row r="53" spans="1:6" s="4" customFormat="1" outlineLevel="1" x14ac:dyDescent="0.25">
      <c r="A53" s="56"/>
      <c r="B53" s="36" t="s">
        <v>61</v>
      </c>
      <c r="D53" s="5">
        <v>10</v>
      </c>
      <c r="E53" s="6"/>
      <c r="F53" s="23">
        <f>E53*D53</f>
        <v>0</v>
      </c>
    </row>
    <row r="54" spans="1:6" s="4" customFormat="1" outlineLevel="1" x14ac:dyDescent="0.25">
      <c r="A54" s="24"/>
      <c r="B54" s="36" t="s">
        <v>62</v>
      </c>
      <c r="D54" s="5">
        <v>14</v>
      </c>
      <c r="E54" s="6"/>
      <c r="F54" s="23">
        <f>E54*D54</f>
        <v>0</v>
      </c>
    </row>
    <row r="55" spans="1:6" x14ac:dyDescent="0.25">
      <c r="A55" s="33" t="s">
        <v>29</v>
      </c>
      <c r="B55" s="33" t="s">
        <v>30</v>
      </c>
      <c r="C55" s="33"/>
      <c r="D55" s="34"/>
      <c r="E55" s="27"/>
      <c r="F55" s="28"/>
    </row>
    <row r="56" spans="1:6" x14ac:dyDescent="0.25">
      <c r="A56" s="29" t="s">
        <v>31</v>
      </c>
      <c r="B56" s="29" t="s">
        <v>63</v>
      </c>
      <c r="C56" s="7"/>
      <c r="D56" s="30" t="s">
        <v>9</v>
      </c>
      <c r="E56" s="9"/>
      <c r="F56" s="22">
        <f>F57</f>
        <v>0</v>
      </c>
    </row>
    <row r="57" spans="1:6" outlineLevel="1" x14ac:dyDescent="0.25">
      <c r="A57" s="4"/>
      <c r="B57" s="39" t="s">
        <v>64</v>
      </c>
      <c r="C57" s="4"/>
      <c r="D57" s="5">
        <v>4</v>
      </c>
      <c r="E57" s="6"/>
      <c r="F57" s="44">
        <f>E57*D57</f>
        <v>0</v>
      </c>
    </row>
    <row r="58" spans="1:6" x14ac:dyDescent="0.25">
      <c r="A58" s="7" t="s">
        <v>65</v>
      </c>
      <c r="B58" s="29" t="s">
        <v>66</v>
      </c>
      <c r="C58" s="7"/>
      <c r="D58" s="30" t="s">
        <v>9</v>
      </c>
      <c r="E58" s="43"/>
      <c r="F58" s="22"/>
    </row>
    <row r="59" spans="1:6" x14ac:dyDescent="0.25">
      <c r="A59" s="7" t="s">
        <v>67</v>
      </c>
      <c r="B59" s="29" t="s">
        <v>68</v>
      </c>
      <c r="C59" s="7"/>
      <c r="D59" s="30" t="s">
        <v>9</v>
      </c>
      <c r="E59" s="9"/>
      <c r="F59" s="22">
        <f>F60+F61+F62</f>
        <v>0</v>
      </c>
    </row>
    <row r="60" spans="1:6" s="4" customFormat="1" outlineLevel="1" x14ac:dyDescent="0.25">
      <c r="B60" s="40" t="s">
        <v>69</v>
      </c>
      <c r="D60" s="5">
        <v>16</v>
      </c>
      <c r="E60" s="6"/>
      <c r="F60" s="23">
        <f>E60*D60</f>
        <v>0</v>
      </c>
    </row>
    <row r="61" spans="1:6" s="4" customFormat="1" outlineLevel="1" x14ac:dyDescent="0.25">
      <c r="B61" s="41" t="s">
        <v>70</v>
      </c>
      <c r="D61" s="5">
        <v>16</v>
      </c>
      <c r="E61" s="6"/>
      <c r="F61" s="23">
        <f>E61*D61</f>
        <v>0</v>
      </c>
    </row>
    <row r="62" spans="1:6" s="4" customFormat="1" outlineLevel="1" x14ac:dyDescent="0.25">
      <c r="B62" s="40" t="s">
        <v>71</v>
      </c>
      <c r="D62" s="5">
        <v>2</v>
      </c>
      <c r="E62" s="6"/>
      <c r="F62" s="23">
        <f>E62*D62</f>
        <v>0</v>
      </c>
    </row>
    <row r="63" spans="1:6" x14ac:dyDescent="0.25">
      <c r="A63" s="7" t="s">
        <v>34</v>
      </c>
      <c r="B63" s="7" t="s">
        <v>72</v>
      </c>
      <c r="C63" s="7"/>
      <c r="D63" s="30" t="s">
        <v>9</v>
      </c>
      <c r="E63" s="9"/>
      <c r="F63" s="22">
        <f>F64</f>
        <v>0</v>
      </c>
    </row>
    <row r="64" spans="1:6" x14ac:dyDescent="0.25">
      <c r="B64" t="s">
        <v>73</v>
      </c>
      <c r="C64" s="5" t="s">
        <v>74</v>
      </c>
      <c r="D64" s="5">
        <v>30</v>
      </c>
      <c r="F64" s="16">
        <f>D64*E64</f>
        <v>0</v>
      </c>
    </row>
    <row r="65" spans="1:6" x14ac:dyDescent="0.25">
      <c r="A65" s="33" t="s">
        <v>39</v>
      </c>
      <c r="B65" s="33" t="s">
        <v>40</v>
      </c>
      <c r="C65" s="33"/>
      <c r="D65" s="33"/>
      <c r="E65" s="33"/>
      <c r="F65" s="33"/>
    </row>
    <row r="66" spans="1:6" s="4" customFormat="1" x14ac:dyDescent="0.25">
      <c r="A66" s="29" t="s">
        <v>41</v>
      </c>
      <c r="B66" s="29" t="s">
        <v>75</v>
      </c>
      <c r="C66" s="29"/>
      <c r="D66" s="30" t="s">
        <v>9</v>
      </c>
      <c r="E66" s="31"/>
      <c r="F66" s="22">
        <f>F67</f>
        <v>0</v>
      </c>
    </row>
    <row r="67" spans="1:6" s="4" customFormat="1" outlineLevel="1" x14ac:dyDescent="0.25">
      <c r="B67" s="4" t="s">
        <v>64</v>
      </c>
      <c r="D67" s="5">
        <v>2</v>
      </c>
      <c r="E67" s="6"/>
      <c r="F67" s="23">
        <f>E67*D67</f>
        <v>0</v>
      </c>
    </row>
    <row r="68" spans="1:6" s="4" customFormat="1" x14ac:dyDescent="0.25">
      <c r="A68" s="29"/>
      <c r="B68" s="29" t="s">
        <v>58</v>
      </c>
      <c r="D68" s="30" t="s">
        <v>9</v>
      </c>
      <c r="E68" s="6"/>
      <c r="F68" s="22">
        <f>F69</f>
        <v>0</v>
      </c>
    </row>
    <row r="69" spans="1:6" s="4" customFormat="1" outlineLevel="1" x14ac:dyDescent="0.25">
      <c r="B69" s="4" t="s">
        <v>62</v>
      </c>
      <c r="D69" s="5">
        <v>2</v>
      </c>
      <c r="E69" s="6"/>
      <c r="F69" s="23">
        <f>E69*D69</f>
        <v>0</v>
      </c>
    </row>
    <row r="70" spans="1:6" x14ac:dyDescent="0.25">
      <c r="A70" s="33" t="s">
        <v>76</v>
      </c>
      <c r="B70" s="33" t="s">
        <v>77</v>
      </c>
      <c r="C70" s="33"/>
      <c r="D70" s="34"/>
      <c r="E70" s="27"/>
      <c r="F70" s="28"/>
    </row>
    <row r="71" spans="1:6" x14ac:dyDescent="0.25">
      <c r="B71" s="29" t="s">
        <v>78</v>
      </c>
      <c r="D71" s="30" t="s">
        <v>9</v>
      </c>
      <c r="F71" s="22"/>
    </row>
    <row r="72" spans="1:6" x14ac:dyDescent="0.25">
      <c r="A72" s="33" t="s">
        <v>79</v>
      </c>
      <c r="B72" s="33" t="s">
        <v>80</v>
      </c>
      <c r="C72" s="33"/>
      <c r="D72" s="33"/>
      <c r="E72" s="33"/>
      <c r="F72" s="33"/>
    </row>
    <row r="73" spans="1:6" x14ac:dyDescent="0.25">
      <c r="B73" s="7" t="s">
        <v>81</v>
      </c>
      <c r="D73" s="42" t="s">
        <v>9</v>
      </c>
      <c r="E73"/>
      <c r="F73" s="22">
        <f>F75+F76+F77+F80+F74+F78+F79</f>
        <v>0</v>
      </c>
    </row>
    <row r="74" spans="1:6" x14ac:dyDescent="0.25">
      <c r="A74" s="45" t="s">
        <v>87</v>
      </c>
      <c r="B74" s="4" t="s">
        <v>111</v>
      </c>
      <c r="D74" s="46">
        <v>1</v>
      </c>
      <c r="F74" s="22">
        <f>D74*E74</f>
        <v>0</v>
      </c>
    </row>
    <row r="75" spans="1:6" outlineLevel="1" x14ac:dyDescent="0.25">
      <c r="A75" t="s">
        <v>89</v>
      </c>
      <c r="B75" s="4" t="s">
        <v>82</v>
      </c>
      <c r="D75" s="14">
        <v>2</v>
      </c>
      <c r="F75" s="16">
        <f>E75*D75</f>
        <v>0</v>
      </c>
    </row>
    <row r="76" spans="1:6" outlineLevel="1" x14ac:dyDescent="0.25">
      <c r="A76" t="s">
        <v>88</v>
      </c>
      <c r="B76" s="4" t="s">
        <v>112</v>
      </c>
      <c r="D76" s="14">
        <v>2</v>
      </c>
      <c r="F76" s="16">
        <f>E76*D76</f>
        <v>0</v>
      </c>
    </row>
    <row r="77" spans="1:6" outlineLevel="1" x14ac:dyDescent="0.25">
      <c r="A77" t="s">
        <v>90</v>
      </c>
      <c r="B77" s="4" t="s">
        <v>91</v>
      </c>
      <c r="D77" s="14">
        <v>1</v>
      </c>
      <c r="F77" s="16">
        <f>D77*E77</f>
        <v>0</v>
      </c>
    </row>
    <row r="78" spans="1:6" outlineLevel="1" x14ac:dyDescent="0.25">
      <c r="A78" t="s">
        <v>99</v>
      </c>
      <c r="B78" s="4" t="s">
        <v>98</v>
      </c>
      <c r="D78" s="14">
        <v>3</v>
      </c>
      <c r="F78" s="16">
        <f>E78*D78</f>
        <v>0</v>
      </c>
    </row>
    <row r="79" spans="1:6" outlineLevel="1" x14ac:dyDescent="0.25">
      <c r="A79" t="s">
        <v>100</v>
      </c>
      <c r="B79" s="4" t="s">
        <v>101</v>
      </c>
      <c r="D79" s="14">
        <v>1</v>
      </c>
      <c r="F79" s="16">
        <f>D79*E79</f>
        <v>0</v>
      </c>
    </row>
    <row r="80" spans="1:6" outlineLevel="1" x14ac:dyDescent="0.25">
      <c r="A80" t="s">
        <v>102</v>
      </c>
      <c r="B80" s="4" t="s">
        <v>103</v>
      </c>
      <c r="D80" s="14">
        <v>2</v>
      </c>
      <c r="F80" s="16">
        <f>E80*D80</f>
        <v>0</v>
      </c>
    </row>
    <row r="82" spans="5:6" x14ac:dyDescent="0.25">
      <c r="E82" s="54" t="s">
        <v>106</v>
      </c>
      <c r="F82" s="50"/>
    </row>
    <row r="83" spans="5:6" x14ac:dyDescent="0.25">
      <c r="E83" s="51" t="s">
        <v>107</v>
      </c>
      <c r="F83" s="52">
        <f>F8</f>
        <v>0</v>
      </c>
    </row>
    <row r="84" spans="5:6" x14ac:dyDescent="0.25">
      <c r="E84" s="51" t="s">
        <v>108</v>
      </c>
      <c r="F84" s="52">
        <f>F83*0.23</f>
        <v>0</v>
      </c>
    </row>
    <row r="85" spans="5:6" x14ac:dyDescent="0.25">
      <c r="E85" s="54" t="s">
        <v>109</v>
      </c>
      <c r="F85" s="53">
        <f>SUM(F83:F84)</f>
        <v>0</v>
      </c>
    </row>
  </sheetData>
  <mergeCells count="3">
    <mergeCell ref="A25:A26"/>
    <mergeCell ref="A52:A53"/>
    <mergeCell ref="A1:F1"/>
  </mergeCells>
  <pageMargins left="0.7" right="0.7" top="0.75" bottom="0.75" header="0.3" footer="0.3"/>
  <pageSetup paperSize="8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ITS Zakopane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Slawomir Langmann</dc:creator>
  <cp:lastModifiedBy>Michał Halaczek</cp:lastModifiedBy>
  <cp:lastPrinted>2022-04-14T10:59:41Z</cp:lastPrinted>
  <dcterms:created xsi:type="dcterms:W3CDTF">2022-04-14T09:40:59Z</dcterms:created>
  <dcterms:modified xsi:type="dcterms:W3CDTF">2022-04-14T11:14:32Z</dcterms:modified>
</cp:coreProperties>
</file>