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 dysku D\PRZETARGI\ROK 2023\1\15. Chodnik Więckowice\"/>
    </mc:Choice>
  </mc:AlternateContent>
  <xr:revisionPtr revIDLastSave="0" documentId="13_ncr:1_{0CABA229-9BFD-49CF-8F55-F7FFAEEA7D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4" i="1" l="1"/>
  <c r="G115" i="1" s="1"/>
  <c r="G111" i="1"/>
  <c r="G110" i="1"/>
  <c r="G112" i="1" s="1"/>
  <c r="G107" i="1"/>
  <c r="G106" i="1"/>
  <c r="G104" i="1"/>
  <c r="G103" i="1"/>
  <c r="G102" i="1"/>
  <c r="G99" i="1"/>
  <c r="G98" i="1"/>
  <c r="G97" i="1"/>
  <c r="G95" i="1"/>
  <c r="G94" i="1"/>
  <c r="G90" i="1"/>
  <c r="G89" i="1"/>
  <c r="G88" i="1"/>
  <c r="G86" i="1"/>
  <c r="G92" i="1" s="1"/>
  <c r="G83" i="1"/>
  <c r="G81" i="1"/>
  <c r="G79" i="1"/>
  <c r="G77" i="1"/>
  <c r="G73" i="1"/>
  <c r="G71" i="1"/>
  <c r="G70" i="1"/>
  <c r="G68" i="1"/>
  <c r="G66" i="1"/>
  <c r="G65" i="1"/>
  <c r="G63" i="1"/>
  <c r="G62" i="1"/>
  <c r="G60" i="1"/>
  <c r="G58" i="1"/>
  <c r="G56" i="1"/>
  <c r="G54" i="1"/>
  <c r="G53" i="1"/>
  <c r="G51" i="1"/>
  <c r="G50" i="1"/>
  <c r="G48" i="1"/>
  <c r="G45" i="1"/>
  <c r="G44" i="1"/>
  <c r="G42" i="1"/>
  <c r="G40" i="1"/>
  <c r="G46" i="1" s="1"/>
  <c r="G36" i="1"/>
  <c r="G34" i="1"/>
  <c r="G32" i="1"/>
  <c r="G30" i="1"/>
  <c r="G29" i="1"/>
  <c r="G28" i="1"/>
  <c r="G27" i="1"/>
  <c r="G26" i="1"/>
  <c r="G22" i="1"/>
  <c r="G24" i="1" s="1"/>
  <c r="G100" i="1" l="1"/>
  <c r="G84" i="1"/>
  <c r="G116" i="1" s="1"/>
  <c r="G117" i="1" s="1"/>
  <c r="G75" i="1"/>
  <c r="G37" i="1"/>
  <c r="G108" i="1"/>
  <c r="G118" i="1" l="1"/>
</calcChain>
</file>

<file path=xl/sharedStrings.xml><?xml version="1.0" encoding="utf-8"?>
<sst xmlns="http://schemas.openxmlformats.org/spreadsheetml/2006/main" count="270" uniqueCount="212">
  <si>
    <t>Lp.</t>
  </si>
  <si>
    <t>Podstawa</t>
  </si>
  <si>
    <t>Opis</t>
  </si>
  <si>
    <t>Ilość</t>
  </si>
  <si>
    <t>Koszt jedn</t>
  </si>
  <si>
    <t>Wartość</t>
  </si>
  <si>
    <t>Roboty przygotowawcze</t>
  </si>
  <si>
    <t>1 d.1</t>
  </si>
  <si>
    <t>km</t>
  </si>
  <si>
    <t>(1113.50 - 960.00)/1000 = 0.15</t>
  </si>
  <si>
    <t>Razem dział: Roboty przygotowawcze</t>
  </si>
  <si>
    <t>Roboty rozbiórkowe</t>
  </si>
  <si>
    <t>2 d.2</t>
  </si>
  <si>
    <t>Cięcie nawierzchni z mas mineralno-asfaltowych na głębokość 5 cm</t>
  </si>
  <si>
    <t>m</t>
  </si>
  <si>
    <t>3 d.2</t>
  </si>
  <si>
    <t>Frezowanie nawierzchni z masy mineralno - bitumicznej gr. 4 cm</t>
  </si>
  <si>
    <t>m2</t>
  </si>
  <si>
    <t>4 d.2</t>
  </si>
  <si>
    <t>Cięcie nawierzchni z mas mineralno-asfaltowych na głębokość 5 cm - doc. gł. 8 cm</t>
  </si>
  <si>
    <t>5 d.2</t>
  </si>
  <si>
    <t>Frezowanie nawierzchni z masy mineralno - bitumicznej gr. 8 cm</t>
  </si>
  <si>
    <t>6 d.2</t>
  </si>
  <si>
    <t>Rozebranie istniejącej nawierzchni zjazdów indywidualnych - destrukt, kruszywo - strona lewa  km 0+985,00  km 1+009,20  km 1+042,30  km 1+073,86  km 1+100,50</t>
  </si>
  <si>
    <t>13.0+12.50+12.50+12.50+13.0 = 63.50</t>
  </si>
  <si>
    <t>7 d.2</t>
  </si>
  <si>
    <t>Rozebranie przepustów rurowych pod zjazdami, str. lewa</t>
  </si>
  <si>
    <t>4.0+4.40+4.50+4.50+3.50 = 20.90</t>
  </si>
  <si>
    <t>8 d.2</t>
  </si>
  <si>
    <t>Wywiezienie gruzu z terenu rozbiórki przy mechanicznym załadowaniu i wyładowaniu samochodem samowyładowczym na odległość 1 km</t>
  </si>
  <si>
    <t>m3</t>
  </si>
  <si>
    <t>153.0*0.04+153.0*0.08+63.50*0.10+20.90*0.05 = 25.76</t>
  </si>
  <si>
    <t>9 d.2</t>
  </si>
  <si>
    <t>Wywóz gruzu samochodami samowyładowczymi - za każdy następny 1 km</t>
  </si>
  <si>
    <t>Razem dział: Roboty rozbiórkowe</t>
  </si>
  <si>
    <t>Roboty ziemne</t>
  </si>
  <si>
    <t>3.1</t>
  </si>
  <si>
    <t>Zdjęcie humusu</t>
  </si>
  <si>
    <t>10 d.3.1</t>
  </si>
  <si>
    <t>Usunięcie warstwy ziemi urodzajnej (humusu) o grubości warstwy 15 cm  ze składowaniem i odwozem na koszt Wykonawcy - humus częściowo do ponownego wbudowania</t>
  </si>
  <si>
    <t>153.0*2.50 = 382.50</t>
  </si>
  <si>
    <t>11 d.3.1</t>
  </si>
  <si>
    <t>Roboty ziemne wykonywane koparkami podsiębiernymi o poj.łyżki 0.40 m3 w gr.kat. I-II z transp.urobku na odl.do 1 km sam.samowyład.</t>
  </si>
  <si>
    <t>270.0+26.0*0.56+37.5*0.31+152.58*0.56+129.46*1.0*2.30+1.50*1.0*1.20+28.98*0.80*0.60+4*1.0*1.0*0.55+3*1.0*1.0*1.30+3*1.50*1.50*2.50 = 718.07</t>
  </si>
  <si>
    <t>12 d.3.1</t>
  </si>
  <si>
    <t>Formowanie nasypów o wys. do 3 m w gruncie kat. I-II bez zagęszczania nasypu z ziemi dostarczonej transportem kołowym z załadunkiem koparką 1.2m3 - materiał z dowozu na górne warstwy nasypu - pospółka</t>
  </si>
  <si>
    <t>13 d.3.1</t>
  </si>
  <si>
    <t>Zagęszczanie nasypów walcami samojezdnymi statycznymi; grunt sypki kat. I-III, walec 4-6 t</t>
  </si>
  <si>
    <t>Razem dział: Zdjęcie humusu</t>
  </si>
  <si>
    <t>3.2</t>
  </si>
  <si>
    <t>Odwodnienie</t>
  </si>
  <si>
    <t>14 d.3.2</t>
  </si>
  <si>
    <t>Podłoża i obsypki z kruszyw naturalnych dowiezionych, żwir - ława pod przepust   km 0+960</t>
  </si>
  <si>
    <t>1.50*0.20*1.0 = 0.30</t>
  </si>
  <si>
    <t>15 d.3.2</t>
  </si>
  <si>
    <t>Kanały z rur strukturalnych PP o śr. zewn. 500 mm, km 0+960 (przepust)</t>
  </si>
  <si>
    <t>16 d.3.2</t>
  </si>
  <si>
    <t>Podłoża i obsypki z kruszyw naturalnych dowiezionych, piasek - obsypka przepustu fi 500 mm</t>
  </si>
  <si>
    <t>1.50*(1.0*1.0-3.14*0.25*0.25) = 1.21</t>
  </si>
  <si>
    <t>17 d.3.2</t>
  </si>
  <si>
    <t>Studnie rewizyjne z kręgów betonowych i żelbetowych o śr. 1000 mm wykonywane metodą studniarską w gruncie kat.I-II - głębokość 1,50 m  S1 - 0+961,37  S2 - 0+992,48  S3 - 1+015,68</t>
  </si>
  <si>
    <t>stud.</t>
  </si>
  <si>
    <t>18 d.3.2</t>
  </si>
  <si>
    <t>Podłoża i obsypki z kruszyw naturalnych dowiezionych, żwir - ława pod kolektor główny Kd</t>
  </si>
  <si>
    <t>129.46*0.20*1.0 = 25.89</t>
  </si>
  <si>
    <t>19 d.3.2</t>
  </si>
  <si>
    <t>Kanały z rur strukturalnych PP SN8, fi 500 mm</t>
  </si>
  <si>
    <t>32.35+22.50+19.95+27.98+26.68 = 129.46</t>
  </si>
  <si>
    <t>20 d.3.2</t>
  </si>
  <si>
    <t>Podłoża i obsypki z kruszyw naturalnych dowiezionych, piasek - obsypka kolektora Kd</t>
  </si>
  <si>
    <t>129.46*(0.70*1.0-3.14*0.25*0.25) = 65.22</t>
  </si>
  <si>
    <t>21 d.3.2</t>
  </si>
  <si>
    <t>Podłoża i obsypki z kruszyw naturalnych dowiezionych, żwir - zasypanie wykopu nad kolektorem głównym Kd</t>
  </si>
  <si>
    <t>129.46*1.40*1.0 = 181.24</t>
  </si>
  <si>
    <t>22 d.3.2</t>
  </si>
  <si>
    <t>Wykonanie ścianki czołowej dla rur o średnicy 50 cm na ławie betonowej (wlot 1)</t>
  </si>
  <si>
    <t>szt</t>
  </si>
  <si>
    <t>23 d.3.2</t>
  </si>
  <si>
    <t>Podłoża i obsypki z kruszyw naturalnych dowiezionych,żwir - ława pod przykanalik Kd fi 200</t>
  </si>
  <si>
    <t>15.80*0.20*0.60 = 1.90</t>
  </si>
  <si>
    <t>24 d.3.2</t>
  </si>
  <si>
    <t>Wykonanie przykanalików z rur PCV o średnicy 200 mm</t>
  </si>
  <si>
    <t>25 d.3.2</t>
  </si>
  <si>
    <t>Podłoża i obsypki z kruszyw naturalnych dowiezionych, piasek - obsypka przykanalika</t>
  </si>
  <si>
    <t>15.80*(0.40*0.60-3.14*0.10*0.10) = 3.30</t>
  </si>
  <si>
    <t>26 d.3.2</t>
  </si>
  <si>
    <t>Podłoża i obsypki z kruszyw naturalnych dowiezionych, żwir - zasypanie wykopu nad przykanalikami</t>
  </si>
  <si>
    <t>27 d.3.2</t>
  </si>
  <si>
    <t>Studzienki kanalizacyjne, o śr 315-425 mm, zamknięcie rurą teleskopową, kineta PE  wpusty teleskopowe = 2,0</t>
  </si>
  <si>
    <t>28 d.3.2</t>
  </si>
  <si>
    <t>Ława pod krawężniki betonowa z oporem</t>
  </si>
  <si>
    <t>41.20*0.03 = 1.24</t>
  </si>
  <si>
    <t>29 d.3.2</t>
  </si>
  <si>
    <t>Ścieki z elementów betonowych gr. 15 cm na podsypce cementowo-piaskowej, prefabrykat 50x30x10 cm</t>
  </si>
  <si>
    <t>22.20+11.0+8.0 = 41.20</t>
  </si>
  <si>
    <t>Razem dział: Odwodnienie</t>
  </si>
  <si>
    <t>Ściany oporowe</t>
  </si>
  <si>
    <t>30 d.4</t>
  </si>
  <si>
    <t>Lawa żwirowa pod ściankę oporową typu "L" 100</t>
  </si>
  <si>
    <t>(1.00*0.20)*8.50 = 1.70</t>
  </si>
  <si>
    <t>31 d.4</t>
  </si>
  <si>
    <t>Podkład z chudego betonu pod ściankę oporową typu "L" - C 8/10 gr. 10 cm</t>
  </si>
  <si>
    <t>(0.80*0.10)*8.50 = 0.68</t>
  </si>
  <si>
    <t>32 d.4</t>
  </si>
  <si>
    <t>Podsypka cementowo-piaskowa z zagęszczeniem mechanicznym - 5 cm grubość warstwy po zagęszczeniu</t>
  </si>
  <si>
    <t>0.60*8.50 = 5.10</t>
  </si>
  <si>
    <t>33 d.4</t>
  </si>
  <si>
    <t>Murek oporowy typu "L" - murek oporowy z elementów prefabrykowanych żelbetowych o wymiarach 100x50x15 cm (długość elementu 0,50 m)</t>
  </si>
  <si>
    <t>szt.</t>
  </si>
  <si>
    <t>Razem dział: Ściany oporowe</t>
  </si>
  <si>
    <t>Podbudowy</t>
  </si>
  <si>
    <t>34 d.5</t>
  </si>
  <si>
    <t>Warstwa wzmacniająca podłoże z kruszywa naturalnego stabilizowanego cementem o Rm= 1,5MPa, warstwa gr.15 cm  jezdnia - 107,0  chodnik - 224,0   zjazdy - 64,0</t>
  </si>
  <si>
    <t>107.0+224.0+64.0 = 395.00</t>
  </si>
  <si>
    <t>35 d.5</t>
  </si>
  <si>
    <t>Podbudowa z gruntu stabilizowanego cementem wyk. mieszarkami doczepnymi - za każdy dalszy 1 cm grubości podbudowy po zagęszczeniu (doc. 7 cm)</t>
  </si>
  <si>
    <t>36 d.5</t>
  </si>
  <si>
    <t>Warstwa górna podbudowy z kruszyw łamanych stabilizowanych mechanicznie  gr. 22 cm - jezdnia, zjazdy publiczne</t>
  </si>
  <si>
    <t>37 d.5</t>
  </si>
  <si>
    <t>Warstwa górna podbudowy z kruszyw łamanych gr. 15 cm - chodnik, zjazdy</t>
  </si>
  <si>
    <t>261.0+37.50 = 298.50</t>
  </si>
  <si>
    <t>Razem dział: Podbudowy</t>
  </si>
  <si>
    <t>Elementy ulic</t>
  </si>
  <si>
    <t>38 d.6</t>
  </si>
  <si>
    <t>Ustawienie krawężników betonowych  wystające o wymiarach 15x30 cm z wykonaniem ław betonowych z oporem (beton C16/20) na podsypce cementowo-piaskowej 1:4 gr. 5 cm (za zjazdami krawężnik na płask)</t>
  </si>
  <si>
    <t>39 d.6</t>
  </si>
  <si>
    <t>Krawężniki betonowe wystające o wymiarach 15x30 cm z wykonaniem ław betonowych na podsypce cementowo-piaskowej - krawężniki na płask za zjazdami indywidualnymi</t>
  </si>
  <si>
    <t>3*4.50 = 13.50</t>
  </si>
  <si>
    <t>40 d.6</t>
  </si>
  <si>
    <t>Ustawienie obrzeży betonowych o wymiarach 30x8 cm na podsypce cementowo-piaskowej 1:4 gr. 3 cm ułożone na uprzednio wykonanej ławie betonowej z oporem (beton C16/20)</t>
  </si>
  <si>
    <t>41 d.6</t>
  </si>
  <si>
    <t>Wykonanie nawierzchni chodnika z kostki brukowej betonowej, szarej  grubości 8 cm z betonu C40/50 na podsypce cementowo-piaskowej 1:4 gr. 4 cm</t>
  </si>
  <si>
    <t>42 d.6</t>
  </si>
  <si>
    <t>Chodniki z kostki brukowej betonowej grubości 8 cm (kolor czerwony) na podsypce cementowo-piaskowej 1:4 gr. 4 cm  z wypełnieniem spoin piaskiem - zjazdy</t>
  </si>
  <si>
    <t>Razem dział: Elementy ulic</t>
  </si>
  <si>
    <t>Nawierzchnia</t>
  </si>
  <si>
    <t>43 d.7</t>
  </si>
  <si>
    <t>Oczyszczenie mechaniczne nawierzchni drogowych bitumicznych</t>
  </si>
  <si>
    <t>44 d.7</t>
  </si>
  <si>
    <t>Skropienie emulsją asfaltową nawierzchni drogowych</t>
  </si>
  <si>
    <t>45 d.7</t>
  </si>
  <si>
    <t>Wykonanie zabezpieczenia geosiatką nawierzchni asfaltowych przed spękaniami odbitymi, siatka polipropylenowa o wytrzymałości 100/100 kN/m</t>
  </si>
  <si>
    <t>153.0*1.0 = 153.00</t>
  </si>
  <si>
    <t>46 d.7</t>
  </si>
  <si>
    <t>Nawierzchnie z mieszanek mineralno-bitumicznych asfaltowych o grubości 8 cm (warstwa wiążąca), KR3 - KR4</t>
  </si>
  <si>
    <t>47 d.7</t>
  </si>
  <si>
    <t>Nawierzchnie z mieszanek mineralno-bitumicznych asfaltowych o grubości 4 cm (warstwa ścieralna), KR3 - KR4</t>
  </si>
  <si>
    <t>Razem dział: Nawierzchnia</t>
  </si>
  <si>
    <t>Umocnienie skarp</t>
  </si>
  <si>
    <t>48 d.8</t>
  </si>
  <si>
    <t>Podsypka cementowo-piaskowa z zagęszczeniem mechanicznym - 5 cm grubość warstwy po zagęszczeniu,  skarpy za chodnikiem, wlot i wylot kanalizacji</t>
  </si>
  <si>
    <t>49 d.8</t>
  </si>
  <si>
    <t>Wykonanie ubezpieczenia płytami ażurowymi typu "Krata " mała o wym. 40x60x10, otwory wypełnione betonem</t>
  </si>
  <si>
    <t>Razem dział: Umocnienie skarp</t>
  </si>
  <si>
    <t>Pobocza</t>
  </si>
  <si>
    <t>50 d.9</t>
  </si>
  <si>
    <t>Warstwa górna podbudowy z kruszyw łamanych gr. 20 cm  - pobocze przy zjazdach publicznym</t>
  </si>
  <si>
    <t>Razem dział: Pobocza</t>
  </si>
  <si>
    <t>Jedn.                    przedm.</t>
  </si>
  <si>
    <t xml:space="preserve">KNNR 1 0111-01 </t>
  </si>
  <si>
    <t>Roboty pomiarowe przy liniowych robotach ziemnych - trasa w terenie równinnym. Przygotowanie i zabezpieczenie placu budowy.   Inwentaryzacja powykonawcza do zasobu PODGiK w Jarosławiu.                                                      km  0+960,00 - 1+113,13                                                     (1113,13 - 960,0)/1000</t>
  </si>
  <si>
    <t xml:space="preserve">KNNR 5 0721-01 </t>
  </si>
  <si>
    <t xml:space="preserve">KNNR 6 0802-04 </t>
  </si>
  <si>
    <t xml:space="preserve">KNNR 6 0801-08 </t>
  </si>
  <si>
    <t xml:space="preserve">KNR 2-31 0816-03 </t>
  </si>
  <si>
    <t xml:space="preserve">KNR 4-04 1103-04 </t>
  </si>
  <si>
    <t xml:space="preserve">KNR 4-01 0108-08 </t>
  </si>
  <si>
    <t xml:space="preserve">KNNR 1 0113-01 </t>
  </si>
  <si>
    <t xml:space="preserve">KNNR 1 0202-05 </t>
  </si>
  <si>
    <t xml:space="preserve">KNKRB 1 0228-01 </t>
  </si>
  <si>
    <t xml:space="preserve">KNR 2-01 0237-03 </t>
  </si>
  <si>
    <t xml:space="preserve">KNNR 11 0501-05 </t>
  </si>
  <si>
    <t xml:space="preserve">KNNR 4 1308-07 </t>
  </si>
  <si>
    <t xml:space="preserve">KNNR 4 1414-01 </t>
  </si>
  <si>
    <t xml:space="preserve">KNNR 4 1308-03 </t>
  </si>
  <si>
    <t xml:space="preserve">KNNR 6 0605-04 </t>
  </si>
  <si>
    <t>KNNR 11 0501-05</t>
  </si>
  <si>
    <t xml:space="preserve">KNNR 4 1417-02 </t>
  </si>
  <si>
    <t xml:space="preserve">KNR 2-31 0402-04 </t>
  </si>
  <si>
    <t xml:space="preserve">KNNR 6 0606-03 </t>
  </si>
  <si>
    <t xml:space="preserve">KNNR 6 0113-06 </t>
  </si>
  <si>
    <t xml:space="preserve">KNKRB 6 0401-01 </t>
  </si>
  <si>
    <t xml:space="preserve">KNKRB 6 0401-03 </t>
  </si>
  <si>
    <t xml:space="preserve">KNR 2-31 0105-07 </t>
  </si>
  <si>
    <t xml:space="preserve">KNR 13-12 0507-01 </t>
  </si>
  <si>
    <t xml:space="preserve">KNNR 6 0111-02 </t>
  </si>
  <si>
    <t xml:space="preserve">KNR 2-31 0111-04 </t>
  </si>
  <si>
    <t xml:space="preserve">KNNR 6 0403-03 </t>
  </si>
  <si>
    <t xml:space="preserve">KNNR 6 0404-05 </t>
  </si>
  <si>
    <t xml:space="preserve">KNNR 6 0502-03 </t>
  </si>
  <si>
    <t xml:space="preserve">KNNR 6 1005-06 </t>
  </si>
  <si>
    <t xml:space="preserve">KNNR 6 1005-07 </t>
  </si>
  <si>
    <t xml:space="preserve">KNR 9-11 0101-02 </t>
  </si>
  <si>
    <t xml:space="preserve">KNNR 6 0308-03 </t>
  </si>
  <si>
    <t xml:space="preserve">KNNR 6 0309-02 </t>
  </si>
  <si>
    <t xml:space="preserve">KNR 2-11 0411-01 </t>
  </si>
  <si>
    <t>Wartość robót netto:</t>
  </si>
  <si>
    <t>Podatek VAT 23%</t>
  </si>
  <si>
    <t>Wartość robót brutto: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</si>
  <si>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</si>
  <si>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</si>
  <si>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</si>
  <si>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</si>
  <si>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</si>
  <si>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</si>
  <si>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</si>
  <si>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</si>
  <si>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</si>
  <si>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</si>
  <si>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</si>
  <si>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t>Numer postępowania :  ZP.271.1.15.2023</t>
  </si>
  <si>
    <r>
      <t>składany w postępowaniu o udzielenie zamówienia publicznego pn.
"</t>
    </r>
    <r>
      <rPr>
        <b/>
        <sz val="11"/>
        <color indexed="8"/>
        <rFont val="Calibri"/>
        <family val="2"/>
        <charset val="238"/>
      </rPr>
      <t>Przebudowa drogi powiatowej Nr 1773R Bystrowice - Więckowice w m. Więckowice - chodnik w km 0+960 - 1+113,13"</t>
    </r>
    <r>
      <rPr>
        <sz val="11"/>
        <color theme="1"/>
        <rFont val="Calibri"/>
        <family val="2"/>
        <charset val="238"/>
        <scheme val="minor"/>
      </rPr>
      <t xml:space="preserve">
prowadzonym przez Powiatowy Zarząd Dróg w Jarosławiu, ul. Jana Pawła II 17, 37-500 Jarosław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</si>
</sst>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" fillId="0" borderId="0" xfId="0" applyFont="1"/>
    <xf numFmtId="0" fontId="12" fillId="0" borderId="0" xfId="0" applyFont="1"/>
    <xf numFmtId="0" fontId="13" fillId="0" borderId="0" xfId="0" applyFont="1"/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left" vertical="center" wrapText="1"/>
    </xf>
    <xf numFmtId="4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1"/>
  <sheetViews>
    <sheetView tabSelected="1" workbookViewId="0">
      <selection activeCell="J17" sqref="J17"/>
    </sheetView>
  </sheetViews>
  <sheetFormatPr defaultRowHeight="15" x14ac:dyDescent="0.25"/>
  <cols>
    <col min="1" max="1" width="15.5703125" style="6" customWidth="1"/>
    <col min="2" max="2" width="26.42578125" style="2" customWidth="1"/>
    <col min="3" max="3" width="45.42578125" style="2" customWidth="1"/>
    <col min="4" max="4" width="9.140625" style="6"/>
    <col min="5" max="5" width="9.140625" style="81"/>
    <col min="6" max="6" width="14.42578125" style="27" customWidth="1"/>
    <col min="7" max="7" width="28.85546875" style="27" customWidth="1"/>
  </cols>
  <sheetData>
    <row r="1" spans="1:7" x14ac:dyDescent="0.25">
      <c r="A1" s="65" t="s">
        <v>210</v>
      </c>
      <c r="B1"/>
      <c r="C1" s="64"/>
      <c r="D1"/>
      <c r="E1" s="66"/>
      <c r="F1"/>
      <c r="G1" s="60" t="s">
        <v>202</v>
      </c>
    </row>
    <row r="2" spans="1:7" x14ac:dyDescent="0.25">
      <c r="A2"/>
      <c r="B2"/>
      <c r="C2"/>
      <c r="D2"/>
      <c r="E2" s="66"/>
      <c r="F2"/>
      <c r="G2" s="58"/>
    </row>
    <row r="3" spans="1:7" ht="90" x14ac:dyDescent="0.25">
      <c r="A3"/>
      <c r="B3"/>
      <c r="C3"/>
      <c r="D3"/>
      <c r="E3" s="66"/>
      <c r="F3"/>
      <c r="G3" s="61" t="s">
        <v>203</v>
      </c>
    </row>
    <row r="4" spans="1:7" x14ac:dyDescent="0.25">
      <c r="A4" s="62" t="s">
        <v>204</v>
      </c>
      <c r="B4"/>
      <c r="C4"/>
      <c r="D4"/>
      <c r="E4" s="66"/>
      <c r="F4"/>
      <c r="G4" s="58"/>
    </row>
    <row r="5" spans="1:7" ht="21.75" customHeight="1" x14ac:dyDescent="0.25">
      <c r="A5" s="84" t="s">
        <v>205</v>
      </c>
      <c r="B5" s="84"/>
      <c r="C5" s="84"/>
      <c r="D5" s="84"/>
      <c r="E5" s="84"/>
      <c r="F5" s="84"/>
      <c r="G5" s="84"/>
    </row>
    <row r="6" spans="1:7" x14ac:dyDescent="0.25">
      <c r="A6"/>
      <c r="B6"/>
      <c r="C6"/>
      <c r="D6"/>
      <c r="E6" s="66"/>
      <c r="F6"/>
      <c r="G6" s="58"/>
    </row>
    <row r="7" spans="1:7" x14ac:dyDescent="0.25">
      <c r="A7"/>
      <c r="B7"/>
      <c r="C7"/>
      <c r="D7"/>
      <c r="E7" s="66"/>
      <c r="F7"/>
      <c r="G7" s="58"/>
    </row>
    <row r="8" spans="1:7" x14ac:dyDescent="0.25">
      <c r="A8"/>
      <c r="B8"/>
      <c r="C8"/>
      <c r="D8"/>
      <c r="E8" s="66"/>
      <c r="F8"/>
      <c r="G8" s="58"/>
    </row>
    <row r="9" spans="1:7" x14ac:dyDescent="0.25">
      <c r="A9" s="63" t="s">
        <v>206</v>
      </c>
      <c r="B9"/>
      <c r="C9"/>
      <c r="D9"/>
      <c r="E9" s="66"/>
      <c r="F9"/>
      <c r="G9" s="58"/>
    </row>
    <row r="10" spans="1:7" x14ac:dyDescent="0.25">
      <c r="A10" s="63"/>
      <c r="B10"/>
      <c r="C10"/>
      <c r="D10"/>
      <c r="E10" s="66"/>
      <c r="F10"/>
      <c r="G10" s="58"/>
    </row>
    <row r="11" spans="1:7" x14ac:dyDescent="0.25">
      <c r="A11" s="85" t="s">
        <v>207</v>
      </c>
      <c r="B11" s="85"/>
      <c r="C11"/>
      <c r="D11"/>
      <c r="E11" s="66"/>
      <c r="F11"/>
      <c r="G11" s="58"/>
    </row>
    <row r="12" spans="1:7" x14ac:dyDescent="0.25">
      <c r="A12" s="63"/>
      <c r="B12"/>
      <c r="C12"/>
      <c r="D12"/>
      <c r="E12" s="66"/>
      <c r="F12"/>
      <c r="G12" s="58"/>
    </row>
    <row r="13" spans="1:7" x14ac:dyDescent="0.25">
      <c r="A13" s="63"/>
      <c r="B13"/>
      <c r="C13"/>
      <c r="D13"/>
      <c r="E13" s="66"/>
      <c r="F13"/>
      <c r="G13" s="58"/>
    </row>
    <row r="14" spans="1:7" x14ac:dyDescent="0.25">
      <c r="A14" s="86" t="s">
        <v>208</v>
      </c>
      <c r="B14" s="86"/>
      <c r="C14"/>
      <c r="D14"/>
      <c r="E14" s="66"/>
      <c r="F14"/>
      <c r="G14" s="58"/>
    </row>
    <row r="15" spans="1:7" x14ac:dyDescent="0.25">
      <c r="A15"/>
      <c r="B15"/>
      <c r="C15"/>
      <c r="D15"/>
      <c r="E15" s="66"/>
      <c r="F15"/>
      <c r="G15" s="58"/>
    </row>
    <row r="16" spans="1:7" ht="18.75" x14ac:dyDescent="0.3">
      <c r="A16" s="87" t="s">
        <v>209</v>
      </c>
      <c r="B16" s="87"/>
      <c r="C16" s="87"/>
      <c r="D16" s="87"/>
      <c r="E16" s="87"/>
      <c r="F16" s="87"/>
      <c r="G16" s="87"/>
    </row>
    <row r="17" spans="1:7" ht="64.5" customHeight="1" x14ac:dyDescent="0.25">
      <c r="A17" s="88" t="s">
        <v>211</v>
      </c>
      <c r="B17" s="88"/>
      <c r="C17" s="88"/>
      <c r="D17" s="88"/>
      <c r="E17" s="88"/>
      <c r="F17" s="88"/>
      <c r="G17" s="88"/>
    </row>
    <row r="20" spans="1:7" s="14" customFormat="1" ht="24" x14ac:dyDescent="0.25">
      <c r="A20" s="3" t="s">
        <v>0</v>
      </c>
      <c r="B20" s="3" t="s">
        <v>1</v>
      </c>
      <c r="C20" s="3" t="s">
        <v>2</v>
      </c>
      <c r="D20" s="3" t="s">
        <v>158</v>
      </c>
      <c r="E20" s="67" t="s">
        <v>3</v>
      </c>
      <c r="F20" s="22" t="s">
        <v>4</v>
      </c>
      <c r="G20" s="22" t="s">
        <v>5</v>
      </c>
    </row>
    <row r="21" spans="1:7" s="37" customFormat="1" x14ac:dyDescent="0.25">
      <c r="A21" s="40">
        <v>1</v>
      </c>
      <c r="B21" s="93" t="s">
        <v>6</v>
      </c>
      <c r="C21" s="93"/>
      <c r="D21" s="93"/>
      <c r="E21" s="93"/>
      <c r="F21" s="41"/>
      <c r="G21" s="41"/>
    </row>
    <row r="22" spans="1:7" s="1" customFormat="1" ht="88.5" customHeight="1" x14ac:dyDescent="0.25">
      <c r="A22" s="15" t="s">
        <v>7</v>
      </c>
      <c r="B22" s="7" t="s">
        <v>159</v>
      </c>
      <c r="C22" s="18" t="s">
        <v>160</v>
      </c>
      <c r="D22" s="8" t="s">
        <v>8</v>
      </c>
      <c r="E22" s="68">
        <v>0.15</v>
      </c>
      <c r="F22" s="23"/>
      <c r="G22" s="24">
        <f>E22*F22</f>
        <v>0</v>
      </c>
    </row>
    <row r="23" spans="1:7" s="1" customFormat="1" ht="18" customHeight="1" x14ac:dyDescent="0.25">
      <c r="A23" s="16"/>
      <c r="B23" s="9"/>
      <c r="C23" s="19" t="s">
        <v>9</v>
      </c>
      <c r="D23" s="10"/>
      <c r="E23" s="69"/>
      <c r="F23" s="25"/>
      <c r="G23" s="26"/>
    </row>
    <row r="24" spans="1:7" s="1" customFormat="1" x14ac:dyDescent="0.25">
      <c r="A24" s="3"/>
      <c r="B24" s="12"/>
      <c r="C24" s="53" t="s">
        <v>10</v>
      </c>
      <c r="D24" s="55"/>
      <c r="E24" s="70"/>
      <c r="F24" s="57"/>
      <c r="G24" s="51">
        <f>G22</f>
        <v>0</v>
      </c>
    </row>
    <row r="25" spans="1:7" s="37" customFormat="1" x14ac:dyDescent="0.25">
      <c r="A25" s="32">
        <v>2</v>
      </c>
      <c r="B25" s="94" t="s">
        <v>11</v>
      </c>
      <c r="C25" s="94"/>
      <c r="D25" s="94"/>
      <c r="E25" s="94"/>
      <c r="F25" s="35"/>
      <c r="G25" s="36"/>
    </row>
    <row r="26" spans="1:7" s="1" customFormat="1" ht="24" x14ac:dyDescent="0.25">
      <c r="A26" s="3" t="s">
        <v>12</v>
      </c>
      <c r="B26" s="4" t="s">
        <v>161</v>
      </c>
      <c r="C26" s="4" t="s">
        <v>13</v>
      </c>
      <c r="D26" s="3" t="s">
        <v>14</v>
      </c>
      <c r="E26" s="71">
        <v>153</v>
      </c>
      <c r="F26" s="22"/>
      <c r="G26" s="24">
        <f t="shared" ref="G26:G34" si="0">E26*F26</f>
        <v>0</v>
      </c>
    </row>
    <row r="27" spans="1:7" s="1" customFormat="1" ht="24" x14ac:dyDescent="0.25">
      <c r="A27" s="3" t="s">
        <v>15</v>
      </c>
      <c r="B27" s="4" t="s">
        <v>162</v>
      </c>
      <c r="C27" s="4" t="s">
        <v>16</v>
      </c>
      <c r="D27" s="3" t="s">
        <v>17</v>
      </c>
      <c r="E27" s="71">
        <v>153</v>
      </c>
      <c r="F27" s="22"/>
      <c r="G27" s="24">
        <f t="shared" si="0"/>
        <v>0</v>
      </c>
    </row>
    <row r="28" spans="1:7" s="1" customFormat="1" ht="24" x14ac:dyDescent="0.25">
      <c r="A28" s="3" t="s">
        <v>18</v>
      </c>
      <c r="B28" s="4" t="s">
        <v>161</v>
      </c>
      <c r="C28" s="4" t="s">
        <v>19</v>
      </c>
      <c r="D28" s="3" t="s">
        <v>14</v>
      </c>
      <c r="E28" s="71">
        <v>153</v>
      </c>
      <c r="F28" s="22"/>
      <c r="G28" s="24">
        <f t="shared" si="0"/>
        <v>0</v>
      </c>
    </row>
    <row r="29" spans="1:7" s="1" customFormat="1" ht="24" x14ac:dyDescent="0.25">
      <c r="A29" s="3" t="s">
        <v>20</v>
      </c>
      <c r="B29" s="4" t="s">
        <v>162</v>
      </c>
      <c r="C29" s="4" t="s">
        <v>21</v>
      </c>
      <c r="D29" s="3" t="s">
        <v>17</v>
      </c>
      <c r="E29" s="71">
        <v>153</v>
      </c>
      <c r="F29" s="22"/>
      <c r="G29" s="24">
        <f t="shared" si="0"/>
        <v>0</v>
      </c>
    </row>
    <row r="30" spans="1:7" s="1" customFormat="1" ht="48" x14ac:dyDescent="0.25">
      <c r="A30" s="15" t="s">
        <v>22</v>
      </c>
      <c r="B30" s="7" t="s">
        <v>163</v>
      </c>
      <c r="C30" s="18" t="s">
        <v>23</v>
      </c>
      <c r="D30" s="8" t="s">
        <v>17</v>
      </c>
      <c r="E30" s="68">
        <v>63.5</v>
      </c>
      <c r="F30" s="23"/>
      <c r="G30" s="24">
        <f t="shared" si="0"/>
        <v>0</v>
      </c>
    </row>
    <row r="31" spans="1:7" s="1" customFormat="1" x14ac:dyDescent="0.25">
      <c r="A31" s="16"/>
      <c r="B31" s="9"/>
      <c r="C31" s="19" t="s">
        <v>24</v>
      </c>
      <c r="D31" s="10"/>
      <c r="E31" s="69"/>
      <c r="F31" s="25"/>
      <c r="G31" s="26"/>
    </row>
    <row r="32" spans="1:7" s="1" customFormat="1" ht="24" x14ac:dyDescent="0.25">
      <c r="A32" s="15" t="s">
        <v>25</v>
      </c>
      <c r="B32" s="7" t="s">
        <v>164</v>
      </c>
      <c r="C32" s="18" t="s">
        <v>26</v>
      </c>
      <c r="D32" s="8" t="s">
        <v>14</v>
      </c>
      <c r="E32" s="68">
        <v>20.9</v>
      </c>
      <c r="F32" s="23"/>
      <c r="G32" s="24">
        <f t="shared" si="0"/>
        <v>0</v>
      </c>
    </row>
    <row r="33" spans="1:7" s="1" customFormat="1" x14ac:dyDescent="0.25">
      <c r="A33" s="16"/>
      <c r="B33" s="9"/>
      <c r="C33" s="19" t="s">
        <v>27</v>
      </c>
      <c r="D33" s="10"/>
      <c r="E33" s="69"/>
      <c r="F33" s="25"/>
      <c r="G33" s="26"/>
    </row>
    <row r="34" spans="1:7" s="1" customFormat="1" ht="36" x14ac:dyDescent="0.25">
      <c r="A34" s="15" t="s">
        <v>28</v>
      </c>
      <c r="B34" s="7" t="s">
        <v>165</v>
      </c>
      <c r="C34" s="18" t="s">
        <v>29</v>
      </c>
      <c r="D34" s="8" t="s">
        <v>30</v>
      </c>
      <c r="E34" s="68">
        <v>25.76</v>
      </c>
      <c r="F34" s="23"/>
      <c r="G34" s="24">
        <f t="shared" si="0"/>
        <v>0</v>
      </c>
    </row>
    <row r="35" spans="1:7" s="1" customFormat="1" x14ac:dyDescent="0.25">
      <c r="A35" s="16"/>
      <c r="B35" s="9"/>
      <c r="C35" s="19" t="s">
        <v>31</v>
      </c>
      <c r="D35" s="10"/>
      <c r="E35" s="69"/>
      <c r="F35" s="25"/>
      <c r="G35" s="28"/>
    </row>
    <row r="36" spans="1:7" s="1" customFormat="1" ht="24" x14ac:dyDescent="0.25">
      <c r="A36" s="17" t="s">
        <v>32</v>
      </c>
      <c r="B36" s="5" t="s">
        <v>166</v>
      </c>
      <c r="C36" s="20" t="s">
        <v>33</v>
      </c>
      <c r="D36" s="6" t="s">
        <v>30</v>
      </c>
      <c r="E36" s="72">
        <v>25.76</v>
      </c>
      <c r="F36" s="27"/>
      <c r="G36" s="22">
        <f>E36*F36</f>
        <v>0</v>
      </c>
    </row>
    <row r="37" spans="1:7" s="1" customFormat="1" x14ac:dyDescent="0.25">
      <c r="A37" s="3"/>
      <c r="B37" s="12"/>
      <c r="C37" s="53" t="s">
        <v>34</v>
      </c>
      <c r="D37" s="55"/>
      <c r="E37" s="70"/>
      <c r="F37" s="56"/>
      <c r="G37" s="51">
        <f>SUM(G26:G36)</f>
        <v>0</v>
      </c>
    </row>
    <row r="38" spans="1:7" s="37" customFormat="1" x14ac:dyDescent="0.25">
      <c r="A38" s="38">
        <v>3</v>
      </c>
      <c r="B38" s="94" t="s">
        <v>35</v>
      </c>
      <c r="C38" s="94"/>
      <c r="D38" s="94"/>
      <c r="E38" s="94"/>
      <c r="F38" s="35"/>
      <c r="G38" s="36"/>
    </row>
    <row r="39" spans="1:7" s="1" customFormat="1" x14ac:dyDescent="0.25">
      <c r="A39" s="42" t="s">
        <v>36</v>
      </c>
      <c r="B39" s="43"/>
      <c r="C39" s="46" t="s">
        <v>37</v>
      </c>
      <c r="D39" s="44"/>
      <c r="E39" s="73"/>
      <c r="F39" s="45"/>
      <c r="G39" s="30"/>
    </row>
    <row r="40" spans="1:7" s="1" customFormat="1" ht="48" x14ac:dyDescent="0.25">
      <c r="A40" s="15" t="s">
        <v>38</v>
      </c>
      <c r="B40" s="7" t="s">
        <v>167</v>
      </c>
      <c r="C40" s="18" t="s">
        <v>39</v>
      </c>
      <c r="D40" s="8" t="s">
        <v>17</v>
      </c>
      <c r="E40" s="68">
        <v>382.5</v>
      </c>
      <c r="F40" s="23"/>
      <c r="G40" s="24">
        <f>E40*F40</f>
        <v>0</v>
      </c>
    </row>
    <row r="41" spans="1:7" s="1" customFormat="1" x14ac:dyDescent="0.25">
      <c r="A41" s="16"/>
      <c r="B41" s="9"/>
      <c r="C41" s="19" t="s">
        <v>40</v>
      </c>
      <c r="D41" s="10"/>
      <c r="E41" s="69"/>
      <c r="F41" s="25"/>
      <c r="G41" s="26"/>
    </row>
    <row r="42" spans="1:7" s="1" customFormat="1" ht="36" x14ac:dyDescent="0.25">
      <c r="A42" s="15" t="s">
        <v>41</v>
      </c>
      <c r="B42" s="7" t="s">
        <v>168</v>
      </c>
      <c r="C42" s="18" t="s">
        <v>42</v>
      </c>
      <c r="D42" s="8" t="s">
        <v>30</v>
      </c>
      <c r="E42" s="68">
        <v>718.07</v>
      </c>
      <c r="F42" s="23"/>
      <c r="G42" s="24">
        <f>E42*F42</f>
        <v>0</v>
      </c>
    </row>
    <row r="43" spans="1:7" s="1" customFormat="1" ht="36" x14ac:dyDescent="0.25">
      <c r="A43" s="16"/>
      <c r="B43" s="9"/>
      <c r="C43" s="19" t="s">
        <v>43</v>
      </c>
      <c r="D43" s="10"/>
      <c r="E43" s="69"/>
      <c r="F43" s="25"/>
      <c r="G43" s="26"/>
    </row>
    <row r="44" spans="1:7" s="1" customFormat="1" ht="48" x14ac:dyDescent="0.25">
      <c r="A44" s="3" t="s">
        <v>44</v>
      </c>
      <c r="B44" s="12" t="s">
        <v>169</v>
      </c>
      <c r="C44" s="4" t="s">
        <v>45</v>
      </c>
      <c r="D44" s="13" t="s">
        <v>30</v>
      </c>
      <c r="E44" s="71">
        <v>67</v>
      </c>
      <c r="F44" s="29"/>
      <c r="G44" s="24">
        <f>E44*F44</f>
        <v>0</v>
      </c>
    </row>
    <row r="45" spans="1:7" s="1" customFormat="1" ht="24" x14ac:dyDescent="0.25">
      <c r="A45" s="3" t="s">
        <v>46</v>
      </c>
      <c r="B45" s="12" t="s">
        <v>170</v>
      </c>
      <c r="C45" s="4" t="s">
        <v>47</v>
      </c>
      <c r="D45" s="13" t="s">
        <v>30</v>
      </c>
      <c r="E45" s="71">
        <v>67</v>
      </c>
      <c r="F45" s="29"/>
      <c r="G45" s="24">
        <f>E45*F45</f>
        <v>0</v>
      </c>
    </row>
    <row r="46" spans="1:7" s="1" customFormat="1" x14ac:dyDescent="0.25">
      <c r="A46" s="3"/>
      <c r="B46" s="12"/>
      <c r="C46" s="53" t="s">
        <v>48</v>
      </c>
      <c r="D46" s="55"/>
      <c r="E46" s="70"/>
      <c r="F46" s="56"/>
      <c r="G46" s="51">
        <f>SUM(G40:G45)</f>
        <v>0</v>
      </c>
    </row>
    <row r="47" spans="1:7" s="1" customFormat="1" x14ac:dyDescent="0.25">
      <c r="A47" s="42" t="s">
        <v>49</v>
      </c>
      <c r="B47" s="43"/>
      <c r="C47" s="46" t="s">
        <v>50</v>
      </c>
      <c r="D47" s="47"/>
      <c r="E47" s="74"/>
      <c r="F47" s="48"/>
      <c r="G47" s="30"/>
    </row>
    <row r="48" spans="1:7" s="1" customFormat="1" ht="24" x14ac:dyDescent="0.25">
      <c r="A48" s="15" t="s">
        <v>51</v>
      </c>
      <c r="B48" s="7" t="s">
        <v>171</v>
      </c>
      <c r="C48" s="18" t="s">
        <v>52</v>
      </c>
      <c r="D48" s="8" t="s">
        <v>30</v>
      </c>
      <c r="E48" s="68">
        <v>0.3</v>
      </c>
      <c r="F48" s="23"/>
      <c r="G48" s="24">
        <f>E48*F48</f>
        <v>0</v>
      </c>
    </row>
    <row r="49" spans="1:7" s="1" customFormat="1" x14ac:dyDescent="0.25">
      <c r="A49" s="16"/>
      <c r="B49" s="9"/>
      <c r="C49" s="19" t="s">
        <v>53</v>
      </c>
      <c r="D49" s="10"/>
      <c r="E49" s="69"/>
      <c r="F49" s="25"/>
      <c r="G49" s="26"/>
    </row>
    <row r="50" spans="1:7" s="1" customFormat="1" ht="24" x14ac:dyDescent="0.25">
      <c r="A50" s="3" t="s">
        <v>54</v>
      </c>
      <c r="B50" s="12" t="s">
        <v>172</v>
      </c>
      <c r="C50" s="4" t="s">
        <v>55</v>
      </c>
      <c r="D50" s="13" t="s">
        <v>14</v>
      </c>
      <c r="E50" s="71">
        <v>1.5</v>
      </c>
      <c r="F50" s="29"/>
      <c r="G50" s="24">
        <f>E50*F50</f>
        <v>0</v>
      </c>
    </row>
    <row r="51" spans="1:7" s="1" customFormat="1" ht="24" x14ac:dyDescent="0.25">
      <c r="A51" s="15" t="s">
        <v>56</v>
      </c>
      <c r="B51" s="7" t="s">
        <v>171</v>
      </c>
      <c r="C51" s="18" t="s">
        <v>57</v>
      </c>
      <c r="D51" s="8" t="s">
        <v>30</v>
      </c>
      <c r="E51" s="68">
        <v>1.21</v>
      </c>
      <c r="F51" s="23"/>
      <c r="G51" s="24">
        <f>E51*F51</f>
        <v>0</v>
      </c>
    </row>
    <row r="52" spans="1:7" s="1" customFormat="1" x14ac:dyDescent="0.25">
      <c r="A52" s="16"/>
      <c r="B52" s="9"/>
      <c r="C52" s="19" t="s">
        <v>58</v>
      </c>
      <c r="D52" s="10"/>
      <c r="E52" s="69"/>
      <c r="F52" s="25"/>
      <c r="G52" s="26"/>
    </row>
    <row r="53" spans="1:7" s="1" customFormat="1" ht="48" x14ac:dyDescent="0.25">
      <c r="A53" s="3" t="s">
        <v>59</v>
      </c>
      <c r="B53" s="12" t="s">
        <v>173</v>
      </c>
      <c r="C53" s="4" t="s">
        <v>60</v>
      </c>
      <c r="D53" s="13" t="s">
        <v>61</v>
      </c>
      <c r="E53" s="71">
        <v>3</v>
      </c>
      <c r="F53" s="29"/>
      <c r="G53" s="24">
        <f>E53*F53</f>
        <v>0</v>
      </c>
    </row>
    <row r="54" spans="1:7" s="1" customFormat="1" ht="24" x14ac:dyDescent="0.25">
      <c r="A54" s="15" t="s">
        <v>62</v>
      </c>
      <c r="B54" s="7" t="s">
        <v>171</v>
      </c>
      <c r="C54" s="18" t="s">
        <v>63</v>
      </c>
      <c r="D54" s="8" t="s">
        <v>30</v>
      </c>
      <c r="E54" s="68">
        <v>25.89</v>
      </c>
      <c r="F54" s="23"/>
      <c r="G54" s="24">
        <f>E54*F54</f>
        <v>0</v>
      </c>
    </row>
    <row r="55" spans="1:7" s="1" customFormat="1" x14ac:dyDescent="0.25">
      <c r="A55" s="16"/>
      <c r="B55" s="9"/>
      <c r="C55" s="19" t="s">
        <v>64</v>
      </c>
      <c r="D55" s="10"/>
      <c r="E55" s="69"/>
      <c r="F55" s="25"/>
      <c r="G55" s="26"/>
    </row>
    <row r="56" spans="1:7" s="1" customFormat="1" x14ac:dyDescent="0.25">
      <c r="A56" s="15" t="s">
        <v>65</v>
      </c>
      <c r="B56" s="7" t="s">
        <v>172</v>
      </c>
      <c r="C56" s="18" t="s">
        <v>66</v>
      </c>
      <c r="D56" s="8" t="s">
        <v>14</v>
      </c>
      <c r="E56" s="68">
        <v>129.46</v>
      </c>
      <c r="F56" s="23"/>
      <c r="G56" s="24">
        <f>E56*F56</f>
        <v>0</v>
      </c>
    </row>
    <row r="57" spans="1:7" s="1" customFormat="1" x14ac:dyDescent="0.25">
      <c r="A57" s="16"/>
      <c r="B57" s="9"/>
      <c r="C57" s="19" t="s">
        <v>67</v>
      </c>
      <c r="D57" s="10"/>
      <c r="E57" s="69"/>
      <c r="F57" s="25"/>
      <c r="G57" s="26"/>
    </row>
    <row r="58" spans="1:7" s="1" customFormat="1" ht="24" x14ac:dyDescent="0.25">
      <c r="A58" s="15" t="s">
        <v>68</v>
      </c>
      <c r="B58" s="7" t="s">
        <v>171</v>
      </c>
      <c r="C58" s="18" t="s">
        <v>69</v>
      </c>
      <c r="D58" s="8" t="s">
        <v>30</v>
      </c>
      <c r="E58" s="68">
        <v>65.22</v>
      </c>
      <c r="F58" s="23"/>
      <c r="G58" s="24">
        <f>E58*F58</f>
        <v>0</v>
      </c>
    </row>
    <row r="59" spans="1:7" s="1" customFormat="1" x14ac:dyDescent="0.25">
      <c r="A59" s="16"/>
      <c r="B59" s="9"/>
      <c r="C59" s="19" t="s">
        <v>70</v>
      </c>
      <c r="D59" s="10"/>
      <c r="E59" s="69"/>
      <c r="F59" s="25"/>
      <c r="G59" s="26"/>
    </row>
    <row r="60" spans="1:7" s="1" customFormat="1" ht="24" x14ac:dyDescent="0.25">
      <c r="A60" s="15" t="s">
        <v>71</v>
      </c>
      <c r="B60" s="7" t="s">
        <v>171</v>
      </c>
      <c r="C60" s="18" t="s">
        <v>72</v>
      </c>
      <c r="D60" s="8" t="s">
        <v>30</v>
      </c>
      <c r="E60" s="68">
        <v>181.24</v>
      </c>
      <c r="F60" s="23"/>
      <c r="G60" s="24">
        <f>E60*F60</f>
        <v>0</v>
      </c>
    </row>
    <row r="61" spans="1:7" s="1" customFormat="1" x14ac:dyDescent="0.25">
      <c r="A61" s="16"/>
      <c r="B61" s="9"/>
      <c r="C61" s="19" t="s">
        <v>73</v>
      </c>
      <c r="D61" s="10"/>
      <c r="E61" s="69"/>
      <c r="F61" s="25"/>
      <c r="G61" s="26"/>
    </row>
    <row r="62" spans="1:7" s="1" customFormat="1" ht="24" x14ac:dyDescent="0.25">
      <c r="A62" s="3" t="s">
        <v>74</v>
      </c>
      <c r="B62" s="12" t="s">
        <v>175</v>
      </c>
      <c r="C62" s="4" t="s">
        <v>75</v>
      </c>
      <c r="D62" s="13" t="s">
        <v>76</v>
      </c>
      <c r="E62" s="71">
        <v>1</v>
      </c>
      <c r="F62" s="29"/>
      <c r="G62" s="24">
        <f>E62*F62</f>
        <v>0</v>
      </c>
    </row>
    <row r="63" spans="1:7" s="1" customFormat="1" ht="24" x14ac:dyDescent="0.25">
      <c r="A63" s="15" t="s">
        <v>77</v>
      </c>
      <c r="B63" s="7" t="s">
        <v>171</v>
      </c>
      <c r="C63" s="18" t="s">
        <v>78</v>
      </c>
      <c r="D63" s="8" t="s">
        <v>30</v>
      </c>
      <c r="E63" s="68">
        <v>1.9</v>
      </c>
      <c r="F63" s="23"/>
      <c r="G63" s="24">
        <f>E63*F63</f>
        <v>0</v>
      </c>
    </row>
    <row r="64" spans="1:7" s="1" customFormat="1" x14ac:dyDescent="0.25">
      <c r="A64" s="16"/>
      <c r="B64" s="9"/>
      <c r="C64" s="19" t="s">
        <v>79</v>
      </c>
      <c r="D64" s="10"/>
      <c r="E64" s="69"/>
      <c r="F64" s="25"/>
      <c r="G64" s="26"/>
    </row>
    <row r="65" spans="1:7" s="1" customFormat="1" x14ac:dyDescent="0.25">
      <c r="A65" s="3" t="s">
        <v>80</v>
      </c>
      <c r="B65" s="12" t="s">
        <v>174</v>
      </c>
      <c r="C65" s="4" t="s">
        <v>81</v>
      </c>
      <c r="D65" s="13" t="s">
        <v>14</v>
      </c>
      <c r="E65" s="71">
        <v>15.8</v>
      </c>
      <c r="F65" s="29"/>
      <c r="G65" s="24">
        <f>E65*F65</f>
        <v>0</v>
      </c>
    </row>
    <row r="66" spans="1:7" s="1" customFormat="1" ht="24" x14ac:dyDescent="0.25">
      <c r="A66" s="15" t="s">
        <v>82</v>
      </c>
      <c r="B66" s="7" t="s">
        <v>176</v>
      </c>
      <c r="C66" s="18" t="s">
        <v>83</v>
      </c>
      <c r="D66" s="8" t="s">
        <v>30</v>
      </c>
      <c r="E66" s="68">
        <v>3.3</v>
      </c>
      <c r="F66" s="23"/>
      <c r="G66" s="24">
        <f>E66*F66</f>
        <v>0</v>
      </c>
    </row>
    <row r="67" spans="1:7" s="1" customFormat="1" x14ac:dyDescent="0.25">
      <c r="A67" s="16"/>
      <c r="B67" s="9"/>
      <c r="C67" s="19" t="s">
        <v>84</v>
      </c>
      <c r="D67" s="10"/>
      <c r="E67" s="69"/>
      <c r="F67" s="25"/>
      <c r="G67" s="26"/>
    </row>
    <row r="68" spans="1:7" s="1" customFormat="1" ht="24" x14ac:dyDescent="0.25">
      <c r="A68" s="15" t="s">
        <v>85</v>
      </c>
      <c r="B68" s="7" t="s">
        <v>171</v>
      </c>
      <c r="C68" s="18" t="s">
        <v>86</v>
      </c>
      <c r="D68" s="8" t="s">
        <v>30</v>
      </c>
      <c r="E68" s="68">
        <v>1.9</v>
      </c>
      <c r="F68" s="23"/>
      <c r="G68" s="24">
        <f>E68*F68</f>
        <v>0</v>
      </c>
    </row>
    <row r="69" spans="1:7" s="1" customFormat="1" x14ac:dyDescent="0.25">
      <c r="A69" s="16"/>
      <c r="B69" s="9"/>
      <c r="C69" s="19" t="s">
        <v>79</v>
      </c>
      <c r="D69" s="10"/>
      <c r="E69" s="69"/>
      <c r="F69" s="25"/>
      <c r="G69" s="26"/>
    </row>
    <row r="70" spans="1:7" s="1" customFormat="1" ht="24" x14ac:dyDescent="0.25">
      <c r="A70" s="3" t="s">
        <v>87</v>
      </c>
      <c r="B70" s="12" t="s">
        <v>177</v>
      </c>
      <c r="C70" s="4" t="s">
        <v>88</v>
      </c>
      <c r="D70" s="13" t="s">
        <v>76</v>
      </c>
      <c r="E70" s="71">
        <v>2</v>
      </c>
      <c r="F70" s="29"/>
      <c r="G70" s="24">
        <f>E70*F70</f>
        <v>0</v>
      </c>
    </row>
    <row r="71" spans="1:7" s="1" customFormat="1" x14ac:dyDescent="0.25">
      <c r="A71" s="15" t="s">
        <v>89</v>
      </c>
      <c r="B71" s="7" t="s">
        <v>178</v>
      </c>
      <c r="C71" s="18" t="s">
        <v>90</v>
      </c>
      <c r="D71" s="8" t="s">
        <v>30</v>
      </c>
      <c r="E71" s="68">
        <v>1.24</v>
      </c>
      <c r="F71" s="23"/>
      <c r="G71" s="24">
        <f>E71*F71</f>
        <v>0</v>
      </c>
    </row>
    <row r="72" spans="1:7" s="1" customFormat="1" x14ac:dyDescent="0.25">
      <c r="A72" s="16"/>
      <c r="B72" s="9"/>
      <c r="C72" s="19" t="s">
        <v>91</v>
      </c>
      <c r="D72" s="10"/>
      <c r="E72" s="69"/>
      <c r="F72" s="25"/>
      <c r="G72" s="26"/>
    </row>
    <row r="73" spans="1:7" s="1" customFormat="1" ht="24" x14ac:dyDescent="0.25">
      <c r="A73" s="15" t="s">
        <v>92</v>
      </c>
      <c r="B73" s="7" t="s">
        <v>179</v>
      </c>
      <c r="C73" s="18" t="s">
        <v>93</v>
      </c>
      <c r="D73" s="8" t="s">
        <v>14</v>
      </c>
      <c r="E73" s="68">
        <v>41.2</v>
      </c>
      <c r="F73" s="23"/>
      <c r="G73" s="24">
        <f>E73*F73</f>
        <v>0</v>
      </c>
    </row>
    <row r="74" spans="1:7" s="1" customFormat="1" x14ac:dyDescent="0.25">
      <c r="A74" s="16"/>
      <c r="B74" s="9"/>
      <c r="C74" s="19" t="s">
        <v>94</v>
      </c>
      <c r="D74" s="10"/>
      <c r="E74" s="69"/>
      <c r="F74" s="25"/>
      <c r="G74" s="26"/>
    </row>
    <row r="75" spans="1:7" s="1" customFormat="1" x14ac:dyDescent="0.25">
      <c r="A75" s="49"/>
      <c r="B75" s="50"/>
      <c r="C75" s="53" t="s">
        <v>95</v>
      </c>
      <c r="D75" s="55"/>
      <c r="E75" s="70"/>
      <c r="F75" s="56"/>
      <c r="G75" s="51">
        <f>SUM(G48:G74)</f>
        <v>0</v>
      </c>
    </row>
    <row r="76" spans="1:7" s="37" customFormat="1" x14ac:dyDescent="0.25">
      <c r="A76" s="38">
        <v>4</v>
      </c>
      <c r="B76" s="94" t="s">
        <v>96</v>
      </c>
      <c r="C76" s="94"/>
      <c r="D76" s="94"/>
      <c r="E76" s="94"/>
      <c r="F76" s="35"/>
      <c r="G76" s="36"/>
    </row>
    <row r="77" spans="1:7" s="1" customFormat="1" x14ac:dyDescent="0.25">
      <c r="A77" s="15" t="s">
        <v>97</v>
      </c>
      <c r="B77" s="7" t="s">
        <v>181</v>
      </c>
      <c r="C77" s="18" t="s">
        <v>98</v>
      </c>
      <c r="D77" s="8" t="s">
        <v>30</v>
      </c>
      <c r="E77" s="68">
        <v>1.7</v>
      </c>
      <c r="F77" s="23"/>
      <c r="G77" s="24">
        <f>E77*F77</f>
        <v>0</v>
      </c>
    </row>
    <row r="78" spans="1:7" s="1" customFormat="1" x14ac:dyDescent="0.25">
      <c r="A78" s="16"/>
      <c r="B78" s="9"/>
      <c r="C78" s="19" t="s">
        <v>99</v>
      </c>
      <c r="D78" s="10"/>
      <c r="E78" s="69"/>
      <c r="F78" s="25"/>
      <c r="G78" s="26"/>
    </row>
    <row r="79" spans="1:7" s="1" customFormat="1" ht="24" x14ac:dyDescent="0.25">
      <c r="A79" s="15" t="s">
        <v>100</v>
      </c>
      <c r="B79" s="7" t="s">
        <v>182</v>
      </c>
      <c r="C79" s="18" t="s">
        <v>101</v>
      </c>
      <c r="D79" s="8" t="s">
        <v>30</v>
      </c>
      <c r="E79" s="68">
        <v>0.68</v>
      </c>
      <c r="F79" s="23"/>
      <c r="G79" s="24">
        <f>E79*F79</f>
        <v>0</v>
      </c>
    </row>
    <row r="80" spans="1:7" s="1" customFormat="1" x14ac:dyDescent="0.25">
      <c r="A80" s="16"/>
      <c r="B80" s="9"/>
      <c r="C80" s="19" t="s">
        <v>102</v>
      </c>
      <c r="D80" s="10"/>
      <c r="E80" s="69"/>
      <c r="F80" s="25"/>
      <c r="G80" s="26"/>
    </row>
    <row r="81" spans="1:7" s="1" customFormat="1" ht="24" x14ac:dyDescent="0.25">
      <c r="A81" s="15" t="s">
        <v>103</v>
      </c>
      <c r="B81" s="7" t="s">
        <v>183</v>
      </c>
      <c r="C81" s="18" t="s">
        <v>104</v>
      </c>
      <c r="D81" s="8" t="s">
        <v>17</v>
      </c>
      <c r="E81" s="68">
        <v>5.0999999999999996</v>
      </c>
      <c r="F81" s="23"/>
      <c r="G81" s="24">
        <f>E81*F81</f>
        <v>0</v>
      </c>
    </row>
    <row r="82" spans="1:7" s="1" customFormat="1" x14ac:dyDescent="0.25">
      <c r="A82" s="16"/>
      <c r="B82" s="9"/>
      <c r="C82" s="19" t="s">
        <v>105</v>
      </c>
      <c r="D82" s="10"/>
      <c r="E82" s="69"/>
      <c r="F82" s="25"/>
      <c r="G82" s="26"/>
    </row>
    <row r="83" spans="1:7" s="1" customFormat="1" ht="36" x14ac:dyDescent="0.25">
      <c r="A83" s="3" t="s">
        <v>106</v>
      </c>
      <c r="B83" s="12" t="s">
        <v>184</v>
      </c>
      <c r="C83" s="4" t="s">
        <v>107</v>
      </c>
      <c r="D83" s="13" t="s">
        <v>108</v>
      </c>
      <c r="E83" s="71">
        <v>17</v>
      </c>
      <c r="F83" s="29"/>
      <c r="G83" s="24">
        <f>E83*F83</f>
        <v>0</v>
      </c>
    </row>
    <row r="84" spans="1:7" s="1" customFormat="1" x14ac:dyDescent="0.25">
      <c r="A84" s="49"/>
      <c r="B84" s="50"/>
      <c r="C84" s="53" t="s">
        <v>109</v>
      </c>
      <c r="D84" s="55"/>
      <c r="E84" s="70"/>
      <c r="F84" s="56"/>
      <c r="G84" s="51">
        <f>SUM(G77:G83)</f>
        <v>0</v>
      </c>
    </row>
    <row r="85" spans="1:7" s="37" customFormat="1" x14ac:dyDescent="0.25">
      <c r="A85" s="38">
        <v>5</v>
      </c>
      <c r="B85" s="95" t="s">
        <v>110</v>
      </c>
      <c r="C85" s="94"/>
      <c r="D85" s="94"/>
      <c r="E85" s="94"/>
      <c r="F85" s="35"/>
      <c r="G85" s="39"/>
    </row>
    <row r="86" spans="1:7" s="1" customFormat="1" ht="36" x14ac:dyDescent="0.25">
      <c r="A86" s="15" t="s">
        <v>111</v>
      </c>
      <c r="B86" s="7" t="s">
        <v>185</v>
      </c>
      <c r="C86" s="18" t="s">
        <v>112</v>
      </c>
      <c r="D86" s="8" t="s">
        <v>17</v>
      </c>
      <c r="E86" s="68">
        <v>395</v>
      </c>
      <c r="F86" s="23"/>
      <c r="G86" s="24">
        <f>E86*F86</f>
        <v>0</v>
      </c>
    </row>
    <row r="87" spans="1:7" s="1" customFormat="1" x14ac:dyDescent="0.25">
      <c r="A87" s="16"/>
      <c r="B87" s="9"/>
      <c r="C87" s="19" t="s">
        <v>113</v>
      </c>
      <c r="D87" s="10"/>
      <c r="E87" s="69"/>
      <c r="F87" s="25"/>
      <c r="G87" s="26"/>
    </row>
    <row r="88" spans="1:7" s="1" customFormat="1" ht="36" x14ac:dyDescent="0.25">
      <c r="A88" s="3" t="s">
        <v>114</v>
      </c>
      <c r="B88" s="12" t="s">
        <v>186</v>
      </c>
      <c r="C88" s="4" t="s">
        <v>115</v>
      </c>
      <c r="D88" s="13" t="s">
        <v>17</v>
      </c>
      <c r="E88" s="68">
        <v>395</v>
      </c>
      <c r="F88" s="29"/>
      <c r="G88" s="24">
        <f>E88*F88</f>
        <v>0</v>
      </c>
    </row>
    <row r="89" spans="1:7" s="1" customFormat="1" ht="36" x14ac:dyDescent="0.25">
      <c r="A89" s="3" t="s">
        <v>116</v>
      </c>
      <c r="B89" s="12" t="s">
        <v>180</v>
      </c>
      <c r="C89" s="4" t="s">
        <v>117</v>
      </c>
      <c r="D89" s="13" t="s">
        <v>17</v>
      </c>
      <c r="E89" s="71">
        <v>133</v>
      </c>
      <c r="F89" s="29"/>
      <c r="G89" s="24">
        <f>E89*F89</f>
        <v>0</v>
      </c>
    </row>
    <row r="90" spans="1:7" s="1" customFormat="1" ht="24" x14ac:dyDescent="0.25">
      <c r="A90" s="17" t="s">
        <v>118</v>
      </c>
      <c r="B90" s="5" t="s">
        <v>180</v>
      </c>
      <c r="C90" s="20" t="s">
        <v>119</v>
      </c>
      <c r="D90" s="6" t="s">
        <v>17</v>
      </c>
      <c r="E90" s="75">
        <v>298.5</v>
      </c>
      <c r="F90" s="27"/>
      <c r="G90" s="24">
        <f>E90*F90</f>
        <v>0</v>
      </c>
    </row>
    <row r="91" spans="1:7" s="1" customFormat="1" x14ac:dyDescent="0.25">
      <c r="A91" s="17"/>
      <c r="B91" s="5"/>
      <c r="C91" s="20" t="s">
        <v>120</v>
      </c>
      <c r="D91" s="6"/>
      <c r="E91" s="76"/>
      <c r="F91" s="27"/>
      <c r="G91" s="28"/>
    </row>
    <row r="92" spans="1:7" s="1" customFormat="1" x14ac:dyDescent="0.25">
      <c r="A92" s="49"/>
      <c r="B92" s="50"/>
      <c r="C92" s="53" t="s">
        <v>121</v>
      </c>
      <c r="D92" s="55"/>
      <c r="E92" s="70"/>
      <c r="F92" s="56"/>
      <c r="G92" s="51">
        <f>SUM(G86:G91)</f>
        <v>0</v>
      </c>
    </row>
    <row r="93" spans="1:7" s="37" customFormat="1" x14ac:dyDescent="0.25">
      <c r="A93" s="32">
        <v>6</v>
      </c>
      <c r="B93" s="33"/>
      <c r="C93" s="33" t="s">
        <v>122</v>
      </c>
      <c r="D93" s="34"/>
      <c r="E93" s="77"/>
      <c r="F93" s="35"/>
      <c r="G93" s="36"/>
    </row>
    <row r="94" spans="1:7" s="1" customFormat="1" ht="48" x14ac:dyDescent="0.25">
      <c r="A94" s="3" t="s">
        <v>123</v>
      </c>
      <c r="B94" s="12" t="s">
        <v>187</v>
      </c>
      <c r="C94" s="4" t="s">
        <v>124</v>
      </c>
      <c r="D94" s="13" t="s">
        <v>14</v>
      </c>
      <c r="E94" s="71">
        <v>153</v>
      </c>
      <c r="F94" s="29"/>
      <c r="G94" s="24">
        <f>E94*F94</f>
        <v>0</v>
      </c>
    </row>
    <row r="95" spans="1:7" s="1" customFormat="1" ht="48" x14ac:dyDescent="0.25">
      <c r="A95" s="15" t="s">
        <v>125</v>
      </c>
      <c r="B95" s="7" t="s">
        <v>187</v>
      </c>
      <c r="C95" s="18" t="s">
        <v>126</v>
      </c>
      <c r="D95" s="8" t="s">
        <v>14</v>
      </c>
      <c r="E95" s="78">
        <v>13.5</v>
      </c>
      <c r="F95" s="23"/>
      <c r="G95" s="24">
        <f>E95*F95</f>
        <v>0</v>
      </c>
    </row>
    <row r="96" spans="1:7" s="1" customFormat="1" x14ac:dyDescent="0.25">
      <c r="A96" s="16"/>
      <c r="B96" s="9"/>
      <c r="C96" s="19" t="s">
        <v>127</v>
      </c>
      <c r="D96" s="10"/>
      <c r="E96" s="79"/>
      <c r="F96" s="25"/>
      <c r="G96" s="26"/>
    </row>
    <row r="97" spans="1:7" s="1" customFormat="1" ht="48" x14ac:dyDescent="0.25">
      <c r="A97" s="3" t="s">
        <v>128</v>
      </c>
      <c r="B97" s="4" t="s">
        <v>188</v>
      </c>
      <c r="C97" s="4" t="s">
        <v>129</v>
      </c>
      <c r="D97" s="3" t="s">
        <v>14</v>
      </c>
      <c r="E97" s="71">
        <v>145</v>
      </c>
      <c r="F97" s="22"/>
      <c r="G97" s="24">
        <f>E97*F97</f>
        <v>0</v>
      </c>
    </row>
    <row r="98" spans="1:7" s="1" customFormat="1" ht="36" x14ac:dyDescent="0.25">
      <c r="A98" s="3" t="s">
        <v>130</v>
      </c>
      <c r="B98" s="4" t="s">
        <v>189</v>
      </c>
      <c r="C98" s="4" t="s">
        <v>131</v>
      </c>
      <c r="D98" s="3" t="s">
        <v>17</v>
      </c>
      <c r="E98" s="71">
        <v>241</v>
      </c>
      <c r="F98" s="22"/>
      <c r="G98" s="24">
        <f>E98*F98</f>
        <v>0</v>
      </c>
    </row>
    <row r="99" spans="1:7" s="1" customFormat="1" ht="36" x14ac:dyDescent="0.25">
      <c r="A99" s="3" t="s">
        <v>132</v>
      </c>
      <c r="B99" s="4" t="s">
        <v>189</v>
      </c>
      <c r="C99" s="4" t="s">
        <v>133</v>
      </c>
      <c r="D99" s="3" t="s">
        <v>17</v>
      </c>
      <c r="E99" s="71">
        <v>65</v>
      </c>
      <c r="F99" s="22"/>
      <c r="G99" s="24">
        <f>E99*F99</f>
        <v>0</v>
      </c>
    </row>
    <row r="100" spans="1:7" s="1" customFormat="1" x14ac:dyDescent="0.25">
      <c r="A100" s="49"/>
      <c r="B100" s="31"/>
      <c r="C100" s="53" t="s">
        <v>134</v>
      </c>
      <c r="D100" s="54"/>
      <c r="E100" s="70"/>
      <c r="F100" s="51"/>
      <c r="G100" s="51">
        <f>SUM(G94:G99)</f>
        <v>0</v>
      </c>
    </row>
    <row r="101" spans="1:7" s="37" customFormat="1" x14ac:dyDescent="0.25">
      <c r="A101" s="32">
        <v>7</v>
      </c>
      <c r="B101" s="33"/>
      <c r="C101" s="33" t="s">
        <v>135</v>
      </c>
      <c r="D101" s="34"/>
      <c r="E101" s="77"/>
      <c r="F101" s="35"/>
      <c r="G101" s="36"/>
    </row>
    <row r="102" spans="1:7" s="1" customFormat="1" ht="24" x14ac:dyDescent="0.25">
      <c r="A102" s="3" t="s">
        <v>136</v>
      </c>
      <c r="B102" s="4" t="s">
        <v>190</v>
      </c>
      <c r="C102" s="4" t="s">
        <v>137</v>
      </c>
      <c r="D102" s="3" t="s">
        <v>17</v>
      </c>
      <c r="E102" s="71">
        <v>320</v>
      </c>
      <c r="F102" s="22"/>
      <c r="G102" s="24">
        <f>E102*F102</f>
        <v>0</v>
      </c>
    </row>
    <row r="103" spans="1:7" s="1" customFormat="1" x14ac:dyDescent="0.25">
      <c r="A103" s="3" t="s">
        <v>138</v>
      </c>
      <c r="B103" s="4" t="s">
        <v>191</v>
      </c>
      <c r="C103" s="4" t="s">
        <v>139</v>
      </c>
      <c r="D103" s="3" t="s">
        <v>17</v>
      </c>
      <c r="E103" s="71">
        <v>320</v>
      </c>
      <c r="F103" s="22"/>
      <c r="G103" s="24">
        <f>E103*F103</f>
        <v>0</v>
      </c>
    </row>
    <row r="104" spans="1:7" s="1" customFormat="1" ht="36" x14ac:dyDescent="0.25">
      <c r="A104" s="15" t="s">
        <v>140</v>
      </c>
      <c r="B104" s="7" t="s">
        <v>192</v>
      </c>
      <c r="C104" s="18" t="s">
        <v>141</v>
      </c>
      <c r="D104" s="8" t="s">
        <v>17</v>
      </c>
      <c r="E104" s="68">
        <v>153</v>
      </c>
      <c r="F104" s="23"/>
      <c r="G104" s="24">
        <f>E104*F104</f>
        <v>0</v>
      </c>
    </row>
    <row r="105" spans="1:7" s="1" customFormat="1" x14ac:dyDescent="0.25">
      <c r="A105" s="16"/>
      <c r="B105" s="9"/>
      <c r="C105" s="19" t="s">
        <v>142</v>
      </c>
      <c r="D105" s="10"/>
      <c r="E105" s="69"/>
      <c r="F105" s="25"/>
      <c r="G105" s="26"/>
    </row>
    <row r="106" spans="1:7" s="1" customFormat="1" ht="36" x14ac:dyDescent="0.25">
      <c r="A106" s="3" t="s">
        <v>143</v>
      </c>
      <c r="B106" s="4" t="s">
        <v>193</v>
      </c>
      <c r="C106" s="4" t="s">
        <v>144</v>
      </c>
      <c r="D106" s="3" t="s">
        <v>17</v>
      </c>
      <c r="E106" s="71">
        <v>320</v>
      </c>
      <c r="F106" s="22"/>
      <c r="G106" s="24">
        <f>E106*F106</f>
        <v>0</v>
      </c>
    </row>
    <row r="107" spans="1:7" s="1" customFormat="1" ht="36" x14ac:dyDescent="0.25">
      <c r="A107" s="3" t="s">
        <v>145</v>
      </c>
      <c r="B107" s="4" t="s">
        <v>194</v>
      </c>
      <c r="C107" s="4" t="s">
        <v>146</v>
      </c>
      <c r="D107" s="3" t="s">
        <v>17</v>
      </c>
      <c r="E107" s="71">
        <v>320</v>
      </c>
      <c r="F107" s="22"/>
      <c r="G107" s="24">
        <f>E107*F107</f>
        <v>0</v>
      </c>
    </row>
    <row r="108" spans="1:7" s="1" customFormat="1" x14ac:dyDescent="0.25">
      <c r="A108" s="49"/>
      <c r="B108" s="31"/>
      <c r="C108" s="53" t="s">
        <v>147</v>
      </c>
      <c r="D108" s="54"/>
      <c r="E108" s="70"/>
      <c r="F108" s="51"/>
      <c r="G108" s="51">
        <f>SUM(G102:G107)</f>
        <v>0</v>
      </c>
    </row>
    <row r="109" spans="1:7" s="37" customFormat="1" x14ac:dyDescent="0.25">
      <c r="A109" s="32">
        <v>8</v>
      </c>
      <c r="B109" s="33"/>
      <c r="C109" s="33" t="s">
        <v>148</v>
      </c>
      <c r="D109" s="34"/>
      <c r="E109" s="77"/>
      <c r="F109" s="35"/>
      <c r="G109" s="36"/>
    </row>
    <row r="110" spans="1:7" s="1" customFormat="1" ht="36" x14ac:dyDescent="0.25">
      <c r="A110" s="3" t="s">
        <v>149</v>
      </c>
      <c r="B110" s="4" t="s">
        <v>183</v>
      </c>
      <c r="C110" s="4" t="s">
        <v>150</v>
      </c>
      <c r="D110" s="3" t="s">
        <v>17</v>
      </c>
      <c r="E110" s="71">
        <v>92</v>
      </c>
      <c r="F110" s="22"/>
      <c r="G110" s="24">
        <f>E110*F110</f>
        <v>0</v>
      </c>
    </row>
    <row r="111" spans="1:7" s="1" customFormat="1" ht="36" x14ac:dyDescent="0.25">
      <c r="A111" s="3" t="s">
        <v>151</v>
      </c>
      <c r="B111" s="4" t="s">
        <v>195</v>
      </c>
      <c r="C111" s="4" t="s">
        <v>152</v>
      </c>
      <c r="D111" s="3" t="s">
        <v>17</v>
      </c>
      <c r="E111" s="71">
        <v>92</v>
      </c>
      <c r="F111" s="22"/>
      <c r="G111" s="24">
        <f>E111*F111</f>
        <v>0</v>
      </c>
    </row>
    <row r="112" spans="1:7" s="1" customFormat="1" x14ac:dyDescent="0.25">
      <c r="A112" s="49"/>
      <c r="B112" s="31"/>
      <c r="C112" s="53" t="s">
        <v>153</v>
      </c>
      <c r="D112" s="54"/>
      <c r="E112" s="70"/>
      <c r="F112" s="51"/>
      <c r="G112" s="51">
        <f>SUM(G110:G111)</f>
        <v>0</v>
      </c>
    </row>
    <row r="113" spans="1:9" s="37" customFormat="1" x14ac:dyDescent="0.25">
      <c r="A113" s="32">
        <v>9</v>
      </c>
      <c r="B113" s="33"/>
      <c r="C113" s="33" t="s">
        <v>154</v>
      </c>
      <c r="D113" s="34"/>
      <c r="E113" s="77"/>
      <c r="F113" s="35"/>
      <c r="G113" s="36"/>
    </row>
    <row r="114" spans="1:9" s="1" customFormat="1" ht="24" x14ac:dyDescent="0.25">
      <c r="A114" s="3" t="s">
        <v>155</v>
      </c>
      <c r="B114" s="4" t="s">
        <v>180</v>
      </c>
      <c r="C114" s="4" t="s">
        <v>156</v>
      </c>
      <c r="D114" s="3" t="s">
        <v>17</v>
      </c>
      <c r="E114" s="71">
        <v>4</v>
      </c>
      <c r="F114" s="22"/>
      <c r="G114" s="24">
        <f>E114*F114</f>
        <v>0</v>
      </c>
    </row>
    <row r="115" spans="1:9" s="1" customFormat="1" x14ac:dyDescent="0.25">
      <c r="A115" s="49"/>
      <c r="B115" s="31"/>
      <c r="C115" s="53" t="s">
        <v>157</v>
      </c>
      <c r="D115" s="54"/>
      <c r="E115" s="70"/>
      <c r="F115" s="51"/>
      <c r="G115" s="51">
        <f>G114</f>
        <v>0</v>
      </c>
    </row>
    <row r="116" spans="1:9" ht="15.75" x14ac:dyDescent="0.25">
      <c r="A116" s="11"/>
      <c r="B116" s="21"/>
      <c r="C116" s="21"/>
      <c r="D116" s="89" t="s">
        <v>196</v>
      </c>
      <c r="E116" s="89"/>
      <c r="F116" s="90"/>
      <c r="G116" s="52">
        <f>SUM(G24,G37,G46,G75,G84,G92,G100,G108,G112,G115)</f>
        <v>0</v>
      </c>
      <c r="I116" s="58"/>
    </row>
    <row r="117" spans="1:9" ht="15.75" x14ac:dyDescent="0.25">
      <c r="A117" s="11"/>
      <c r="B117" s="21"/>
      <c r="C117" s="21"/>
      <c r="D117" s="91" t="s">
        <v>197</v>
      </c>
      <c r="E117" s="91"/>
      <c r="F117" s="92"/>
      <c r="G117" s="52">
        <f>G116*0.23</f>
        <v>0</v>
      </c>
      <c r="I117" s="58"/>
    </row>
    <row r="118" spans="1:9" ht="15.75" x14ac:dyDescent="0.25">
      <c r="A118" s="11"/>
      <c r="B118" s="21"/>
      <c r="C118" s="21"/>
      <c r="D118" s="91" t="s">
        <v>198</v>
      </c>
      <c r="E118" s="91"/>
      <c r="F118" s="92"/>
      <c r="G118" s="52">
        <f>G116+G117</f>
        <v>0</v>
      </c>
    </row>
    <row r="122" spans="1:9" x14ac:dyDescent="0.25">
      <c r="A122"/>
      <c r="B122" s="59" t="s">
        <v>199</v>
      </c>
      <c r="C122" s="14"/>
      <c r="D122" s="14"/>
      <c r="E122" s="80"/>
      <c r="F122" s="14"/>
      <c r="G122" s="59" t="s">
        <v>200</v>
      </c>
    </row>
    <row r="123" spans="1:9" x14ac:dyDescent="0.25">
      <c r="A123"/>
      <c r="B123"/>
      <c r="C123"/>
      <c r="D123"/>
      <c r="E123" s="66"/>
      <c r="F123"/>
      <c r="G123" s="58"/>
    </row>
    <row r="124" spans="1:9" x14ac:dyDescent="0.25">
      <c r="A124"/>
      <c r="B124"/>
      <c r="C124"/>
      <c r="D124"/>
      <c r="E124" s="66"/>
      <c r="F124"/>
      <c r="G124" s="58"/>
    </row>
    <row r="125" spans="1:9" x14ac:dyDescent="0.25">
      <c r="A125"/>
      <c r="B125"/>
      <c r="C125"/>
      <c r="D125"/>
      <c r="E125" s="66"/>
      <c r="F125"/>
      <c r="G125" s="58"/>
    </row>
    <row r="126" spans="1:9" x14ac:dyDescent="0.25">
      <c r="A126"/>
      <c r="B126"/>
      <c r="C126"/>
      <c r="D126"/>
      <c r="E126" s="66"/>
      <c r="F126"/>
      <c r="G126" s="58"/>
    </row>
    <row r="127" spans="1:9" x14ac:dyDescent="0.25">
      <c r="A127"/>
      <c r="B127"/>
      <c r="C127"/>
      <c r="D127"/>
      <c r="E127" s="66"/>
      <c r="F127"/>
      <c r="G127" s="58"/>
    </row>
    <row r="128" spans="1:9" x14ac:dyDescent="0.25">
      <c r="A128"/>
      <c r="B128"/>
      <c r="C128"/>
      <c r="D128"/>
      <c r="E128" s="66"/>
      <c r="F128"/>
      <c r="G128" s="58"/>
    </row>
    <row r="129" spans="1:7" x14ac:dyDescent="0.25">
      <c r="A129"/>
      <c r="B129"/>
      <c r="C129"/>
      <c r="D129"/>
      <c r="E129" s="66"/>
      <c r="F129"/>
      <c r="G129" s="58"/>
    </row>
    <row r="130" spans="1:7" x14ac:dyDescent="0.25">
      <c r="A130"/>
      <c r="B130"/>
      <c r="C130"/>
      <c r="D130"/>
      <c r="E130" s="66"/>
      <c r="F130"/>
      <c r="G130" s="58"/>
    </row>
    <row r="131" spans="1:7" ht="43.5" customHeight="1" x14ac:dyDescent="0.25">
      <c r="A131" s="82" t="s">
        <v>201</v>
      </c>
      <c r="B131" s="83"/>
      <c r="C131" s="83"/>
      <c r="D131" s="83"/>
      <c r="E131" s="83"/>
      <c r="F131" s="83"/>
      <c r="G131" s="83"/>
    </row>
  </sheetData>
  <mergeCells count="14">
    <mergeCell ref="A131:G131"/>
    <mergeCell ref="A5:G5"/>
    <mergeCell ref="A11:B11"/>
    <mergeCell ref="A14:B14"/>
    <mergeCell ref="A16:G16"/>
    <mergeCell ref="A17:G17"/>
    <mergeCell ref="D116:F116"/>
    <mergeCell ref="D117:F117"/>
    <mergeCell ref="D118:F118"/>
    <mergeCell ref="B21:E21"/>
    <mergeCell ref="B25:E25"/>
    <mergeCell ref="B38:E38"/>
    <mergeCell ref="B76:E76"/>
    <mergeCell ref="B85:E8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MarcinC</cp:lastModifiedBy>
  <cp:lastPrinted>2023-09-12T09:37:05Z</cp:lastPrinted>
  <dcterms:created xsi:type="dcterms:W3CDTF">2023-09-12T08:18:51Z</dcterms:created>
  <dcterms:modified xsi:type="dcterms:W3CDTF">2023-09-12T11:01:46Z</dcterms:modified>
</cp:coreProperties>
</file>