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3DD13DE7-A57B-4D25-A03C-1CA0C5A2796C}" xr6:coauthVersionLast="47" xr6:coauthVersionMax="47" xr10:uidLastSave="{00000000-0000-0000-0000-000000000000}"/>
  <bookViews>
    <workbookView xWindow="28680" yWindow="-120" windowWidth="38640" windowHeight="21120" firstSheet="4" activeTab="11" xr2:uid="{00000000-000D-0000-FFFF-FFFF00000000}"/>
  </bookViews>
  <sheets>
    <sheet name="Gołębia 24" sheetId="1" r:id="rId1"/>
    <sheet name="Krupnicza 33" sheetId="2" r:id="rId2"/>
    <sheet name="Oleandry 2A" sheetId="3" r:id="rId3"/>
    <sheet name="Piastowska 26" sheetId="4" r:id="rId4"/>
    <sheet name="Mickiewicza 9A" sheetId="5" r:id="rId5"/>
    <sheet name="Krupnicza 33A" sheetId="6" r:id="rId6"/>
    <sheet name="Ingardena 6" sheetId="7" r:id="rId7"/>
    <sheet name="Mickiewicza 9" sheetId="11" r:id="rId8"/>
    <sheet name="Mickiewicza 22" sheetId="8" r:id="rId9"/>
    <sheet name="Mickiewicza 11" sheetId="12" r:id="rId10"/>
    <sheet name="Reymonta 4" sheetId="13" r:id="rId11"/>
    <sheet name="Czerwone Maki 98" sheetId="9" r:id="rId12"/>
    <sheet name="Arkusz1" sheetId="14" state="hidden" r:id="rId13"/>
    <sheet name="Zestawienie zbiorcze" sheetId="10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7" i="1" l="1"/>
  <c r="L47" i="1"/>
  <c r="U8" i="2"/>
  <c r="U12" i="3"/>
  <c r="U12" i="4"/>
  <c r="U16" i="5"/>
  <c r="U11" i="6"/>
  <c r="U13" i="7"/>
  <c r="U10" i="11"/>
  <c r="U30" i="8"/>
  <c r="U44" i="9"/>
  <c r="U24" i="13"/>
  <c r="U6" i="12"/>
  <c r="L6" i="12"/>
  <c r="K47" i="1"/>
  <c r="I47" i="1"/>
  <c r="L44" i="9"/>
  <c r="K44" i="9"/>
  <c r="J44" i="9"/>
  <c r="I44" i="9"/>
  <c r="L5" i="9" l="1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T22" i="9" s="1"/>
  <c r="U22" i="9" s="1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T43" i="9" s="1"/>
  <c r="U43" i="9" s="1"/>
  <c r="L4" i="9"/>
  <c r="S43" i="9"/>
  <c r="R43" i="9"/>
  <c r="Q43" i="9"/>
  <c r="P43" i="9"/>
  <c r="S28" i="9"/>
  <c r="R28" i="9"/>
  <c r="Q28" i="9"/>
  <c r="P28" i="9"/>
  <c r="K28" i="9"/>
  <c r="T28" i="9" s="1"/>
  <c r="U28" i="9" s="1"/>
  <c r="R27" i="9"/>
  <c r="Q27" i="9"/>
  <c r="P27" i="9"/>
  <c r="K27" i="9"/>
  <c r="T27" i="9" s="1"/>
  <c r="U27" i="9" s="1"/>
  <c r="T26" i="9"/>
  <c r="U26" i="9" s="1"/>
  <c r="S26" i="9"/>
  <c r="R26" i="9"/>
  <c r="Q26" i="9"/>
  <c r="P26" i="9"/>
  <c r="R25" i="9"/>
  <c r="Q25" i="9"/>
  <c r="P25" i="9"/>
  <c r="K25" i="9"/>
  <c r="S25" i="9" s="1"/>
  <c r="R24" i="9"/>
  <c r="Q24" i="9"/>
  <c r="P24" i="9"/>
  <c r="K24" i="9"/>
  <c r="R23" i="9"/>
  <c r="Q23" i="9"/>
  <c r="P23" i="9"/>
  <c r="K23" i="9"/>
  <c r="S23" i="9" s="1"/>
  <c r="S22" i="9"/>
  <c r="R22" i="9"/>
  <c r="Q22" i="9"/>
  <c r="P22" i="9"/>
  <c r="S21" i="9"/>
  <c r="R21" i="9"/>
  <c r="Q21" i="9"/>
  <c r="P21" i="9"/>
  <c r="T21" i="9"/>
  <c r="U21" i="9" s="1"/>
  <c r="S20" i="9"/>
  <c r="R20" i="9"/>
  <c r="Q20" i="9"/>
  <c r="P20" i="9"/>
  <c r="T20" i="9"/>
  <c r="U20" i="9" s="1"/>
  <c r="K5" i="9"/>
  <c r="S5" i="9" s="1"/>
  <c r="S6" i="9"/>
  <c r="R6" i="9"/>
  <c r="Q6" i="9"/>
  <c r="P6" i="9"/>
  <c r="T6" i="9"/>
  <c r="U6" i="9" s="1"/>
  <c r="R5" i="9"/>
  <c r="Q5" i="9"/>
  <c r="P5" i="9"/>
  <c r="R9" i="9"/>
  <c r="Q9" i="9"/>
  <c r="P9" i="9"/>
  <c r="T9" i="9"/>
  <c r="U9" i="9" s="1"/>
  <c r="R7" i="9"/>
  <c r="R8" i="9"/>
  <c r="R10" i="9"/>
  <c r="R11" i="9"/>
  <c r="R12" i="9"/>
  <c r="R13" i="9"/>
  <c r="R14" i="9"/>
  <c r="R15" i="9"/>
  <c r="R16" i="9"/>
  <c r="R17" i="9"/>
  <c r="R18" i="9"/>
  <c r="R19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" i="9"/>
  <c r="P29" i="8"/>
  <c r="T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4" i="8"/>
  <c r="R30" i="8" s="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4" i="8"/>
  <c r="J30" i="8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4" i="13"/>
  <c r="L12" i="13"/>
  <c r="L14" i="13"/>
  <c r="L16" i="13"/>
  <c r="L17" i="13"/>
  <c r="J24" i="13"/>
  <c r="R5" i="12"/>
  <c r="R4" i="12"/>
  <c r="R6" i="12"/>
  <c r="L5" i="12"/>
  <c r="L4" i="12"/>
  <c r="J6" i="12"/>
  <c r="R5" i="11"/>
  <c r="R6" i="11"/>
  <c r="R7" i="11"/>
  <c r="R8" i="11"/>
  <c r="R9" i="11"/>
  <c r="R4" i="11"/>
  <c r="J10" i="11"/>
  <c r="R5" i="7"/>
  <c r="R6" i="7"/>
  <c r="R7" i="7"/>
  <c r="R8" i="7"/>
  <c r="R9" i="7"/>
  <c r="R10" i="7"/>
  <c r="R13" i="7" s="1"/>
  <c r="R11" i="7"/>
  <c r="R12" i="7"/>
  <c r="R4" i="7"/>
  <c r="J13" i="7"/>
  <c r="R5" i="6"/>
  <c r="R6" i="6"/>
  <c r="R7" i="6"/>
  <c r="R8" i="6"/>
  <c r="R9" i="6"/>
  <c r="R10" i="6"/>
  <c r="R4" i="6"/>
  <c r="J11" i="6"/>
  <c r="T4" i="5"/>
  <c r="R5" i="5"/>
  <c r="R6" i="5"/>
  <c r="R7" i="5"/>
  <c r="R8" i="5"/>
  <c r="R9" i="5"/>
  <c r="R10" i="5"/>
  <c r="R11" i="5"/>
  <c r="R12" i="5"/>
  <c r="R13" i="5"/>
  <c r="R14" i="5"/>
  <c r="R15" i="5"/>
  <c r="R4" i="5"/>
  <c r="L6" i="5"/>
  <c r="L7" i="5"/>
  <c r="L12" i="5"/>
  <c r="J16" i="5"/>
  <c r="R5" i="4"/>
  <c r="R6" i="4"/>
  <c r="R7" i="4"/>
  <c r="R8" i="4"/>
  <c r="R12" i="4" s="1"/>
  <c r="R9" i="4"/>
  <c r="R10" i="4"/>
  <c r="R11" i="4"/>
  <c r="R4" i="4"/>
  <c r="Q4" i="4"/>
  <c r="L5" i="4"/>
  <c r="L6" i="4"/>
  <c r="L7" i="4"/>
  <c r="L8" i="4"/>
  <c r="L9" i="4"/>
  <c r="L10" i="4"/>
  <c r="L11" i="4"/>
  <c r="L4" i="4"/>
  <c r="J12" i="4"/>
  <c r="R5" i="3"/>
  <c r="R6" i="3"/>
  <c r="R7" i="3"/>
  <c r="R8" i="3"/>
  <c r="R9" i="3"/>
  <c r="R10" i="3"/>
  <c r="R11" i="3"/>
  <c r="R4" i="3"/>
  <c r="J12" i="3"/>
  <c r="R8" i="2"/>
  <c r="R5" i="2"/>
  <c r="R6" i="2"/>
  <c r="R7" i="2"/>
  <c r="R4" i="2"/>
  <c r="Q4" i="2"/>
  <c r="J8" i="2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5" i="1"/>
  <c r="L15" i="1"/>
  <c r="L21" i="1"/>
  <c r="L27" i="1"/>
  <c r="J47" i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K16" i="1"/>
  <c r="L16" i="1" s="1"/>
  <c r="K17" i="1"/>
  <c r="L17" i="1" s="1"/>
  <c r="K18" i="1"/>
  <c r="L18" i="1" s="1"/>
  <c r="K19" i="1"/>
  <c r="L19" i="1" s="1"/>
  <c r="K20" i="1"/>
  <c r="L20" i="1" s="1"/>
  <c r="K21" i="1"/>
  <c r="K22" i="1"/>
  <c r="L22" i="1" s="1"/>
  <c r="K23" i="1"/>
  <c r="L23" i="1" s="1"/>
  <c r="K24" i="1"/>
  <c r="L24" i="1" s="1"/>
  <c r="K25" i="1"/>
  <c r="L25" i="1" s="1"/>
  <c r="K26" i="1"/>
  <c r="L26" i="1" s="1"/>
  <c r="K27" i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T45" i="1" s="1"/>
  <c r="U45" i="1" s="1"/>
  <c r="K46" i="1"/>
  <c r="L46" i="1" s="1"/>
  <c r="K5" i="1"/>
  <c r="L5" i="1" s="1"/>
  <c r="P45" i="1"/>
  <c r="Q45" i="1"/>
  <c r="R45" i="1"/>
  <c r="P4" i="9"/>
  <c r="P7" i="9"/>
  <c r="P5" i="1"/>
  <c r="K7" i="9"/>
  <c r="K11" i="9"/>
  <c r="K13" i="9"/>
  <c r="K16" i="9"/>
  <c r="K17" i="9"/>
  <c r="K29" i="9"/>
  <c r="K32" i="9"/>
  <c r="K33" i="9"/>
  <c r="K34" i="9"/>
  <c r="K35" i="9"/>
  <c r="K36" i="9"/>
  <c r="K37" i="9"/>
  <c r="K38" i="9"/>
  <c r="K4" i="9"/>
  <c r="K4" i="13"/>
  <c r="L4" i="13" s="1"/>
  <c r="R44" i="9" l="1"/>
  <c r="R10" i="11"/>
  <c r="R11" i="6"/>
  <c r="R16" i="5"/>
  <c r="R12" i="3"/>
  <c r="S47" i="1"/>
  <c r="T24" i="9"/>
  <c r="U24" i="9" s="1"/>
  <c r="S24" i="9"/>
  <c r="S27" i="9"/>
  <c r="T25" i="9"/>
  <c r="U25" i="9" s="1"/>
  <c r="T23" i="9"/>
  <c r="U23" i="9" s="1"/>
  <c r="T5" i="9"/>
  <c r="U5" i="9" s="1"/>
  <c r="S9" i="9"/>
  <c r="R24" i="13"/>
  <c r="T9" i="13"/>
  <c r="U9" i="13" s="1"/>
  <c r="T12" i="13"/>
  <c r="U12" i="13" s="1"/>
  <c r="T14" i="13"/>
  <c r="U14" i="13" s="1"/>
  <c r="T16" i="13"/>
  <c r="U16" i="13" s="1"/>
  <c r="T17" i="13"/>
  <c r="U17" i="13" s="1"/>
  <c r="K5" i="13"/>
  <c r="K6" i="13"/>
  <c r="K7" i="13"/>
  <c r="K8" i="13"/>
  <c r="K9" i="13"/>
  <c r="L9" i="13" s="1"/>
  <c r="K10" i="13"/>
  <c r="K11" i="13"/>
  <c r="K13" i="13"/>
  <c r="K15" i="13"/>
  <c r="K18" i="13"/>
  <c r="K19" i="13"/>
  <c r="K20" i="13"/>
  <c r="K21" i="13"/>
  <c r="K22" i="13"/>
  <c r="K23" i="13"/>
  <c r="S4" i="13"/>
  <c r="I10" i="11"/>
  <c r="T8" i="4"/>
  <c r="U8" i="4" s="1"/>
  <c r="T9" i="4"/>
  <c r="U9" i="4" s="1"/>
  <c r="T10" i="4"/>
  <c r="U10" i="4" s="1"/>
  <c r="T11" i="4"/>
  <c r="U11" i="4" s="1"/>
  <c r="L12" i="4"/>
  <c r="K4" i="2"/>
  <c r="L4" i="2" s="1"/>
  <c r="R6" i="1"/>
  <c r="R12" i="1"/>
  <c r="R18" i="1"/>
  <c r="R23" i="1"/>
  <c r="R24" i="1"/>
  <c r="R30" i="1"/>
  <c r="R35" i="1"/>
  <c r="R36" i="1"/>
  <c r="T40" i="1"/>
  <c r="U40" i="1" s="1"/>
  <c r="R41" i="1"/>
  <c r="R42" i="1"/>
  <c r="T43" i="1"/>
  <c r="U43" i="1" s="1"/>
  <c r="K5" i="3"/>
  <c r="L5" i="3" s="1"/>
  <c r="K6" i="3"/>
  <c r="L6" i="3" s="1"/>
  <c r="K7" i="3"/>
  <c r="L7" i="3" s="1"/>
  <c r="K8" i="3"/>
  <c r="L8" i="3" s="1"/>
  <c r="K9" i="3"/>
  <c r="L9" i="3" s="1"/>
  <c r="K10" i="3"/>
  <c r="K11" i="3"/>
  <c r="T5" i="12"/>
  <c r="U5" i="12" s="1"/>
  <c r="S34" i="9"/>
  <c r="S35" i="9"/>
  <c r="S36" i="9"/>
  <c r="S37" i="9"/>
  <c r="S38" i="9"/>
  <c r="S39" i="9"/>
  <c r="S40" i="9"/>
  <c r="S41" i="9"/>
  <c r="S42" i="9"/>
  <c r="Q34" i="9"/>
  <c r="Q35" i="9"/>
  <c r="Q36" i="9"/>
  <c r="Q37" i="9"/>
  <c r="Q38" i="9"/>
  <c r="Q39" i="9"/>
  <c r="Q40" i="9"/>
  <c r="Q41" i="9"/>
  <c r="Q42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T38" i="9"/>
  <c r="U38" i="9" s="1"/>
  <c r="T39" i="9"/>
  <c r="U39" i="9" s="1"/>
  <c r="T40" i="9"/>
  <c r="U40" i="9" s="1"/>
  <c r="T41" i="9"/>
  <c r="U41" i="9" s="1"/>
  <c r="T35" i="9"/>
  <c r="U35" i="9" s="1"/>
  <c r="T36" i="9"/>
  <c r="U36" i="9" s="1"/>
  <c r="T34" i="9"/>
  <c r="U34" i="9" s="1"/>
  <c r="T37" i="9"/>
  <c r="U37" i="9" s="1"/>
  <c r="T42" i="9"/>
  <c r="U42" i="9" s="1"/>
  <c r="T33" i="9"/>
  <c r="U33" i="9" s="1"/>
  <c r="S33" i="9"/>
  <c r="Q33" i="9"/>
  <c r="T32" i="9"/>
  <c r="U32" i="9" s="1"/>
  <c r="S32" i="9"/>
  <c r="Q32" i="9"/>
  <c r="T31" i="9"/>
  <c r="S31" i="9"/>
  <c r="Q31" i="9"/>
  <c r="T30" i="9"/>
  <c r="U30" i="9" s="1"/>
  <c r="S30" i="9"/>
  <c r="Q30" i="9"/>
  <c r="T29" i="9"/>
  <c r="S29" i="9"/>
  <c r="Q29" i="9"/>
  <c r="I6" i="12"/>
  <c r="Q5" i="12"/>
  <c r="P5" i="12"/>
  <c r="S5" i="12"/>
  <c r="Q4" i="12"/>
  <c r="P4" i="12"/>
  <c r="K6" i="12"/>
  <c r="I24" i="13"/>
  <c r="Q23" i="13"/>
  <c r="P23" i="13"/>
  <c r="Q22" i="13"/>
  <c r="P22" i="13"/>
  <c r="Q21" i="13"/>
  <c r="P21" i="13"/>
  <c r="Q20" i="13"/>
  <c r="P20" i="13"/>
  <c r="Q19" i="13"/>
  <c r="P19" i="13"/>
  <c r="S18" i="13"/>
  <c r="Q18" i="13"/>
  <c r="P18" i="13"/>
  <c r="S17" i="13"/>
  <c r="Q17" i="13"/>
  <c r="P17" i="13"/>
  <c r="S16" i="13"/>
  <c r="Q16" i="13"/>
  <c r="P16" i="13"/>
  <c r="Q15" i="13"/>
  <c r="P15" i="13"/>
  <c r="S14" i="13"/>
  <c r="Q14" i="13"/>
  <c r="P14" i="13"/>
  <c r="Q13" i="13"/>
  <c r="P13" i="13"/>
  <c r="S12" i="13"/>
  <c r="Q12" i="13"/>
  <c r="P12" i="13"/>
  <c r="Q11" i="13"/>
  <c r="P11" i="13"/>
  <c r="Q10" i="13"/>
  <c r="P10" i="13"/>
  <c r="S9" i="13"/>
  <c r="Q9" i="13"/>
  <c r="P9" i="13"/>
  <c r="Q8" i="13"/>
  <c r="P8" i="13"/>
  <c r="Q7" i="13"/>
  <c r="P7" i="13"/>
  <c r="Q6" i="13"/>
  <c r="P6" i="13"/>
  <c r="Q5" i="13"/>
  <c r="P5" i="13"/>
  <c r="Q4" i="13"/>
  <c r="P4" i="13"/>
  <c r="R9" i="1"/>
  <c r="R14" i="1"/>
  <c r="R15" i="1"/>
  <c r="R21" i="1"/>
  <c r="R26" i="1"/>
  <c r="R32" i="1"/>
  <c r="R33" i="1"/>
  <c r="R38" i="1"/>
  <c r="R39" i="1"/>
  <c r="R46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6" i="1"/>
  <c r="R5" i="1"/>
  <c r="Q5" i="1"/>
  <c r="Q5" i="2"/>
  <c r="Q6" i="2"/>
  <c r="Q7" i="2"/>
  <c r="Q5" i="3"/>
  <c r="Q6" i="3"/>
  <c r="Q7" i="3"/>
  <c r="Q8" i="3"/>
  <c r="Q9" i="3"/>
  <c r="Q10" i="3"/>
  <c r="Q11" i="3"/>
  <c r="Q4" i="3"/>
  <c r="Q9" i="11"/>
  <c r="P9" i="11"/>
  <c r="K9" i="11"/>
  <c r="Q8" i="11"/>
  <c r="P8" i="11"/>
  <c r="K8" i="11"/>
  <c r="Q7" i="11"/>
  <c r="P7" i="11"/>
  <c r="K7" i="11"/>
  <c r="Q6" i="11"/>
  <c r="P6" i="11"/>
  <c r="K6" i="11"/>
  <c r="L6" i="11" s="1"/>
  <c r="Q5" i="11"/>
  <c r="P5" i="11"/>
  <c r="K5" i="11"/>
  <c r="Q4" i="11"/>
  <c r="P4" i="11"/>
  <c r="K4" i="11"/>
  <c r="S5" i="4"/>
  <c r="S6" i="4"/>
  <c r="S7" i="4"/>
  <c r="S8" i="4"/>
  <c r="S9" i="4"/>
  <c r="S10" i="4"/>
  <c r="S11" i="4"/>
  <c r="S4" i="4"/>
  <c r="K12" i="4"/>
  <c r="P43" i="1"/>
  <c r="P42" i="1"/>
  <c r="P40" i="1"/>
  <c r="P41" i="1"/>
  <c r="I12" i="3"/>
  <c r="P10" i="3"/>
  <c r="P11" i="3"/>
  <c r="I12" i="4"/>
  <c r="Q10" i="4"/>
  <c r="Q11" i="4"/>
  <c r="P10" i="4"/>
  <c r="P11" i="4"/>
  <c r="P8" i="4"/>
  <c r="P9" i="4"/>
  <c r="Q8" i="4"/>
  <c r="Q9" i="4"/>
  <c r="P14" i="5"/>
  <c r="P15" i="5"/>
  <c r="I16" i="5"/>
  <c r="K15" i="5"/>
  <c r="Q15" i="5"/>
  <c r="K14" i="5"/>
  <c r="Q14" i="5"/>
  <c r="L20" i="13" l="1"/>
  <c r="T20" i="13" s="1"/>
  <c r="U20" i="13" s="1"/>
  <c r="L10" i="13"/>
  <c r="T10" i="13" s="1"/>
  <c r="U10" i="13" s="1"/>
  <c r="S10" i="13"/>
  <c r="S19" i="13"/>
  <c r="L19" i="13"/>
  <c r="T19" i="13" s="1"/>
  <c r="U19" i="13" s="1"/>
  <c r="T18" i="13"/>
  <c r="U18" i="13" s="1"/>
  <c r="L18" i="13"/>
  <c r="S8" i="13"/>
  <c r="L8" i="13"/>
  <c r="S20" i="13"/>
  <c r="L23" i="13"/>
  <c r="T23" i="13" s="1"/>
  <c r="U23" i="13" s="1"/>
  <c r="L15" i="13"/>
  <c r="T15" i="13" s="1"/>
  <c r="U15" i="13" s="1"/>
  <c r="S7" i="13"/>
  <c r="L7" i="13"/>
  <c r="S22" i="13"/>
  <c r="L22" i="13"/>
  <c r="S13" i="13"/>
  <c r="L13" i="13"/>
  <c r="T13" i="13" s="1"/>
  <c r="U13" i="13" s="1"/>
  <c r="L6" i="13"/>
  <c r="T6" i="13" s="1"/>
  <c r="U6" i="13" s="1"/>
  <c r="S21" i="13"/>
  <c r="L21" i="13"/>
  <c r="T21" i="13" s="1"/>
  <c r="U21" i="13" s="1"/>
  <c r="L11" i="13"/>
  <c r="T11" i="13" s="1"/>
  <c r="U11" i="13" s="1"/>
  <c r="S5" i="13"/>
  <c r="L5" i="13"/>
  <c r="T5" i="13" s="1"/>
  <c r="U5" i="13" s="1"/>
  <c r="T7" i="13"/>
  <c r="U7" i="13" s="1"/>
  <c r="T22" i="13"/>
  <c r="U22" i="13" s="1"/>
  <c r="S15" i="13"/>
  <c r="S6" i="13"/>
  <c r="S5" i="11"/>
  <c r="L5" i="11"/>
  <c r="T5" i="11" s="1"/>
  <c r="U5" i="11" s="1"/>
  <c r="S7" i="11"/>
  <c r="L7" i="11"/>
  <c r="T7" i="11" s="1"/>
  <c r="U7" i="11" s="1"/>
  <c r="S9" i="11"/>
  <c r="L9" i="11"/>
  <c r="S4" i="11"/>
  <c r="L4" i="11"/>
  <c r="T4" i="11" s="1"/>
  <c r="U4" i="11" s="1"/>
  <c r="S8" i="11"/>
  <c r="L8" i="11"/>
  <c r="S14" i="5"/>
  <c r="L14" i="5"/>
  <c r="T14" i="5" s="1"/>
  <c r="U14" i="5" s="1"/>
  <c r="S15" i="5"/>
  <c r="L15" i="5"/>
  <c r="S11" i="3"/>
  <c r="L11" i="3"/>
  <c r="T11" i="3" s="1"/>
  <c r="U11" i="3" s="1"/>
  <c r="S10" i="3"/>
  <c r="L10" i="3"/>
  <c r="T10" i="3" s="1"/>
  <c r="U10" i="3" s="1"/>
  <c r="R37" i="1"/>
  <c r="R10" i="1"/>
  <c r="R44" i="1"/>
  <c r="R43" i="1"/>
  <c r="R25" i="1"/>
  <c r="R22" i="1"/>
  <c r="R7" i="1"/>
  <c r="S12" i="4"/>
  <c r="Q12" i="3"/>
  <c r="S11" i="13"/>
  <c r="T8" i="13"/>
  <c r="U8" i="13" s="1"/>
  <c r="K24" i="13"/>
  <c r="S23" i="13"/>
  <c r="T9" i="11"/>
  <c r="U9" i="11" s="1"/>
  <c r="T8" i="11"/>
  <c r="U8" i="11" s="1"/>
  <c r="T15" i="5"/>
  <c r="U15" i="5" s="1"/>
  <c r="R40" i="1"/>
  <c r="R31" i="1"/>
  <c r="R19" i="1"/>
  <c r="R8" i="1"/>
  <c r="R28" i="1"/>
  <c r="R16" i="1"/>
  <c r="R29" i="1"/>
  <c r="R11" i="1"/>
  <c r="T41" i="1"/>
  <c r="U41" i="1" s="1"/>
  <c r="R17" i="1"/>
  <c r="R34" i="1"/>
  <c r="R27" i="1"/>
  <c r="R20" i="1"/>
  <c r="R13" i="1"/>
  <c r="T42" i="1"/>
  <c r="U42" i="1" s="1"/>
  <c r="U31" i="9"/>
  <c r="U29" i="9"/>
  <c r="Q6" i="12"/>
  <c r="T4" i="12"/>
  <c r="S4" i="12"/>
  <c r="S6" i="12" s="1"/>
  <c r="Q24" i="13"/>
  <c r="T4" i="13"/>
  <c r="Q10" i="11"/>
  <c r="K10" i="11"/>
  <c r="T6" i="11"/>
  <c r="U6" i="11" s="1"/>
  <c r="S6" i="1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4" i="1"/>
  <c r="P46" i="1"/>
  <c r="P5" i="2"/>
  <c r="P6" i="2"/>
  <c r="P7" i="2"/>
  <c r="P4" i="2"/>
  <c r="P5" i="3"/>
  <c r="P6" i="3"/>
  <c r="P7" i="3"/>
  <c r="P8" i="3"/>
  <c r="P9" i="3"/>
  <c r="P4" i="3"/>
  <c r="P4" i="4"/>
  <c r="P5" i="4"/>
  <c r="Q5" i="4"/>
  <c r="P6" i="4"/>
  <c r="Q6" i="4"/>
  <c r="P7" i="4"/>
  <c r="Q7" i="4"/>
  <c r="S24" i="13" l="1"/>
  <c r="S10" i="11"/>
  <c r="Q12" i="4"/>
  <c r="L24" i="13"/>
  <c r="L10" i="11"/>
  <c r="T6" i="12"/>
  <c r="U4" i="12"/>
  <c r="T24" i="13"/>
  <c r="U4" i="13"/>
  <c r="T10" i="11"/>
  <c r="Q47" i="1"/>
  <c r="R47" i="1"/>
  <c r="T46" i="1" l="1"/>
  <c r="U46" i="1" s="1"/>
  <c r="J14" i="10"/>
  <c r="D14" i="10" l="1"/>
  <c r="E14" i="10"/>
  <c r="F14" i="10"/>
  <c r="C14" i="10"/>
  <c r="G6" i="10"/>
  <c r="H6" i="10" s="1"/>
  <c r="G7" i="10"/>
  <c r="H7" i="10" s="1"/>
  <c r="G8" i="10"/>
  <c r="H8" i="10" s="1"/>
  <c r="G9" i="10"/>
  <c r="H9" i="10" s="1"/>
  <c r="G10" i="10"/>
  <c r="H10" i="10" s="1"/>
  <c r="G11" i="10"/>
  <c r="H11" i="10" s="1"/>
  <c r="G13" i="10"/>
  <c r="H13" i="10" s="1"/>
  <c r="G14" i="10" l="1"/>
  <c r="H14" i="10" s="1"/>
  <c r="T7" i="9"/>
  <c r="T8" i="9"/>
  <c r="T10" i="9"/>
  <c r="T11" i="9"/>
  <c r="T12" i="9"/>
  <c r="T13" i="9"/>
  <c r="T14" i="9"/>
  <c r="T15" i="9"/>
  <c r="T16" i="9"/>
  <c r="T17" i="9"/>
  <c r="T18" i="9"/>
  <c r="T19" i="9"/>
  <c r="T4" i="9"/>
  <c r="S7" i="9"/>
  <c r="S8" i="9"/>
  <c r="S10" i="9"/>
  <c r="S11" i="9"/>
  <c r="S12" i="9"/>
  <c r="S13" i="9"/>
  <c r="S14" i="9"/>
  <c r="S15" i="9"/>
  <c r="S16" i="9"/>
  <c r="S17" i="9"/>
  <c r="S18" i="9"/>
  <c r="S19" i="9"/>
  <c r="S4" i="9"/>
  <c r="S44" i="9" s="1"/>
  <c r="Q7" i="9"/>
  <c r="Q8" i="9"/>
  <c r="Q10" i="9"/>
  <c r="Q11" i="9"/>
  <c r="Q12" i="9"/>
  <c r="Q13" i="9"/>
  <c r="Q14" i="9"/>
  <c r="Q15" i="9"/>
  <c r="Q16" i="9"/>
  <c r="Q17" i="9"/>
  <c r="Q18" i="9"/>
  <c r="Q19" i="9"/>
  <c r="Q4" i="9"/>
  <c r="P8" i="9"/>
  <c r="P10" i="9"/>
  <c r="P11" i="9"/>
  <c r="P12" i="9"/>
  <c r="P13" i="9"/>
  <c r="P14" i="9"/>
  <c r="P15" i="9"/>
  <c r="P16" i="9"/>
  <c r="P17" i="9"/>
  <c r="P18" i="9"/>
  <c r="P19" i="9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4" i="8"/>
  <c r="K30" i="8"/>
  <c r="I30" i="8"/>
  <c r="Q5" i="7"/>
  <c r="Q6" i="7"/>
  <c r="Q7" i="7"/>
  <c r="Q8" i="7"/>
  <c r="Q9" i="7"/>
  <c r="Q10" i="7"/>
  <c r="Q11" i="7"/>
  <c r="Q12" i="7"/>
  <c r="Q4" i="7"/>
  <c r="P5" i="7"/>
  <c r="P6" i="7"/>
  <c r="P7" i="7"/>
  <c r="P9" i="7"/>
  <c r="P10" i="7"/>
  <c r="P11" i="7"/>
  <c r="P12" i="7"/>
  <c r="P4" i="7"/>
  <c r="K5" i="7"/>
  <c r="L5" i="7" s="1"/>
  <c r="K6" i="7"/>
  <c r="L6" i="7" s="1"/>
  <c r="K7" i="7"/>
  <c r="L7" i="7" s="1"/>
  <c r="K8" i="7"/>
  <c r="L8" i="7" s="1"/>
  <c r="K9" i="7"/>
  <c r="L9" i="7" s="1"/>
  <c r="K10" i="7"/>
  <c r="L10" i="7" s="1"/>
  <c r="K11" i="7"/>
  <c r="L11" i="7" s="1"/>
  <c r="K12" i="7"/>
  <c r="L12" i="7" s="1"/>
  <c r="K4" i="7"/>
  <c r="L4" i="7" s="1"/>
  <c r="I13" i="7"/>
  <c r="Q5" i="6"/>
  <c r="Q6" i="6"/>
  <c r="Q7" i="6"/>
  <c r="Q8" i="6"/>
  <c r="Q9" i="6"/>
  <c r="Q10" i="6"/>
  <c r="Q4" i="6"/>
  <c r="P5" i="6"/>
  <c r="P6" i="6"/>
  <c r="P7" i="6"/>
  <c r="P8" i="6"/>
  <c r="P9" i="6"/>
  <c r="P10" i="6"/>
  <c r="P4" i="6"/>
  <c r="I11" i="6"/>
  <c r="K5" i="6"/>
  <c r="L5" i="6" s="1"/>
  <c r="K6" i="6"/>
  <c r="L6" i="6" s="1"/>
  <c r="K7" i="6"/>
  <c r="L7" i="6" s="1"/>
  <c r="K8" i="6"/>
  <c r="L8" i="6" s="1"/>
  <c r="K9" i="6"/>
  <c r="L9" i="6" s="1"/>
  <c r="K10" i="6"/>
  <c r="L10" i="6" s="1"/>
  <c r="K4" i="6"/>
  <c r="L4" i="6" s="1"/>
  <c r="Q5" i="5"/>
  <c r="Q6" i="5"/>
  <c r="Q7" i="5"/>
  <c r="Q8" i="5"/>
  <c r="Q9" i="5"/>
  <c r="Q10" i="5"/>
  <c r="Q11" i="5"/>
  <c r="Q12" i="5"/>
  <c r="Q13" i="5"/>
  <c r="Q4" i="5"/>
  <c r="P5" i="5"/>
  <c r="P6" i="5"/>
  <c r="P7" i="5"/>
  <c r="P8" i="5"/>
  <c r="P9" i="5"/>
  <c r="P10" i="5"/>
  <c r="P11" i="5"/>
  <c r="P12" i="5"/>
  <c r="P13" i="5"/>
  <c r="P4" i="5"/>
  <c r="K5" i="5"/>
  <c r="L5" i="5" s="1"/>
  <c r="S6" i="5"/>
  <c r="S7" i="5"/>
  <c r="K8" i="5"/>
  <c r="L8" i="5" s="1"/>
  <c r="K9" i="5"/>
  <c r="L9" i="5" s="1"/>
  <c r="K10" i="5"/>
  <c r="L10" i="5" s="1"/>
  <c r="K11" i="5"/>
  <c r="L11" i="5" s="1"/>
  <c r="S12" i="5"/>
  <c r="K13" i="5"/>
  <c r="L13" i="5" s="1"/>
  <c r="K4" i="5"/>
  <c r="L4" i="5" s="1"/>
  <c r="S5" i="3"/>
  <c r="S6" i="3"/>
  <c r="S7" i="3"/>
  <c r="S8" i="3"/>
  <c r="S9" i="3"/>
  <c r="K4" i="3"/>
  <c r="L4" i="3" s="1"/>
  <c r="Q8" i="2"/>
  <c r="T44" i="9" l="1"/>
  <c r="Q44" i="9"/>
  <c r="S12" i="7"/>
  <c r="S6" i="7"/>
  <c r="S11" i="7"/>
  <c r="S5" i="7"/>
  <c r="S10" i="7"/>
  <c r="S9" i="7"/>
  <c r="S8" i="7"/>
  <c r="S4" i="7"/>
  <c r="S7" i="7"/>
  <c r="S7" i="6"/>
  <c r="S6" i="6"/>
  <c r="S4" i="6"/>
  <c r="S5" i="6"/>
  <c r="S10" i="6"/>
  <c r="S9" i="6"/>
  <c r="S8" i="6"/>
  <c r="S13" i="5"/>
  <c r="S9" i="5"/>
  <c r="S11" i="5"/>
  <c r="S5" i="5"/>
  <c r="S8" i="5"/>
  <c r="S10" i="5"/>
  <c r="K12" i="3"/>
  <c r="S4" i="3"/>
  <c r="S12" i="3" s="1"/>
  <c r="K16" i="5"/>
  <c r="Q16" i="5"/>
  <c r="Q11" i="6"/>
  <c r="Q13" i="7"/>
  <c r="S4" i="5"/>
  <c r="Q30" i="8"/>
  <c r="S30" i="8"/>
  <c r="K13" i="7"/>
  <c r="K11" i="6"/>
  <c r="I8" i="2"/>
  <c r="K5" i="2"/>
  <c r="L5" i="2" s="1"/>
  <c r="K6" i="2"/>
  <c r="L6" i="2" s="1"/>
  <c r="K7" i="2"/>
  <c r="L7" i="2" s="1"/>
  <c r="S4" i="2"/>
  <c r="S13" i="7" l="1"/>
  <c r="S11" i="6"/>
  <c r="S16" i="5"/>
  <c r="S7" i="2"/>
  <c r="S6" i="2"/>
  <c r="S5" i="2"/>
  <c r="T38" i="1"/>
  <c r="U38" i="1" s="1"/>
  <c r="K8" i="2"/>
  <c r="F89" i="1"/>
  <c r="L89" i="1"/>
  <c r="N89" i="1"/>
  <c r="O89" i="1" s="1"/>
  <c r="F90" i="1"/>
  <c r="L90" i="1"/>
  <c r="N90" i="1"/>
  <c r="F91" i="1"/>
  <c r="L91" i="1"/>
  <c r="N91" i="1"/>
  <c r="O91" i="1" s="1"/>
  <c r="F92" i="1"/>
  <c r="L92" i="1"/>
  <c r="N92" i="1"/>
  <c r="O92" i="1" s="1"/>
  <c r="F93" i="1"/>
  <c r="L93" i="1"/>
  <c r="N93" i="1"/>
  <c r="O93" i="1" s="1"/>
  <c r="F94" i="1"/>
  <c r="L94" i="1"/>
  <c r="N94" i="1"/>
  <c r="F95" i="1"/>
  <c r="L95" i="1"/>
  <c r="N95" i="1"/>
  <c r="O95" i="1" s="1"/>
  <c r="F96" i="1"/>
  <c r="L96" i="1"/>
  <c r="N96" i="1"/>
  <c r="O96" i="1" s="1"/>
  <c r="F97" i="1"/>
  <c r="L97" i="1"/>
  <c r="N97" i="1"/>
  <c r="O97" i="1" s="1"/>
  <c r="F98" i="1"/>
  <c r="L98" i="1"/>
  <c r="N98" i="1"/>
  <c r="F99" i="1"/>
  <c r="L99" i="1"/>
  <c r="N99" i="1"/>
  <c r="O99" i="1" s="1"/>
  <c r="F100" i="1"/>
  <c r="L100" i="1"/>
  <c r="N100" i="1"/>
  <c r="O100" i="1" s="1"/>
  <c r="F101" i="1"/>
  <c r="L101" i="1"/>
  <c r="N101" i="1"/>
  <c r="O101" i="1" s="1"/>
  <c r="F102" i="1"/>
  <c r="L102" i="1"/>
  <c r="N102" i="1"/>
  <c r="F103" i="1"/>
  <c r="L103" i="1"/>
  <c r="N103" i="1"/>
  <c r="O103" i="1" s="1"/>
  <c r="F104" i="1"/>
  <c r="L104" i="1"/>
  <c r="N104" i="1"/>
  <c r="O104" i="1" s="1"/>
  <c r="F105" i="1"/>
  <c r="L105" i="1"/>
  <c r="N105" i="1"/>
  <c r="O105" i="1" s="1"/>
  <c r="F106" i="1"/>
  <c r="L106" i="1"/>
  <c r="N106" i="1"/>
  <c r="F107" i="1"/>
  <c r="L107" i="1"/>
  <c r="N107" i="1"/>
  <c r="O107" i="1" s="1"/>
  <c r="F108" i="1"/>
  <c r="L108" i="1"/>
  <c r="N108" i="1"/>
  <c r="O108" i="1" s="1"/>
  <c r="F109" i="1"/>
  <c r="L109" i="1"/>
  <c r="N109" i="1"/>
  <c r="O109" i="1" s="1"/>
  <c r="F110" i="1"/>
  <c r="L110" i="1"/>
  <c r="N110" i="1"/>
  <c r="F111" i="1"/>
  <c r="L111" i="1"/>
  <c r="N111" i="1"/>
  <c r="O111" i="1" s="1"/>
  <c r="F112" i="1"/>
  <c r="L112" i="1"/>
  <c r="N112" i="1"/>
  <c r="O112" i="1" s="1"/>
  <c r="F113" i="1"/>
  <c r="L113" i="1"/>
  <c r="N113" i="1"/>
  <c r="O113" i="1" s="1"/>
  <c r="F114" i="1"/>
  <c r="L114" i="1"/>
  <c r="N114" i="1"/>
  <c r="F115" i="1"/>
  <c r="L115" i="1"/>
  <c r="N115" i="1"/>
  <c r="O115" i="1" s="1"/>
  <c r="F116" i="1"/>
  <c r="L116" i="1"/>
  <c r="N116" i="1"/>
  <c r="O116" i="1" s="1"/>
  <c r="F117" i="1"/>
  <c r="L117" i="1"/>
  <c r="N117" i="1"/>
  <c r="O117" i="1" s="1"/>
  <c r="F118" i="1"/>
  <c r="L118" i="1"/>
  <c r="N118" i="1"/>
  <c r="F119" i="1"/>
  <c r="L119" i="1"/>
  <c r="N119" i="1"/>
  <c r="O119" i="1" s="1"/>
  <c r="F120" i="1"/>
  <c r="L120" i="1"/>
  <c r="N120" i="1"/>
  <c r="O120" i="1" s="1"/>
  <c r="F121" i="1"/>
  <c r="L121" i="1"/>
  <c r="N121" i="1"/>
  <c r="O121" i="1" s="1"/>
  <c r="F122" i="1"/>
  <c r="L122" i="1"/>
  <c r="N122" i="1"/>
  <c r="F123" i="1"/>
  <c r="L123" i="1"/>
  <c r="N123" i="1"/>
  <c r="O123" i="1" s="1"/>
  <c r="F124" i="1"/>
  <c r="L124" i="1"/>
  <c r="N124" i="1"/>
  <c r="F125" i="1"/>
  <c r="L125" i="1"/>
  <c r="N125" i="1"/>
  <c r="O125" i="1" s="1"/>
  <c r="F126" i="1"/>
  <c r="L126" i="1"/>
  <c r="N126" i="1"/>
  <c r="O126" i="1" s="1"/>
  <c r="E127" i="1"/>
  <c r="S8" i="2" l="1"/>
  <c r="M121" i="1"/>
  <c r="M117" i="1"/>
  <c r="M113" i="1"/>
  <c r="P120" i="1"/>
  <c r="P119" i="1"/>
  <c r="P116" i="1"/>
  <c r="P122" i="1"/>
  <c r="P118" i="1"/>
  <c r="P114" i="1"/>
  <c r="M109" i="1"/>
  <c r="M105" i="1"/>
  <c r="M101" i="1"/>
  <c r="M97" i="1"/>
  <c r="P90" i="1"/>
  <c r="P123" i="1"/>
  <c r="P115" i="1"/>
  <c r="M126" i="1"/>
  <c r="P106" i="1"/>
  <c r="P98" i="1"/>
  <c r="M94" i="1"/>
  <c r="M124" i="1"/>
  <c r="P95" i="1"/>
  <c r="M92" i="1"/>
  <c r="M125" i="1"/>
  <c r="P124" i="1"/>
  <c r="P110" i="1"/>
  <c r="P102" i="1"/>
  <c r="M93" i="1"/>
  <c r="P112" i="1"/>
  <c r="P111" i="1"/>
  <c r="P108" i="1"/>
  <c r="P107" i="1"/>
  <c r="P104" i="1"/>
  <c r="P103" i="1"/>
  <c r="P100" i="1"/>
  <c r="P99" i="1"/>
  <c r="P96" i="1"/>
  <c r="P91" i="1"/>
  <c r="F127" i="1"/>
  <c r="M89" i="1"/>
  <c r="P126" i="1"/>
  <c r="P94" i="1"/>
  <c r="P92" i="1"/>
  <c r="O124" i="1"/>
  <c r="M123" i="1"/>
  <c r="M122" i="1"/>
  <c r="M120" i="1"/>
  <c r="M119" i="1"/>
  <c r="M118" i="1"/>
  <c r="M116" i="1"/>
  <c r="M115" i="1"/>
  <c r="M114" i="1"/>
  <c r="M112" i="1"/>
  <c r="M111" i="1"/>
  <c r="M110" i="1"/>
  <c r="M108" i="1"/>
  <c r="M107" i="1"/>
  <c r="M106" i="1"/>
  <c r="M104" i="1"/>
  <c r="M103" i="1"/>
  <c r="M102" i="1"/>
  <c r="M100" i="1"/>
  <c r="M99" i="1"/>
  <c r="M98" i="1"/>
  <c r="M96" i="1"/>
  <c r="M91" i="1"/>
  <c r="M90" i="1"/>
  <c r="M95" i="1"/>
  <c r="O122" i="1"/>
  <c r="O118" i="1"/>
  <c r="O114" i="1"/>
  <c r="O110" i="1"/>
  <c r="O106" i="1"/>
  <c r="O102" i="1"/>
  <c r="O98" i="1"/>
  <c r="O94" i="1"/>
  <c r="O90" i="1"/>
  <c r="P113" i="1"/>
  <c r="P109" i="1"/>
  <c r="P105" i="1"/>
  <c r="P101" i="1"/>
  <c r="P97" i="1"/>
  <c r="P93" i="1"/>
  <c r="P89" i="1"/>
  <c r="P125" i="1"/>
  <c r="P121" i="1"/>
  <c r="P117" i="1"/>
  <c r="T10" i="8"/>
  <c r="T9" i="8"/>
  <c r="U9" i="8" s="1"/>
  <c r="U11" i="9"/>
  <c r="U10" i="9"/>
  <c r="M127" i="1" l="1"/>
  <c r="U10" i="8"/>
  <c r="P127" i="1"/>
  <c r="U19" i="9"/>
  <c r="U18" i="9"/>
  <c r="U14" i="9"/>
  <c r="U13" i="9"/>
  <c r="U4" i="9"/>
  <c r="U7" i="9"/>
  <c r="U8" i="9"/>
  <c r="U15" i="9"/>
  <c r="U12" i="9"/>
  <c r="U16" i="9"/>
  <c r="U17" i="9"/>
  <c r="T29" i="8"/>
  <c r="U29" i="8" s="1"/>
  <c r="T28" i="8"/>
  <c r="U28" i="8" s="1"/>
  <c r="T27" i="8"/>
  <c r="U27" i="8" s="1"/>
  <c r="T24" i="8"/>
  <c r="U24" i="8" s="1"/>
  <c r="T23" i="8"/>
  <c r="U23" i="8" s="1"/>
  <c r="T20" i="8"/>
  <c r="T19" i="8"/>
  <c r="T15" i="8"/>
  <c r="T5" i="8"/>
  <c r="T6" i="8"/>
  <c r="T8" i="8"/>
  <c r="T11" i="8"/>
  <c r="T12" i="8"/>
  <c r="T13" i="8"/>
  <c r="T14" i="8"/>
  <c r="T18" i="8" l="1"/>
  <c r="U18" i="8" s="1"/>
  <c r="L30" i="8"/>
  <c r="T7" i="8"/>
  <c r="U7" i="8" s="1"/>
  <c r="T26" i="8"/>
  <c r="U26" i="8" s="1"/>
  <c r="T22" i="8"/>
  <c r="U22" i="8" s="1"/>
  <c r="T17" i="8"/>
  <c r="U17" i="8" s="1"/>
  <c r="T16" i="8"/>
  <c r="U16" i="8" s="1"/>
  <c r="T25" i="8"/>
  <c r="U25" i="8" s="1"/>
  <c r="T21" i="8"/>
  <c r="U21" i="8" s="1"/>
  <c r="U19" i="8"/>
  <c r="U20" i="8"/>
  <c r="U15" i="8"/>
  <c r="U13" i="8"/>
  <c r="U11" i="8"/>
  <c r="U5" i="8"/>
  <c r="T30" i="8" l="1"/>
  <c r="U14" i="8"/>
  <c r="U8" i="8"/>
  <c r="U4" i="8"/>
  <c r="U6" i="8"/>
  <c r="U12" i="8"/>
  <c r="T12" i="7"/>
  <c r="T11" i="7"/>
  <c r="T10" i="7"/>
  <c r="T9" i="7"/>
  <c r="T8" i="7"/>
  <c r="T7" i="7"/>
  <c r="T6" i="7"/>
  <c r="T5" i="7"/>
  <c r="T4" i="7"/>
  <c r="E27" i="7"/>
  <c r="F26" i="7"/>
  <c r="F25" i="7"/>
  <c r="F24" i="7"/>
  <c r="F23" i="7"/>
  <c r="F22" i="7"/>
  <c r="F21" i="7"/>
  <c r="F20" i="7"/>
  <c r="F19" i="7"/>
  <c r="F18" i="7"/>
  <c r="F27" i="7" l="1"/>
  <c r="U12" i="7"/>
  <c r="U11" i="7"/>
  <c r="U8" i="7"/>
  <c r="U7" i="7"/>
  <c r="F23" i="6"/>
  <c r="E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2" i="6"/>
  <c r="F21" i="6"/>
  <c r="F20" i="6"/>
  <c r="F19" i="6"/>
  <c r="F18" i="6"/>
  <c r="F17" i="6"/>
  <c r="F16" i="6"/>
  <c r="F15" i="6"/>
  <c r="T10" i="6"/>
  <c r="T9" i="6"/>
  <c r="T8" i="6"/>
  <c r="T7" i="6"/>
  <c r="T6" i="6"/>
  <c r="T5" i="6"/>
  <c r="T4" i="6"/>
  <c r="T5" i="5"/>
  <c r="T6" i="5"/>
  <c r="T8" i="5"/>
  <c r="T9" i="5"/>
  <c r="T10" i="5"/>
  <c r="T11" i="5"/>
  <c r="T13" i="5"/>
  <c r="U13" i="5" s="1"/>
  <c r="E35" i="5"/>
  <c r="F32" i="5"/>
  <c r="F31" i="5"/>
  <c r="F28" i="5"/>
  <c r="F27" i="5"/>
  <c r="F26" i="5"/>
  <c r="F25" i="5"/>
  <c r="F24" i="5"/>
  <c r="F23" i="5"/>
  <c r="F22" i="5"/>
  <c r="F21" i="5"/>
  <c r="L16" i="5" l="1"/>
  <c r="T7" i="5"/>
  <c r="U7" i="5" s="1"/>
  <c r="T12" i="5"/>
  <c r="U12" i="5" s="1"/>
  <c r="F35" i="5"/>
  <c r="U9" i="5"/>
  <c r="U5" i="5"/>
  <c r="L13" i="7"/>
  <c r="U5" i="7"/>
  <c r="U10" i="7"/>
  <c r="U6" i="7"/>
  <c r="U9" i="7"/>
  <c r="U4" i="7"/>
  <c r="U4" i="6"/>
  <c r="U9" i="6"/>
  <c r="U5" i="6"/>
  <c r="U6" i="6"/>
  <c r="U10" i="6"/>
  <c r="U7" i="6"/>
  <c r="L11" i="6"/>
  <c r="U8" i="6"/>
  <c r="F44" i="6"/>
  <c r="U11" i="5"/>
  <c r="U10" i="5"/>
  <c r="U8" i="5"/>
  <c r="U6" i="5"/>
  <c r="T16" i="5" l="1"/>
  <c r="T13" i="7"/>
  <c r="T11" i="6"/>
  <c r="U4" i="5"/>
  <c r="T44" i="1"/>
  <c r="U44" i="1" s="1"/>
  <c r="T39" i="1"/>
  <c r="U39" i="1" s="1"/>
  <c r="T37" i="1"/>
  <c r="U37" i="1" s="1"/>
  <c r="T7" i="4"/>
  <c r="U7" i="4" s="1"/>
  <c r="T6" i="4"/>
  <c r="U6" i="4" s="1"/>
  <c r="T36" i="1"/>
  <c r="U36" i="1" s="1"/>
  <c r="T35" i="1"/>
  <c r="U35" i="1" s="1"/>
  <c r="T5" i="4"/>
  <c r="U5" i="4" s="1"/>
  <c r="T9" i="3"/>
  <c r="U9" i="3" s="1"/>
  <c r="T8" i="3"/>
  <c r="U8" i="3" s="1"/>
  <c r="T7" i="3"/>
  <c r="U7" i="3" s="1"/>
  <c r="T6" i="3"/>
  <c r="U6" i="3" s="1"/>
  <c r="T5" i="3"/>
  <c r="U5" i="3" s="1"/>
  <c r="T4" i="3" l="1"/>
  <c r="L12" i="3"/>
  <c r="T4" i="4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U4" i="4" l="1"/>
  <c r="T12" i="4"/>
  <c r="T12" i="3"/>
  <c r="U4" i="3"/>
  <c r="T11" i="1"/>
  <c r="U11" i="1" s="1"/>
  <c r="T8" i="1"/>
  <c r="U8" i="1" s="1"/>
  <c r="T9" i="1"/>
  <c r="U9" i="1" s="1"/>
  <c r="T10" i="1"/>
  <c r="U10" i="1" s="1"/>
  <c r="T6" i="1"/>
  <c r="U6" i="1" s="1"/>
  <c r="T7" i="1"/>
  <c r="U7" i="1" s="1"/>
  <c r="T34" i="1"/>
  <c r="U34" i="1" s="1"/>
  <c r="T7" i="2"/>
  <c r="U7" i="2" s="1"/>
  <c r="T6" i="2"/>
  <c r="U6" i="2" s="1"/>
  <c r="T5" i="2"/>
  <c r="U5" i="2" s="1"/>
  <c r="T4" i="2"/>
  <c r="U4" i="2" s="1"/>
  <c r="T5" i="1" l="1"/>
  <c r="L8" i="2"/>
  <c r="U5" i="1" l="1"/>
  <c r="T47" i="1"/>
  <c r="T8" i="2"/>
</calcChain>
</file>

<file path=xl/sharedStrings.xml><?xml version="1.0" encoding="utf-8"?>
<sst xmlns="http://schemas.openxmlformats.org/spreadsheetml/2006/main" count="2237" uniqueCount="439">
  <si>
    <t>L.p.</t>
  </si>
  <si>
    <t>Rodzaj</t>
  </si>
  <si>
    <t>Opis</t>
  </si>
  <si>
    <t>Klasa filtracji wg PN EN ISO 16890</t>
  </si>
  <si>
    <t>Wymiary [mm]</t>
  </si>
  <si>
    <t>Długość kieszeni [mm]</t>
  </si>
  <si>
    <t>Ilość kieszeni</t>
  </si>
  <si>
    <t>Miara</t>
  </si>
  <si>
    <t>Ilość szt./rok</t>
  </si>
  <si>
    <t>Miejsce dostawy</t>
  </si>
  <si>
    <t>Miejsce docelowe montaż</t>
  </si>
  <si>
    <t>Wartość netto lata 2019-2022</t>
  </si>
  <si>
    <t>Wartość brutto lata 2019-2022</t>
  </si>
  <si>
    <t>1.</t>
  </si>
  <si>
    <t>kieszeniowy</t>
  </si>
  <si>
    <t>zał. B do SIWZ</t>
  </si>
  <si>
    <t>ISO Coarse 75%</t>
  </si>
  <si>
    <t>szt</t>
  </si>
  <si>
    <t>2.</t>
  </si>
  <si>
    <t>ISO Coarse 65%</t>
  </si>
  <si>
    <t>3.</t>
  </si>
  <si>
    <t>4.</t>
  </si>
  <si>
    <t>5.</t>
  </si>
  <si>
    <t>6.</t>
  </si>
  <si>
    <t xml:space="preserve">RAZEM </t>
  </si>
  <si>
    <t>Razem PLN</t>
  </si>
  <si>
    <t>Nazwa</t>
  </si>
  <si>
    <t>Ilość szt. lata 2016-2018</t>
  </si>
  <si>
    <t>Cena netto/szt. (2015r.)</t>
  </si>
  <si>
    <t>Cena brutto/szt. (2015r.)</t>
  </si>
  <si>
    <t>Wartość brutto (2015r.)</t>
  </si>
  <si>
    <t>Cena netto/szt. rok 2016</t>
  </si>
  <si>
    <t>Cena brutto/szt. rok 2016</t>
  </si>
  <si>
    <t>Wartość netto lata 2016-2018</t>
  </si>
  <si>
    <t>Filtr kieszeniowy klasy EU4 wym. 592x592x360</t>
  </si>
  <si>
    <t>Krupnicza 33</t>
  </si>
  <si>
    <t>Filtr kieszeniowy klasy EU4 wym. 287x592x360</t>
  </si>
  <si>
    <t>Filtr kieszeniowy klasy EU5 wym. 592x592x600</t>
  </si>
  <si>
    <t>Filtr kieszeniowy klasy EU5 wym. 287x592x600</t>
  </si>
  <si>
    <t>Zestawienie filtrów dla budynku Auditorium Maximum  - dostawa ul. Krupnicza 33</t>
  </si>
  <si>
    <t>592 x 592</t>
  </si>
  <si>
    <t>287 x 592</t>
  </si>
  <si>
    <t>Filtr kasetowy klasy EU5 wym. 715x350x130</t>
  </si>
  <si>
    <t>Gołębia 24</t>
  </si>
  <si>
    <t>Batorego 12 (2) oficyna</t>
  </si>
  <si>
    <t>Filtr kieszeniowy klasy EU4 wym. 450x335x150</t>
  </si>
  <si>
    <t>Gołębia 11 (2) poddasze</t>
  </si>
  <si>
    <t>Filtr kieszeniowy klasy EU4 wym. 592x592x300</t>
  </si>
  <si>
    <t>Gołębia 11 (6) piwnica,Olszewskiego2 (8) 3 piętro, Jodłowa 13 (4) aula, Czapskich 4 (4) oficyna 1 p. + bud. biurowy</t>
  </si>
  <si>
    <t>Piastowska 26</t>
  </si>
  <si>
    <t>SWFiS (4), ZPiT (4)</t>
  </si>
  <si>
    <t>Gołębia 24/Ingardena 6</t>
  </si>
  <si>
    <t>Filtr kieszeniowy klasy EU5 wym. 456x375x360</t>
  </si>
  <si>
    <t>Jagiellońska 15 (4)</t>
  </si>
  <si>
    <t>7.</t>
  </si>
  <si>
    <t>8.</t>
  </si>
  <si>
    <t>9.</t>
  </si>
  <si>
    <t>Filtr działkowy klasy EU4 wym. 712x302x50</t>
  </si>
  <si>
    <t>SWFiS (4)</t>
  </si>
  <si>
    <t>10.</t>
  </si>
  <si>
    <t>Filtr kieszeniowy klasy EU5 wym. 592x287x300</t>
  </si>
  <si>
    <t>Czapskich 4 (4)</t>
  </si>
  <si>
    <t>11.</t>
  </si>
  <si>
    <t>Filtr kieszeniowy klasy EU4 wym. 592x287x300</t>
  </si>
  <si>
    <t>12.</t>
  </si>
  <si>
    <t>Filtr kieszeniowy klasy EU5 wym. 592x592x300</t>
  </si>
  <si>
    <t>13.</t>
  </si>
  <si>
    <t>Filtr kieszeniowy klasy EU4 wym. 287x287x300</t>
  </si>
  <si>
    <t>14.</t>
  </si>
  <si>
    <t>Filtr kieszeniowy klasy EU5 wym. 287x592x300</t>
  </si>
  <si>
    <t>15.</t>
  </si>
  <si>
    <t>Filtr kieszeniowy klasy EU4 wym. 287x592x300</t>
  </si>
  <si>
    <t>16.</t>
  </si>
  <si>
    <t>Filtr kieszeniowy klasy EU5 wym. 287x287x300</t>
  </si>
  <si>
    <t>17.</t>
  </si>
  <si>
    <t>Filtr działkowy EU4 wym. 670x390x100</t>
  </si>
  <si>
    <t>Gołębia 13 (4)</t>
  </si>
  <si>
    <t>18.</t>
  </si>
  <si>
    <t>19.</t>
  </si>
  <si>
    <t>Filtr kieszeniowy klasy EU5 wym. 595x290x560</t>
  </si>
  <si>
    <t>Gołębia 24 (4)</t>
  </si>
  <si>
    <t>20.</t>
  </si>
  <si>
    <t>Filtr kieszeniowy klasy EU5 wym. 585x200x170</t>
  </si>
  <si>
    <t>21.</t>
  </si>
  <si>
    <t>22.</t>
  </si>
  <si>
    <t>Filtr kieszeniowy klasy EU5 wym. 287x592x360</t>
  </si>
  <si>
    <t>23.</t>
  </si>
  <si>
    <t>Filtr działkowy klasy EU4 wym. 1251x627x50</t>
  </si>
  <si>
    <t>Olszewskiego 2 (8)</t>
  </si>
  <si>
    <t>24.</t>
  </si>
  <si>
    <t>Filtr kieszeniowy klasy EU7 wym. 592x592x600</t>
  </si>
  <si>
    <t>25.</t>
  </si>
  <si>
    <t>Filtr kieszeniowy klasy EU4 wym. 592x287x200</t>
  </si>
  <si>
    <t>Olszewskiego 2 (6), Garbarska 7A (2)</t>
  </si>
  <si>
    <t>26.</t>
  </si>
  <si>
    <t>Filtr działkowy klasy EU4 wym. 572x272x50</t>
  </si>
  <si>
    <t>Gołębia 20 (8), Gołębia 13 (8) sala 27</t>
  </si>
  <si>
    <t>27.</t>
  </si>
  <si>
    <t>Filtr kieszeniowy klasy EU4 wym. 428x287x300</t>
  </si>
  <si>
    <t>Gołębia 13 (8) biblioteka</t>
  </si>
  <si>
    <t>28.</t>
  </si>
  <si>
    <t xml:space="preserve">Wkład filtracyjny kieszeniowy klasy EU5 wym. 332x332x350 do kaset FFR 315 (BFR 315) </t>
  </si>
  <si>
    <t>Jagiellońska 15 (4) poddasze</t>
  </si>
  <si>
    <t>29.</t>
  </si>
  <si>
    <t>Filtr kieszeniowy klasy EU5 wym. 690x390x500</t>
  </si>
  <si>
    <t>Gołębia 20 (4) dla piwnic</t>
  </si>
  <si>
    <t>30.</t>
  </si>
  <si>
    <t>Filtr kasetowy klasy EU5 wym. 835x470x50</t>
  </si>
  <si>
    <t>Grodzka 53 (2) piwnica</t>
  </si>
  <si>
    <t xml:space="preserve">31. </t>
  </si>
  <si>
    <t>Filtr kieszeniowy klasy EU7 wym. 440x515x370</t>
  </si>
  <si>
    <t>Czapskich 4 (8) dla oficyny parter</t>
  </si>
  <si>
    <t xml:space="preserve">32. </t>
  </si>
  <si>
    <t>Filtr kasetowy klasy EU4 wym. 287x879x90</t>
  </si>
  <si>
    <t>Ingardena 6</t>
  </si>
  <si>
    <t>Reymonta 4 (2) poddasze</t>
  </si>
  <si>
    <t>33.</t>
  </si>
  <si>
    <t>Filtr kasetowy klasy EU4 wym. 592x592x90</t>
  </si>
  <si>
    <t>34.</t>
  </si>
  <si>
    <t>Filtr kasetowy klasy EU4 wym. 592x287x90</t>
  </si>
  <si>
    <t>35.</t>
  </si>
  <si>
    <t>Filtr kieszeniowy klasy EU4 wym. 287x287x360</t>
  </si>
  <si>
    <t>36.</t>
  </si>
  <si>
    <t>Filtr kieszeniowy klasy EU5 wym. 287x287x600</t>
  </si>
  <si>
    <t xml:space="preserve"> Ingardena 6 (5)</t>
  </si>
  <si>
    <t>37.</t>
  </si>
  <si>
    <t>Filtr kieszeniowy klasy EU7 wym. 287x592x600</t>
  </si>
  <si>
    <t>Ingardena 6 (8)</t>
  </si>
  <si>
    <t>38.</t>
  </si>
  <si>
    <t>Filtr kieszeniowy klasy EU7 wym. 287x287x600</t>
  </si>
  <si>
    <t>kasetowy</t>
  </si>
  <si>
    <t>715 x 350</t>
  </si>
  <si>
    <t>450 x 335</t>
  </si>
  <si>
    <t>Gołębia 11 (6) piwnica, Olszewskiego2 (8) 3 piętro, Czapskich 4 (4) oficyna 1 p. + bud. biurowy</t>
  </si>
  <si>
    <r>
      <t xml:space="preserve">Jagiellońska15 (4), Gołębia 24 (4), </t>
    </r>
    <r>
      <rPr>
        <sz val="11"/>
        <color rgb="FFFF0000"/>
        <rFont val="Calibri"/>
        <family val="2"/>
        <charset val="238"/>
        <scheme val="minor"/>
      </rPr>
      <t>Ingardena 6 (3)</t>
    </r>
  </si>
  <si>
    <t>Jagiellońska15 (4), Gołębia 24 (4)</t>
  </si>
  <si>
    <t>zmiana miejsca</t>
  </si>
  <si>
    <t>456 x 375</t>
  </si>
  <si>
    <r>
      <t xml:space="preserve">Gołębia 24 (2), </t>
    </r>
    <r>
      <rPr>
        <sz val="11"/>
        <color rgb="FFFF0000"/>
        <rFont val="Calibri"/>
        <family val="2"/>
        <charset val="238"/>
        <scheme val="minor"/>
      </rPr>
      <t>Ingardena 6 (3)</t>
    </r>
  </si>
  <si>
    <t>Gołębia 24 (2)</t>
  </si>
  <si>
    <t xml:space="preserve"> 592 x 592</t>
  </si>
  <si>
    <t xml:space="preserve">7. </t>
  </si>
  <si>
    <r>
      <t xml:space="preserve">Jagiellońska 15 (4), Gołębia 24 (8), </t>
    </r>
    <r>
      <rPr>
        <sz val="11"/>
        <color rgb="FFFF0000"/>
        <rFont val="Calibri"/>
        <family val="2"/>
        <charset val="238"/>
        <scheme val="minor"/>
      </rPr>
      <t>Ingardena 6 (8)</t>
    </r>
  </si>
  <si>
    <t>Jagiellońska 15 (4), Gołębia 24 (8)</t>
  </si>
  <si>
    <t xml:space="preserve">8. </t>
  </si>
  <si>
    <t>592 x 287</t>
  </si>
  <si>
    <t xml:space="preserve"> 592 x 287</t>
  </si>
  <si>
    <t>nie aktualne</t>
  </si>
  <si>
    <r>
      <t xml:space="preserve">Czapskich 4 (4), </t>
    </r>
    <r>
      <rPr>
        <sz val="11"/>
        <color theme="4"/>
        <rFont val="Calibri"/>
        <family val="2"/>
        <charset val="238"/>
        <scheme val="minor"/>
      </rPr>
      <t>Reymonta 4 (4)</t>
    </r>
  </si>
  <si>
    <t>287x287</t>
  </si>
  <si>
    <t xml:space="preserve"> 287 x 287</t>
  </si>
  <si>
    <t>670 x 390</t>
  </si>
  <si>
    <t>Gołebia 13 (4)</t>
  </si>
  <si>
    <t xml:space="preserve"> 595 x 290</t>
  </si>
  <si>
    <t>585 x 200</t>
  </si>
  <si>
    <r>
      <t>Gołębia 24 (8),</t>
    </r>
    <r>
      <rPr>
        <sz val="11"/>
        <color rgb="FFFF0000"/>
        <rFont val="Calibri"/>
        <family val="2"/>
        <charset val="238"/>
        <scheme val="minor"/>
      </rPr>
      <t xml:space="preserve"> Ingardena 6 (8)</t>
    </r>
  </si>
  <si>
    <t>Gołębia 24 (8)</t>
  </si>
  <si>
    <t>1251 x 627</t>
  </si>
  <si>
    <t>ePM10 80%</t>
  </si>
  <si>
    <t>Olszewskiego 2 (6)</t>
  </si>
  <si>
    <r>
      <t xml:space="preserve">Olszewskiego 2 (6), </t>
    </r>
    <r>
      <rPr>
        <sz val="11"/>
        <color rgb="FFFF0000"/>
        <rFont val="Calibri"/>
        <family val="2"/>
        <charset val="238"/>
        <scheme val="minor"/>
      </rPr>
      <t>Ingardena 6 (3)</t>
    </r>
  </si>
  <si>
    <t>572 x 272</t>
  </si>
  <si>
    <t>428 x 287</t>
  </si>
  <si>
    <t xml:space="preserve"> 332 x 332</t>
  </si>
  <si>
    <t>690 x 390</t>
  </si>
  <si>
    <t>835 x 470</t>
  </si>
  <si>
    <t xml:space="preserve"> 440 x 515</t>
  </si>
  <si>
    <r>
      <t xml:space="preserve">Gołębia 24 (6) pom. socjalne, </t>
    </r>
    <r>
      <rPr>
        <sz val="11"/>
        <color rgb="FFFF0000"/>
        <rFont val="Calibri"/>
        <family val="2"/>
        <charset val="238"/>
        <scheme val="minor"/>
      </rPr>
      <t>Ingardena 6 (5)</t>
    </r>
  </si>
  <si>
    <t>Gołębia 24 (6) pom. socjalne</t>
  </si>
  <si>
    <t>287 x 287</t>
  </si>
  <si>
    <t>489 x 489</t>
  </si>
  <si>
    <t>ul. Oleandry 2A</t>
  </si>
  <si>
    <t>ul. Oleandry 2A (CNW01 -2- nawiew)</t>
  </si>
  <si>
    <t>ul. Oleandry 2A (CNW01 -2- wywiew)</t>
  </si>
  <si>
    <t>286 x 429</t>
  </si>
  <si>
    <t>ul. Oleandry 2A (CNW02A -3- nawiew, CNW02B-3-nawiew)</t>
  </si>
  <si>
    <t>432 x 429</t>
  </si>
  <si>
    <t>ul. Oleandry 2A (CNW02A -3- wywiew, CNW02B-3-wywiew)</t>
  </si>
  <si>
    <t>Zestawienie filtrów bud. UJ  - dostawa ul. Oleandry 2A</t>
  </si>
  <si>
    <t>Zestawienie filtrów dla bud. SWFiS UJ - dostawa ul. Piastowska 26, Kraków</t>
  </si>
  <si>
    <t>Piastowska 26 SWFiS (4), ZPiT (4)</t>
  </si>
  <si>
    <t>712 x 302</t>
  </si>
  <si>
    <t>Piastowska 26 SWFiS (4)</t>
  </si>
  <si>
    <t>31.</t>
  </si>
  <si>
    <t>32.</t>
  </si>
  <si>
    <t>440 x 515</t>
  </si>
  <si>
    <t>Czapskich 4 I piętro (4)</t>
  </si>
  <si>
    <t>880 x 440</t>
  </si>
  <si>
    <t>Gołębia 24, Kraków</t>
  </si>
  <si>
    <t>Anny 6 piwnica (2)</t>
  </si>
  <si>
    <t xml:space="preserve"> 490 x 592</t>
  </si>
  <si>
    <t>Piastowska 26, Kraków</t>
  </si>
  <si>
    <t>Piastowska 26 mała sala (2)</t>
  </si>
  <si>
    <t>500 x 600</t>
  </si>
  <si>
    <t>Bracka 12 (8) aula</t>
  </si>
  <si>
    <t>Bracka 12 (2) sala 55</t>
  </si>
  <si>
    <t>320 x 940</t>
  </si>
  <si>
    <t>Bracka 12 (2) korytarz, sala nr 7</t>
  </si>
  <si>
    <t>Mata filtracyjna</t>
  </si>
  <si>
    <t>Bracka 12 (5) poddasze Vallox</t>
  </si>
  <si>
    <t>2000 x1000</t>
  </si>
  <si>
    <t xml:space="preserve">Ilość szt. 3 lata </t>
  </si>
  <si>
    <t>Miejsce docelowe montaż (ilość szt)</t>
  </si>
  <si>
    <t>al. Mickiewicza 9a, Kraków</t>
  </si>
  <si>
    <t>Mickiewicza 9a (AF28-2), Mickiewicza 9b (AF50-4)</t>
  </si>
  <si>
    <t>Filtr kieszeniowy klasy EU7 wym. 592x287x600</t>
  </si>
  <si>
    <t>Mickiewicza 9a (AF28-2), Mickiewicza 9a (AF05-1)</t>
  </si>
  <si>
    <t>Mickiewicza 9a (AF28-1)</t>
  </si>
  <si>
    <t>Mickiewicza 9a (AF28-4), Mickiewicza 9b (AF50-9)</t>
  </si>
  <si>
    <t>Filtr kieszeniowy klasy EU4 wym. 592x287x360</t>
  </si>
  <si>
    <t>Mickiewicza 9a (AF28-4), Mickiewicza 9a (AF05-2)</t>
  </si>
  <si>
    <t>Mickiewicza 9a (AF28-2)</t>
  </si>
  <si>
    <t>Mickiewicza 9a (AF05-1)</t>
  </si>
  <si>
    <t>Mickiewicza 9a (AF05-2)</t>
  </si>
  <si>
    <t>Filtr kieszeniowy klasy EU7 wym. 592x490x600</t>
  </si>
  <si>
    <t>Mickiewicza 9b (AF07-1)</t>
  </si>
  <si>
    <t>Filtr kieszeniowy klasy EU4 wym. 592x490x360</t>
  </si>
  <si>
    <t>Mickiewicza 9b (AF07-2)</t>
  </si>
  <si>
    <t>Mickiewicza 9b (AF50-4)</t>
  </si>
  <si>
    <t>Mickiewicza 9b (AF50-9)</t>
  </si>
  <si>
    <t>592 x 490</t>
  </si>
  <si>
    <t>Zestawienie filtrów dla bud. Paderevianum II - dostawa al. Mickiewicza 9A, Kraków</t>
  </si>
  <si>
    <t>Krupnicza 33A, Kraków</t>
  </si>
  <si>
    <t>Krupnicza 33A (AF30- K1/2- 9), Krupnicza 33A (AF20- K2- 1), Krupnicza 33A (AF20- K2- 1),Krupnicza 33A (AF20- K3- 1), Krupnicza 33A (AF20- K4- 1), Krupnicza 33A (AF28- K5- 2)</t>
  </si>
  <si>
    <t>Krupnicza 33A (AF30- K1/2-12), Krupnicza 33A (AF30- K1/1-8), Krupnicza 33A (AF20- K2- 2), Krupnicza 33A (AF20- K3- 2), Krupnicza 33A (AF20- K4- 1), Krupnicza 33A (AF28- K5- 4)</t>
  </si>
  <si>
    <t>Krupnicza 33A (AF30- K1/2- 3)</t>
  </si>
  <si>
    <t>Krupnicza 33A (AF30- K1/1- 4)</t>
  </si>
  <si>
    <t>Krupnicza 33A (AF30- K1/1-8)</t>
  </si>
  <si>
    <t>Krupnicza 33A (AF20- K2- 1)</t>
  </si>
  <si>
    <t>Krupnicza 33A (AF20- K2- 2), Krupnicza 33A (AF20- K3- 2), Krupnicza 33A (AF20- K4- 2), Krupnicza 33A (AF28- K5- 3)</t>
  </si>
  <si>
    <t>Krupnicza 33A (AF20- K2- 1), Krupnicza 33A (AF20- K3- 1), Krupnicza 33A (AF20- K4- 1), Krupnicza 33A (AF28- K5- 1)</t>
  </si>
  <si>
    <t>Krupnicza 33A (AF20- K2- 2)</t>
  </si>
  <si>
    <t>Krupnicza 33A (AF20- K2- 4), Krupnicza 33A (AF20- K3- 4), Krupnicza 33A (AF20- K4- 4), Krupnicza 33A (AF28- K5- 6)</t>
  </si>
  <si>
    <t>Krupnicza 33A (AF20- K2- 2), Krupnicza 33A (AF20- K3- 2), Krupnicza 33A (AF20- K4- 2), Krupnicza 33A (AF28- K5- 2)</t>
  </si>
  <si>
    <t>Krupnicza 33A (AF20- K3- 1)</t>
  </si>
  <si>
    <t>Krupnicza 33A (AF20- K3- 2)</t>
  </si>
  <si>
    <t>Krupnicza 33A (AF20- K3- 4)</t>
  </si>
  <si>
    <t>Krupnicza 33A (AF20- K4- 1)</t>
  </si>
  <si>
    <t>Krupnicza 33A (AF20- K4- 2)</t>
  </si>
  <si>
    <t>Krupnicza 33A (AF20- K4- 4)</t>
  </si>
  <si>
    <t>Krupnicza 33A (AF28- K5- 2)</t>
  </si>
  <si>
    <t>Krupnicza 33A (AF28- K5- 3)</t>
  </si>
  <si>
    <t>Krupnicza 33A (AF28- K5- 1)</t>
  </si>
  <si>
    <t>Krupnicza 33A (AF28- K5- 4)</t>
  </si>
  <si>
    <t>Krupnicza 33A (AF28- K5- 6)</t>
  </si>
  <si>
    <t>Zestawienie filtrów bud. WPiA UJ  -dostawa ul. Krupnicza 33A, Kraków</t>
  </si>
  <si>
    <t>Zestawienie filtrów dla bud. Psychologii - dostawa ul. Ingardena 6, Kraków</t>
  </si>
  <si>
    <t>Ilość szt.</t>
  </si>
  <si>
    <t>Kraków, Ingardena 6</t>
  </si>
  <si>
    <t xml:space="preserve"> Ingardena 6 (8)</t>
  </si>
  <si>
    <t xml:space="preserve"> Ingardena 6 (3)</t>
  </si>
  <si>
    <t>Ingardena 6 (5)</t>
  </si>
  <si>
    <t xml:space="preserve"> Ingardena 6 (4)</t>
  </si>
  <si>
    <t>ePM10 80 %</t>
  </si>
  <si>
    <t>Zestawienie filtrów dla budynków UJ - I kampus dostawa ul. Gołębia 24, Kraków</t>
  </si>
  <si>
    <t>Zestawienie filtrów dla bud. Biblioteki Jagiellońskiej - dostawa al. Mickiewicza 22, Kraków</t>
  </si>
  <si>
    <t>Wykaz filtrów powietrza w Bibliotece Jagiellońskiej</t>
  </si>
  <si>
    <t>Rodzaje filtrów</t>
  </si>
  <si>
    <t>Filtry kieszeniowe G3</t>
  </si>
  <si>
    <t>592x592x360</t>
  </si>
  <si>
    <t>592x287x360</t>
  </si>
  <si>
    <t>592x592x195</t>
  </si>
  <si>
    <t>592x287x195</t>
  </si>
  <si>
    <t>287x287x195</t>
  </si>
  <si>
    <t>Filtry kieszeniowe G4</t>
  </si>
  <si>
    <t>287x287x360</t>
  </si>
  <si>
    <t>Filtry kieszeniowe G5</t>
  </si>
  <si>
    <t>592x592x590</t>
  </si>
  <si>
    <t>592x287x590</t>
  </si>
  <si>
    <t>287x287x590</t>
  </si>
  <si>
    <t>592x592x500</t>
  </si>
  <si>
    <t>592x287x500</t>
  </si>
  <si>
    <t>Filtry kieszeniowe G7</t>
  </si>
  <si>
    <t>490x592x590</t>
  </si>
  <si>
    <t>Filtry kasetowe G3</t>
  </si>
  <si>
    <t>287x610x100</t>
  </si>
  <si>
    <t>672x392x100</t>
  </si>
  <si>
    <t>680x330x100</t>
  </si>
  <si>
    <t>610x395x100</t>
  </si>
  <si>
    <t>Filtry kasetowe plisowane G3</t>
  </si>
  <si>
    <t>1500x510x25</t>
  </si>
  <si>
    <t>Filtr kasetowy G4</t>
  </si>
  <si>
    <t>1075x595x50</t>
  </si>
  <si>
    <t>850x650x100</t>
  </si>
  <si>
    <t>Filtr kasetowy G5</t>
  </si>
  <si>
    <t>920x400x100</t>
  </si>
  <si>
    <t>Filtr panelowy G3</t>
  </si>
  <si>
    <t>190x595</t>
  </si>
  <si>
    <t>190x720</t>
  </si>
  <si>
    <t>al. Mickiewicza 22</t>
  </si>
  <si>
    <t>x</t>
  </si>
  <si>
    <t>490 x 592</t>
  </si>
  <si>
    <t>kasetowe</t>
  </si>
  <si>
    <t>287 x 610</t>
  </si>
  <si>
    <t>672 x 392</t>
  </si>
  <si>
    <t>680 x 330</t>
  </si>
  <si>
    <t>610 x 395</t>
  </si>
  <si>
    <t>1500 x 510</t>
  </si>
  <si>
    <t>1075 x 595</t>
  </si>
  <si>
    <t>850 x 650</t>
  </si>
  <si>
    <t>920 x 400</t>
  </si>
  <si>
    <t>190 x 595</t>
  </si>
  <si>
    <t>190 x 720</t>
  </si>
  <si>
    <t>Rodzaj filtra</t>
  </si>
  <si>
    <t>Klasa</t>
  </si>
  <si>
    <t>Wielkość HxB</t>
  </si>
  <si>
    <t>Długość kieszeni</t>
  </si>
  <si>
    <t>Ilość</t>
  </si>
  <si>
    <t>Materiał</t>
  </si>
  <si>
    <t>Wymiar ramki [szer. x grub.]</t>
  </si>
  <si>
    <t>Zamówienie od 08.2019 do 12.2019</t>
  </si>
  <si>
    <t>Zamówienie od 01.2021 do 12.2021</t>
  </si>
  <si>
    <t>Cena jedn. netto</t>
  </si>
  <si>
    <t>filtracji</t>
  </si>
  <si>
    <t>kieszeni</t>
  </si>
  <si>
    <t>filtracyjny</t>
  </si>
  <si>
    <t>netto</t>
  </si>
  <si>
    <t>[-]</t>
  </si>
  <si>
    <t>[mm x mm]</t>
  </si>
  <si>
    <t>[mm]</t>
  </si>
  <si>
    <t>[szt]</t>
  </si>
  <si>
    <t>[zł]</t>
  </si>
  <si>
    <t>F9</t>
  </si>
  <si>
    <t>włóknina syntetyczna</t>
  </si>
  <si>
    <t>20 x 25</t>
  </si>
  <si>
    <t>G4</t>
  </si>
  <si>
    <t>592x592</t>
  </si>
  <si>
    <t>-</t>
  </si>
  <si>
    <t>287x592</t>
  </si>
  <si>
    <t>F5</t>
  </si>
  <si>
    <t>standard+2</t>
  </si>
  <si>
    <t>Zestawienie filtrów dla bud. NCPS Solaris  - dostawa ul. Czerwone Maki 98 , Kraków</t>
  </si>
  <si>
    <t>ePM1 85%</t>
  </si>
  <si>
    <t>ISO Coarse 60%</t>
  </si>
  <si>
    <t>287 x592</t>
  </si>
  <si>
    <t>ul. Czerwone Maki 98</t>
  </si>
  <si>
    <t xml:space="preserve">ISO Coarse 60% </t>
  </si>
  <si>
    <t xml:space="preserve">Cena brutto /szt. </t>
  </si>
  <si>
    <t xml:space="preserve">Cena netto /szt. </t>
  </si>
  <si>
    <t>Grubość ramki [mm]</t>
  </si>
  <si>
    <t xml:space="preserve">Cena netto/szt. </t>
  </si>
  <si>
    <t xml:space="preserve">Cena brutto/szt. </t>
  </si>
  <si>
    <t xml:space="preserve">ISO Coarse 50% </t>
  </si>
  <si>
    <t>Miejsce dostwy</t>
  </si>
  <si>
    <t>Oleandry 2A</t>
  </si>
  <si>
    <t>Mickiewicza 9A</t>
  </si>
  <si>
    <t>Krupnicza 33A</t>
  </si>
  <si>
    <t>Mickiewicza 22</t>
  </si>
  <si>
    <t>Czerwone Maki 98</t>
  </si>
  <si>
    <t>Razem [PLN]</t>
  </si>
  <si>
    <t>Wartość netto 2019r.</t>
  </si>
  <si>
    <t>Wartość netto 2020r.</t>
  </si>
  <si>
    <t>Wartość netto 2021r.</t>
  </si>
  <si>
    <t>Wartość netto 2022r.</t>
  </si>
  <si>
    <t>1100 x 590</t>
  </si>
  <si>
    <t>kasetowe plisowane (termoplis)</t>
  </si>
  <si>
    <t xml:space="preserve">panelowy typ fan coil </t>
  </si>
  <si>
    <t>Zestawienie zbiorcze szacowanych kosztów dostawy filtrów w latach 2019-2022 dla budynków UJ w Krakowie wg wykazu:</t>
  </si>
  <si>
    <t>355 x 425</t>
  </si>
  <si>
    <t>Ilość szt. w okresie obowiązywania umowy</t>
  </si>
  <si>
    <t>Nazwa producenta oferowanego filtra</t>
  </si>
  <si>
    <t xml:space="preserve">Mickiewicza 9b </t>
  </si>
  <si>
    <t>kasetowy plisowany</t>
  </si>
  <si>
    <t>Ilość szt./rok 2024</t>
  </si>
  <si>
    <t>Wartość netto (2024r.)</t>
  </si>
  <si>
    <t>ePM1 60%</t>
  </si>
  <si>
    <t>ePM10 60%</t>
  </si>
  <si>
    <t>Piastowska 26 - siłownia</t>
  </si>
  <si>
    <t>ePM2,5 65%</t>
  </si>
  <si>
    <t>ul. Oleandry 2A - Przewiązka (CNW01 -wywiew, CNW01-nawiew)</t>
  </si>
  <si>
    <t>ePM10 50%</t>
  </si>
  <si>
    <t>428 x 428</t>
  </si>
  <si>
    <t>ul. Oleandry 2A - Przewiązka (CNW02, CNW03 -wywiew, CNW02, CNW03 -nawiew)</t>
  </si>
  <si>
    <t>Olszewskiego 2 (2) poddasze Verso R-40 - nawiew</t>
  </si>
  <si>
    <t>Olszewskiego 2 (2) poddasze Verso R-40 - wyciąg</t>
  </si>
  <si>
    <t>490 x 490</t>
  </si>
  <si>
    <t>Olszewskiego 2 (2) poddasze Verso R-20 - nawiew x 2</t>
  </si>
  <si>
    <t>Olszewskiego 2 (2) poddasze Verso R-20 - wyciąg x 2</t>
  </si>
  <si>
    <t>39.</t>
  </si>
  <si>
    <t>Ilość szt.  /rok 2024</t>
  </si>
  <si>
    <t>40.</t>
  </si>
  <si>
    <t>41.</t>
  </si>
  <si>
    <t>Zestawienie filtrów dla bud. Panerevianum - dostawa al. Mickiewicza 9, Kraków</t>
  </si>
  <si>
    <t>Kraków, al. Mickiewicza 9</t>
  </si>
  <si>
    <t>Mickiewicza 9</t>
  </si>
  <si>
    <t>Mickiewicza 9 (1Ck1 -2 szt, 1 Ck2- 2 szt)</t>
  </si>
  <si>
    <t>Mickiewicza 9 (1Ck1 -1 szt, 1 Ck2- 1 szt)</t>
  </si>
  <si>
    <t>754 x 341</t>
  </si>
  <si>
    <t>754 x 315</t>
  </si>
  <si>
    <t>Piastowska 26 - magazyn strojów ZPiT (piwnica)(1)</t>
  </si>
  <si>
    <t>Zestawienie filtrów dla bud. UJ Reymonta 4 - dostawa ul. Reymonta 4, Kraków</t>
  </si>
  <si>
    <t>287 x 490</t>
  </si>
  <si>
    <t>ul. Reymonta 4</t>
  </si>
  <si>
    <t>Zestawienie filtrów dla budynku UJ  Małe Paderevianum  - dostawa al. Mickiewicza 11</t>
  </si>
  <si>
    <t>al. Mickiewicza 11</t>
  </si>
  <si>
    <t>ISO Coarse 80%</t>
  </si>
  <si>
    <t>panelowy</t>
  </si>
  <si>
    <t>ISO Coarse 55%</t>
  </si>
  <si>
    <t>580  x 1280</t>
  </si>
  <si>
    <t>745 x 350</t>
  </si>
  <si>
    <t>ePM10 55%</t>
  </si>
  <si>
    <t>610 x 287</t>
  </si>
  <si>
    <t>ePM10 75%</t>
  </si>
  <si>
    <t>560  x 850</t>
  </si>
  <si>
    <t>565  x 645</t>
  </si>
  <si>
    <t>1500 x 60000</t>
  </si>
  <si>
    <t>790  x 490</t>
  </si>
  <si>
    <t>457 x 457</t>
  </si>
  <si>
    <t>kasetowy mini pleat</t>
  </si>
  <si>
    <t xml:space="preserve">ePM10 80% </t>
  </si>
  <si>
    <t xml:space="preserve">ISO Coarse 65% </t>
  </si>
  <si>
    <t xml:space="preserve">ePM10 80 % </t>
  </si>
  <si>
    <t xml:space="preserve">ePM2,5 65% </t>
  </si>
  <si>
    <t xml:space="preserve">ePM1 85% </t>
  </si>
  <si>
    <t xml:space="preserve">ePM1 70% </t>
  </si>
  <si>
    <t xml:space="preserve">ePM10 75% </t>
  </si>
  <si>
    <t xml:space="preserve">ePM10 50% </t>
  </si>
  <si>
    <t>H13</t>
  </si>
  <si>
    <t>kasetowy płaski</t>
  </si>
  <si>
    <t>Wartość brutto lata 2023-2024</t>
  </si>
  <si>
    <t>E11</t>
  </si>
  <si>
    <t>42.</t>
  </si>
  <si>
    <t>Floriańska 49 Systemair  TLP200/5,0</t>
  </si>
  <si>
    <t>425 x 430</t>
  </si>
  <si>
    <t>Ilość szt.  /rok 2026</t>
  </si>
  <si>
    <t>Wartość netto (2026r.)</t>
  </si>
  <si>
    <t>Ilość szt.  /rok 2025</t>
  </si>
  <si>
    <t>Wartość netto (2025r.)</t>
  </si>
  <si>
    <t>Wartość netto lata 2024-2026</t>
  </si>
  <si>
    <t>Wartość brutto lata 2024-2026</t>
  </si>
  <si>
    <t>Ilość szt./rok 2025</t>
  </si>
  <si>
    <t>Ilość szt./rok 2026</t>
  </si>
  <si>
    <t>ISO Coarse 85%</t>
  </si>
  <si>
    <t xml:space="preserve">592 x 490 </t>
  </si>
  <si>
    <t xml:space="preserve">ePM10 70% </t>
  </si>
  <si>
    <t>ePM1 50 %</t>
  </si>
  <si>
    <t>640 x 700</t>
  </si>
  <si>
    <t xml:space="preserve">19. </t>
  </si>
  <si>
    <t xml:space="preserve">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</si>
</sst>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scheme val="minor"/>
    </font>
    <font>
      <sz val="11"/>
      <color theme="4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 CE"/>
      <charset val="238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50"/>
        <bgColor indexed="55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/>
    </xf>
    <xf numFmtId="2" fontId="0" fillId="0" borderId="4" xfId="0" applyNumberFormat="1" applyBorder="1"/>
    <xf numFmtId="0" fontId="8" fillId="0" borderId="0" xfId="0" applyFont="1"/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4" fontId="0" fillId="4" borderId="1" xfId="0" applyNumberForma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0" xfId="0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6" borderId="0" xfId="0" applyFont="1" applyFill="1"/>
    <xf numFmtId="0" fontId="0" fillId="6" borderId="1" xfId="0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0" fontId="0" fillId="6" borderId="0" xfId="0" applyFill="1"/>
    <xf numFmtId="0" fontId="0" fillId="4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9" fillId="0" borderId="0" xfId="0" applyFont="1"/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8" fillId="0" borderId="0" xfId="0" applyNumberFormat="1" applyFont="1"/>
    <xf numFmtId="1" fontId="19" fillId="0" borderId="0" xfId="0" applyNumberFormat="1" applyFont="1" applyAlignment="1">
      <alignment horizontal="center"/>
    </xf>
    <xf numFmtId="49" fontId="19" fillId="0" borderId="0" xfId="0" applyNumberFormat="1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23" fillId="7" borderId="12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 wrapText="1"/>
    </xf>
    <xf numFmtId="0" fontId="23" fillId="11" borderId="15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2" fontId="23" fillId="11" borderId="17" xfId="0" applyNumberFormat="1" applyFont="1" applyFill="1" applyBorder="1" applyAlignment="1">
      <alignment horizontal="right" vertical="center" wrapText="1"/>
    </xf>
    <xf numFmtId="2" fontId="23" fillId="11" borderId="15" xfId="0" applyNumberFormat="1" applyFont="1" applyFill="1" applyBorder="1" applyAlignment="1">
      <alignment horizontal="right" vertical="center" wrapText="1"/>
    </xf>
    <xf numFmtId="49" fontId="19" fillId="2" borderId="0" xfId="0" applyNumberFormat="1" applyFont="1" applyFill="1"/>
    <xf numFmtId="1" fontId="19" fillId="2" borderId="0" xfId="0" applyNumberFormat="1" applyFont="1" applyFill="1" applyAlignment="1">
      <alignment horizontal="center"/>
    </xf>
    <xf numFmtId="0" fontId="23" fillId="9" borderId="1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165" fontId="25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164" fontId="28" fillId="0" borderId="6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64" fontId="29" fillId="5" borderId="18" xfId="0" applyNumberFormat="1" applyFont="1" applyFill="1" applyBorder="1" applyAlignment="1">
      <alignment horizontal="center" vertical="center" wrapText="1"/>
    </xf>
    <xf numFmtId="164" fontId="29" fillId="12" borderId="18" xfId="0" applyNumberFormat="1" applyFont="1" applyFill="1" applyBorder="1" applyAlignment="1">
      <alignment horizontal="center" vertical="center" wrapText="1"/>
    </xf>
    <xf numFmtId="164" fontId="29" fillId="3" borderId="18" xfId="0" applyNumberFormat="1" applyFont="1" applyFill="1" applyBorder="1" applyAlignment="1">
      <alignment horizontal="center" vertical="center" wrapText="1"/>
    </xf>
    <xf numFmtId="164" fontId="29" fillId="13" borderId="18" xfId="0" applyNumberFormat="1" applyFont="1" applyFill="1" applyBorder="1" applyAlignment="1">
      <alignment horizontal="center" vertical="center" wrapText="1"/>
    </xf>
    <xf numFmtId="164" fontId="29" fillId="14" borderId="19" xfId="0" applyNumberFormat="1" applyFont="1" applyFill="1" applyBorder="1" applyAlignment="1">
      <alignment horizontal="center" vertical="center" wrapText="1"/>
    </xf>
    <xf numFmtId="164" fontId="29" fillId="4" borderId="2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24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/>
    <xf numFmtId="0" fontId="2" fillId="0" borderId="1" xfId="0" applyFont="1" applyBorder="1" applyAlignment="1">
      <alignment horizontal="center" vertical="center" wrapText="1"/>
    </xf>
    <xf numFmtId="0" fontId="0" fillId="0" borderId="21" xfId="0" applyBorder="1"/>
    <xf numFmtId="0" fontId="31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0" fontId="23" fillId="10" borderId="11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7"/>
  <sheetViews>
    <sheetView topLeftCell="D28" zoomScale="77" zoomScaleNormal="77" workbookViewId="0">
      <selection activeCell="U48" sqref="U48"/>
    </sheetView>
  </sheetViews>
  <sheetFormatPr defaultRowHeight="15" x14ac:dyDescent="0.25"/>
  <cols>
    <col min="2" max="2" width="35.85546875" customWidth="1"/>
    <col min="3" max="3" width="25.140625" customWidth="1"/>
    <col min="4" max="4" width="33.28515625" customWidth="1"/>
    <col min="5" max="5" width="17.28515625" customWidth="1"/>
    <col min="6" max="6" width="17.7109375" customWidth="1"/>
    <col min="7" max="7" width="20.7109375" customWidth="1"/>
    <col min="8" max="8" width="17.7109375" customWidth="1"/>
    <col min="9" max="9" width="12" customWidth="1"/>
    <col min="10" max="11" width="11.85546875" customWidth="1"/>
    <col min="12" max="12" width="15.7109375" customWidth="1"/>
    <col min="13" max="13" width="21.42578125" customWidth="1"/>
    <col min="14" max="14" width="40.140625" customWidth="1"/>
    <col min="15" max="15" width="13.5703125" customWidth="1"/>
    <col min="16" max="16" width="12.140625" customWidth="1"/>
    <col min="17" max="17" width="14.28515625" customWidth="1"/>
    <col min="18" max="19" width="17.140625" customWidth="1"/>
    <col min="20" max="20" width="19.85546875" customWidth="1"/>
    <col min="21" max="21" width="17.7109375" customWidth="1"/>
    <col min="22" max="22" width="18.42578125" customWidth="1"/>
  </cols>
  <sheetData>
    <row r="1" spans="1:22" ht="18.75" customHeight="1" x14ac:dyDescent="0.25">
      <c r="A1" s="17" t="s">
        <v>254</v>
      </c>
    </row>
    <row r="3" spans="1:22" ht="22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9"/>
      <c r="S3" s="19"/>
      <c r="T3" s="18"/>
      <c r="U3" s="18"/>
    </row>
    <row r="4" spans="1:22" ht="90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339</v>
      </c>
      <c r="I4" s="2" t="s">
        <v>379</v>
      </c>
      <c r="J4" s="2" t="s">
        <v>426</v>
      </c>
      <c r="K4" s="2" t="s">
        <v>424</v>
      </c>
      <c r="L4" s="2" t="s">
        <v>359</v>
      </c>
      <c r="M4" s="2" t="s">
        <v>9</v>
      </c>
      <c r="N4" s="2" t="s">
        <v>10</v>
      </c>
      <c r="O4" s="2" t="s">
        <v>338</v>
      </c>
      <c r="P4" s="2" t="s">
        <v>337</v>
      </c>
      <c r="Q4" s="3" t="s">
        <v>364</v>
      </c>
      <c r="R4" s="3" t="s">
        <v>427</v>
      </c>
      <c r="S4" s="3" t="s">
        <v>425</v>
      </c>
      <c r="T4" s="3" t="s">
        <v>428</v>
      </c>
      <c r="U4" s="2" t="s">
        <v>429</v>
      </c>
      <c r="V4" s="2" t="s">
        <v>360</v>
      </c>
    </row>
    <row r="5" spans="1:22" ht="30" customHeight="1" x14ac:dyDescent="0.25">
      <c r="A5" s="51" t="s">
        <v>13</v>
      </c>
      <c r="B5" s="51" t="s">
        <v>130</v>
      </c>
      <c r="C5" s="51" t="s">
        <v>15</v>
      </c>
      <c r="D5" s="51" t="s">
        <v>16</v>
      </c>
      <c r="E5" s="51" t="s">
        <v>131</v>
      </c>
      <c r="F5" s="51">
        <v>130</v>
      </c>
      <c r="G5" s="51"/>
      <c r="H5" s="51"/>
      <c r="I5" s="51">
        <v>2</v>
      </c>
      <c r="J5" s="51">
        <v>2</v>
      </c>
      <c r="K5" s="51">
        <f>I5/2</f>
        <v>1</v>
      </c>
      <c r="L5" s="51">
        <f>I5+J5+K5</f>
        <v>5</v>
      </c>
      <c r="M5" s="112" t="s">
        <v>188</v>
      </c>
      <c r="N5" s="53" t="s">
        <v>44</v>
      </c>
      <c r="O5" s="55"/>
      <c r="P5" s="54">
        <f>O5*1.23</f>
        <v>0</v>
      </c>
      <c r="Q5" s="54">
        <f t="shared" ref="Q5:Q46" si="0">I5*O5</f>
        <v>0</v>
      </c>
      <c r="R5" s="54">
        <f t="shared" ref="R5:R46" si="1">J5*O5</f>
        <v>0</v>
      </c>
      <c r="S5" s="55">
        <f>K5*O5</f>
        <v>0</v>
      </c>
      <c r="T5" s="55">
        <f t="shared" ref="T5:T46" si="2">O5*L5</f>
        <v>0</v>
      </c>
      <c r="U5" s="54">
        <f>T5*1.23</f>
        <v>0</v>
      </c>
      <c r="V5" s="154"/>
    </row>
    <row r="6" spans="1:22" ht="30" customHeight="1" x14ac:dyDescent="0.25">
      <c r="A6" s="51" t="s">
        <v>18</v>
      </c>
      <c r="B6" s="51" t="s">
        <v>14</v>
      </c>
      <c r="C6" s="51" t="s">
        <v>15</v>
      </c>
      <c r="D6" s="51" t="s">
        <v>19</v>
      </c>
      <c r="E6" s="51" t="s">
        <v>132</v>
      </c>
      <c r="F6" s="51">
        <v>150</v>
      </c>
      <c r="G6" s="51">
        <v>5</v>
      </c>
      <c r="H6" s="51">
        <v>25</v>
      </c>
      <c r="I6" s="51">
        <v>2</v>
      </c>
      <c r="J6" s="51">
        <v>2</v>
      </c>
      <c r="K6" s="51">
        <f t="shared" ref="K6:K46" si="3">I6/2</f>
        <v>1</v>
      </c>
      <c r="L6" s="51">
        <f t="shared" ref="L6:L46" si="4">I6+J6+K6</f>
        <v>5</v>
      </c>
      <c r="M6" s="52" t="s">
        <v>43</v>
      </c>
      <c r="N6" s="53" t="s">
        <v>46</v>
      </c>
      <c r="O6" s="55"/>
      <c r="P6" s="54">
        <f t="shared" ref="P6:P41" si="5">O6*1.23</f>
        <v>0</v>
      </c>
      <c r="Q6" s="54">
        <f t="shared" si="0"/>
        <v>0</v>
      </c>
      <c r="R6" s="54">
        <f t="shared" si="1"/>
        <v>0</v>
      </c>
      <c r="S6" s="55">
        <f t="shared" ref="S6:S46" si="6">K6*O6</f>
        <v>0</v>
      </c>
      <c r="T6" s="55">
        <f t="shared" si="2"/>
        <v>0</v>
      </c>
      <c r="U6" s="54">
        <f t="shared" ref="U6:U46" si="7">T6*1.23</f>
        <v>0</v>
      </c>
      <c r="V6" s="154"/>
    </row>
    <row r="7" spans="1:22" ht="48" customHeight="1" x14ac:dyDescent="0.25">
      <c r="A7" s="56" t="s">
        <v>20</v>
      </c>
      <c r="B7" s="51" t="s">
        <v>14</v>
      </c>
      <c r="C7" s="51" t="s">
        <v>15</v>
      </c>
      <c r="D7" s="51" t="s">
        <v>19</v>
      </c>
      <c r="E7" s="51" t="s">
        <v>40</v>
      </c>
      <c r="F7" s="56">
        <v>300</v>
      </c>
      <c r="G7" s="56">
        <v>6</v>
      </c>
      <c r="H7" s="51">
        <v>25</v>
      </c>
      <c r="I7" s="56">
        <v>22</v>
      </c>
      <c r="J7" s="56">
        <v>22</v>
      </c>
      <c r="K7" s="51">
        <f t="shared" si="3"/>
        <v>11</v>
      </c>
      <c r="L7" s="51">
        <f t="shared" si="4"/>
        <v>55</v>
      </c>
      <c r="M7" s="52" t="s">
        <v>43</v>
      </c>
      <c r="N7" s="57" t="s">
        <v>133</v>
      </c>
      <c r="O7" s="55"/>
      <c r="P7" s="54">
        <f t="shared" si="5"/>
        <v>0</v>
      </c>
      <c r="Q7" s="54">
        <f t="shared" si="0"/>
        <v>0</v>
      </c>
      <c r="R7" s="54">
        <f t="shared" si="1"/>
        <v>0</v>
      </c>
      <c r="S7" s="55">
        <f t="shared" si="6"/>
        <v>0</v>
      </c>
      <c r="T7" s="55">
        <f t="shared" si="2"/>
        <v>0</v>
      </c>
      <c r="U7" s="54">
        <f t="shared" si="7"/>
        <v>0</v>
      </c>
      <c r="V7" s="154"/>
    </row>
    <row r="8" spans="1:22" ht="30" customHeight="1" x14ac:dyDescent="0.25">
      <c r="A8" s="56" t="s">
        <v>21</v>
      </c>
      <c r="B8" s="51" t="s">
        <v>14</v>
      </c>
      <c r="C8" s="51" t="s">
        <v>15</v>
      </c>
      <c r="D8" s="51" t="s">
        <v>16</v>
      </c>
      <c r="E8" s="51" t="s">
        <v>40</v>
      </c>
      <c r="F8" s="56">
        <v>600</v>
      </c>
      <c r="G8" s="56">
        <v>6</v>
      </c>
      <c r="H8" s="51">
        <v>25</v>
      </c>
      <c r="I8" s="56">
        <v>8</v>
      </c>
      <c r="J8" s="56">
        <v>8</v>
      </c>
      <c r="K8" s="51">
        <f t="shared" si="3"/>
        <v>4</v>
      </c>
      <c r="L8" s="51">
        <f t="shared" si="4"/>
        <v>20</v>
      </c>
      <c r="M8" s="52" t="s">
        <v>43</v>
      </c>
      <c r="N8" s="57" t="s">
        <v>135</v>
      </c>
      <c r="O8" s="55"/>
      <c r="P8" s="54">
        <f t="shared" si="5"/>
        <v>0</v>
      </c>
      <c r="Q8" s="54">
        <f t="shared" si="0"/>
        <v>0</v>
      </c>
      <c r="R8" s="54">
        <f t="shared" si="1"/>
        <v>0</v>
      </c>
      <c r="S8" s="55">
        <f t="shared" si="6"/>
        <v>0</v>
      </c>
      <c r="T8" s="55">
        <f t="shared" si="2"/>
        <v>0</v>
      </c>
      <c r="U8" s="54">
        <f t="shared" si="7"/>
        <v>0</v>
      </c>
      <c r="V8" s="154"/>
    </row>
    <row r="9" spans="1:22" ht="30" customHeight="1" x14ac:dyDescent="0.25">
      <c r="A9" s="56" t="s">
        <v>22</v>
      </c>
      <c r="B9" s="51" t="s">
        <v>14</v>
      </c>
      <c r="C9" s="51" t="s">
        <v>15</v>
      </c>
      <c r="D9" s="51" t="s">
        <v>16</v>
      </c>
      <c r="E9" s="51" t="s">
        <v>137</v>
      </c>
      <c r="F9" s="56">
        <v>360</v>
      </c>
      <c r="G9" s="56">
        <v>5</v>
      </c>
      <c r="H9" s="51">
        <v>25</v>
      </c>
      <c r="I9" s="56">
        <v>4</v>
      </c>
      <c r="J9" s="56">
        <v>4</v>
      </c>
      <c r="K9" s="51">
        <f t="shared" si="3"/>
        <v>2</v>
      </c>
      <c r="L9" s="51">
        <f t="shared" si="4"/>
        <v>10</v>
      </c>
      <c r="M9" s="52" t="s">
        <v>43</v>
      </c>
      <c r="N9" s="53" t="s">
        <v>53</v>
      </c>
      <c r="O9" s="55"/>
      <c r="P9" s="54">
        <f t="shared" si="5"/>
        <v>0</v>
      </c>
      <c r="Q9" s="54">
        <f t="shared" si="0"/>
        <v>0</v>
      </c>
      <c r="R9" s="54">
        <f t="shared" si="1"/>
        <v>0</v>
      </c>
      <c r="S9" s="55">
        <f t="shared" si="6"/>
        <v>0</v>
      </c>
      <c r="T9" s="55">
        <f t="shared" si="2"/>
        <v>0</v>
      </c>
      <c r="U9" s="54">
        <f t="shared" si="7"/>
        <v>0</v>
      </c>
      <c r="V9" s="154"/>
    </row>
    <row r="10" spans="1:22" ht="30" customHeight="1" x14ac:dyDescent="0.25">
      <c r="A10" s="56" t="s">
        <v>23</v>
      </c>
      <c r="B10" s="51" t="s">
        <v>14</v>
      </c>
      <c r="C10" s="51" t="s">
        <v>15</v>
      </c>
      <c r="D10" s="51" t="s">
        <v>19</v>
      </c>
      <c r="E10" s="51" t="s">
        <v>140</v>
      </c>
      <c r="F10" s="56">
        <v>360</v>
      </c>
      <c r="G10" s="56">
        <v>6</v>
      </c>
      <c r="H10" s="51">
        <v>25</v>
      </c>
      <c r="I10" s="56">
        <v>4</v>
      </c>
      <c r="J10" s="56">
        <v>4</v>
      </c>
      <c r="K10" s="51">
        <f t="shared" si="3"/>
        <v>2</v>
      </c>
      <c r="L10" s="51">
        <f t="shared" si="4"/>
        <v>10</v>
      </c>
      <c r="M10" s="52" t="s">
        <v>43</v>
      </c>
      <c r="N10" s="57" t="s">
        <v>139</v>
      </c>
      <c r="O10" s="55"/>
      <c r="P10" s="54">
        <f t="shared" si="5"/>
        <v>0</v>
      </c>
      <c r="Q10" s="54">
        <f t="shared" si="0"/>
        <v>0</v>
      </c>
      <c r="R10" s="54">
        <f t="shared" si="1"/>
        <v>0</v>
      </c>
      <c r="S10" s="55">
        <f t="shared" si="6"/>
        <v>0</v>
      </c>
      <c r="T10" s="55">
        <f t="shared" si="2"/>
        <v>0</v>
      </c>
      <c r="U10" s="54">
        <f t="shared" si="7"/>
        <v>0</v>
      </c>
      <c r="V10" s="154"/>
    </row>
    <row r="11" spans="1:22" ht="30" customHeight="1" x14ac:dyDescent="0.25">
      <c r="A11" s="56" t="s">
        <v>141</v>
      </c>
      <c r="B11" s="51" t="s">
        <v>14</v>
      </c>
      <c r="C11" s="51" t="s">
        <v>15</v>
      </c>
      <c r="D11" s="51" t="s">
        <v>19</v>
      </c>
      <c r="E11" s="51" t="s">
        <v>41</v>
      </c>
      <c r="F11" s="56">
        <v>360</v>
      </c>
      <c r="G11" s="56">
        <v>3</v>
      </c>
      <c r="H11" s="51">
        <v>25</v>
      </c>
      <c r="I11" s="56">
        <v>12</v>
      </c>
      <c r="J11" s="56">
        <v>12</v>
      </c>
      <c r="K11" s="51">
        <f t="shared" si="3"/>
        <v>6</v>
      </c>
      <c r="L11" s="51">
        <f t="shared" si="4"/>
        <v>30</v>
      </c>
      <c r="M11" s="52" t="s">
        <v>43</v>
      </c>
      <c r="N11" s="57" t="s">
        <v>143</v>
      </c>
      <c r="O11" s="55"/>
      <c r="P11" s="54">
        <f t="shared" si="5"/>
        <v>0</v>
      </c>
      <c r="Q11" s="54">
        <f t="shared" si="0"/>
        <v>0</v>
      </c>
      <c r="R11" s="54">
        <f t="shared" si="1"/>
        <v>0</v>
      </c>
      <c r="S11" s="55">
        <f t="shared" si="6"/>
        <v>0</v>
      </c>
      <c r="T11" s="55">
        <f t="shared" si="2"/>
        <v>0</v>
      </c>
      <c r="U11" s="54">
        <f t="shared" si="7"/>
        <v>0</v>
      </c>
      <c r="V11" s="154"/>
    </row>
    <row r="12" spans="1:22" ht="30" customHeight="1" x14ac:dyDescent="0.25">
      <c r="A12" s="56" t="s">
        <v>144</v>
      </c>
      <c r="B12" s="51" t="s">
        <v>14</v>
      </c>
      <c r="C12" s="51" t="s">
        <v>15</v>
      </c>
      <c r="D12" s="51" t="s">
        <v>16</v>
      </c>
      <c r="E12" s="53" t="s">
        <v>145</v>
      </c>
      <c r="F12" s="56">
        <v>300</v>
      </c>
      <c r="G12" s="56">
        <v>6</v>
      </c>
      <c r="H12" s="51">
        <v>25</v>
      </c>
      <c r="I12" s="56">
        <v>4</v>
      </c>
      <c r="J12" s="56">
        <v>4</v>
      </c>
      <c r="K12" s="51">
        <f t="shared" si="3"/>
        <v>2</v>
      </c>
      <c r="L12" s="51">
        <f t="shared" si="4"/>
        <v>10</v>
      </c>
      <c r="M12" s="52" t="s">
        <v>43</v>
      </c>
      <c r="N12" s="33" t="s">
        <v>61</v>
      </c>
      <c r="O12" s="55"/>
      <c r="P12" s="54">
        <f t="shared" si="5"/>
        <v>0</v>
      </c>
      <c r="Q12" s="54">
        <f t="shared" si="0"/>
        <v>0</v>
      </c>
      <c r="R12" s="54">
        <f t="shared" si="1"/>
        <v>0</v>
      </c>
      <c r="S12" s="55">
        <f t="shared" si="6"/>
        <v>0</v>
      </c>
      <c r="T12" s="55">
        <f t="shared" si="2"/>
        <v>0</v>
      </c>
      <c r="U12" s="54">
        <f t="shared" si="7"/>
        <v>0</v>
      </c>
      <c r="V12" s="154"/>
    </row>
    <row r="13" spans="1:22" ht="30" customHeight="1" x14ac:dyDescent="0.25">
      <c r="A13" s="56" t="s">
        <v>56</v>
      </c>
      <c r="B13" s="51" t="s">
        <v>14</v>
      </c>
      <c r="C13" s="51" t="s">
        <v>15</v>
      </c>
      <c r="D13" s="51" t="s">
        <v>19</v>
      </c>
      <c r="E13" s="53" t="s">
        <v>146</v>
      </c>
      <c r="F13" s="56">
        <v>300</v>
      </c>
      <c r="G13" s="56">
        <v>6</v>
      </c>
      <c r="H13" s="51">
        <v>25</v>
      </c>
      <c r="I13" s="56">
        <v>4</v>
      </c>
      <c r="J13" s="56">
        <v>4</v>
      </c>
      <c r="K13" s="51">
        <f t="shared" si="3"/>
        <v>2</v>
      </c>
      <c r="L13" s="51">
        <f t="shared" si="4"/>
        <v>10</v>
      </c>
      <c r="M13" s="52" t="s">
        <v>43</v>
      </c>
      <c r="N13" s="33" t="s">
        <v>61</v>
      </c>
      <c r="O13" s="55"/>
      <c r="P13" s="54">
        <f t="shared" si="5"/>
        <v>0</v>
      </c>
      <c r="Q13" s="54">
        <f t="shared" si="0"/>
        <v>0</v>
      </c>
      <c r="R13" s="54">
        <f t="shared" si="1"/>
        <v>0</v>
      </c>
      <c r="S13" s="55">
        <f t="shared" si="6"/>
        <v>0</v>
      </c>
      <c r="T13" s="55">
        <f t="shared" si="2"/>
        <v>0</v>
      </c>
      <c r="U13" s="54">
        <f t="shared" si="7"/>
        <v>0</v>
      </c>
      <c r="V13" s="154"/>
    </row>
    <row r="14" spans="1:22" ht="30" customHeight="1" x14ac:dyDescent="0.25">
      <c r="A14" s="56" t="s">
        <v>59</v>
      </c>
      <c r="B14" s="51" t="s">
        <v>14</v>
      </c>
      <c r="C14" s="51" t="s">
        <v>15</v>
      </c>
      <c r="D14" s="51" t="s">
        <v>16</v>
      </c>
      <c r="E14" s="34" t="s">
        <v>140</v>
      </c>
      <c r="F14" s="56">
        <v>300</v>
      </c>
      <c r="G14" s="56">
        <v>6</v>
      </c>
      <c r="H14" s="51">
        <v>25</v>
      </c>
      <c r="I14" s="56">
        <v>4</v>
      </c>
      <c r="J14" s="56">
        <v>4</v>
      </c>
      <c r="K14" s="51">
        <f t="shared" si="3"/>
        <v>2</v>
      </c>
      <c r="L14" s="51">
        <f t="shared" si="4"/>
        <v>10</v>
      </c>
      <c r="M14" s="52" t="s">
        <v>43</v>
      </c>
      <c r="N14" s="33" t="s">
        <v>61</v>
      </c>
      <c r="O14" s="55"/>
      <c r="P14" s="54">
        <f t="shared" si="5"/>
        <v>0</v>
      </c>
      <c r="Q14" s="54">
        <f t="shared" si="0"/>
        <v>0</v>
      </c>
      <c r="R14" s="54">
        <f t="shared" si="1"/>
        <v>0</v>
      </c>
      <c r="S14" s="55">
        <f t="shared" si="6"/>
        <v>0</v>
      </c>
      <c r="T14" s="55">
        <f t="shared" si="2"/>
        <v>0</v>
      </c>
      <c r="U14" s="54">
        <f t="shared" si="7"/>
        <v>0</v>
      </c>
      <c r="V14" s="154"/>
    </row>
    <row r="15" spans="1:22" ht="30" customHeight="1" x14ac:dyDescent="0.25">
      <c r="A15" s="56" t="s">
        <v>62</v>
      </c>
      <c r="B15" s="51" t="s">
        <v>14</v>
      </c>
      <c r="C15" s="51" t="s">
        <v>15</v>
      </c>
      <c r="D15" s="51" t="s">
        <v>19</v>
      </c>
      <c r="E15" s="33" t="s">
        <v>149</v>
      </c>
      <c r="F15" s="56">
        <v>300</v>
      </c>
      <c r="G15" s="56">
        <v>3</v>
      </c>
      <c r="H15" s="51">
        <v>25</v>
      </c>
      <c r="I15" s="56">
        <v>4</v>
      </c>
      <c r="J15" s="56">
        <v>4</v>
      </c>
      <c r="K15" s="51">
        <f t="shared" si="3"/>
        <v>2</v>
      </c>
      <c r="L15" s="51">
        <f t="shared" si="4"/>
        <v>10</v>
      </c>
      <c r="M15" s="52" t="s">
        <v>43</v>
      </c>
      <c r="N15" s="33" t="s">
        <v>61</v>
      </c>
      <c r="O15" s="55"/>
      <c r="P15" s="54">
        <f t="shared" si="5"/>
        <v>0</v>
      </c>
      <c r="Q15" s="54">
        <f t="shared" si="0"/>
        <v>0</v>
      </c>
      <c r="R15" s="54">
        <f t="shared" si="1"/>
        <v>0</v>
      </c>
      <c r="S15" s="55">
        <f t="shared" si="6"/>
        <v>0</v>
      </c>
      <c r="T15" s="55">
        <f t="shared" si="2"/>
        <v>0</v>
      </c>
      <c r="U15" s="54">
        <f t="shared" si="7"/>
        <v>0</v>
      </c>
      <c r="V15" s="154"/>
    </row>
    <row r="16" spans="1:22" ht="30" customHeight="1" x14ac:dyDescent="0.25">
      <c r="A16" s="56" t="s">
        <v>64</v>
      </c>
      <c r="B16" s="51" t="s">
        <v>14</v>
      </c>
      <c r="C16" s="51" t="s">
        <v>15</v>
      </c>
      <c r="D16" s="51" t="s">
        <v>16</v>
      </c>
      <c r="E16" s="33" t="s">
        <v>41</v>
      </c>
      <c r="F16" s="56">
        <v>300</v>
      </c>
      <c r="G16" s="56">
        <v>3</v>
      </c>
      <c r="H16" s="51">
        <v>25</v>
      </c>
      <c r="I16" s="56">
        <v>4</v>
      </c>
      <c r="J16" s="56">
        <v>4</v>
      </c>
      <c r="K16" s="51">
        <f t="shared" si="3"/>
        <v>2</v>
      </c>
      <c r="L16" s="51">
        <f t="shared" si="4"/>
        <v>10</v>
      </c>
      <c r="M16" s="52" t="s">
        <v>43</v>
      </c>
      <c r="N16" s="33" t="s">
        <v>61</v>
      </c>
      <c r="O16" s="55"/>
      <c r="P16" s="54">
        <f t="shared" si="5"/>
        <v>0</v>
      </c>
      <c r="Q16" s="54">
        <f t="shared" si="0"/>
        <v>0</v>
      </c>
      <c r="R16" s="54">
        <f t="shared" si="1"/>
        <v>0</v>
      </c>
      <c r="S16" s="55">
        <f t="shared" si="6"/>
        <v>0</v>
      </c>
      <c r="T16" s="55">
        <f t="shared" si="2"/>
        <v>0</v>
      </c>
      <c r="U16" s="54">
        <f t="shared" si="7"/>
        <v>0</v>
      </c>
      <c r="V16" s="154"/>
    </row>
    <row r="17" spans="1:22" ht="30" customHeight="1" x14ac:dyDescent="0.25">
      <c r="A17" s="56" t="s">
        <v>66</v>
      </c>
      <c r="B17" s="51" t="s">
        <v>14</v>
      </c>
      <c r="C17" s="51" t="s">
        <v>15</v>
      </c>
      <c r="D17" s="51" t="s">
        <v>19</v>
      </c>
      <c r="E17" s="33" t="s">
        <v>41</v>
      </c>
      <c r="F17" s="56">
        <v>300</v>
      </c>
      <c r="G17" s="56">
        <v>3</v>
      </c>
      <c r="H17" s="51">
        <v>25</v>
      </c>
      <c r="I17" s="56">
        <v>4</v>
      </c>
      <c r="J17" s="56">
        <v>4</v>
      </c>
      <c r="K17" s="51">
        <f t="shared" si="3"/>
        <v>2</v>
      </c>
      <c r="L17" s="51">
        <f t="shared" si="4"/>
        <v>10</v>
      </c>
      <c r="M17" s="52" t="s">
        <v>43</v>
      </c>
      <c r="N17" s="33" t="s">
        <v>61</v>
      </c>
      <c r="O17" s="55"/>
      <c r="P17" s="54">
        <f t="shared" si="5"/>
        <v>0</v>
      </c>
      <c r="Q17" s="54">
        <f t="shared" si="0"/>
        <v>0</v>
      </c>
      <c r="R17" s="54">
        <f t="shared" si="1"/>
        <v>0</v>
      </c>
      <c r="S17" s="55">
        <f t="shared" si="6"/>
        <v>0</v>
      </c>
      <c r="T17" s="55">
        <f t="shared" si="2"/>
        <v>0</v>
      </c>
      <c r="U17" s="54">
        <f t="shared" si="7"/>
        <v>0</v>
      </c>
      <c r="V17" s="154"/>
    </row>
    <row r="18" spans="1:22" ht="30" customHeight="1" x14ac:dyDescent="0.25">
      <c r="A18" s="56" t="s">
        <v>68</v>
      </c>
      <c r="B18" s="51" t="s">
        <v>14</v>
      </c>
      <c r="C18" s="51" t="s">
        <v>15</v>
      </c>
      <c r="D18" s="51" t="s">
        <v>16</v>
      </c>
      <c r="E18" s="33" t="s">
        <v>150</v>
      </c>
      <c r="F18" s="56">
        <v>300</v>
      </c>
      <c r="G18" s="56">
        <v>3</v>
      </c>
      <c r="H18" s="51">
        <v>25</v>
      </c>
      <c r="I18" s="56">
        <v>4</v>
      </c>
      <c r="J18" s="56">
        <v>4</v>
      </c>
      <c r="K18" s="51">
        <f t="shared" si="3"/>
        <v>2</v>
      </c>
      <c r="L18" s="51">
        <f t="shared" si="4"/>
        <v>10</v>
      </c>
      <c r="M18" s="52" t="s">
        <v>43</v>
      </c>
      <c r="N18" s="33" t="s">
        <v>61</v>
      </c>
      <c r="O18" s="55"/>
      <c r="P18" s="54">
        <f t="shared" si="5"/>
        <v>0</v>
      </c>
      <c r="Q18" s="54">
        <f t="shared" si="0"/>
        <v>0</v>
      </c>
      <c r="R18" s="54">
        <f t="shared" si="1"/>
        <v>0</v>
      </c>
      <c r="S18" s="55">
        <f t="shared" si="6"/>
        <v>0</v>
      </c>
      <c r="T18" s="55">
        <f t="shared" si="2"/>
        <v>0</v>
      </c>
      <c r="U18" s="54">
        <f t="shared" si="7"/>
        <v>0</v>
      </c>
      <c r="V18" s="154"/>
    </row>
    <row r="19" spans="1:22" ht="30" customHeight="1" x14ac:dyDescent="0.25">
      <c r="A19" s="56" t="s">
        <v>70</v>
      </c>
      <c r="B19" s="51" t="s">
        <v>130</v>
      </c>
      <c r="C19" s="51" t="s">
        <v>15</v>
      </c>
      <c r="D19" s="51" t="s">
        <v>19</v>
      </c>
      <c r="E19" s="33" t="s">
        <v>151</v>
      </c>
      <c r="F19" s="56">
        <v>100</v>
      </c>
      <c r="G19" s="56"/>
      <c r="H19" s="51"/>
      <c r="I19" s="56">
        <v>4</v>
      </c>
      <c r="J19" s="56">
        <v>4</v>
      </c>
      <c r="K19" s="51">
        <f t="shared" si="3"/>
        <v>2</v>
      </c>
      <c r="L19" s="51">
        <f t="shared" si="4"/>
        <v>10</v>
      </c>
      <c r="M19" s="52" t="s">
        <v>43</v>
      </c>
      <c r="N19" s="57" t="s">
        <v>152</v>
      </c>
      <c r="O19" s="55"/>
      <c r="P19" s="54">
        <f t="shared" si="5"/>
        <v>0</v>
      </c>
      <c r="Q19" s="54">
        <f t="shared" si="0"/>
        <v>0</v>
      </c>
      <c r="R19" s="54">
        <f t="shared" si="1"/>
        <v>0</v>
      </c>
      <c r="S19" s="55">
        <f t="shared" si="6"/>
        <v>0</v>
      </c>
      <c r="T19" s="55">
        <f t="shared" si="2"/>
        <v>0</v>
      </c>
      <c r="U19" s="54">
        <f t="shared" si="7"/>
        <v>0</v>
      </c>
      <c r="V19" s="154"/>
    </row>
    <row r="20" spans="1:22" ht="30" customHeight="1" x14ac:dyDescent="0.25">
      <c r="A20" s="56" t="s">
        <v>72</v>
      </c>
      <c r="B20" s="51" t="s">
        <v>14</v>
      </c>
      <c r="C20" s="51" t="s">
        <v>15</v>
      </c>
      <c r="D20" s="51" t="s">
        <v>19</v>
      </c>
      <c r="E20" s="33" t="s">
        <v>40</v>
      </c>
      <c r="F20" s="56">
        <v>360</v>
      </c>
      <c r="G20" s="56">
        <v>6</v>
      </c>
      <c r="H20" s="51">
        <v>25</v>
      </c>
      <c r="I20" s="56">
        <v>4</v>
      </c>
      <c r="J20" s="56">
        <v>4</v>
      </c>
      <c r="K20" s="51">
        <f t="shared" si="3"/>
        <v>2</v>
      </c>
      <c r="L20" s="51">
        <f t="shared" si="4"/>
        <v>10</v>
      </c>
      <c r="M20" s="52" t="s">
        <v>43</v>
      </c>
      <c r="N20" s="57" t="s">
        <v>152</v>
      </c>
      <c r="O20" s="55"/>
      <c r="P20" s="54">
        <f t="shared" si="5"/>
        <v>0</v>
      </c>
      <c r="Q20" s="54">
        <f t="shared" si="0"/>
        <v>0</v>
      </c>
      <c r="R20" s="54">
        <f t="shared" si="1"/>
        <v>0</v>
      </c>
      <c r="S20" s="55">
        <f t="shared" si="6"/>
        <v>0</v>
      </c>
      <c r="T20" s="55">
        <f t="shared" si="2"/>
        <v>0</v>
      </c>
      <c r="U20" s="54">
        <f t="shared" si="7"/>
        <v>0</v>
      </c>
      <c r="V20" s="154"/>
    </row>
    <row r="21" spans="1:22" ht="30" customHeight="1" x14ac:dyDescent="0.25">
      <c r="A21" s="56" t="s">
        <v>74</v>
      </c>
      <c r="B21" s="51" t="s">
        <v>14</v>
      </c>
      <c r="C21" s="51" t="s">
        <v>15</v>
      </c>
      <c r="D21" s="51" t="s">
        <v>16</v>
      </c>
      <c r="E21" s="33" t="s">
        <v>153</v>
      </c>
      <c r="F21" s="56">
        <v>560</v>
      </c>
      <c r="G21" s="56">
        <v>6</v>
      </c>
      <c r="H21" s="51">
        <v>25</v>
      </c>
      <c r="I21" s="56">
        <v>4</v>
      </c>
      <c r="J21" s="56">
        <v>4</v>
      </c>
      <c r="K21" s="51">
        <f t="shared" si="3"/>
        <v>2</v>
      </c>
      <c r="L21" s="51">
        <f t="shared" si="4"/>
        <v>10</v>
      </c>
      <c r="M21" s="52" t="s">
        <v>43</v>
      </c>
      <c r="N21" s="57" t="s">
        <v>80</v>
      </c>
      <c r="O21" s="55"/>
      <c r="P21" s="54">
        <f t="shared" si="5"/>
        <v>0</v>
      </c>
      <c r="Q21" s="54">
        <f t="shared" si="0"/>
        <v>0</v>
      </c>
      <c r="R21" s="54">
        <f t="shared" si="1"/>
        <v>0</v>
      </c>
      <c r="S21" s="55">
        <f t="shared" si="6"/>
        <v>0</v>
      </c>
      <c r="T21" s="55">
        <f t="shared" si="2"/>
        <v>0</v>
      </c>
      <c r="U21" s="54">
        <f t="shared" si="7"/>
        <v>0</v>
      </c>
      <c r="V21" s="154"/>
    </row>
    <row r="22" spans="1:22" ht="30" customHeight="1" x14ac:dyDescent="0.25">
      <c r="A22" s="56" t="s">
        <v>77</v>
      </c>
      <c r="B22" s="51" t="s">
        <v>14</v>
      </c>
      <c r="C22" s="51" t="s">
        <v>15</v>
      </c>
      <c r="D22" s="51" t="s">
        <v>16</v>
      </c>
      <c r="E22" s="33" t="s">
        <v>154</v>
      </c>
      <c r="F22" s="56">
        <v>170</v>
      </c>
      <c r="G22" s="56">
        <v>6</v>
      </c>
      <c r="H22" s="51">
        <v>25</v>
      </c>
      <c r="I22" s="56">
        <v>4</v>
      </c>
      <c r="J22" s="56">
        <v>4</v>
      </c>
      <c r="K22" s="51">
        <f t="shared" si="3"/>
        <v>2</v>
      </c>
      <c r="L22" s="51">
        <f t="shared" si="4"/>
        <v>10</v>
      </c>
      <c r="M22" s="33" t="s">
        <v>43</v>
      </c>
      <c r="N22" s="33" t="s">
        <v>80</v>
      </c>
      <c r="O22" s="55"/>
      <c r="P22" s="54">
        <f t="shared" si="5"/>
        <v>0</v>
      </c>
      <c r="Q22" s="54">
        <f t="shared" si="0"/>
        <v>0</v>
      </c>
      <c r="R22" s="54">
        <f t="shared" si="1"/>
        <v>0</v>
      </c>
      <c r="S22" s="55">
        <f t="shared" si="6"/>
        <v>0</v>
      </c>
      <c r="T22" s="55">
        <f t="shared" si="2"/>
        <v>0</v>
      </c>
      <c r="U22" s="54">
        <f t="shared" si="7"/>
        <v>0</v>
      </c>
      <c r="V22" s="154"/>
    </row>
    <row r="23" spans="1:22" ht="30" customHeight="1" x14ac:dyDescent="0.25">
      <c r="A23" s="56" t="s">
        <v>78</v>
      </c>
      <c r="B23" s="51" t="s">
        <v>14</v>
      </c>
      <c r="C23" s="51" t="s">
        <v>15</v>
      </c>
      <c r="D23" s="51" t="s">
        <v>16</v>
      </c>
      <c r="E23" s="33" t="s">
        <v>41</v>
      </c>
      <c r="F23" s="56">
        <v>600</v>
      </c>
      <c r="G23" s="56">
        <v>3</v>
      </c>
      <c r="H23" s="51">
        <v>25</v>
      </c>
      <c r="I23" s="56">
        <v>8</v>
      </c>
      <c r="J23" s="56">
        <v>8</v>
      </c>
      <c r="K23" s="51">
        <f t="shared" si="3"/>
        <v>4</v>
      </c>
      <c r="L23" s="51">
        <f t="shared" si="4"/>
        <v>20</v>
      </c>
      <c r="M23" s="33" t="s">
        <v>43</v>
      </c>
      <c r="N23" s="33" t="s">
        <v>156</v>
      </c>
      <c r="O23" s="55"/>
      <c r="P23" s="54">
        <f t="shared" si="5"/>
        <v>0</v>
      </c>
      <c r="Q23" s="54">
        <f t="shared" si="0"/>
        <v>0</v>
      </c>
      <c r="R23" s="54">
        <f t="shared" si="1"/>
        <v>0</v>
      </c>
      <c r="S23" s="55">
        <f t="shared" si="6"/>
        <v>0</v>
      </c>
      <c r="T23" s="55">
        <f t="shared" si="2"/>
        <v>0</v>
      </c>
      <c r="U23" s="54">
        <f t="shared" si="7"/>
        <v>0</v>
      </c>
      <c r="V23" s="154"/>
    </row>
    <row r="24" spans="1:22" ht="30" customHeight="1" x14ac:dyDescent="0.25">
      <c r="A24" s="56" t="s">
        <v>81</v>
      </c>
      <c r="B24" s="51" t="s">
        <v>14</v>
      </c>
      <c r="C24" s="51" t="s">
        <v>15</v>
      </c>
      <c r="D24" s="51" t="s">
        <v>16</v>
      </c>
      <c r="E24" s="33" t="s">
        <v>41</v>
      </c>
      <c r="F24" s="56">
        <v>360</v>
      </c>
      <c r="G24" s="56">
        <v>3</v>
      </c>
      <c r="H24" s="51">
        <v>25</v>
      </c>
      <c r="I24" s="56">
        <v>4</v>
      </c>
      <c r="J24" s="56">
        <v>4</v>
      </c>
      <c r="K24" s="51">
        <f t="shared" si="3"/>
        <v>2</v>
      </c>
      <c r="L24" s="51">
        <f t="shared" si="4"/>
        <v>10</v>
      </c>
      <c r="M24" s="33" t="s">
        <v>43</v>
      </c>
      <c r="N24" s="33" t="s">
        <v>80</v>
      </c>
      <c r="O24" s="55"/>
      <c r="P24" s="54">
        <f t="shared" si="5"/>
        <v>0</v>
      </c>
      <c r="Q24" s="54">
        <f t="shared" si="0"/>
        <v>0</v>
      </c>
      <c r="R24" s="54">
        <f t="shared" si="1"/>
        <v>0</v>
      </c>
      <c r="S24" s="55">
        <f t="shared" si="6"/>
        <v>0</v>
      </c>
      <c r="T24" s="55">
        <f t="shared" si="2"/>
        <v>0</v>
      </c>
      <c r="U24" s="54">
        <f t="shared" si="7"/>
        <v>0</v>
      </c>
      <c r="V24" s="154"/>
    </row>
    <row r="25" spans="1:22" ht="30" customHeight="1" x14ac:dyDescent="0.25">
      <c r="A25" s="56" t="s">
        <v>83</v>
      </c>
      <c r="B25" s="51" t="s">
        <v>130</v>
      </c>
      <c r="C25" s="51" t="s">
        <v>15</v>
      </c>
      <c r="D25" s="51" t="s">
        <v>19</v>
      </c>
      <c r="E25" s="33" t="s">
        <v>157</v>
      </c>
      <c r="F25" s="56">
        <v>50</v>
      </c>
      <c r="G25" s="56"/>
      <c r="H25" s="51"/>
      <c r="I25" s="56">
        <v>8</v>
      </c>
      <c r="J25" s="56">
        <v>8</v>
      </c>
      <c r="K25" s="51">
        <f t="shared" si="3"/>
        <v>4</v>
      </c>
      <c r="L25" s="51">
        <f t="shared" si="4"/>
        <v>20</v>
      </c>
      <c r="M25" s="33" t="s">
        <v>43</v>
      </c>
      <c r="N25" s="33" t="s">
        <v>88</v>
      </c>
      <c r="O25" s="55"/>
      <c r="P25" s="54">
        <f t="shared" si="5"/>
        <v>0</v>
      </c>
      <c r="Q25" s="54">
        <f t="shared" si="0"/>
        <v>0</v>
      </c>
      <c r="R25" s="54">
        <f t="shared" si="1"/>
        <v>0</v>
      </c>
      <c r="S25" s="55">
        <f t="shared" si="6"/>
        <v>0</v>
      </c>
      <c r="T25" s="55">
        <f t="shared" si="2"/>
        <v>0</v>
      </c>
      <c r="U25" s="54">
        <f t="shared" si="7"/>
        <v>0</v>
      </c>
      <c r="V25" s="154"/>
    </row>
    <row r="26" spans="1:22" ht="30" customHeight="1" x14ac:dyDescent="0.25">
      <c r="A26" s="56" t="s">
        <v>84</v>
      </c>
      <c r="B26" s="51" t="s">
        <v>14</v>
      </c>
      <c r="C26" s="51" t="s">
        <v>15</v>
      </c>
      <c r="D26" s="51" t="s">
        <v>158</v>
      </c>
      <c r="E26" s="33" t="s">
        <v>140</v>
      </c>
      <c r="F26" s="56">
        <v>600</v>
      </c>
      <c r="G26" s="111">
        <v>6</v>
      </c>
      <c r="H26" s="51">
        <v>25</v>
      </c>
      <c r="I26" s="56">
        <v>6</v>
      </c>
      <c r="J26" s="56">
        <v>6</v>
      </c>
      <c r="K26" s="51">
        <f t="shared" si="3"/>
        <v>3</v>
      </c>
      <c r="L26" s="51">
        <f t="shared" si="4"/>
        <v>15</v>
      </c>
      <c r="M26" s="33" t="s">
        <v>43</v>
      </c>
      <c r="N26" s="33" t="s">
        <v>159</v>
      </c>
      <c r="O26" s="55"/>
      <c r="P26" s="54">
        <f t="shared" si="5"/>
        <v>0</v>
      </c>
      <c r="Q26" s="54">
        <f t="shared" si="0"/>
        <v>0</v>
      </c>
      <c r="R26" s="54">
        <f t="shared" si="1"/>
        <v>0</v>
      </c>
      <c r="S26" s="55">
        <f t="shared" si="6"/>
        <v>0</v>
      </c>
      <c r="T26" s="55">
        <f t="shared" si="2"/>
        <v>0</v>
      </c>
      <c r="U26" s="54">
        <f t="shared" si="7"/>
        <v>0</v>
      </c>
      <c r="V26" s="154"/>
    </row>
    <row r="27" spans="1:22" ht="30" customHeight="1" x14ac:dyDescent="0.25">
      <c r="A27" s="56" t="s">
        <v>86</v>
      </c>
      <c r="B27" s="51" t="s">
        <v>14</v>
      </c>
      <c r="C27" s="51" t="s">
        <v>15</v>
      </c>
      <c r="D27" s="51" t="s">
        <v>19</v>
      </c>
      <c r="E27" s="33" t="s">
        <v>145</v>
      </c>
      <c r="F27" s="56">
        <v>200</v>
      </c>
      <c r="G27" s="56">
        <v>6</v>
      </c>
      <c r="H27" s="51">
        <v>25</v>
      </c>
      <c r="I27" s="56">
        <v>8</v>
      </c>
      <c r="J27" s="56">
        <v>8</v>
      </c>
      <c r="K27" s="51">
        <f t="shared" si="3"/>
        <v>4</v>
      </c>
      <c r="L27" s="51">
        <f t="shared" si="4"/>
        <v>20</v>
      </c>
      <c r="M27" s="33" t="s">
        <v>43</v>
      </c>
      <c r="N27" s="33" t="s">
        <v>93</v>
      </c>
      <c r="O27" s="55"/>
      <c r="P27" s="54">
        <f t="shared" si="5"/>
        <v>0</v>
      </c>
      <c r="Q27" s="54">
        <f t="shared" si="0"/>
        <v>0</v>
      </c>
      <c r="R27" s="54">
        <f t="shared" si="1"/>
        <v>0</v>
      </c>
      <c r="S27" s="55">
        <f t="shared" si="6"/>
        <v>0</v>
      </c>
      <c r="T27" s="55">
        <f t="shared" si="2"/>
        <v>0</v>
      </c>
      <c r="U27" s="54">
        <f t="shared" si="7"/>
        <v>0</v>
      </c>
      <c r="V27" s="154"/>
    </row>
    <row r="28" spans="1:22" ht="30" customHeight="1" x14ac:dyDescent="0.25">
      <c r="A28" s="56" t="s">
        <v>89</v>
      </c>
      <c r="B28" s="51" t="s">
        <v>130</v>
      </c>
      <c r="C28" s="51" t="s">
        <v>15</v>
      </c>
      <c r="D28" s="51" t="s">
        <v>19</v>
      </c>
      <c r="E28" s="33" t="s">
        <v>161</v>
      </c>
      <c r="F28" s="56">
        <v>50</v>
      </c>
      <c r="G28" s="56"/>
      <c r="H28" s="51"/>
      <c r="I28" s="56">
        <v>16</v>
      </c>
      <c r="J28" s="56">
        <v>16</v>
      </c>
      <c r="K28" s="51">
        <f t="shared" si="3"/>
        <v>8</v>
      </c>
      <c r="L28" s="51">
        <f t="shared" si="4"/>
        <v>40</v>
      </c>
      <c r="M28" s="33" t="s">
        <v>43</v>
      </c>
      <c r="N28" s="35" t="s">
        <v>96</v>
      </c>
      <c r="O28" s="55"/>
      <c r="P28" s="54">
        <f t="shared" si="5"/>
        <v>0</v>
      </c>
      <c r="Q28" s="54">
        <f t="shared" si="0"/>
        <v>0</v>
      </c>
      <c r="R28" s="54">
        <f t="shared" si="1"/>
        <v>0</v>
      </c>
      <c r="S28" s="55">
        <f t="shared" si="6"/>
        <v>0</v>
      </c>
      <c r="T28" s="55">
        <f t="shared" si="2"/>
        <v>0</v>
      </c>
      <c r="U28" s="54">
        <f t="shared" si="7"/>
        <v>0</v>
      </c>
      <c r="V28" s="154"/>
    </row>
    <row r="29" spans="1:22" ht="30" customHeight="1" x14ac:dyDescent="0.25">
      <c r="A29" s="56" t="s">
        <v>91</v>
      </c>
      <c r="B29" s="51" t="s">
        <v>14</v>
      </c>
      <c r="C29" s="51" t="s">
        <v>15</v>
      </c>
      <c r="D29" s="51" t="s">
        <v>19</v>
      </c>
      <c r="E29" s="33" t="s">
        <v>162</v>
      </c>
      <c r="F29" s="56">
        <v>300</v>
      </c>
      <c r="G29" s="111">
        <v>4</v>
      </c>
      <c r="H29" s="51">
        <v>25</v>
      </c>
      <c r="I29" s="56">
        <v>8</v>
      </c>
      <c r="J29" s="56">
        <v>8</v>
      </c>
      <c r="K29" s="51">
        <f t="shared" si="3"/>
        <v>4</v>
      </c>
      <c r="L29" s="51">
        <f t="shared" si="4"/>
        <v>20</v>
      </c>
      <c r="M29" s="33" t="s">
        <v>43</v>
      </c>
      <c r="N29" s="33" t="s">
        <v>99</v>
      </c>
      <c r="O29" s="55"/>
      <c r="P29" s="54">
        <f t="shared" si="5"/>
        <v>0</v>
      </c>
      <c r="Q29" s="54">
        <f t="shared" si="0"/>
        <v>0</v>
      </c>
      <c r="R29" s="54">
        <f t="shared" si="1"/>
        <v>0</v>
      </c>
      <c r="S29" s="55">
        <f t="shared" si="6"/>
        <v>0</v>
      </c>
      <c r="T29" s="55">
        <f t="shared" si="2"/>
        <v>0</v>
      </c>
      <c r="U29" s="54">
        <f t="shared" si="7"/>
        <v>0</v>
      </c>
      <c r="V29" s="154"/>
    </row>
    <row r="30" spans="1:22" ht="30" customHeight="1" x14ac:dyDescent="0.25">
      <c r="A30" s="56" t="s">
        <v>94</v>
      </c>
      <c r="B30" s="51" t="s">
        <v>14</v>
      </c>
      <c r="C30" s="51" t="s">
        <v>15</v>
      </c>
      <c r="D30" s="51" t="s">
        <v>16</v>
      </c>
      <c r="E30" s="35" t="s">
        <v>163</v>
      </c>
      <c r="F30" s="56">
        <v>350</v>
      </c>
      <c r="G30" s="56">
        <v>3</v>
      </c>
      <c r="H30" s="51">
        <v>25</v>
      </c>
      <c r="I30" s="56">
        <v>4</v>
      </c>
      <c r="J30" s="56">
        <v>4</v>
      </c>
      <c r="K30" s="51">
        <f t="shared" si="3"/>
        <v>2</v>
      </c>
      <c r="L30" s="51">
        <f t="shared" si="4"/>
        <v>10</v>
      </c>
      <c r="M30" s="33" t="s">
        <v>43</v>
      </c>
      <c r="N30" s="33" t="s">
        <v>102</v>
      </c>
      <c r="O30" s="55"/>
      <c r="P30" s="54">
        <f t="shared" si="5"/>
        <v>0</v>
      </c>
      <c r="Q30" s="54">
        <f t="shared" si="0"/>
        <v>0</v>
      </c>
      <c r="R30" s="54">
        <f t="shared" si="1"/>
        <v>0</v>
      </c>
      <c r="S30" s="55">
        <f t="shared" si="6"/>
        <v>0</v>
      </c>
      <c r="T30" s="55">
        <f t="shared" si="2"/>
        <v>0</v>
      </c>
      <c r="U30" s="54">
        <f t="shared" si="7"/>
        <v>0</v>
      </c>
      <c r="V30" s="154"/>
    </row>
    <row r="31" spans="1:22" ht="30" customHeight="1" x14ac:dyDescent="0.25">
      <c r="A31" s="56" t="s">
        <v>97</v>
      </c>
      <c r="B31" s="51" t="s">
        <v>14</v>
      </c>
      <c r="C31" s="51" t="s">
        <v>15</v>
      </c>
      <c r="D31" s="51" t="s">
        <v>16</v>
      </c>
      <c r="E31" s="35" t="s">
        <v>164</v>
      </c>
      <c r="F31" s="56">
        <v>500</v>
      </c>
      <c r="G31" s="111">
        <v>6</v>
      </c>
      <c r="H31" s="51">
        <v>25</v>
      </c>
      <c r="I31" s="56">
        <v>4</v>
      </c>
      <c r="J31" s="56">
        <v>4</v>
      </c>
      <c r="K31" s="51">
        <f t="shared" si="3"/>
        <v>2</v>
      </c>
      <c r="L31" s="51">
        <f t="shared" si="4"/>
        <v>10</v>
      </c>
      <c r="M31" s="33" t="s">
        <v>43</v>
      </c>
      <c r="N31" s="33" t="s">
        <v>105</v>
      </c>
      <c r="O31" s="55"/>
      <c r="P31" s="54">
        <f t="shared" si="5"/>
        <v>0</v>
      </c>
      <c r="Q31" s="54">
        <f t="shared" si="0"/>
        <v>0</v>
      </c>
      <c r="R31" s="54">
        <f t="shared" si="1"/>
        <v>0</v>
      </c>
      <c r="S31" s="55">
        <f t="shared" si="6"/>
        <v>0</v>
      </c>
      <c r="T31" s="55">
        <f t="shared" si="2"/>
        <v>0</v>
      </c>
      <c r="U31" s="54">
        <f t="shared" si="7"/>
        <v>0</v>
      </c>
      <c r="V31" s="154"/>
    </row>
    <row r="32" spans="1:22" ht="30" customHeight="1" x14ac:dyDescent="0.25">
      <c r="A32" s="56" t="s">
        <v>100</v>
      </c>
      <c r="B32" s="51" t="s">
        <v>130</v>
      </c>
      <c r="C32" s="51" t="s">
        <v>15</v>
      </c>
      <c r="D32" s="51" t="s">
        <v>16</v>
      </c>
      <c r="E32" s="35" t="s">
        <v>165</v>
      </c>
      <c r="F32" s="56">
        <v>50</v>
      </c>
      <c r="G32" s="56"/>
      <c r="H32" s="51"/>
      <c r="I32" s="56">
        <v>2</v>
      </c>
      <c r="J32" s="56">
        <v>2</v>
      </c>
      <c r="K32" s="51">
        <f t="shared" si="3"/>
        <v>1</v>
      </c>
      <c r="L32" s="51">
        <f t="shared" si="4"/>
        <v>5</v>
      </c>
      <c r="M32" s="33" t="s">
        <v>43</v>
      </c>
      <c r="N32" s="33" t="s">
        <v>108</v>
      </c>
      <c r="O32" s="55"/>
      <c r="P32" s="54">
        <f t="shared" si="5"/>
        <v>0</v>
      </c>
      <c r="Q32" s="54">
        <f t="shared" si="0"/>
        <v>0</v>
      </c>
      <c r="R32" s="54">
        <f t="shared" si="1"/>
        <v>0</v>
      </c>
      <c r="S32" s="55">
        <f t="shared" si="6"/>
        <v>0</v>
      </c>
      <c r="T32" s="55">
        <f t="shared" si="2"/>
        <v>0</v>
      </c>
      <c r="U32" s="54">
        <f t="shared" si="7"/>
        <v>0</v>
      </c>
      <c r="V32" s="154"/>
    </row>
    <row r="33" spans="1:22" ht="30" customHeight="1" x14ac:dyDescent="0.25">
      <c r="A33" s="56" t="s">
        <v>103</v>
      </c>
      <c r="B33" s="51" t="s">
        <v>14</v>
      </c>
      <c r="C33" s="51" t="s">
        <v>15</v>
      </c>
      <c r="D33" s="51" t="s">
        <v>158</v>
      </c>
      <c r="E33" s="35" t="s">
        <v>166</v>
      </c>
      <c r="F33" s="56">
        <v>370</v>
      </c>
      <c r="G33" s="111">
        <v>5</v>
      </c>
      <c r="H33" s="51">
        <v>25</v>
      </c>
      <c r="I33" s="56">
        <v>8</v>
      </c>
      <c r="J33" s="56">
        <v>8</v>
      </c>
      <c r="K33" s="51">
        <f t="shared" si="3"/>
        <v>4</v>
      </c>
      <c r="L33" s="51">
        <f t="shared" si="4"/>
        <v>20</v>
      </c>
      <c r="M33" s="33" t="s">
        <v>43</v>
      </c>
      <c r="N33" s="33" t="s">
        <v>111</v>
      </c>
      <c r="O33" s="55"/>
      <c r="P33" s="54">
        <f t="shared" si="5"/>
        <v>0</v>
      </c>
      <c r="Q33" s="54">
        <f t="shared" si="0"/>
        <v>0</v>
      </c>
      <c r="R33" s="54">
        <f t="shared" si="1"/>
        <v>0</v>
      </c>
      <c r="S33" s="55">
        <f t="shared" si="6"/>
        <v>0</v>
      </c>
      <c r="T33" s="55">
        <f t="shared" si="2"/>
        <v>0</v>
      </c>
      <c r="U33" s="54">
        <f t="shared" si="7"/>
        <v>0</v>
      </c>
      <c r="V33" s="154"/>
    </row>
    <row r="34" spans="1:22" ht="30" customHeight="1" x14ac:dyDescent="0.25">
      <c r="A34" s="51" t="s">
        <v>106</v>
      </c>
      <c r="B34" s="51" t="s">
        <v>14</v>
      </c>
      <c r="C34" s="51" t="s">
        <v>15</v>
      </c>
      <c r="D34" s="51" t="s">
        <v>19</v>
      </c>
      <c r="E34" s="35" t="s">
        <v>169</v>
      </c>
      <c r="F34" s="56">
        <v>360</v>
      </c>
      <c r="G34" s="56">
        <v>3</v>
      </c>
      <c r="H34" s="51">
        <v>25</v>
      </c>
      <c r="I34" s="56">
        <v>6</v>
      </c>
      <c r="J34" s="56">
        <v>6</v>
      </c>
      <c r="K34" s="51">
        <f t="shared" si="3"/>
        <v>3</v>
      </c>
      <c r="L34" s="51">
        <f t="shared" si="4"/>
        <v>15</v>
      </c>
      <c r="M34" s="33" t="s">
        <v>43</v>
      </c>
      <c r="N34" s="33" t="s">
        <v>168</v>
      </c>
      <c r="O34" s="55"/>
      <c r="P34" s="54">
        <f t="shared" si="5"/>
        <v>0</v>
      </c>
      <c r="Q34" s="54">
        <f t="shared" si="0"/>
        <v>0</v>
      </c>
      <c r="R34" s="54">
        <f t="shared" si="1"/>
        <v>0</v>
      </c>
      <c r="S34" s="55">
        <f t="shared" si="6"/>
        <v>0</v>
      </c>
      <c r="T34" s="55">
        <f t="shared" si="2"/>
        <v>0</v>
      </c>
      <c r="U34" s="54">
        <f t="shared" si="7"/>
        <v>0</v>
      </c>
      <c r="V34" s="154"/>
    </row>
    <row r="35" spans="1:22" ht="30" customHeight="1" x14ac:dyDescent="0.25">
      <c r="A35" s="51" t="s">
        <v>183</v>
      </c>
      <c r="B35" s="51" t="s">
        <v>14</v>
      </c>
      <c r="C35" s="51" t="s">
        <v>15</v>
      </c>
      <c r="D35" s="51" t="s">
        <v>158</v>
      </c>
      <c r="E35" s="73" t="s">
        <v>185</v>
      </c>
      <c r="F35" s="56">
        <v>370</v>
      </c>
      <c r="G35" s="111">
        <v>5</v>
      </c>
      <c r="H35" s="51">
        <v>25</v>
      </c>
      <c r="I35" s="56">
        <v>16</v>
      </c>
      <c r="J35" s="56">
        <v>16</v>
      </c>
      <c r="K35" s="51">
        <f t="shared" si="3"/>
        <v>8</v>
      </c>
      <c r="L35" s="51">
        <f t="shared" si="4"/>
        <v>40</v>
      </c>
      <c r="M35" s="73" t="s">
        <v>43</v>
      </c>
      <c r="N35" s="73" t="s">
        <v>186</v>
      </c>
      <c r="O35" s="55"/>
      <c r="P35" s="54">
        <f t="shared" si="5"/>
        <v>0</v>
      </c>
      <c r="Q35" s="54">
        <f t="shared" si="0"/>
        <v>0</v>
      </c>
      <c r="R35" s="54">
        <f t="shared" si="1"/>
        <v>0</v>
      </c>
      <c r="S35" s="55">
        <f t="shared" si="6"/>
        <v>0</v>
      </c>
      <c r="T35" s="55">
        <f t="shared" si="2"/>
        <v>0</v>
      </c>
      <c r="U35" s="54">
        <f t="shared" si="7"/>
        <v>0</v>
      </c>
      <c r="V35" s="154"/>
    </row>
    <row r="36" spans="1:22" ht="30" customHeight="1" x14ac:dyDescent="0.25">
      <c r="A36" s="51" t="s">
        <v>184</v>
      </c>
      <c r="B36" s="56" t="s">
        <v>130</v>
      </c>
      <c r="C36" s="51" t="s">
        <v>15</v>
      </c>
      <c r="D36" s="51" t="s">
        <v>158</v>
      </c>
      <c r="E36" s="5" t="s">
        <v>187</v>
      </c>
      <c r="F36" s="56">
        <v>130</v>
      </c>
      <c r="G36" s="111"/>
      <c r="H36" s="51"/>
      <c r="I36" s="56">
        <v>4</v>
      </c>
      <c r="J36" s="56">
        <v>4</v>
      </c>
      <c r="K36" s="51">
        <f t="shared" si="3"/>
        <v>2</v>
      </c>
      <c r="L36" s="51">
        <f t="shared" si="4"/>
        <v>10</v>
      </c>
      <c r="M36" s="5" t="s">
        <v>43</v>
      </c>
      <c r="N36" s="5" t="s">
        <v>189</v>
      </c>
      <c r="O36" s="55"/>
      <c r="P36" s="54">
        <f t="shared" si="5"/>
        <v>0</v>
      </c>
      <c r="Q36" s="54">
        <f t="shared" si="0"/>
        <v>0</v>
      </c>
      <c r="R36" s="54">
        <f t="shared" si="1"/>
        <v>0</v>
      </c>
      <c r="S36" s="55">
        <f t="shared" si="6"/>
        <v>0</v>
      </c>
      <c r="T36" s="55">
        <f t="shared" si="2"/>
        <v>0</v>
      </c>
      <c r="U36" s="54">
        <f t="shared" si="7"/>
        <v>0</v>
      </c>
      <c r="V36" s="154"/>
    </row>
    <row r="37" spans="1:22" ht="30" customHeight="1" x14ac:dyDescent="0.25">
      <c r="A37" s="51" t="s">
        <v>116</v>
      </c>
      <c r="B37" s="51" t="s">
        <v>130</v>
      </c>
      <c r="C37" s="51" t="s">
        <v>15</v>
      </c>
      <c r="D37" s="51" t="s">
        <v>19</v>
      </c>
      <c r="E37" s="5" t="s">
        <v>354</v>
      </c>
      <c r="F37" s="56">
        <v>90</v>
      </c>
      <c r="G37" s="56"/>
      <c r="H37" s="51"/>
      <c r="I37" s="56">
        <v>12</v>
      </c>
      <c r="J37" s="56">
        <v>12</v>
      </c>
      <c r="K37" s="51">
        <f t="shared" si="3"/>
        <v>6</v>
      </c>
      <c r="L37" s="51">
        <f t="shared" si="4"/>
        <v>30</v>
      </c>
      <c r="M37" s="5" t="s">
        <v>43</v>
      </c>
      <c r="N37" s="5" t="s">
        <v>194</v>
      </c>
      <c r="O37" s="55"/>
      <c r="P37" s="54">
        <f t="shared" si="5"/>
        <v>0</v>
      </c>
      <c r="Q37" s="54">
        <f t="shared" si="0"/>
        <v>0</v>
      </c>
      <c r="R37" s="54">
        <f t="shared" si="1"/>
        <v>0</v>
      </c>
      <c r="S37" s="55">
        <f t="shared" si="6"/>
        <v>0</v>
      </c>
      <c r="T37" s="55">
        <f t="shared" si="2"/>
        <v>0</v>
      </c>
      <c r="U37" s="54">
        <f t="shared" si="7"/>
        <v>0</v>
      </c>
      <c r="V37" s="154"/>
    </row>
    <row r="38" spans="1:22" ht="30" customHeight="1" x14ac:dyDescent="0.25">
      <c r="A38" s="51" t="s">
        <v>118</v>
      </c>
      <c r="B38" s="51" t="s">
        <v>130</v>
      </c>
      <c r="C38" s="51" t="s">
        <v>15</v>
      </c>
      <c r="D38" s="51" t="s">
        <v>19</v>
      </c>
      <c r="E38" s="5" t="s">
        <v>193</v>
      </c>
      <c r="F38" s="56">
        <v>90</v>
      </c>
      <c r="G38" s="56"/>
      <c r="H38" s="51"/>
      <c r="I38" s="56">
        <v>6</v>
      </c>
      <c r="J38" s="56">
        <v>6</v>
      </c>
      <c r="K38" s="51">
        <f t="shared" si="3"/>
        <v>3</v>
      </c>
      <c r="L38" s="51">
        <f t="shared" si="4"/>
        <v>15</v>
      </c>
      <c r="M38" s="5" t="s">
        <v>43</v>
      </c>
      <c r="N38" s="5" t="s">
        <v>195</v>
      </c>
      <c r="O38" s="55"/>
      <c r="P38" s="54">
        <f t="shared" si="5"/>
        <v>0</v>
      </c>
      <c r="Q38" s="54">
        <f t="shared" si="0"/>
        <v>0</v>
      </c>
      <c r="R38" s="54">
        <f t="shared" si="1"/>
        <v>0</v>
      </c>
      <c r="S38" s="55">
        <f t="shared" si="6"/>
        <v>0</v>
      </c>
      <c r="T38" s="55">
        <f t="shared" si="2"/>
        <v>0</v>
      </c>
      <c r="U38" s="54">
        <f t="shared" si="7"/>
        <v>0</v>
      </c>
      <c r="V38" s="154"/>
    </row>
    <row r="39" spans="1:22" ht="30" customHeight="1" x14ac:dyDescent="0.25">
      <c r="A39" s="156" t="s">
        <v>120</v>
      </c>
      <c r="B39" s="156" t="s">
        <v>130</v>
      </c>
      <c r="C39" s="51" t="s">
        <v>15</v>
      </c>
      <c r="D39" s="51" t="s">
        <v>19</v>
      </c>
      <c r="E39" s="5" t="s">
        <v>196</v>
      </c>
      <c r="F39" s="56">
        <v>90</v>
      </c>
      <c r="G39" s="56"/>
      <c r="H39" s="51"/>
      <c r="I39" s="56">
        <v>4</v>
      </c>
      <c r="J39" s="56">
        <v>4</v>
      </c>
      <c r="K39" s="51">
        <f t="shared" si="3"/>
        <v>2</v>
      </c>
      <c r="L39" s="51">
        <f t="shared" si="4"/>
        <v>10</v>
      </c>
      <c r="M39" s="5" t="s">
        <v>43</v>
      </c>
      <c r="N39" s="5" t="s">
        <v>197</v>
      </c>
      <c r="O39" s="55"/>
      <c r="P39" s="54">
        <f t="shared" si="5"/>
        <v>0</v>
      </c>
      <c r="Q39" s="54">
        <f t="shared" si="0"/>
        <v>0</v>
      </c>
      <c r="R39" s="54">
        <f t="shared" si="1"/>
        <v>0</v>
      </c>
      <c r="S39" s="55">
        <f t="shared" si="6"/>
        <v>0</v>
      </c>
      <c r="T39" s="55">
        <f t="shared" si="2"/>
        <v>0</v>
      </c>
      <c r="U39" s="54">
        <f t="shared" si="7"/>
        <v>0</v>
      </c>
      <c r="V39" s="154"/>
    </row>
    <row r="40" spans="1:22" ht="30" customHeight="1" x14ac:dyDescent="0.25">
      <c r="A40" s="156" t="s">
        <v>122</v>
      </c>
      <c r="B40" s="51" t="s">
        <v>14</v>
      </c>
      <c r="C40" s="51" t="s">
        <v>15</v>
      </c>
      <c r="D40" s="156" t="s">
        <v>365</v>
      </c>
      <c r="E40" s="5" t="s">
        <v>40</v>
      </c>
      <c r="F40" s="56">
        <v>500</v>
      </c>
      <c r="G40" s="56">
        <v>8</v>
      </c>
      <c r="H40" s="51">
        <v>25</v>
      </c>
      <c r="I40" s="56">
        <v>6</v>
      </c>
      <c r="J40" s="56">
        <v>6</v>
      </c>
      <c r="K40" s="51">
        <f t="shared" si="3"/>
        <v>3</v>
      </c>
      <c r="L40" s="51">
        <f t="shared" si="4"/>
        <v>15</v>
      </c>
      <c r="M40" s="5" t="s">
        <v>43</v>
      </c>
      <c r="N40" s="6" t="s">
        <v>373</v>
      </c>
      <c r="O40" s="55"/>
      <c r="P40" s="54">
        <f t="shared" si="5"/>
        <v>0</v>
      </c>
      <c r="Q40" s="54">
        <f t="shared" si="0"/>
        <v>0</v>
      </c>
      <c r="R40" s="54">
        <f t="shared" si="1"/>
        <v>0</v>
      </c>
      <c r="S40" s="55">
        <f t="shared" si="6"/>
        <v>0</v>
      </c>
      <c r="T40" s="55">
        <f t="shared" si="2"/>
        <v>0</v>
      </c>
      <c r="U40" s="54">
        <f t="shared" si="7"/>
        <v>0</v>
      </c>
      <c r="V40" s="154"/>
    </row>
    <row r="41" spans="1:22" ht="30" customHeight="1" x14ac:dyDescent="0.25">
      <c r="A41" s="156" t="s">
        <v>125</v>
      </c>
      <c r="B41" s="51" t="s">
        <v>14</v>
      </c>
      <c r="C41" s="51" t="s">
        <v>15</v>
      </c>
      <c r="D41" s="156" t="s">
        <v>366</v>
      </c>
      <c r="E41" s="5" t="s">
        <v>40</v>
      </c>
      <c r="F41" s="56">
        <v>500</v>
      </c>
      <c r="G41" s="56">
        <v>6</v>
      </c>
      <c r="H41" s="51">
        <v>25</v>
      </c>
      <c r="I41" s="56">
        <v>6</v>
      </c>
      <c r="J41" s="56">
        <v>6</v>
      </c>
      <c r="K41" s="51">
        <f t="shared" si="3"/>
        <v>3</v>
      </c>
      <c r="L41" s="51">
        <f t="shared" si="4"/>
        <v>15</v>
      </c>
      <c r="M41" s="5" t="s">
        <v>43</v>
      </c>
      <c r="N41" s="6" t="s">
        <v>374</v>
      </c>
      <c r="O41" s="55"/>
      <c r="P41" s="54">
        <f t="shared" si="5"/>
        <v>0</v>
      </c>
      <c r="Q41" s="54">
        <f t="shared" si="0"/>
        <v>0</v>
      </c>
      <c r="R41" s="54">
        <f t="shared" si="1"/>
        <v>0</v>
      </c>
      <c r="S41" s="55">
        <f t="shared" si="6"/>
        <v>0</v>
      </c>
      <c r="T41" s="55">
        <f t="shared" si="2"/>
        <v>0</v>
      </c>
      <c r="U41" s="54">
        <f t="shared" si="7"/>
        <v>0</v>
      </c>
      <c r="V41" s="154"/>
    </row>
    <row r="42" spans="1:22" ht="30" customHeight="1" x14ac:dyDescent="0.25">
      <c r="A42" s="156" t="s">
        <v>128</v>
      </c>
      <c r="B42" s="156" t="s">
        <v>14</v>
      </c>
      <c r="C42" s="51" t="s">
        <v>15</v>
      </c>
      <c r="D42" s="156" t="s">
        <v>365</v>
      </c>
      <c r="E42" s="5" t="s">
        <v>375</v>
      </c>
      <c r="F42" s="56">
        <v>500</v>
      </c>
      <c r="G42" s="56">
        <v>6</v>
      </c>
      <c r="H42" s="51">
        <v>25</v>
      </c>
      <c r="I42" s="56">
        <v>12</v>
      </c>
      <c r="J42" s="56">
        <v>12</v>
      </c>
      <c r="K42" s="51">
        <f t="shared" si="3"/>
        <v>6</v>
      </c>
      <c r="L42" s="51">
        <f t="shared" si="4"/>
        <v>30</v>
      </c>
      <c r="M42" s="5" t="s">
        <v>43</v>
      </c>
      <c r="N42" s="6" t="s">
        <v>376</v>
      </c>
      <c r="O42" s="55"/>
      <c r="P42" s="54">
        <f>O42*1.23</f>
        <v>0</v>
      </c>
      <c r="Q42" s="54">
        <f t="shared" si="0"/>
        <v>0</v>
      </c>
      <c r="R42" s="54">
        <f t="shared" si="1"/>
        <v>0</v>
      </c>
      <c r="S42" s="55">
        <f t="shared" si="6"/>
        <v>0</v>
      </c>
      <c r="T42" s="55">
        <f t="shared" si="2"/>
        <v>0</v>
      </c>
      <c r="U42" s="54">
        <f t="shared" si="7"/>
        <v>0</v>
      </c>
      <c r="V42" s="154"/>
    </row>
    <row r="43" spans="1:22" ht="30" customHeight="1" x14ac:dyDescent="0.25">
      <c r="A43" s="156" t="s">
        <v>378</v>
      </c>
      <c r="B43" s="51" t="s">
        <v>14</v>
      </c>
      <c r="C43" s="51" t="s">
        <v>15</v>
      </c>
      <c r="D43" s="156" t="s">
        <v>366</v>
      </c>
      <c r="E43" s="5" t="s">
        <v>375</v>
      </c>
      <c r="F43" s="56">
        <v>500</v>
      </c>
      <c r="G43" s="56">
        <v>4</v>
      </c>
      <c r="H43" s="51">
        <v>25</v>
      </c>
      <c r="I43" s="56">
        <v>12</v>
      </c>
      <c r="J43" s="56">
        <v>12</v>
      </c>
      <c r="K43" s="51">
        <f t="shared" si="3"/>
        <v>6</v>
      </c>
      <c r="L43" s="51">
        <f t="shared" si="4"/>
        <v>30</v>
      </c>
      <c r="M43" s="5" t="s">
        <v>43</v>
      </c>
      <c r="N43" s="6" t="s">
        <v>377</v>
      </c>
      <c r="O43" s="55"/>
      <c r="P43" s="54">
        <f>O43*1.23</f>
        <v>0</v>
      </c>
      <c r="Q43" s="54">
        <f t="shared" si="0"/>
        <v>0</v>
      </c>
      <c r="R43" s="54">
        <f t="shared" si="1"/>
        <v>0</v>
      </c>
      <c r="S43" s="55">
        <f t="shared" si="6"/>
        <v>0</v>
      </c>
      <c r="T43" s="55">
        <f t="shared" si="2"/>
        <v>0</v>
      </c>
      <c r="U43" s="54">
        <f t="shared" si="7"/>
        <v>0</v>
      </c>
      <c r="V43" s="154"/>
    </row>
    <row r="44" spans="1:22" ht="30" customHeight="1" x14ac:dyDescent="0.25">
      <c r="A44" s="156" t="s">
        <v>380</v>
      </c>
      <c r="B44" s="51" t="s">
        <v>198</v>
      </c>
      <c r="C44" s="51" t="s">
        <v>15</v>
      </c>
      <c r="D44" s="110" t="s">
        <v>336</v>
      </c>
      <c r="E44" s="5" t="s">
        <v>200</v>
      </c>
      <c r="F44" s="56"/>
      <c r="G44" s="56"/>
      <c r="H44" s="51"/>
      <c r="I44" s="56">
        <v>6</v>
      </c>
      <c r="J44" s="56">
        <v>6</v>
      </c>
      <c r="K44" s="51">
        <f t="shared" si="3"/>
        <v>3</v>
      </c>
      <c r="L44" s="51">
        <f t="shared" si="4"/>
        <v>15</v>
      </c>
      <c r="M44" s="5" t="s">
        <v>43</v>
      </c>
      <c r="N44" s="5" t="s">
        <v>199</v>
      </c>
      <c r="O44" s="55"/>
      <c r="P44" s="54">
        <f>O44*1.23</f>
        <v>0</v>
      </c>
      <c r="Q44" s="54">
        <f t="shared" si="0"/>
        <v>0</v>
      </c>
      <c r="R44" s="54">
        <f t="shared" si="1"/>
        <v>0</v>
      </c>
      <c r="S44" s="55">
        <f t="shared" si="6"/>
        <v>0</v>
      </c>
      <c r="T44" s="55">
        <f t="shared" si="2"/>
        <v>0</v>
      </c>
      <c r="U44" s="54">
        <f t="shared" si="7"/>
        <v>0</v>
      </c>
      <c r="V44" s="154"/>
    </row>
    <row r="45" spans="1:22" ht="30" customHeight="1" x14ac:dyDescent="0.25">
      <c r="A45" s="160" t="s">
        <v>381</v>
      </c>
      <c r="B45" s="160" t="s">
        <v>396</v>
      </c>
      <c r="C45" s="51" t="s">
        <v>15</v>
      </c>
      <c r="D45" s="110" t="s">
        <v>336</v>
      </c>
      <c r="E45" s="5" t="s">
        <v>423</v>
      </c>
      <c r="F45" s="56"/>
      <c r="G45" s="56"/>
      <c r="H45" s="51"/>
      <c r="I45" s="56">
        <v>4</v>
      </c>
      <c r="J45" s="56">
        <v>4</v>
      </c>
      <c r="K45" s="51">
        <f t="shared" si="3"/>
        <v>2</v>
      </c>
      <c r="L45" s="51">
        <f t="shared" si="4"/>
        <v>10</v>
      </c>
      <c r="M45" s="5" t="s">
        <v>43</v>
      </c>
      <c r="N45" s="5" t="s">
        <v>422</v>
      </c>
      <c r="O45" s="55"/>
      <c r="P45" s="54">
        <f>O45*1.23</f>
        <v>0</v>
      </c>
      <c r="Q45" s="114">
        <f t="shared" si="0"/>
        <v>0</v>
      </c>
      <c r="R45" s="114">
        <f t="shared" si="1"/>
        <v>0</v>
      </c>
      <c r="S45" s="55">
        <f t="shared" si="6"/>
        <v>0</v>
      </c>
      <c r="T45" s="113">
        <f t="shared" si="2"/>
        <v>0</v>
      </c>
      <c r="U45" s="114">
        <f t="shared" si="7"/>
        <v>0</v>
      </c>
      <c r="V45" s="154"/>
    </row>
    <row r="46" spans="1:22" ht="30" customHeight="1" thickBot="1" x14ac:dyDescent="0.3">
      <c r="A46" s="160" t="s">
        <v>421</v>
      </c>
      <c r="B46" s="56" t="s">
        <v>14</v>
      </c>
      <c r="C46" s="151" t="s">
        <v>15</v>
      </c>
      <c r="D46" s="151" t="s">
        <v>158</v>
      </c>
      <c r="E46" s="5" t="s">
        <v>358</v>
      </c>
      <c r="F46" s="56">
        <v>335</v>
      </c>
      <c r="G46" s="56">
        <v>4</v>
      </c>
      <c r="H46" s="51">
        <v>25</v>
      </c>
      <c r="I46" s="56">
        <v>16</v>
      </c>
      <c r="J46" s="56">
        <v>16</v>
      </c>
      <c r="K46" s="51">
        <f t="shared" si="3"/>
        <v>8</v>
      </c>
      <c r="L46" s="51">
        <f t="shared" si="4"/>
        <v>40</v>
      </c>
      <c r="M46" s="5" t="s">
        <v>43</v>
      </c>
      <c r="N46" s="152" t="s">
        <v>102</v>
      </c>
      <c r="O46" s="55"/>
      <c r="P46" s="54">
        <f>O46*1.23</f>
        <v>0</v>
      </c>
      <c r="Q46" s="114">
        <f t="shared" si="0"/>
        <v>0</v>
      </c>
      <c r="R46" s="114">
        <f t="shared" si="1"/>
        <v>0</v>
      </c>
      <c r="S46" s="113">
        <f t="shared" si="6"/>
        <v>0</v>
      </c>
      <c r="T46" s="113">
        <f t="shared" si="2"/>
        <v>0</v>
      </c>
      <c r="U46" s="114">
        <f t="shared" si="7"/>
        <v>0</v>
      </c>
      <c r="V46" s="154"/>
    </row>
    <row r="47" spans="1:22" ht="30" customHeight="1" thickBot="1" x14ac:dyDescent="0.3">
      <c r="A47" s="6"/>
      <c r="B47" s="6"/>
      <c r="C47" s="6"/>
      <c r="D47" s="2" t="s">
        <v>24</v>
      </c>
      <c r="E47" s="2"/>
      <c r="F47" s="2"/>
      <c r="G47" s="2"/>
      <c r="H47" s="2"/>
      <c r="I47" s="2">
        <f>SUM(I5:I46)</f>
        <v>284</v>
      </c>
      <c r="J47" s="2">
        <f>SUM(J5:J46)</f>
        <v>284</v>
      </c>
      <c r="K47" s="161">
        <f>SUM(K5:K46)</f>
        <v>142</v>
      </c>
      <c r="L47" s="161">
        <f>SUM(L5:L46)</f>
        <v>710</v>
      </c>
      <c r="M47" s="6"/>
      <c r="N47" s="6"/>
      <c r="O47" s="16"/>
      <c r="P47" s="74" t="s">
        <v>25</v>
      </c>
      <c r="Q47" s="124">
        <f>SUM(Q5:Q46)</f>
        <v>0</v>
      </c>
      <c r="R47" s="124">
        <f>SUM(R5:R46)</f>
        <v>0</v>
      </c>
      <c r="S47" s="162">
        <f>SUM(S5:S46)</f>
        <v>0</v>
      </c>
      <c r="T47" s="125">
        <f>SUM(T5:T46)</f>
        <v>0</v>
      </c>
      <c r="U47" s="125">
        <f>SUM(U5:U46)</f>
        <v>0</v>
      </c>
    </row>
    <row r="48" spans="1:22" ht="39.950000000000003" customHeight="1" x14ac:dyDescent="0.25">
      <c r="A48" s="20"/>
      <c r="B48" s="20"/>
      <c r="C48" s="20"/>
      <c r="D48" s="18"/>
      <c r="E48" s="18"/>
      <c r="F48" s="18"/>
      <c r="G48" s="18"/>
      <c r="H48" s="18"/>
      <c r="I48" s="18"/>
      <c r="J48" s="18"/>
      <c r="K48" s="18"/>
      <c r="L48" s="18"/>
      <c r="M48" s="20"/>
      <c r="N48" s="20"/>
      <c r="O48" s="20"/>
      <c r="P48" s="18"/>
      <c r="Q48" s="21"/>
      <c r="R48" s="21"/>
      <c r="S48" s="21"/>
      <c r="T48" s="19"/>
      <c r="U48" s="19"/>
    </row>
    <row r="49" spans="2:20" x14ac:dyDescent="0.25">
      <c r="B49" s="109"/>
    </row>
    <row r="51" spans="2:20" x14ac:dyDescent="0.25">
      <c r="T51" s="30"/>
    </row>
    <row r="52" spans="2:20" hidden="1" x14ac:dyDescent="0.25"/>
    <row r="53" spans="2:20" hidden="1" x14ac:dyDescent="0.25"/>
    <row r="54" spans="2:20" hidden="1" x14ac:dyDescent="0.25"/>
    <row r="55" spans="2:20" hidden="1" x14ac:dyDescent="0.25"/>
    <row r="56" spans="2:20" hidden="1" x14ac:dyDescent="0.25"/>
    <row r="57" spans="2:20" hidden="1" x14ac:dyDescent="0.25"/>
    <row r="58" spans="2:20" hidden="1" x14ac:dyDescent="0.25"/>
    <row r="59" spans="2:20" hidden="1" x14ac:dyDescent="0.25"/>
    <row r="60" spans="2:20" hidden="1" x14ac:dyDescent="0.25"/>
    <row r="61" spans="2:20" hidden="1" x14ac:dyDescent="0.25"/>
    <row r="62" spans="2:20" hidden="1" x14ac:dyDescent="0.25"/>
    <row r="63" spans="2:20" hidden="1" x14ac:dyDescent="0.25"/>
    <row r="64" spans="2:2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83" spans="1:16" hidden="1" x14ac:dyDescent="0.25">
      <c r="A83" s="41"/>
      <c r="B83" t="s">
        <v>136</v>
      </c>
    </row>
    <row r="84" spans="1:16" hidden="1" x14ac:dyDescent="0.25">
      <c r="A84" s="50"/>
      <c r="B84" t="s">
        <v>136</v>
      </c>
    </row>
    <row r="85" spans="1:16" hidden="1" x14ac:dyDescent="0.25">
      <c r="A85" s="58"/>
      <c r="B85" t="s">
        <v>147</v>
      </c>
    </row>
    <row r="86" spans="1:16" hidden="1" x14ac:dyDescent="0.25"/>
    <row r="87" spans="1:16" hidden="1" x14ac:dyDescent="0.25"/>
    <row r="88" spans="1:16" ht="38.25" hidden="1" x14ac:dyDescent="0.25">
      <c r="A88" s="1" t="s">
        <v>0</v>
      </c>
      <c r="B88" s="1" t="s">
        <v>26</v>
      </c>
      <c r="C88" s="1" t="s">
        <v>6</v>
      </c>
      <c r="D88" s="1" t="s">
        <v>7</v>
      </c>
      <c r="E88" s="1" t="s">
        <v>8</v>
      </c>
      <c r="F88" s="2" t="s">
        <v>27</v>
      </c>
      <c r="G88" s="1" t="s">
        <v>9</v>
      </c>
      <c r="H88" s="1" t="s">
        <v>10</v>
      </c>
      <c r="I88" s="2" t="s">
        <v>28</v>
      </c>
      <c r="J88" s="2"/>
      <c r="K88" s="2"/>
      <c r="L88" s="2" t="s">
        <v>29</v>
      </c>
      <c r="M88" s="3" t="s">
        <v>30</v>
      </c>
      <c r="N88" s="2" t="s">
        <v>31</v>
      </c>
      <c r="O88" s="2" t="s">
        <v>32</v>
      </c>
      <c r="P88" s="2" t="s">
        <v>33</v>
      </c>
    </row>
    <row r="89" spans="1:16" s="46" customFormat="1" hidden="1" x14ac:dyDescent="0.25">
      <c r="A89" s="42" t="s">
        <v>13</v>
      </c>
      <c r="B89" s="43" t="s">
        <v>42</v>
      </c>
      <c r="C89" s="42"/>
      <c r="D89" s="42" t="s">
        <v>17</v>
      </c>
      <c r="E89" s="42">
        <v>2</v>
      </c>
      <c r="F89" s="42">
        <f>E89*3</f>
        <v>6</v>
      </c>
      <c r="G89" s="42" t="s">
        <v>43</v>
      </c>
      <c r="H89" s="42" t="s">
        <v>44</v>
      </c>
      <c r="I89" s="44">
        <v>32</v>
      </c>
      <c r="J89" s="44"/>
      <c r="K89" s="44"/>
      <c r="L89" s="44">
        <f t="shared" ref="L89:L126" si="8">I89*1.23</f>
        <v>39.36</v>
      </c>
      <c r="M89" s="45">
        <f t="shared" ref="M89:M126" si="9">L89*F89</f>
        <v>236.16</v>
      </c>
      <c r="N89" s="45">
        <f t="shared" ref="N89:N126" si="10">ROUND(I89*1.3,2)</f>
        <v>41.6</v>
      </c>
      <c r="O89" s="44">
        <f>N89*1.23</f>
        <v>51.167999999999999</v>
      </c>
      <c r="P89" s="44">
        <f t="shared" ref="P89:P126" si="11">N89*F89</f>
        <v>249.60000000000002</v>
      </c>
    </row>
    <row r="90" spans="1:16" s="46" customFormat="1" hidden="1" x14ac:dyDescent="0.25">
      <c r="A90" s="42" t="s">
        <v>18</v>
      </c>
      <c r="B90" s="43" t="s">
        <v>45</v>
      </c>
      <c r="C90" s="42">
        <v>5</v>
      </c>
      <c r="D90" s="42" t="s">
        <v>17</v>
      </c>
      <c r="E90" s="42">
        <v>2</v>
      </c>
      <c r="F90" s="42">
        <f t="shared" ref="F90:F126" si="12">E90*3</f>
        <v>6</v>
      </c>
      <c r="G90" s="42" t="s">
        <v>43</v>
      </c>
      <c r="H90" s="42" t="s">
        <v>46</v>
      </c>
      <c r="I90" s="44">
        <v>17</v>
      </c>
      <c r="J90" s="44"/>
      <c r="K90" s="44"/>
      <c r="L90" s="44">
        <f t="shared" si="8"/>
        <v>20.91</v>
      </c>
      <c r="M90" s="45">
        <f t="shared" si="9"/>
        <v>125.46000000000001</v>
      </c>
      <c r="N90" s="45">
        <f t="shared" si="10"/>
        <v>22.1</v>
      </c>
      <c r="O90" s="44">
        <f t="shared" ref="O90:O126" si="13">N90*1.23</f>
        <v>27.183</v>
      </c>
      <c r="P90" s="44">
        <f t="shared" si="11"/>
        <v>132.60000000000002</v>
      </c>
    </row>
    <row r="91" spans="1:16" s="46" customFormat="1" ht="65.25" hidden="1" customHeight="1" x14ac:dyDescent="0.25">
      <c r="A91" s="47" t="s">
        <v>20</v>
      </c>
      <c r="B91" s="48" t="s">
        <v>47</v>
      </c>
      <c r="C91" s="47">
        <v>6</v>
      </c>
      <c r="D91" s="47" t="s">
        <v>17</v>
      </c>
      <c r="E91" s="47">
        <v>22</v>
      </c>
      <c r="F91" s="42">
        <f t="shared" si="12"/>
        <v>66</v>
      </c>
      <c r="G91" s="47" t="s">
        <v>43</v>
      </c>
      <c r="H91" s="49" t="s">
        <v>48</v>
      </c>
      <c r="I91" s="44">
        <v>24.5</v>
      </c>
      <c r="J91" s="44"/>
      <c r="K91" s="44"/>
      <c r="L91" s="44">
        <f t="shared" si="8"/>
        <v>30.134999999999998</v>
      </c>
      <c r="M91" s="45">
        <f t="shared" si="9"/>
        <v>1988.9099999999999</v>
      </c>
      <c r="N91" s="45">
        <f t="shared" si="10"/>
        <v>31.85</v>
      </c>
      <c r="O91" s="44">
        <f t="shared" si="13"/>
        <v>39.1755</v>
      </c>
      <c r="P91" s="44">
        <f t="shared" si="11"/>
        <v>2102.1</v>
      </c>
    </row>
    <row r="92" spans="1:16" s="41" customFormat="1" hidden="1" x14ac:dyDescent="0.25">
      <c r="A92" s="37" t="s">
        <v>21</v>
      </c>
      <c r="B92" s="38" t="s">
        <v>37</v>
      </c>
      <c r="C92" s="37">
        <v>6</v>
      </c>
      <c r="D92" s="37" t="s">
        <v>17</v>
      </c>
      <c r="E92" s="37">
        <v>8</v>
      </c>
      <c r="F92" s="37">
        <f t="shared" si="12"/>
        <v>24</v>
      </c>
      <c r="G92" s="37" t="s">
        <v>49</v>
      </c>
      <c r="H92" s="37" t="s">
        <v>50</v>
      </c>
      <c r="I92" s="39">
        <v>30</v>
      </c>
      <c r="J92" s="39"/>
      <c r="K92" s="39"/>
      <c r="L92" s="39">
        <f t="shared" si="8"/>
        <v>36.9</v>
      </c>
      <c r="M92" s="40">
        <f t="shared" si="9"/>
        <v>885.59999999999991</v>
      </c>
      <c r="N92" s="40">
        <f t="shared" si="10"/>
        <v>39</v>
      </c>
      <c r="O92" s="39">
        <f t="shared" si="13"/>
        <v>47.97</v>
      </c>
      <c r="P92" s="39">
        <f t="shared" si="11"/>
        <v>936</v>
      </c>
    </row>
    <row r="93" spans="1:16" s="46" customFormat="1" hidden="1" x14ac:dyDescent="0.25">
      <c r="A93" s="42" t="s">
        <v>22</v>
      </c>
      <c r="B93" s="43" t="s">
        <v>37</v>
      </c>
      <c r="C93" s="42">
        <v>6</v>
      </c>
      <c r="D93" s="42" t="s">
        <v>17</v>
      </c>
      <c r="E93" s="42">
        <v>8</v>
      </c>
      <c r="F93" s="42">
        <f t="shared" si="12"/>
        <v>24</v>
      </c>
      <c r="G93" s="42" t="s">
        <v>51</v>
      </c>
      <c r="H93" s="42" t="s">
        <v>134</v>
      </c>
      <c r="I93" s="44">
        <v>30</v>
      </c>
      <c r="J93" s="44"/>
      <c r="K93" s="44"/>
      <c r="L93" s="44">
        <f t="shared" si="8"/>
        <v>36.9</v>
      </c>
      <c r="M93" s="45">
        <f t="shared" si="9"/>
        <v>885.59999999999991</v>
      </c>
      <c r="N93" s="45">
        <f t="shared" si="10"/>
        <v>39</v>
      </c>
      <c r="O93" s="44">
        <f t="shared" si="13"/>
        <v>47.97</v>
      </c>
      <c r="P93" s="44">
        <f t="shared" si="11"/>
        <v>936</v>
      </c>
    </row>
    <row r="94" spans="1:16" s="46" customFormat="1" hidden="1" x14ac:dyDescent="0.25">
      <c r="A94" s="42" t="s">
        <v>23</v>
      </c>
      <c r="B94" s="43" t="s">
        <v>52</v>
      </c>
      <c r="C94" s="42">
        <v>5</v>
      </c>
      <c r="D94" s="42" t="s">
        <v>17</v>
      </c>
      <c r="E94" s="42">
        <v>4</v>
      </c>
      <c r="F94" s="42">
        <f t="shared" si="12"/>
        <v>12</v>
      </c>
      <c r="G94" s="42" t="s">
        <v>43</v>
      </c>
      <c r="H94" s="42" t="s">
        <v>53</v>
      </c>
      <c r="I94" s="44">
        <v>22</v>
      </c>
      <c r="J94" s="44"/>
      <c r="K94" s="44"/>
      <c r="L94" s="44">
        <f t="shared" si="8"/>
        <v>27.06</v>
      </c>
      <c r="M94" s="45">
        <f t="shared" si="9"/>
        <v>324.71999999999997</v>
      </c>
      <c r="N94" s="45">
        <f t="shared" si="10"/>
        <v>28.6</v>
      </c>
      <c r="O94" s="44">
        <f t="shared" si="13"/>
        <v>35.178000000000004</v>
      </c>
      <c r="P94" s="44">
        <f t="shared" si="11"/>
        <v>343.20000000000005</v>
      </c>
    </row>
    <row r="95" spans="1:16" s="46" customFormat="1" hidden="1" x14ac:dyDescent="0.25">
      <c r="A95" s="42" t="s">
        <v>54</v>
      </c>
      <c r="B95" s="43" t="s">
        <v>34</v>
      </c>
      <c r="C95" s="42">
        <v>6</v>
      </c>
      <c r="D95" s="42" t="s">
        <v>17</v>
      </c>
      <c r="E95" s="42">
        <v>5</v>
      </c>
      <c r="F95" s="42">
        <f t="shared" si="12"/>
        <v>15</v>
      </c>
      <c r="G95" s="42" t="s">
        <v>43</v>
      </c>
      <c r="H95" s="42" t="s">
        <v>138</v>
      </c>
      <c r="I95" s="44">
        <v>25.5</v>
      </c>
      <c r="J95" s="44"/>
      <c r="K95" s="44"/>
      <c r="L95" s="44">
        <f t="shared" si="8"/>
        <v>31.364999999999998</v>
      </c>
      <c r="M95" s="45">
        <f t="shared" si="9"/>
        <v>470.47499999999997</v>
      </c>
      <c r="N95" s="45">
        <f t="shared" si="10"/>
        <v>33.15</v>
      </c>
      <c r="O95" s="44">
        <f t="shared" si="13"/>
        <v>40.774499999999996</v>
      </c>
      <c r="P95" s="44">
        <f t="shared" si="11"/>
        <v>497.25</v>
      </c>
    </row>
    <row r="96" spans="1:16" s="46" customFormat="1" hidden="1" x14ac:dyDescent="0.25">
      <c r="A96" s="42" t="s">
        <v>55</v>
      </c>
      <c r="B96" s="43" t="s">
        <v>36</v>
      </c>
      <c r="C96" s="42">
        <v>3</v>
      </c>
      <c r="D96" s="42" t="s">
        <v>17</v>
      </c>
      <c r="E96" s="42">
        <v>20</v>
      </c>
      <c r="F96" s="42">
        <f t="shared" si="12"/>
        <v>60</v>
      </c>
      <c r="G96" s="42" t="s">
        <v>43</v>
      </c>
      <c r="H96" s="42" t="s">
        <v>142</v>
      </c>
      <c r="I96" s="44">
        <v>19</v>
      </c>
      <c r="J96" s="44"/>
      <c r="K96" s="44"/>
      <c r="L96" s="44">
        <f t="shared" si="8"/>
        <v>23.37</v>
      </c>
      <c r="M96" s="45">
        <f t="shared" si="9"/>
        <v>1402.2</v>
      </c>
      <c r="N96" s="45">
        <f t="shared" si="10"/>
        <v>24.7</v>
      </c>
      <c r="O96" s="44">
        <f t="shared" si="13"/>
        <v>30.381</v>
      </c>
      <c r="P96" s="44">
        <f t="shared" si="11"/>
        <v>1482</v>
      </c>
    </row>
    <row r="97" spans="1:16" s="41" customFormat="1" hidden="1" x14ac:dyDescent="0.25">
      <c r="A97" s="37" t="s">
        <v>56</v>
      </c>
      <c r="B97" s="38" t="s">
        <v>57</v>
      </c>
      <c r="C97" s="37"/>
      <c r="D97" s="37" t="s">
        <v>17</v>
      </c>
      <c r="E97" s="37">
        <v>2</v>
      </c>
      <c r="F97" s="37">
        <f t="shared" si="12"/>
        <v>6</v>
      </c>
      <c r="G97" s="37" t="s">
        <v>49</v>
      </c>
      <c r="H97" s="37" t="s">
        <v>58</v>
      </c>
      <c r="I97" s="39">
        <v>28</v>
      </c>
      <c r="J97" s="39"/>
      <c r="K97" s="39"/>
      <c r="L97" s="39">
        <f t="shared" si="8"/>
        <v>34.44</v>
      </c>
      <c r="M97" s="40">
        <f t="shared" si="9"/>
        <v>206.64</v>
      </c>
      <c r="N97" s="40">
        <f t="shared" si="10"/>
        <v>36.4</v>
      </c>
      <c r="O97" s="39">
        <f t="shared" si="13"/>
        <v>44.771999999999998</v>
      </c>
      <c r="P97" s="39">
        <f t="shared" si="11"/>
        <v>218.39999999999998</v>
      </c>
    </row>
    <row r="98" spans="1:16" s="46" customFormat="1" hidden="1" x14ac:dyDescent="0.25">
      <c r="A98" s="42" t="s">
        <v>59</v>
      </c>
      <c r="B98" s="43" t="s">
        <v>60</v>
      </c>
      <c r="C98" s="42">
        <v>6</v>
      </c>
      <c r="D98" s="42" t="s">
        <v>17</v>
      </c>
      <c r="E98" s="42">
        <v>4</v>
      </c>
      <c r="F98" s="42">
        <f t="shared" si="12"/>
        <v>12</v>
      </c>
      <c r="G98" s="42" t="s">
        <v>43</v>
      </c>
      <c r="H98" s="42" t="s">
        <v>61</v>
      </c>
      <c r="I98" s="44">
        <v>21</v>
      </c>
      <c r="J98" s="44"/>
      <c r="K98" s="44"/>
      <c r="L98" s="44">
        <f t="shared" si="8"/>
        <v>25.83</v>
      </c>
      <c r="M98" s="45">
        <f t="shared" si="9"/>
        <v>309.95999999999998</v>
      </c>
      <c r="N98" s="45">
        <f t="shared" si="10"/>
        <v>27.3</v>
      </c>
      <c r="O98" s="44">
        <f t="shared" si="13"/>
        <v>33.579000000000001</v>
      </c>
      <c r="P98" s="44">
        <f t="shared" si="11"/>
        <v>327.60000000000002</v>
      </c>
    </row>
    <row r="99" spans="1:16" s="46" customFormat="1" hidden="1" x14ac:dyDescent="0.25">
      <c r="A99" s="42" t="s">
        <v>62</v>
      </c>
      <c r="B99" s="43" t="s">
        <v>63</v>
      </c>
      <c r="C99" s="42">
        <v>6</v>
      </c>
      <c r="D99" s="42" t="s">
        <v>17</v>
      </c>
      <c r="E99" s="42">
        <v>4</v>
      </c>
      <c r="F99" s="42">
        <f t="shared" si="12"/>
        <v>12</v>
      </c>
      <c r="G99" s="42" t="s">
        <v>43</v>
      </c>
      <c r="H99" s="42" t="s">
        <v>61</v>
      </c>
      <c r="I99" s="44">
        <v>19.5</v>
      </c>
      <c r="J99" s="44"/>
      <c r="K99" s="44"/>
      <c r="L99" s="44">
        <f t="shared" si="8"/>
        <v>23.984999999999999</v>
      </c>
      <c r="M99" s="45">
        <f t="shared" si="9"/>
        <v>287.82</v>
      </c>
      <c r="N99" s="45">
        <f t="shared" si="10"/>
        <v>25.35</v>
      </c>
      <c r="O99" s="44">
        <f t="shared" si="13"/>
        <v>31.180500000000002</v>
      </c>
      <c r="P99" s="44">
        <f t="shared" si="11"/>
        <v>304.20000000000005</v>
      </c>
    </row>
    <row r="100" spans="1:16" s="46" customFormat="1" hidden="1" x14ac:dyDescent="0.25">
      <c r="A100" s="47" t="s">
        <v>64</v>
      </c>
      <c r="B100" s="48" t="s">
        <v>65</v>
      </c>
      <c r="C100" s="47">
        <v>6</v>
      </c>
      <c r="D100" s="47" t="s">
        <v>17</v>
      </c>
      <c r="E100" s="47">
        <v>4</v>
      </c>
      <c r="F100" s="42">
        <f t="shared" si="12"/>
        <v>12</v>
      </c>
      <c r="G100" s="47" t="s">
        <v>43</v>
      </c>
      <c r="H100" s="42" t="s">
        <v>148</v>
      </c>
      <c r="I100" s="44">
        <v>25</v>
      </c>
      <c r="J100" s="44"/>
      <c r="K100" s="44"/>
      <c r="L100" s="44">
        <f t="shared" si="8"/>
        <v>30.75</v>
      </c>
      <c r="M100" s="45">
        <f t="shared" si="9"/>
        <v>369</v>
      </c>
      <c r="N100" s="45">
        <f t="shared" si="10"/>
        <v>32.5</v>
      </c>
      <c r="O100" s="44">
        <f t="shared" si="13"/>
        <v>39.975000000000001</v>
      </c>
      <c r="P100" s="44">
        <f t="shared" si="11"/>
        <v>390</v>
      </c>
    </row>
    <row r="101" spans="1:16" s="46" customFormat="1" hidden="1" x14ac:dyDescent="0.25">
      <c r="A101" s="42" t="s">
        <v>66</v>
      </c>
      <c r="B101" s="43" t="s">
        <v>67</v>
      </c>
      <c r="C101" s="42">
        <v>3</v>
      </c>
      <c r="D101" s="42" t="s">
        <v>17</v>
      </c>
      <c r="E101" s="42">
        <v>4</v>
      </c>
      <c r="F101" s="42">
        <f t="shared" si="12"/>
        <v>12</v>
      </c>
      <c r="G101" s="42" t="s">
        <v>43</v>
      </c>
      <c r="H101" s="42" t="s">
        <v>61</v>
      </c>
      <c r="I101" s="44">
        <v>15.5</v>
      </c>
      <c r="J101" s="44"/>
      <c r="K101" s="44"/>
      <c r="L101" s="44">
        <f t="shared" si="8"/>
        <v>19.065000000000001</v>
      </c>
      <c r="M101" s="45">
        <f t="shared" si="9"/>
        <v>228.78000000000003</v>
      </c>
      <c r="N101" s="45">
        <f t="shared" si="10"/>
        <v>20.149999999999999</v>
      </c>
      <c r="O101" s="44">
        <f t="shared" si="13"/>
        <v>24.784499999999998</v>
      </c>
      <c r="P101" s="44">
        <f t="shared" si="11"/>
        <v>241.79999999999998</v>
      </c>
    </row>
    <row r="102" spans="1:16" s="46" customFormat="1" hidden="1" x14ac:dyDescent="0.25">
      <c r="A102" s="42" t="s">
        <v>68</v>
      </c>
      <c r="B102" s="43" t="s">
        <v>69</v>
      </c>
      <c r="C102" s="42">
        <v>3</v>
      </c>
      <c r="D102" s="42" t="s">
        <v>17</v>
      </c>
      <c r="E102" s="42">
        <v>4</v>
      </c>
      <c r="F102" s="42">
        <f t="shared" si="12"/>
        <v>12</v>
      </c>
      <c r="G102" s="42" t="s">
        <v>43</v>
      </c>
      <c r="H102" s="42" t="s">
        <v>61</v>
      </c>
      <c r="I102" s="44">
        <v>19</v>
      </c>
      <c r="J102" s="44"/>
      <c r="K102" s="44"/>
      <c r="L102" s="44">
        <f t="shared" si="8"/>
        <v>23.37</v>
      </c>
      <c r="M102" s="45">
        <f t="shared" si="9"/>
        <v>280.44</v>
      </c>
      <c r="N102" s="45">
        <f t="shared" si="10"/>
        <v>24.7</v>
      </c>
      <c r="O102" s="44">
        <f t="shared" si="13"/>
        <v>30.381</v>
      </c>
      <c r="P102" s="44">
        <f t="shared" si="11"/>
        <v>296.39999999999998</v>
      </c>
    </row>
    <row r="103" spans="1:16" s="46" customFormat="1" hidden="1" x14ac:dyDescent="0.25">
      <c r="A103" s="42" t="s">
        <v>70</v>
      </c>
      <c r="B103" s="43" t="s">
        <v>71</v>
      </c>
      <c r="C103" s="42">
        <v>3</v>
      </c>
      <c r="D103" s="42" t="s">
        <v>17</v>
      </c>
      <c r="E103" s="42">
        <v>4</v>
      </c>
      <c r="F103" s="42">
        <f t="shared" si="12"/>
        <v>12</v>
      </c>
      <c r="G103" s="42" t="s">
        <v>43</v>
      </c>
      <c r="H103" s="42" t="s">
        <v>61</v>
      </c>
      <c r="I103" s="44">
        <v>18.5</v>
      </c>
      <c r="J103" s="44"/>
      <c r="K103" s="44"/>
      <c r="L103" s="44">
        <f t="shared" si="8"/>
        <v>22.754999999999999</v>
      </c>
      <c r="M103" s="45">
        <f t="shared" si="9"/>
        <v>273.06</v>
      </c>
      <c r="N103" s="45">
        <f t="shared" si="10"/>
        <v>24.05</v>
      </c>
      <c r="O103" s="44">
        <f t="shared" si="13"/>
        <v>29.581500000000002</v>
      </c>
      <c r="P103" s="44">
        <f t="shared" si="11"/>
        <v>288.60000000000002</v>
      </c>
    </row>
    <row r="104" spans="1:16" s="46" customFormat="1" hidden="1" x14ac:dyDescent="0.25">
      <c r="A104" s="42" t="s">
        <v>72</v>
      </c>
      <c r="B104" s="43" t="s">
        <v>73</v>
      </c>
      <c r="C104" s="42">
        <v>3</v>
      </c>
      <c r="D104" s="42" t="s">
        <v>17</v>
      </c>
      <c r="E104" s="42">
        <v>4</v>
      </c>
      <c r="F104" s="42">
        <f t="shared" si="12"/>
        <v>12</v>
      </c>
      <c r="G104" s="42" t="s">
        <v>43</v>
      </c>
      <c r="H104" s="42" t="s">
        <v>61</v>
      </c>
      <c r="I104" s="44">
        <v>16</v>
      </c>
      <c r="J104" s="44"/>
      <c r="K104" s="44"/>
      <c r="L104" s="44">
        <f t="shared" si="8"/>
        <v>19.68</v>
      </c>
      <c r="M104" s="45">
        <f t="shared" si="9"/>
        <v>236.16</v>
      </c>
      <c r="N104" s="45">
        <f t="shared" si="10"/>
        <v>20.8</v>
      </c>
      <c r="O104" s="44">
        <f t="shared" si="13"/>
        <v>25.584</v>
      </c>
      <c r="P104" s="44">
        <f t="shared" si="11"/>
        <v>249.60000000000002</v>
      </c>
    </row>
    <row r="105" spans="1:16" s="46" customFormat="1" hidden="1" x14ac:dyDescent="0.25">
      <c r="A105" s="42" t="s">
        <v>74</v>
      </c>
      <c r="B105" s="43" t="s">
        <v>75</v>
      </c>
      <c r="C105" s="42"/>
      <c r="D105" s="42" t="s">
        <v>17</v>
      </c>
      <c r="E105" s="42">
        <v>4</v>
      </c>
      <c r="F105" s="42">
        <f t="shared" si="12"/>
        <v>12</v>
      </c>
      <c r="G105" s="42" t="s">
        <v>43</v>
      </c>
      <c r="H105" s="42" t="s">
        <v>76</v>
      </c>
      <c r="I105" s="44">
        <v>33</v>
      </c>
      <c r="J105" s="44"/>
      <c r="K105" s="44"/>
      <c r="L105" s="44">
        <f t="shared" si="8"/>
        <v>40.589999999999996</v>
      </c>
      <c r="M105" s="45">
        <f t="shared" si="9"/>
        <v>487.07999999999993</v>
      </c>
      <c r="N105" s="45">
        <f t="shared" si="10"/>
        <v>42.9</v>
      </c>
      <c r="O105" s="44">
        <f t="shared" si="13"/>
        <v>52.766999999999996</v>
      </c>
      <c r="P105" s="44">
        <f t="shared" si="11"/>
        <v>514.79999999999995</v>
      </c>
    </row>
    <row r="106" spans="1:16" s="46" customFormat="1" hidden="1" x14ac:dyDescent="0.25">
      <c r="A106" s="42" t="s">
        <v>77</v>
      </c>
      <c r="B106" s="43" t="s">
        <v>34</v>
      </c>
      <c r="C106" s="42">
        <v>6</v>
      </c>
      <c r="D106" s="42" t="s">
        <v>17</v>
      </c>
      <c r="E106" s="42">
        <v>4</v>
      </c>
      <c r="F106" s="42">
        <f t="shared" si="12"/>
        <v>12</v>
      </c>
      <c r="G106" s="42" t="s">
        <v>43</v>
      </c>
      <c r="H106" s="42" t="s">
        <v>76</v>
      </c>
      <c r="I106" s="44">
        <v>25.5</v>
      </c>
      <c r="J106" s="44"/>
      <c r="K106" s="44"/>
      <c r="L106" s="44">
        <f t="shared" si="8"/>
        <v>31.364999999999998</v>
      </c>
      <c r="M106" s="45">
        <f t="shared" si="9"/>
        <v>376.38</v>
      </c>
      <c r="N106" s="45">
        <f t="shared" si="10"/>
        <v>33.15</v>
      </c>
      <c r="O106" s="44">
        <f t="shared" si="13"/>
        <v>40.774499999999996</v>
      </c>
      <c r="P106" s="44">
        <f t="shared" si="11"/>
        <v>397.79999999999995</v>
      </c>
    </row>
    <row r="107" spans="1:16" s="46" customFormat="1" hidden="1" x14ac:dyDescent="0.25">
      <c r="A107" s="42" t="s">
        <v>78</v>
      </c>
      <c r="B107" s="43" t="s">
        <v>79</v>
      </c>
      <c r="C107" s="42">
        <v>6</v>
      </c>
      <c r="D107" s="42" t="s">
        <v>17</v>
      </c>
      <c r="E107" s="42">
        <v>4</v>
      </c>
      <c r="F107" s="42">
        <f t="shared" si="12"/>
        <v>12</v>
      </c>
      <c r="G107" s="42" t="s">
        <v>43</v>
      </c>
      <c r="H107" s="42" t="s">
        <v>80</v>
      </c>
      <c r="I107" s="44">
        <v>27</v>
      </c>
      <c r="J107" s="44"/>
      <c r="K107" s="44"/>
      <c r="L107" s="44">
        <f t="shared" si="8"/>
        <v>33.21</v>
      </c>
      <c r="M107" s="45">
        <f t="shared" si="9"/>
        <v>398.52</v>
      </c>
      <c r="N107" s="45">
        <f t="shared" si="10"/>
        <v>35.1</v>
      </c>
      <c r="O107" s="44">
        <f t="shared" si="13"/>
        <v>43.173000000000002</v>
      </c>
      <c r="P107" s="44">
        <f t="shared" si="11"/>
        <v>421.20000000000005</v>
      </c>
    </row>
    <row r="108" spans="1:16" s="46" customFormat="1" hidden="1" x14ac:dyDescent="0.25">
      <c r="A108" s="42" t="s">
        <v>81</v>
      </c>
      <c r="B108" s="43" t="s">
        <v>82</v>
      </c>
      <c r="C108" s="42">
        <v>6</v>
      </c>
      <c r="D108" s="42" t="s">
        <v>17</v>
      </c>
      <c r="E108" s="42">
        <v>4</v>
      </c>
      <c r="F108" s="42">
        <f t="shared" si="12"/>
        <v>12</v>
      </c>
      <c r="G108" s="42" t="s">
        <v>43</v>
      </c>
      <c r="H108" s="42" t="s">
        <v>80</v>
      </c>
      <c r="I108" s="44">
        <v>19</v>
      </c>
      <c r="J108" s="44"/>
      <c r="K108" s="44"/>
      <c r="L108" s="44">
        <f t="shared" si="8"/>
        <v>23.37</v>
      </c>
      <c r="M108" s="45">
        <f t="shared" si="9"/>
        <v>280.44</v>
      </c>
      <c r="N108" s="45">
        <f t="shared" si="10"/>
        <v>24.7</v>
      </c>
      <c r="O108" s="44">
        <f t="shared" si="13"/>
        <v>30.381</v>
      </c>
      <c r="P108" s="44">
        <f t="shared" si="11"/>
        <v>296.39999999999998</v>
      </c>
    </row>
    <row r="109" spans="1:16" s="46" customFormat="1" hidden="1" x14ac:dyDescent="0.25">
      <c r="A109" s="42" t="s">
        <v>83</v>
      </c>
      <c r="B109" s="43" t="s">
        <v>38</v>
      </c>
      <c r="C109" s="42">
        <v>3</v>
      </c>
      <c r="D109" s="42" t="s">
        <v>17</v>
      </c>
      <c r="E109" s="42">
        <v>16</v>
      </c>
      <c r="F109" s="42">
        <f t="shared" si="12"/>
        <v>48</v>
      </c>
      <c r="G109" s="42" t="s">
        <v>51</v>
      </c>
      <c r="H109" s="42" t="s">
        <v>155</v>
      </c>
      <c r="I109" s="44">
        <v>22</v>
      </c>
      <c r="J109" s="44"/>
      <c r="K109" s="44"/>
      <c r="L109" s="44">
        <f t="shared" si="8"/>
        <v>27.06</v>
      </c>
      <c r="M109" s="45">
        <f t="shared" si="9"/>
        <v>1298.8799999999999</v>
      </c>
      <c r="N109" s="45">
        <f t="shared" si="10"/>
        <v>28.6</v>
      </c>
      <c r="O109" s="44">
        <f t="shared" si="13"/>
        <v>35.178000000000004</v>
      </c>
      <c r="P109" s="44">
        <f t="shared" si="11"/>
        <v>1372.8000000000002</v>
      </c>
    </row>
    <row r="110" spans="1:16" s="46" customFormat="1" hidden="1" x14ac:dyDescent="0.25">
      <c r="A110" s="42" t="s">
        <v>84</v>
      </c>
      <c r="B110" s="43" t="s">
        <v>85</v>
      </c>
      <c r="C110" s="42">
        <v>3</v>
      </c>
      <c r="D110" s="42" t="s">
        <v>17</v>
      </c>
      <c r="E110" s="42">
        <v>4</v>
      </c>
      <c r="F110" s="42">
        <f t="shared" si="12"/>
        <v>12</v>
      </c>
      <c r="G110" s="42" t="s">
        <v>43</v>
      </c>
      <c r="H110" s="42" t="s">
        <v>80</v>
      </c>
      <c r="I110" s="44">
        <v>19.5</v>
      </c>
      <c r="J110" s="44"/>
      <c r="K110" s="44"/>
      <c r="L110" s="44">
        <f t="shared" si="8"/>
        <v>23.984999999999999</v>
      </c>
      <c r="M110" s="45">
        <f t="shared" si="9"/>
        <v>287.82</v>
      </c>
      <c r="N110" s="45">
        <f t="shared" si="10"/>
        <v>25.35</v>
      </c>
      <c r="O110" s="44">
        <f t="shared" si="13"/>
        <v>31.180500000000002</v>
      </c>
      <c r="P110" s="44">
        <f t="shared" si="11"/>
        <v>304.20000000000005</v>
      </c>
    </row>
    <row r="111" spans="1:16" s="46" customFormat="1" hidden="1" x14ac:dyDescent="0.25">
      <c r="A111" s="42" t="s">
        <v>86</v>
      </c>
      <c r="B111" s="43" t="s">
        <v>87</v>
      </c>
      <c r="C111" s="42"/>
      <c r="D111" s="42" t="s">
        <v>17</v>
      </c>
      <c r="E111" s="42">
        <v>8</v>
      </c>
      <c r="F111" s="42">
        <f t="shared" si="12"/>
        <v>24</v>
      </c>
      <c r="G111" s="42" t="s">
        <v>43</v>
      </c>
      <c r="H111" s="42" t="s">
        <v>88</v>
      </c>
      <c r="I111" s="44">
        <v>43</v>
      </c>
      <c r="J111" s="44"/>
      <c r="K111" s="44"/>
      <c r="L111" s="44">
        <f t="shared" si="8"/>
        <v>52.89</v>
      </c>
      <c r="M111" s="45">
        <f t="shared" si="9"/>
        <v>1269.3600000000001</v>
      </c>
      <c r="N111" s="45">
        <f t="shared" si="10"/>
        <v>55.9</v>
      </c>
      <c r="O111" s="44">
        <f t="shared" si="13"/>
        <v>68.756999999999991</v>
      </c>
      <c r="P111" s="44">
        <f t="shared" si="11"/>
        <v>1341.6</v>
      </c>
    </row>
    <row r="112" spans="1:16" s="46" customFormat="1" hidden="1" x14ac:dyDescent="0.25">
      <c r="A112" s="42" t="s">
        <v>89</v>
      </c>
      <c r="B112" s="43" t="s">
        <v>90</v>
      </c>
      <c r="C112" s="42">
        <v>6</v>
      </c>
      <c r="D112" s="42" t="s">
        <v>17</v>
      </c>
      <c r="E112" s="42">
        <v>9</v>
      </c>
      <c r="F112" s="42">
        <f t="shared" si="12"/>
        <v>27</v>
      </c>
      <c r="G112" s="42" t="s">
        <v>43</v>
      </c>
      <c r="H112" s="42" t="s">
        <v>160</v>
      </c>
      <c r="I112" s="44">
        <v>37</v>
      </c>
      <c r="J112" s="44"/>
      <c r="K112" s="44"/>
      <c r="L112" s="44">
        <f t="shared" si="8"/>
        <v>45.51</v>
      </c>
      <c r="M112" s="45">
        <f t="shared" si="9"/>
        <v>1228.77</v>
      </c>
      <c r="N112" s="45">
        <f t="shared" si="10"/>
        <v>48.1</v>
      </c>
      <c r="O112" s="44">
        <f t="shared" si="13"/>
        <v>59.163000000000004</v>
      </c>
      <c r="P112" s="44">
        <f t="shared" si="11"/>
        <v>1298.7</v>
      </c>
    </row>
    <row r="113" spans="1:16" s="46" customFormat="1" hidden="1" x14ac:dyDescent="0.25">
      <c r="A113" s="42" t="s">
        <v>91</v>
      </c>
      <c r="B113" s="43" t="s">
        <v>92</v>
      </c>
      <c r="C113" s="42">
        <v>6</v>
      </c>
      <c r="D113" s="42" t="s">
        <v>17</v>
      </c>
      <c r="E113" s="42">
        <v>8</v>
      </c>
      <c r="F113" s="42">
        <f t="shared" si="12"/>
        <v>24</v>
      </c>
      <c r="G113" s="42" t="s">
        <v>43</v>
      </c>
      <c r="H113" s="42" t="s">
        <v>93</v>
      </c>
      <c r="I113" s="44">
        <v>18.5</v>
      </c>
      <c r="J113" s="44"/>
      <c r="K113" s="44"/>
      <c r="L113" s="44">
        <f t="shared" si="8"/>
        <v>22.754999999999999</v>
      </c>
      <c r="M113" s="45">
        <f t="shared" si="9"/>
        <v>546.12</v>
      </c>
      <c r="N113" s="45">
        <f t="shared" si="10"/>
        <v>24.05</v>
      </c>
      <c r="O113" s="44">
        <f t="shared" si="13"/>
        <v>29.581500000000002</v>
      </c>
      <c r="P113" s="44">
        <f t="shared" si="11"/>
        <v>577.20000000000005</v>
      </c>
    </row>
    <row r="114" spans="1:16" s="46" customFormat="1" ht="45" hidden="1" x14ac:dyDescent="0.25">
      <c r="A114" s="42" t="s">
        <v>94</v>
      </c>
      <c r="B114" s="43" t="s">
        <v>95</v>
      </c>
      <c r="C114" s="42"/>
      <c r="D114" s="42" t="s">
        <v>17</v>
      </c>
      <c r="E114" s="42">
        <v>16</v>
      </c>
      <c r="F114" s="42">
        <f t="shared" si="12"/>
        <v>48</v>
      </c>
      <c r="G114" s="42" t="s">
        <v>43</v>
      </c>
      <c r="H114" s="49" t="s">
        <v>96</v>
      </c>
      <c r="I114" s="44">
        <v>22</v>
      </c>
      <c r="J114" s="44"/>
      <c r="K114" s="44"/>
      <c r="L114" s="44">
        <f t="shared" si="8"/>
        <v>27.06</v>
      </c>
      <c r="M114" s="45">
        <f t="shared" si="9"/>
        <v>1298.8799999999999</v>
      </c>
      <c r="N114" s="45">
        <f t="shared" si="10"/>
        <v>28.6</v>
      </c>
      <c r="O114" s="44">
        <f t="shared" si="13"/>
        <v>35.178000000000004</v>
      </c>
      <c r="P114" s="44">
        <f t="shared" si="11"/>
        <v>1372.8000000000002</v>
      </c>
    </row>
    <row r="115" spans="1:16" s="46" customFormat="1" hidden="1" x14ac:dyDescent="0.25">
      <c r="A115" s="42" t="s">
        <v>97</v>
      </c>
      <c r="B115" s="43" t="s">
        <v>98</v>
      </c>
      <c r="C115" s="42">
        <v>5</v>
      </c>
      <c r="D115" s="42" t="s">
        <v>17</v>
      </c>
      <c r="E115" s="42">
        <v>8</v>
      </c>
      <c r="F115" s="42">
        <f t="shared" si="12"/>
        <v>24</v>
      </c>
      <c r="G115" s="42" t="s">
        <v>43</v>
      </c>
      <c r="H115" s="42" t="s">
        <v>99</v>
      </c>
      <c r="I115" s="44">
        <v>18</v>
      </c>
      <c r="J115" s="44"/>
      <c r="K115" s="44"/>
      <c r="L115" s="44">
        <f t="shared" si="8"/>
        <v>22.14</v>
      </c>
      <c r="M115" s="45">
        <f t="shared" si="9"/>
        <v>531.36</v>
      </c>
      <c r="N115" s="45">
        <f t="shared" si="10"/>
        <v>23.4</v>
      </c>
      <c r="O115" s="44">
        <f t="shared" si="13"/>
        <v>28.781999999999996</v>
      </c>
      <c r="P115" s="44">
        <f t="shared" si="11"/>
        <v>561.59999999999991</v>
      </c>
    </row>
    <row r="116" spans="1:16" s="46" customFormat="1" ht="45" hidden="1" x14ac:dyDescent="0.25">
      <c r="A116" s="42" t="s">
        <v>100</v>
      </c>
      <c r="B116" s="63" t="s">
        <v>101</v>
      </c>
      <c r="C116" s="49">
        <v>3</v>
      </c>
      <c r="D116" s="42" t="s">
        <v>17</v>
      </c>
      <c r="E116" s="42">
        <v>4</v>
      </c>
      <c r="F116" s="42">
        <f t="shared" si="12"/>
        <v>12</v>
      </c>
      <c r="G116" s="42" t="s">
        <v>43</v>
      </c>
      <c r="H116" s="42" t="s">
        <v>102</v>
      </c>
      <c r="I116" s="44">
        <v>22</v>
      </c>
      <c r="J116" s="44"/>
      <c r="K116" s="44"/>
      <c r="L116" s="44">
        <f t="shared" si="8"/>
        <v>27.06</v>
      </c>
      <c r="M116" s="45">
        <f t="shared" si="9"/>
        <v>324.71999999999997</v>
      </c>
      <c r="N116" s="45">
        <f t="shared" si="10"/>
        <v>28.6</v>
      </c>
      <c r="O116" s="44">
        <f t="shared" si="13"/>
        <v>35.178000000000004</v>
      </c>
      <c r="P116" s="44">
        <f t="shared" si="11"/>
        <v>343.20000000000005</v>
      </c>
    </row>
    <row r="117" spans="1:16" s="46" customFormat="1" ht="30" hidden="1" x14ac:dyDescent="0.25">
      <c r="A117" s="42" t="s">
        <v>103</v>
      </c>
      <c r="B117" s="63" t="s">
        <v>104</v>
      </c>
      <c r="C117" s="49">
        <v>6</v>
      </c>
      <c r="D117" s="42" t="s">
        <v>17</v>
      </c>
      <c r="E117" s="42">
        <v>4</v>
      </c>
      <c r="F117" s="42">
        <f t="shared" si="12"/>
        <v>12</v>
      </c>
      <c r="G117" s="42" t="s">
        <v>43</v>
      </c>
      <c r="H117" s="42" t="s">
        <v>105</v>
      </c>
      <c r="I117" s="45">
        <v>34.5</v>
      </c>
      <c r="J117" s="45"/>
      <c r="K117" s="45"/>
      <c r="L117" s="44">
        <f t="shared" si="8"/>
        <v>42.435000000000002</v>
      </c>
      <c r="M117" s="45">
        <f t="shared" si="9"/>
        <v>509.22</v>
      </c>
      <c r="N117" s="45">
        <f t="shared" si="10"/>
        <v>44.85</v>
      </c>
      <c r="O117" s="44">
        <f t="shared" si="13"/>
        <v>55.165500000000002</v>
      </c>
      <c r="P117" s="44">
        <f t="shared" si="11"/>
        <v>538.20000000000005</v>
      </c>
    </row>
    <row r="118" spans="1:16" s="46" customFormat="1" ht="30" hidden="1" x14ac:dyDescent="0.25">
      <c r="A118" s="42" t="s">
        <v>106</v>
      </c>
      <c r="B118" s="63" t="s">
        <v>107</v>
      </c>
      <c r="C118" s="49"/>
      <c r="D118" s="42" t="s">
        <v>17</v>
      </c>
      <c r="E118" s="42">
        <v>2</v>
      </c>
      <c r="F118" s="42">
        <f t="shared" si="12"/>
        <v>6</v>
      </c>
      <c r="G118" s="42" t="s">
        <v>43</v>
      </c>
      <c r="H118" s="42" t="s">
        <v>108</v>
      </c>
      <c r="I118" s="45">
        <v>38</v>
      </c>
      <c r="J118" s="45"/>
      <c r="K118" s="45"/>
      <c r="L118" s="44">
        <f t="shared" si="8"/>
        <v>46.74</v>
      </c>
      <c r="M118" s="45">
        <f t="shared" si="9"/>
        <v>280.44</v>
      </c>
      <c r="N118" s="45">
        <f t="shared" si="10"/>
        <v>49.4</v>
      </c>
      <c r="O118" s="44">
        <f t="shared" si="13"/>
        <v>60.762</v>
      </c>
      <c r="P118" s="44">
        <f t="shared" si="11"/>
        <v>296.39999999999998</v>
      </c>
    </row>
    <row r="119" spans="1:16" s="46" customFormat="1" ht="30" hidden="1" x14ac:dyDescent="0.25">
      <c r="A119" s="42" t="s">
        <v>109</v>
      </c>
      <c r="B119" s="63" t="s">
        <v>110</v>
      </c>
      <c r="C119" s="49">
        <v>6</v>
      </c>
      <c r="D119" s="42" t="s">
        <v>17</v>
      </c>
      <c r="E119" s="42">
        <v>8</v>
      </c>
      <c r="F119" s="42">
        <f t="shared" si="12"/>
        <v>24</v>
      </c>
      <c r="G119" s="42" t="s">
        <v>43</v>
      </c>
      <c r="H119" s="42" t="s">
        <v>111</v>
      </c>
      <c r="I119" s="45">
        <v>30.5</v>
      </c>
      <c r="J119" s="45"/>
      <c r="K119" s="45"/>
      <c r="L119" s="44">
        <f t="shared" si="8"/>
        <v>37.515000000000001</v>
      </c>
      <c r="M119" s="45">
        <f t="shared" si="9"/>
        <v>900.36</v>
      </c>
      <c r="N119" s="45">
        <f t="shared" si="10"/>
        <v>39.65</v>
      </c>
      <c r="O119" s="44">
        <f t="shared" si="13"/>
        <v>48.769500000000001</v>
      </c>
      <c r="P119" s="44">
        <f t="shared" si="11"/>
        <v>951.59999999999991</v>
      </c>
    </row>
    <row r="120" spans="1:16" s="62" customFormat="1" ht="30" hidden="1" x14ac:dyDescent="0.25">
      <c r="A120" s="59" t="s">
        <v>112</v>
      </c>
      <c r="B120" s="64" t="s">
        <v>113</v>
      </c>
      <c r="C120" s="65"/>
      <c r="D120" s="59" t="s">
        <v>17</v>
      </c>
      <c r="E120" s="59">
        <v>2</v>
      </c>
      <c r="F120" s="59">
        <f t="shared" si="12"/>
        <v>6</v>
      </c>
      <c r="G120" s="59" t="s">
        <v>114</v>
      </c>
      <c r="H120" s="59" t="s">
        <v>115</v>
      </c>
      <c r="I120" s="61">
        <v>35</v>
      </c>
      <c r="J120" s="61"/>
      <c r="K120" s="61"/>
      <c r="L120" s="60">
        <f t="shared" si="8"/>
        <v>43.05</v>
      </c>
      <c r="M120" s="61">
        <f t="shared" si="9"/>
        <v>258.29999999999995</v>
      </c>
      <c r="N120" s="61">
        <f t="shared" si="10"/>
        <v>45.5</v>
      </c>
      <c r="O120" s="60">
        <f t="shared" si="13"/>
        <v>55.964999999999996</v>
      </c>
      <c r="P120" s="60">
        <f t="shared" si="11"/>
        <v>273</v>
      </c>
    </row>
    <row r="121" spans="1:16" s="62" customFormat="1" ht="30" hidden="1" x14ac:dyDescent="0.25">
      <c r="A121" s="59" t="s">
        <v>116</v>
      </c>
      <c r="B121" s="64" t="s">
        <v>117</v>
      </c>
      <c r="C121" s="65"/>
      <c r="D121" s="59" t="s">
        <v>17</v>
      </c>
      <c r="E121" s="59">
        <v>2</v>
      </c>
      <c r="F121" s="59">
        <f t="shared" si="12"/>
        <v>6</v>
      </c>
      <c r="G121" s="59" t="s">
        <v>114</v>
      </c>
      <c r="H121" s="59" t="s">
        <v>115</v>
      </c>
      <c r="I121" s="61">
        <v>35</v>
      </c>
      <c r="J121" s="61"/>
      <c r="K121" s="61"/>
      <c r="L121" s="60">
        <f t="shared" si="8"/>
        <v>43.05</v>
      </c>
      <c r="M121" s="61">
        <f t="shared" si="9"/>
        <v>258.29999999999995</v>
      </c>
      <c r="N121" s="61">
        <f t="shared" si="10"/>
        <v>45.5</v>
      </c>
      <c r="O121" s="60">
        <f t="shared" si="13"/>
        <v>55.964999999999996</v>
      </c>
      <c r="P121" s="60">
        <f t="shared" si="11"/>
        <v>273</v>
      </c>
    </row>
    <row r="122" spans="1:16" s="62" customFormat="1" ht="30" hidden="1" x14ac:dyDescent="0.25">
      <c r="A122" s="59" t="s">
        <v>118</v>
      </c>
      <c r="B122" s="64" t="s">
        <v>119</v>
      </c>
      <c r="C122" s="65"/>
      <c r="D122" s="59" t="s">
        <v>17</v>
      </c>
      <c r="E122" s="59">
        <v>2</v>
      </c>
      <c r="F122" s="59">
        <f t="shared" si="12"/>
        <v>6</v>
      </c>
      <c r="G122" s="59" t="s">
        <v>114</v>
      </c>
      <c r="H122" s="59" t="s">
        <v>115</v>
      </c>
      <c r="I122" s="61">
        <v>29</v>
      </c>
      <c r="J122" s="61"/>
      <c r="K122" s="61"/>
      <c r="L122" s="60">
        <f t="shared" si="8"/>
        <v>35.67</v>
      </c>
      <c r="M122" s="61">
        <f t="shared" si="9"/>
        <v>214.02</v>
      </c>
      <c r="N122" s="61">
        <f t="shared" si="10"/>
        <v>37.700000000000003</v>
      </c>
      <c r="O122" s="60">
        <f t="shared" si="13"/>
        <v>46.371000000000002</v>
      </c>
      <c r="P122" s="60">
        <f t="shared" si="11"/>
        <v>226.20000000000002</v>
      </c>
    </row>
    <row r="123" spans="1:16" s="46" customFormat="1" ht="30" hidden="1" x14ac:dyDescent="0.25">
      <c r="A123" s="42" t="s">
        <v>120</v>
      </c>
      <c r="B123" s="63" t="s">
        <v>121</v>
      </c>
      <c r="C123" s="49">
        <v>3</v>
      </c>
      <c r="D123" s="42" t="s">
        <v>17</v>
      </c>
      <c r="E123" s="42">
        <v>11</v>
      </c>
      <c r="F123" s="42">
        <f t="shared" si="12"/>
        <v>33</v>
      </c>
      <c r="G123" s="42" t="s">
        <v>51</v>
      </c>
      <c r="H123" s="42" t="s">
        <v>167</v>
      </c>
      <c r="I123" s="45">
        <v>18.5</v>
      </c>
      <c r="J123" s="45"/>
      <c r="K123" s="45"/>
      <c r="L123" s="44">
        <f t="shared" si="8"/>
        <v>22.754999999999999</v>
      </c>
      <c r="M123" s="45">
        <f t="shared" si="9"/>
        <v>750.91499999999996</v>
      </c>
      <c r="N123" s="45">
        <f t="shared" si="10"/>
        <v>24.05</v>
      </c>
      <c r="O123" s="44">
        <f t="shared" si="13"/>
        <v>29.581500000000002</v>
      </c>
      <c r="P123" s="44">
        <f t="shared" si="11"/>
        <v>793.65</v>
      </c>
    </row>
    <row r="124" spans="1:16" s="41" customFormat="1" ht="30" hidden="1" x14ac:dyDescent="0.25">
      <c r="A124" s="37" t="s">
        <v>122</v>
      </c>
      <c r="B124" s="66" t="s">
        <v>123</v>
      </c>
      <c r="C124" s="67">
        <v>3</v>
      </c>
      <c r="D124" s="37" t="s">
        <v>17</v>
      </c>
      <c r="E124" s="37">
        <v>5</v>
      </c>
      <c r="F124" s="37">
        <f t="shared" si="12"/>
        <v>15</v>
      </c>
      <c r="G124" s="37" t="s">
        <v>114</v>
      </c>
      <c r="H124" s="37" t="s">
        <v>124</v>
      </c>
      <c r="I124" s="40">
        <v>22</v>
      </c>
      <c r="J124" s="40"/>
      <c r="K124" s="40"/>
      <c r="L124" s="39">
        <f t="shared" si="8"/>
        <v>27.06</v>
      </c>
      <c r="M124" s="40">
        <f t="shared" si="9"/>
        <v>405.9</v>
      </c>
      <c r="N124" s="40">
        <f t="shared" si="10"/>
        <v>28.6</v>
      </c>
      <c r="O124" s="39">
        <f t="shared" si="13"/>
        <v>35.178000000000004</v>
      </c>
      <c r="P124" s="39">
        <f t="shared" si="11"/>
        <v>429</v>
      </c>
    </row>
    <row r="125" spans="1:16" s="41" customFormat="1" hidden="1" x14ac:dyDescent="0.25">
      <c r="A125" s="37" t="s">
        <v>125</v>
      </c>
      <c r="B125" s="38" t="s">
        <v>126</v>
      </c>
      <c r="C125" s="37">
        <v>6</v>
      </c>
      <c r="D125" s="37" t="s">
        <v>17</v>
      </c>
      <c r="E125" s="37">
        <v>8</v>
      </c>
      <c r="F125" s="37">
        <f t="shared" si="12"/>
        <v>24</v>
      </c>
      <c r="G125" s="37" t="s">
        <v>114</v>
      </c>
      <c r="H125" s="37" t="s">
        <v>127</v>
      </c>
      <c r="I125" s="40">
        <v>33</v>
      </c>
      <c r="J125" s="40"/>
      <c r="K125" s="40"/>
      <c r="L125" s="39">
        <f t="shared" si="8"/>
        <v>40.589999999999996</v>
      </c>
      <c r="M125" s="40">
        <f t="shared" si="9"/>
        <v>974.15999999999985</v>
      </c>
      <c r="N125" s="40">
        <f t="shared" si="10"/>
        <v>42.9</v>
      </c>
      <c r="O125" s="39">
        <f t="shared" si="13"/>
        <v>52.766999999999996</v>
      </c>
      <c r="P125" s="39">
        <f t="shared" si="11"/>
        <v>1029.5999999999999</v>
      </c>
    </row>
    <row r="126" spans="1:16" s="41" customFormat="1" ht="30" hidden="1" x14ac:dyDescent="0.25">
      <c r="A126" s="37" t="s">
        <v>128</v>
      </c>
      <c r="B126" s="66" t="s">
        <v>129</v>
      </c>
      <c r="C126" s="67">
        <v>3</v>
      </c>
      <c r="D126" s="37" t="s">
        <v>17</v>
      </c>
      <c r="E126" s="37">
        <v>5</v>
      </c>
      <c r="F126" s="37">
        <f t="shared" si="12"/>
        <v>15</v>
      </c>
      <c r="G126" s="37" t="s">
        <v>114</v>
      </c>
      <c r="H126" s="37" t="s">
        <v>124</v>
      </c>
      <c r="I126" s="40">
        <v>30.5</v>
      </c>
      <c r="J126" s="40"/>
      <c r="K126" s="40"/>
      <c r="L126" s="39">
        <f t="shared" si="8"/>
        <v>37.515000000000001</v>
      </c>
      <c r="M126" s="68">
        <f t="shared" si="9"/>
        <v>562.72500000000002</v>
      </c>
      <c r="N126" s="68">
        <f t="shared" si="10"/>
        <v>39.65</v>
      </c>
      <c r="O126" s="69">
        <f t="shared" si="13"/>
        <v>48.769500000000001</v>
      </c>
      <c r="P126" s="69">
        <f t="shared" si="11"/>
        <v>594.75</v>
      </c>
    </row>
    <row r="127" spans="1:16" ht="15.75" hidden="1" thickBot="1" x14ac:dyDescent="0.3">
      <c r="A127" s="5"/>
      <c r="B127" s="1" t="s">
        <v>24</v>
      </c>
      <c r="C127" s="1"/>
      <c r="D127" s="1" t="s">
        <v>17</v>
      </c>
      <c r="E127" s="1">
        <f>SUM(E89:E126)</f>
        <v>239</v>
      </c>
      <c r="F127" s="1">
        <f>SUM(F89:F126)</f>
        <v>717</v>
      </c>
      <c r="G127" s="5"/>
      <c r="H127" s="5"/>
      <c r="I127" s="8"/>
      <c r="J127" s="8"/>
      <c r="K127" s="8"/>
      <c r="L127" s="9" t="s">
        <v>25</v>
      </c>
      <c r="M127" s="10">
        <f>SUM(M89:M126)</f>
        <v>21953.654999999999</v>
      </c>
      <c r="N127" s="10"/>
      <c r="O127" s="11"/>
      <c r="P127" s="36">
        <f>SUM(P89:P126)</f>
        <v>23203.050000000003</v>
      </c>
    </row>
  </sheetData>
  <pageMargins left="0.7" right="0.7" top="0.75" bottom="0.75" header="0.3" footer="0.3"/>
  <pageSetup paperSize="9" scale="3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6"/>
  <sheetViews>
    <sheetView topLeftCell="E1" workbookViewId="0">
      <selection activeCell="U6" sqref="U6"/>
    </sheetView>
  </sheetViews>
  <sheetFormatPr defaultRowHeight="15" x14ac:dyDescent="0.25"/>
  <cols>
    <col min="2" max="2" width="27" customWidth="1"/>
    <col min="3" max="3" width="19.42578125" customWidth="1"/>
    <col min="4" max="4" width="33.28515625" customWidth="1"/>
    <col min="5" max="5" width="17.28515625" customWidth="1"/>
    <col min="6" max="6" width="16.85546875" customWidth="1"/>
    <col min="7" max="7" width="12.85546875" customWidth="1"/>
    <col min="8" max="8" width="14.140625" customWidth="1"/>
    <col min="9" max="11" width="14.5703125" customWidth="1"/>
    <col min="12" max="12" width="15.7109375" customWidth="1"/>
    <col min="13" max="13" width="27.140625" customWidth="1"/>
    <col min="14" max="14" width="29.7109375" hidden="1" customWidth="1"/>
    <col min="15" max="15" width="13.5703125" customWidth="1"/>
    <col min="16" max="16" width="12.42578125" customWidth="1"/>
    <col min="17" max="18" width="13.28515625" customWidth="1"/>
    <col min="19" max="19" width="13.42578125" customWidth="1"/>
    <col min="20" max="20" width="15.5703125" customWidth="1"/>
    <col min="21" max="21" width="17.42578125" customWidth="1"/>
    <col min="22" max="22" width="18.140625" customWidth="1"/>
  </cols>
  <sheetData>
    <row r="1" spans="1:22" x14ac:dyDescent="0.25">
      <c r="A1" s="12" t="s">
        <v>393</v>
      </c>
    </row>
    <row r="3" spans="1:2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339</v>
      </c>
      <c r="I3" s="2" t="s">
        <v>363</v>
      </c>
      <c r="J3" s="2" t="s">
        <v>430</v>
      </c>
      <c r="K3" s="2" t="s">
        <v>431</v>
      </c>
      <c r="L3" s="2" t="s">
        <v>359</v>
      </c>
      <c r="M3" s="2" t="s">
        <v>9</v>
      </c>
      <c r="N3" s="2" t="s">
        <v>10</v>
      </c>
      <c r="O3" s="2" t="s">
        <v>338</v>
      </c>
      <c r="P3" s="2" t="s">
        <v>337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429</v>
      </c>
      <c r="V3" s="2" t="s">
        <v>360</v>
      </c>
    </row>
    <row r="4" spans="1:22" ht="21" customHeight="1" x14ac:dyDescent="0.25">
      <c r="A4" s="6" t="s">
        <v>13</v>
      </c>
      <c r="B4" s="6" t="s">
        <v>14</v>
      </c>
      <c r="C4" s="6" t="s">
        <v>15</v>
      </c>
      <c r="D4" s="6" t="s">
        <v>395</v>
      </c>
      <c r="E4" s="6" t="s">
        <v>40</v>
      </c>
      <c r="F4" s="6">
        <v>300</v>
      </c>
      <c r="G4" s="6">
        <v>4</v>
      </c>
      <c r="H4" s="6">
        <v>25</v>
      </c>
      <c r="I4" s="6">
        <v>24</v>
      </c>
      <c r="J4" s="6">
        <v>24</v>
      </c>
      <c r="K4" s="6">
        <v>12</v>
      </c>
      <c r="L4" s="6">
        <f>I4+K4+J4</f>
        <v>60</v>
      </c>
      <c r="M4" s="5" t="s">
        <v>394</v>
      </c>
      <c r="N4" s="5" t="s">
        <v>394</v>
      </c>
      <c r="O4" s="14"/>
      <c r="P4" s="13">
        <f>O4*1.23</f>
        <v>0</v>
      </c>
      <c r="Q4" s="13">
        <f>I4*O4</f>
        <v>0</v>
      </c>
      <c r="R4" s="13">
        <f>J4*O4</f>
        <v>0</v>
      </c>
      <c r="S4" s="13">
        <f>K4*O4</f>
        <v>0</v>
      </c>
      <c r="T4" s="14">
        <f>O4*L4</f>
        <v>0</v>
      </c>
      <c r="U4" s="13">
        <f>T4*1.23</f>
        <v>0</v>
      </c>
      <c r="V4" s="154"/>
    </row>
    <row r="5" spans="1:22" ht="19.5" customHeight="1" thickBot="1" x14ac:dyDescent="0.3">
      <c r="A5" s="6" t="s">
        <v>18</v>
      </c>
      <c r="B5" s="6" t="s">
        <v>14</v>
      </c>
      <c r="C5" s="6" t="s">
        <v>15</v>
      </c>
      <c r="D5" s="6" t="s">
        <v>395</v>
      </c>
      <c r="E5" s="6" t="s">
        <v>145</v>
      </c>
      <c r="F5" s="6">
        <v>300</v>
      </c>
      <c r="G5" s="6">
        <v>3</v>
      </c>
      <c r="H5" s="6">
        <v>25</v>
      </c>
      <c r="I5" s="6">
        <v>24</v>
      </c>
      <c r="J5" s="6">
        <v>24</v>
      </c>
      <c r="K5" s="6">
        <v>12</v>
      </c>
      <c r="L5" s="6">
        <f t="shared" ref="L5" si="0">I5+K5+J5</f>
        <v>60</v>
      </c>
      <c r="M5" s="5" t="s">
        <v>394</v>
      </c>
      <c r="N5" s="5" t="s">
        <v>394</v>
      </c>
      <c r="O5" s="14"/>
      <c r="P5" s="13">
        <f>O5*1.23</f>
        <v>0</v>
      </c>
      <c r="Q5" s="13">
        <f>I5*O5</f>
        <v>0</v>
      </c>
      <c r="R5" s="13">
        <f>J5*O5</f>
        <v>0</v>
      </c>
      <c r="S5" s="13">
        <f>K5*O5</f>
        <v>0</v>
      </c>
      <c r="T5" s="14">
        <f>O5*L5</f>
        <v>0</v>
      </c>
      <c r="U5" s="13">
        <f>T5*1.23</f>
        <v>0</v>
      </c>
      <c r="V5" s="154"/>
    </row>
    <row r="6" spans="1:22" ht="23.25" customHeight="1" thickBot="1" x14ac:dyDescent="0.3">
      <c r="A6" s="6"/>
      <c r="B6" s="6"/>
      <c r="C6" s="6"/>
      <c r="D6" s="2" t="s">
        <v>24</v>
      </c>
      <c r="E6" s="2"/>
      <c r="F6" s="2"/>
      <c r="G6" s="2"/>
      <c r="H6" s="2"/>
      <c r="I6" s="2">
        <f>SUM(I4:I5)</f>
        <v>48</v>
      </c>
      <c r="J6" s="2">
        <f>SUM(J4:J5)</f>
        <v>48</v>
      </c>
      <c r="K6" s="2">
        <f>SUM(K4:K5)</f>
        <v>24</v>
      </c>
      <c r="L6" s="161">
        <f>SUM(L4:L5)</f>
        <v>120</v>
      </c>
      <c r="M6" s="6"/>
      <c r="N6" s="6"/>
      <c r="O6" s="16"/>
      <c r="P6" s="3" t="s">
        <v>25</v>
      </c>
      <c r="Q6" s="124">
        <f>SUM(Q4:Q5)</f>
        <v>0</v>
      </c>
      <c r="R6" s="124">
        <f>SUM(R4:R5)</f>
        <v>0</v>
      </c>
      <c r="S6" s="124">
        <f>SUM(S4:S5)</f>
        <v>0</v>
      </c>
      <c r="T6" s="123">
        <f>SUM(T4:T5)</f>
        <v>0</v>
      </c>
      <c r="U6" s="125">
        <f>SUM(U4:U5)</f>
        <v>0</v>
      </c>
    </row>
  </sheetData>
  <pageMargins left="0.7" right="0.7" top="0.75" bottom="0.75" header="0.3" footer="0.3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4"/>
  <sheetViews>
    <sheetView topLeftCell="E1" workbookViewId="0">
      <selection activeCell="U24" sqref="U24"/>
    </sheetView>
  </sheetViews>
  <sheetFormatPr defaultRowHeight="15" x14ac:dyDescent="0.25"/>
  <cols>
    <col min="1" max="1" width="14.85546875" customWidth="1"/>
    <col min="2" max="2" width="26.28515625" customWidth="1"/>
    <col min="3" max="3" width="20.85546875" customWidth="1"/>
    <col min="4" max="4" width="32.140625" customWidth="1"/>
    <col min="5" max="5" width="17" customWidth="1"/>
    <col min="6" max="6" width="13.140625" customWidth="1"/>
    <col min="7" max="7" width="21" customWidth="1"/>
    <col min="8" max="8" width="23.85546875" customWidth="1"/>
    <col min="9" max="11" width="15.5703125" customWidth="1"/>
    <col min="12" max="12" width="19" customWidth="1"/>
    <col min="13" max="13" width="21" customWidth="1"/>
    <col min="14" max="14" width="23.85546875" hidden="1" customWidth="1"/>
    <col min="15" max="15" width="13.5703125" customWidth="1"/>
    <col min="16" max="16" width="12.42578125" customWidth="1"/>
    <col min="17" max="18" width="14.140625" customWidth="1"/>
    <col min="19" max="19" width="13.5703125" customWidth="1"/>
    <col min="20" max="20" width="14.140625" customWidth="1"/>
    <col min="21" max="21" width="15.85546875" customWidth="1"/>
    <col min="22" max="22" width="21.140625" customWidth="1"/>
  </cols>
  <sheetData>
    <row r="1" spans="1:22" x14ac:dyDescent="0.25">
      <c r="A1" s="12" t="s">
        <v>390</v>
      </c>
    </row>
    <row r="3" spans="1:22" ht="38.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339</v>
      </c>
      <c r="I3" s="2" t="s">
        <v>363</v>
      </c>
      <c r="J3" s="2" t="s">
        <v>430</v>
      </c>
      <c r="K3" s="2" t="s">
        <v>431</v>
      </c>
      <c r="L3" s="2" t="s">
        <v>359</v>
      </c>
      <c r="M3" s="2" t="s">
        <v>9</v>
      </c>
      <c r="N3" s="2" t="s">
        <v>10</v>
      </c>
      <c r="O3" s="2" t="s">
        <v>340</v>
      </c>
      <c r="P3" s="2" t="s">
        <v>341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429</v>
      </c>
      <c r="V3" s="2" t="s">
        <v>360</v>
      </c>
    </row>
    <row r="4" spans="1:22" x14ac:dyDescent="0.25">
      <c r="A4" s="15" t="s">
        <v>13</v>
      </c>
      <c r="B4" s="6" t="s">
        <v>14</v>
      </c>
      <c r="C4" s="6" t="s">
        <v>15</v>
      </c>
      <c r="D4" s="6" t="s">
        <v>19</v>
      </c>
      <c r="E4" s="6" t="s">
        <v>220</v>
      </c>
      <c r="F4" s="15">
        <v>360</v>
      </c>
      <c r="G4" s="33">
        <v>6</v>
      </c>
      <c r="H4" s="15">
        <v>25</v>
      </c>
      <c r="I4" s="33">
        <v>24</v>
      </c>
      <c r="J4" s="33">
        <v>24</v>
      </c>
      <c r="K4" s="33">
        <f>I4/2</f>
        <v>12</v>
      </c>
      <c r="L4" s="33">
        <f>I4+K4+J4</f>
        <v>60</v>
      </c>
      <c r="M4" s="33" t="s">
        <v>392</v>
      </c>
      <c r="N4" s="33" t="s">
        <v>392</v>
      </c>
      <c r="O4" s="14"/>
      <c r="P4" s="13">
        <f>O4*1.23</f>
        <v>0</v>
      </c>
      <c r="Q4" s="13">
        <f t="shared" ref="Q4:Q23" si="0">O4*I4</f>
        <v>0</v>
      </c>
      <c r="R4" s="13">
        <f>O4*J4</f>
        <v>0</v>
      </c>
      <c r="S4" s="13">
        <f t="shared" ref="S4:S23" si="1">O4*K4</f>
        <v>0</v>
      </c>
      <c r="T4" s="14">
        <f t="shared" ref="T4:T23" si="2">O4*L4</f>
        <v>0</v>
      </c>
      <c r="U4" s="13">
        <f>T4*1.23</f>
        <v>0</v>
      </c>
      <c r="V4" s="154"/>
    </row>
    <row r="5" spans="1:22" x14ac:dyDescent="0.25">
      <c r="A5" s="15" t="s">
        <v>18</v>
      </c>
      <c r="B5" s="6" t="s">
        <v>14</v>
      </c>
      <c r="C5" s="6" t="s">
        <v>15</v>
      </c>
      <c r="D5" s="6" t="s">
        <v>19</v>
      </c>
      <c r="E5" s="6" t="s">
        <v>40</v>
      </c>
      <c r="F5" s="15">
        <v>360</v>
      </c>
      <c r="G5" s="33">
        <v>6</v>
      </c>
      <c r="H5" s="15">
        <v>25</v>
      </c>
      <c r="I5" s="33">
        <v>64</v>
      </c>
      <c r="J5" s="33">
        <v>64</v>
      </c>
      <c r="K5" s="33">
        <f t="shared" ref="K5:K23" si="3">I5/2</f>
        <v>32</v>
      </c>
      <c r="L5" s="33">
        <f t="shared" ref="L5:L23" si="4">I5+K5+J5</f>
        <v>160</v>
      </c>
      <c r="M5" s="33" t="s">
        <v>392</v>
      </c>
      <c r="N5" s="33" t="s">
        <v>392</v>
      </c>
      <c r="O5" s="14"/>
      <c r="P5" s="13">
        <f t="shared" ref="P5:P23" si="5">O5*1.23</f>
        <v>0</v>
      </c>
      <c r="Q5" s="13">
        <f t="shared" si="0"/>
        <v>0</v>
      </c>
      <c r="R5" s="13">
        <f t="shared" ref="R5:R23" si="6">O5*J5</f>
        <v>0</v>
      </c>
      <c r="S5" s="13">
        <f t="shared" si="1"/>
        <v>0</v>
      </c>
      <c r="T5" s="14">
        <f t="shared" si="2"/>
        <v>0</v>
      </c>
      <c r="U5" s="13">
        <f t="shared" ref="U5:U23" si="7">T5*1.23</f>
        <v>0</v>
      </c>
      <c r="V5" s="154"/>
    </row>
    <row r="6" spans="1:22" x14ac:dyDescent="0.25">
      <c r="A6" s="15" t="s">
        <v>20</v>
      </c>
      <c r="B6" s="6" t="s">
        <v>14</v>
      </c>
      <c r="C6" s="6" t="s">
        <v>15</v>
      </c>
      <c r="D6" s="6" t="s">
        <v>19</v>
      </c>
      <c r="E6" s="5" t="s">
        <v>41</v>
      </c>
      <c r="F6" s="15">
        <v>360</v>
      </c>
      <c r="G6" s="35">
        <v>6</v>
      </c>
      <c r="H6" s="15">
        <v>25</v>
      </c>
      <c r="I6" s="33">
        <v>22</v>
      </c>
      <c r="J6" s="33">
        <v>22</v>
      </c>
      <c r="K6" s="33">
        <f t="shared" si="3"/>
        <v>11</v>
      </c>
      <c r="L6" s="33">
        <f t="shared" si="4"/>
        <v>55</v>
      </c>
      <c r="M6" s="33" t="s">
        <v>392</v>
      </c>
      <c r="N6" s="33" t="s">
        <v>392</v>
      </c>
      <c r="O6" s="14"/>
      <c r="P6" s="13">
        <f t="shared" si="5"/>
        <v>0</v>
      </c>
      <c r="Q6" s="13">
        <f t="shared" si="0"/>
        <v>0</v>
      </c>
      <c r="R6" s="13">
        <f t="shared" si="6"/>
        <v>0</v>
      </c>
      <c r="S6" s="13">
        <f t="shared" si="1"/>
        <v>0</v>
      </c>
      <c r="T6" s="14">
        <f t="shared" si="2"/>
        <v>0</v>
      </c>
      <c r="U6" s="13">
        <f t="shared" si="7"/>
        <v>0</v>
      </c>
      <c r="V6" s="154"/>
    </row>
    <row r="7" spans="1:22" x14ac:dyDescent="0.25">
      <c r="A7" s="15" t="s">
        <v>21</v>
      </c>
      <c r="B7" s="6" t="s">
        <v>14</v>
      </c>
      <c r="C7" s="6" t="s">
        <v>15</v>
      </c>
      <c r="D7" s="6" t="s">
        <v>19</v>
      </c>
      <c r="E7" s="6" t="s">
        <v>145</v>
      </c>
      <c r="F7" s="15">
        <v>360</v>
      </c>
      <c r="G7" s="33">
        <v>6</v>
      </c>
      <c r="H7" s="15">
        <v>25</v>
      </c>
      <c r="I7" s="33">
        <v>6</v>
      </c>
      <c r="J7" s="33">
        <v>6</v>
      </c>
      <c r="K7" s="33">
        <f t="shared" si="3"/>
        <v>3</v>
      </c>
      <c r="L7" s="33">
        <f t="shared" si="4"/>
        <v>15</v>
      </c>
      <c r="M7" s="33" t="s">
        <v>392</v>
      </c>
      <c r="N7" s="33" t="s">
        <v>392</v>
      </c>
      <c r="O7" s="14"/>
      <c r="P7" s="13">
        <f t="shared" si="5"/>
        <v>0</v>
      </c>
      <c r="Q7" s="13">
        <f t="shared" si="0"/>
        <v>0</v>
      </c>
      <c r="R7" s="13">
        <f t="shared" si="6"/>
        <v>0</v>
      </c>
      <c r="S7" s="13">
        <f t="shared" si="1"/>
        <v>0</v>
      </c>
      <c r="T7" s="14">
        <f t="shared" si="2"/>
        <v>0</v>
      </c>
      <c r="U7" s="13">
        <f t="shared" si="7"/>
        <v>0</v>
      </c>
      <c r="V7" s="154"/>
    </row>
    <row r="8" spans="1:22" x14ac:dyDescent="0.25">
      <c r="A8" s="15" t="s">
        <v>22</v>
      </c>
      <c r="B8" s="6" t="s">
        <v>14</v>
      </c>
      <c r="C8" s="6" t="s">
        <v>15</v>
      </c>
      <c r="D8" s="6" t="s">
        <v>19</v>
      </c>
      <c r="E8" s="6" t="s">
        <v>391</v>
      </c>
      <c r="F8" s="15">
        <v>360</v>
      </c>
      <c r="G8" s="159">
        <v>3</v>
      </c>
      <c r="H8" s="15">
        <v>25</v>
      </c>
      <c r="I8" s="33">
        <v>8</v>
      </c>
      <c r="J8" s="33">
        <v>8</v>
      </c>
      <c r="K8" s="33">
        <f t="shared" si="3"/>
        <v>4</v>
      </c>
      <c r="L8" s="33">
        <f t="shared" si="4"/>
        <v>20</v>
      </c>
      <c r="M8" s="33" t="s">
        <v>392</v>
      </c>
      <c r="N8" s="33" t="s">
        <v>392</v>
      </c>
      <c r="O8" s="14"/>
      <c r="P8" s="13">
        <f t="shared" si="5"/>
        <v>0</v>
      </c>
      <c r="Q8" s="13">
        <f t="shared" si="0"/>
        <v>0</v>
      </c>
      <c r="R8" s="13">
        <f t="shared" si="6"/>
        <v>0</v>
      </c>
      <c r="S8" s="13">
        <f t="shared" si="1"/>
        <v>0</v>
      </c>
      <c r="T8" s="14">
        <f t="shared" si="2"/>
        <v>0</v>
      </c>
      <c r="U8" s="13">
        <f t="shared" si="7"/>
        <v>0</v>
      </c>
      <c r="V8" s="154"/>
    </row>
    <row r="9" spans="1:22" x14ac:dyDescent="0.25">
      <c r="A9" s="15" t="s">
        <v>23</v>
      </c>
      <c r="B9" s="6" t="s">
        <v>14</v>
      </c>
      <c r="C9" s="6" t="s">
        <v>15</v>
      </c>
      <c r="D9" s="6" t="s">
        <v>19</v>
      </c>
      <c r="E9" s="6" t="s">
        <v>169</v>
      </c>
      <c r="F9" s="15">
        <v>360</v>
      </c>
      <c r="G9" s="159">
        <v>3</v>
      </c>
      <c r="H9" s="15">
        <v>25</v>
      </c>
      <c r="I9" s="33">
        <v>4</v>
      </c>
      <c r="J9" s="33">
        <v>4</v>
      </c>
      <c r="K9" s="33">
        <f t="shared" si="3"/>
        <v>2</v>
      </c>
      <c r="L9" s="33">
        <f t="shared" si="4"/>
        <v>10</v>
      </c>
      <c r="M9" s="33" t="s">
        <v>392</v>
      </c>
      <c r="N9" s="33" t="s">
        <v>392</v>
      </c>
      <c r="O9" s="14"/>
      <c r="P9" s="13">
        <f t="shared" si="5"/>
        <v>0</v>
      </c>
      <c r="Q9" s="13">
        <f t="shared" si="0"/>
        <v>0</v>
      </c>
      <c r="R9" s="13">
        <f t="shared" si="6"/>
        <v>0</v>
      </c>
      <c r="S9" s="13">
        <f t="shared" si="1"/>
        <v>0</v>
      </c>
      <c r="T9" s="14">
        <f t="shared" si="2"/>
        <v>0</v>
      </c>
      <c r="U9" s="13">
        <f t="shared" si="7"/>
        <v>0</v>
      </c>
      <c r="V9" s="154"/>
    </row>
    <row r="10" spans="1:22" x14ac:dyDescent="0.25">
      <c r="A10" s="15" t="s">
        <v>54</v>
      </c>
      <c r="B10" s="6" t="s">
        <v>14</v>
      </c>
      <c r="C10" s="6" t="s">
        <v>15</v>
      </c>
      <c r="D10" s="6" t="s">
        <v>19</v>
      </c>
      <c r="E10" s="6" t="s">
        <v>291</v>
      </c>
      <c r="F10" s="15">
        <v>360</v>
      </c>
      <c r="G10" s="159">
        <v>4</v>
      </c>
      <c r="H10" s="15">
        <v>25</v>
      </c>
      <c r="I10" s="33">
        <v>60</v>
      </c>
      <c r="J10" s="33">
        <v>60</v>
      </c>
      <c r="K10" s="33">
        <f t="shared" si="3"/>
        <v>30</v>
      </c>
      <c r="L10" s="33">
        <f t="shared" si="4"/>
        <v>150</v>
      </c>
      <c r="M10" s="33" t="s">
        <v>392</v>
      </c>
      <c r="N10" s="33" t="s">
        <v>392</v>
      </c>
      <c r="O10" s="14"/>
      <c r="P10" s="13">
        <f t="shared" si="5"/>
        <v>0</v>
      </c>
      <c r="Q10" s="13">
        <f t="shared" si="0"/>
        <v>0</v>
      </c>
      <c r="R10" s="13">
        <f t="shared" si="6"/>
        <v>0</v>
      </c>
      <c r="S10" s="13">
        <f t="shared" si="1"/>
        <v>0</v>
      </c>
      <c r="T10" s="14">
        <f t="shared" si="2"/>
        <v>0</v>
      </c>
      <c r="U10" s="13">
        <f t="shared" si="7"/>
        <v>0</v>
      </c>
      <c r="V10" s="154"/>
    </row>
    <row r="11" spans="1:22" x14ac:dyDescent="0.25">
      <c r="A11" s="15" t="s">
        <v>55</v>
      </c>
      <c r="B11" s="6" t="s">
        <v>14</v>
      </c>
      <c r="C11" s="6" t="s">
        <v>15</v>
      </c>
      <c r="D11" s="6" t="s">
        <v>16</v>
      </c>
      <c r="E11" s="5" t="s">
        <v>40</v>
      </c>
      <c r="F11" s="15">
        <v>360</v>
      </c>
      <c r="G11" s="35">
        <v>6</v>
      </c>
      <c r="H11" s="15">
        <v>25</v>
      </c>
      <c r="I11" s="33">
        <v>20</v>
      </c>
      <c r="J11" s="33">
        <v>20</v>
      </c>
      <c r="K11" s="33">
        <f t="shared" si="3"/>
        <v>10</v>
      </c>
      <c r="L11" s="33">
        <f t="shared" si="4"/>
        <v>50</v>
      </c>
      <c r="M11" s="33" t="s">
        <v>392</v>
      </c>
      <c r="N11" s="33" t="s">
        <v>392</v>
      </c>
      <c r="O11" s="14"/>
      <c r="P11" s="13">
        <f t="shared" si="5"/>
        <v>0</v>
      </c>
      <c r="Q11" s="13">
        <f t="shared" si="0"/>
        <v>0</v>
      </c>
      <c r="R11" s="13">
        <f t="shared" si="6"/>
        <v>0</v>
      </c>
      <c r="S11" s="13">
        <f t="shared" si="1"/>
        <v>0</v>
      </c>
      <c r="T11" s="14">
        <f t="shared" si="2"/>
        <v>0</v>
      </c>
      <c r="U11" s="13">
        <f t="shared" si="7"/>
        <v>0</v>
      </c>
      <c r="V11" s="154"/>
    </row>
    <row r="12" spans="1:22" x14ac:dyDescent="0.25">
      <c r="A12" s="15" t="s">
        <v>56</v>
      </c>
      <c r="B12" s="6" t="s">
        <v>14</v>
      </c>
      <c r="C12" s="6" t="s">
        <v>15</v>
      </c>
      <c r="D12" s="6" t="s">
        <v>16</v>
      </c>
      <c r="E12" s="6" t="s">
        <v>41</v>
      </c>
      <c r="F12" s="15">
        <v>360</v>
      </c>
      <c r="G12" s="33">
        <v>6</v>
      </c>
      <c r="H12" s="15">
        <v>25</v>
      </c>
      <c r="I12" s="33">
        <v>2</v>
      </c>
      <c r="J12" s="33">
        <v>2</v>
      </c>
      <c r="K12" s="33">
        <v>2</v>
      </c>
      <c r="L12" s="33">
        <f t="shared" si="4"/>
        <v>6</v>
      </c>
      <c r="M12" s="33" t="s">
        <v>392</v>
      </c>
      <c r="N12" s="33" t="s">
        <v>392</v>
      </c>
      <c r="O12" s="14"/>
      <c r="P12" s="13">
        <f t="shared" si="5"/>
        <v>0</v>
      </c>
      <c r="Q12" s="13">
        <f t="shared" si="0"/>
        <v>0</v>
      </c>
      <c r="R12" s="13">
        <f t="shared" si="6"/>
        <v>0</v>
      </c>
      <c r="S12" s="13">
        <f t="shared" si="1"/>
        <v>0</v>
      </c>
      <c r="T12" s="14">
        <f t="shared" si="2"/>
        <v>0</v>
      </c>
      <c r="U12" s="13">
        <f t="shared" si="7"/>
        <v>0</v>
      </c>
      <c r="V12" s="154"/>
    </row>
    <row r="13" spans="1:22" x14ac:dyDescent="0.25">
      <c r="A13" s="15" t="s">
        <v>59</v>
      </c>
      <c r="B13" s="6" t="s">
        <v>14</v>
      </c>
      <c r="C13" s="6" t="s">
        <v>15</v>
      </c>
      <c r="D13" s="6" t="s">
        <v>16</v>
      </c>
      <c r="E13" s="6" t="s">
        <v>145</v>
      </c>
      <c r="F13" s="15">
        <v>360</v>
      </c>
      <c r="G13" s="33">
        <v>6</v>
      </c>
      <c r="H13" s="15">
        <v>25</v>
      </c>
      <c r="I13" s="33">
        <v>8</v>
      </c>
      <c r="J13" s="33">
        <v>8</v>
      </c>
      <c r="K13" s="33">
        <f t="shared" si="3"/>
        <v>4</v>
      </c>
      <c r="L13" s="33">
        <f t="shared" si="4"/>
        <v>20</v>
      </c>
      <c r="M13" s="33" t="s">
        <v>392</v>
      </c>
      <c r="N13" s="33" t="s">
        <v>392</v>
      </c>
      <c r="O13" s="14"/>
      <c r="P13" s="13">
        <f t="shared" si="5"/>
        <v>0</v>
      </c>
      <c r="Q13" s="13">
        <f t="shared" si="0"/>
        <v>0</v>
      </c>
      <c r="R13" s="13">
        <f t="shared" si="6"/>
        <v>0</v>
      </c>
      <c r="S13" s="13">
        <f t="shared" si="1"/>
        <v>0</v>
      </c>
      <c r="T13" s="14">
        <f t="shared" si="2"/>
        <v>0</v>
      </c>
      <c r="U13" s="13">
        <f t="shared" si="7"/>
        <v>0</v>
      </c>
      <c r="V13" s="154"/>
    </row>
    <row r="14" spans="1:22" x14ac:dyDescent="0.25">
      <c r="A14" s="15" t="s">
        <v>62</v>
      </c>
      <c r="B14" s="6" t="s">
        <v>14</v>
      </c>
      <c r="C14" s="6" t="s">
        <v>15</v>
      </c>
      <c r="D14" s="6" t="s">
        <v>16</v>
      </c>
      <c r="E14" s="5" t="s">
        <v>169</v>
      </c>
      <c r="F14" s="15">
        <v>360</v>
      </c>
      <c r="G14" s="35">
        <v>3</v>
      </c>
      <c r="H14" s="15">
        <v>25</v>
      </c>
      <c r="I14" s="33">
        <v>2</v>
      </c>
      <c r="J14" s="33">
        <v>2</v>
      </c>
      <c r="K14" s="33">
        <v>2</v>
      </c>
      <c r="L14" s="33">
        <f t="shared" si="4"/>
        <v>6</v>
      </c>
      <c r="M14" s="33" t="s">
        <v>392</v>
      </c>
      <c r="N14" s="33" t="s">
        <v>392</v>
      </c>
      <c r="O14" s="14"/>
      <c r="P14" s="13">
        <f t="shared" si="5"/>
        <v>0</v>
      </c>
      <c r="Q14" s="13">
        <f t="shared" si="0"/>
        <v>0</v>
      </c>
      <c r="R14" s="13">
        <f t="shared" si="6"/>
        <v>0</v>
      </c>
      <c r="S14" s="13">
        <f t="shared" si="1"/>
        <v>0</v>
      </c>
      <c r="T14" s="14">
        <f t="shared" si="2"/>
        <v>0</v>
      </c>
      <c r="U14" s="13">
        <f t="shared" si="7"/>
        <v>0</v>
      </c>
      <c r="V14" s="154"/>
    </row>
    <row r="15" spans="1:22" x14ac:dyDescent="0.25">
      <c r="A15" s="15" t="s">
        <v>64</v>
      </c>
      <c r="B15" s="6" t="s">
        <v>14</v>
      </c>
      <c r="C15" s="6" t="s">
        <v>15</v>
      </c>
      <c r="D15" s="6" t="s">
        <v>16</v>
      </c>
      <c r="E15" s="6" t="s">
        <v>220</v>
      </c>
      <c r="F15" s="15">
        <v>360</v>
      </c>
      <c r="G15" s="35">
        <v>6</v>
      </c>
      <c r="H15" s="15">
        <v>25</v>
      </c>
      <c r="I15" s="33">
        <v>4</v>
      </c>
      <c r="J15" s="33">
        <v>4</v>
      </c>
      <c r="K15" s="33">
        <f t="shared" si="3"/>
        <v>2</v>
      </c>
      <c r="L15" s="33">
        <f t="shared" si="4"/>
        <v>10</v>
      </c>
      <c r="M15" s="33" t="s">
        <v>392</v>
      </c>
      <c r="N15" s="33" t="s">
        <v>392</v>
      </c>
      <c r="O15" s="14"/>
      <c r="P15" s="13">
        <f t="shared" si="5"/>
        <v>0</v>
      </c>
      <c r="Q15" s="13">
        <f t="shared" si="0"/>
        <v>0</v>
      </c>
      <c r="R15" s="13">
        <f t="shared" si="6"/>
        <v>0</v>
      </c>
      <c r="S15" s="13">
        <f t="shared" si="1"/>
        <v>0</v>
      </c>
      <c r="T15" s="14">
        <f t="shared" si="2"/>
        <v>0</v>
      </c>
      <c r="U15" s="13">
        <f t="shared" si="7"/>
        <v>0</v>
      </c>
      <c r="V15" s="154"/>
    </row>
    <row r="16" spans="1:22" x14ac:dyDescent="0.25">
      <c r="A16" s="15" t="s">
        <v>66</v>
      </c>
      <c r="B16" s="6" t="s">
        <v>14</v>
      </c>
      <c r="C16" s="6" t="s">
        <v>15</v>
      </c>
      <c r="D16" s="6" t="s">
        <v>409</v>
      </c>
      <c r="E16" s="6" t="s">
        <v>40</v>
      </c>
      <c r="F16" s="15">
        <v>600</v>
      </c>
      <c r="G16" s="15">
        <v>8</v>
      </c>
      <c r="H16" s="15">
        <v>25</v>
      </c>
      <c r="I16" s="15">
        <v>2</v>
      </c>
      <c r="J16" s="15">
        <v>2</v>
      </c>
      <c r="K16" s="33">
        <v>2</v>
      </c>
      <c r="L16" s="33">
        <f t="shared" si="4"/>
        <v>6</v>
      </c>
      <c r="M16" s="33" t="s">
        <v>392</v>
      </c>
      <c r="N16" s="33" t="s">
        <v>392</v>
      </c>
      <c r="O16" s="14"/>
      <c r="P16" s="13">
        <f t="shared" si="5"/>
        <v>0</v>
      </c>
      <c r="Q16" s="13">
        <f t="shared" si="0"/>
        <v>0</v>
      </c>
      <c r="R16" s="13">
        <f t="shared" si="6"/>
        <v>0</v>
      </c>
      <c r="S16" s="13">
        <f t="shared" si="1"/>
        <v>0</v>
      </c>
      <c r="T16" s="14">
        <f t="shared" si="2"/>
        <v>0</v>
      </c>
      <c r="U16" s="13">
        <f t="shared" si="7"/>
        <v>0</v>
      </c>
      <c r="V16" s="154"/>
    </row>
    <row r="17" spans="1:22" x14ac:dyDescent="0.25">
      <c r="A17" s="15" t="s">
        <v>68</v>
      </c>
      <c r="B17" s="6" t="s">
        <v>14</v>
      </c>
      <c r="C17" s="6" t="s">
        <v>15</v>
      </c>
      <c r="D17" s="6" t="s">
        <v>158</v>
      </c>
      <c r="E17" s="6" t="s">
        <v>41</v>
      </c>
      <c r="F17" s="15">
        <v>600</v>
      </c>
      <c r="G17" s="15">
        <v>4</v>
      </c>
      <c r="H17" s="15">
        <v>25</v>
      </c>
      <c r="I17" s="15">
        <v>2</v>
      </c>
      <c r="J17" s="15">
        <v>2</v>
      </c>
      <c r="K17" s="33">
        <v>2</v>
      </c>
      <c r="L17" s="33">
        <f t="shared" si="4"/>
        <v>6</v>
      </c>
      <c r="M17" s="33" t="s">
        <v>392</v>
      </c>
      <c r="N17" s="33" t="s">
        <v>392</v>
      </c>
      <c r="O17" s="14"/>
      <c r="P17" s="13">
        <f t="shared" si="5"/>
        <v>0</v>
      </c>
      <c r="Q17" s="13">
        <f t="shared" si="0"/>
        <v>0</v>
      </c>
      <c r="R17" s="13">
        <f t="shared" si="6"/>
        <v>0</v>
      </c>
      <c r="S17" s="13">
        <f t="shared" si="1"/>
        <v>0</v>
      </c>
      <c r="T17" s="14">
        <f t="shared" si="2"/>
        <v>0</v>
      </c>
      <c r="U17" s="13">
        <f t="shared" si="7"/>
        <v>0</v>
      </c>
      <c r="V17" s="154"/>
    </row>
    <row r="18" spans="1:22" x14ac:dyDescent="0.25">
      <c r="A18" s="15" t="s">
        <v>70</v>
      </c>
      <c r="B18" s="6" t="s">
        <v>292</v>
      </c>
      <c r="C18" s="6" t="s">
        <v>15</v>
      </c>
      <c r="D18" s="6" t="s">
        <v>19</v>
      </c>
      <c r="E18" s="93" t="s">
        <v>40</v>
      </c>
      <c r="F18" s="15">
        <v>96</v>
      </c>
      <c r="G18" s="15"/>
      <c r="H18" s="6"/>
      <c r="I18" s="15">
        <v>28</v>
      </c>
      <c r="J18" s="15">
        <v>28</v>
      </c>
      <c r="K18" s="33">
        <f t="shared" si="3"/>
        <v>14</v>
      </c>
      <c r="L18" s="33">
        <f t="shared" si="4"/>
        <v>70</v>
      </c>
      <c r="M18" s="33" t="s">
        <v>392</v>
      </c>
      <c r="N18" s="33" t="s">
        <v>392</v>
      </c>
      <c r="O18" s="14"/>
      <c r="P18" s="13">
        <f t="shared" si="5"/>
        <v>0</v>
      </c>
      <c r="Q18" s="13">
        <f t="shared" si="0"/>
        <v>0</v>
      </c>
      <c r="R18" s="13">
        <f t="shared" si="6"/>
        <v>0</v>
      </c>
      <c r="S18" s="13">
        <f t="shared" si="1"/>
        <v>0</v>
      </c>
      <c r="T18" s="14">
        <f t="shared" si="2"/>
        <v>0</v>
      </c>
      <c r="U18" s="13">
        <f t="shared" si="7"/>
        <v>0</v>
      </c>
      <c r="V18" s="154"/>
    </row>
    <row r="19" spans="1:22" x14ac:dyDescent="0.25">
      <c r="A19" s="15" t="s">
        <v>72</v>
      </c>
      <c r="B19" s="6" t="s">
        <v>292</v>
      </c>
      <c r="C19" s="6" t="s">
        <v>15</v>
      </c>
      <c r="D19" s="6" t="s">
        <v>19</v>
      </c>
      <c r="E19" s="6" t="s">
        <v>220</v>
      </c>
      <c r="F19" s="15">
        <v>96</v>
      </c>
      <c r="G19" s="15"/>
      <c r="H19" s="6"/>
      <c r="I19" s="15">
        <v>32</v>
      </c>
      <c r="J19" s="15">
        <v>32</v>
      </c>
      <c r="K19" s="33">
        <f t="shared" si="3"/>
        <v>16</v>
      </c>
      <c r="L19" s="33">
        <f t="shared" si="4"/>
        <v>80</v>
      </c>
      <c r="M19" s="33" t="s">
        <v>392</v>
      </c>
      <c r="N19" s="33" t="s">
        <v>392</v>
      </c>
      <c r="O19" s="14"/>
      <c r="P19" s="13">
        <f t="shared" si="5"/>
        <v>0</v>
      </c>
      <c r="Q19" s="13">
        <f t="shared" si="0"/>
        <v>0</v>
      </c>
      <c r="R19" s="13">
        <f t="shared" si="6"/>
        <v>0</v>
      </c>
      <c r="S19" s="13">
        <f t="shared" si="1"/>
        <v>0</v>
      </c>
      <c r="T19" s="14">
        <f t="shared" si="2"/>
        <v>0</v>
      </c>
      <c r="U19" s="13">
        <f t="shared" si="7"/>
        <v>0</v>
      </c>
      <c r="V19" s="154"/>
    </row>
    <row r="20" spans="1:22" x14ac:dyDescent="0.25">
      <c r="A20" s="15" t="s">
        <v>74</v>
      </c>
      <c r="B20" s="6" t="s">
        <v>292</v>
      </c>
      <c r="C20" s="6" t="s">
        <v>15</v>
      </c>
      <c r="D20" s="6" t="s">
        <v>19</v>
      </c>
      <c r="E20" s="6" t="s">
        <v>145</v>
      </c>
      <c r="F20" s="15">
        <v>96</v>
      </c>
      <c r="G20" s="15"/>
      <c r="H20" s="6"/>
      <c r="I20" s="15">
        <v>16</v>
      </c>
      <c r="J20" s="15">
        <v>16</v>
      </c>
      <c r="K20" s="33">
        <f t="shared" si="3"/>
        <v>8</v>
      </c>
      <c r="L20" s="33">
        <f t="shared" si="4"/>
        <v>40</v>
      </c>
      <c r="M20" s="33" t="s">
        <v>392</v>
      </c>
      <c r="N20" s="33" t="s">
        <v>392</v>
      </c>
      <c r="O20" s="14"/>
      <c r="P20" s="13">
        <f t="shared" si="5"/>
        <v>0</v>
      </c>
      <c r="Q20" s="13">
        <f t="shared" si="0"/>
        <v>0</v>
      </c>
      <c r="R20" s="13">
        <f t="shared" si="6"/>
        <v>0</v>
      </c>
      <c r="S20" s="13">
        <f t="shared" si="1"/>
        <v>0</v>
      </c>
      <c r="T20" s="14">
        <f t="shared" si="2"/>
        <v>0</v>
      </c>
      <c r="U20" s="13">
        <f t="shared" si="7"/>
        <v>0</v>
      </c>
      <c r="V20" s="154"/>
    </row>
    <row r="21" spans="1:22" x14ac:dyDescent="0.25">
      <c r="A21" s="15" t="s">
        <v>77</v>
      </c>
      <c r="B21" s="6" t="s">
        <v>292</v>
      </c>
      <c r="C21" s="6" t="s">
        <v>15</v>
      </c>
      <c r="D21" s="6" t="s">
        <v>19</v>
      </c>
      <c r="E21" s="6" t="s">
        <v>391</v>
      </c>
      <c r="F21" s="15">
        <v>96</v>
      </c>
      <c r="G21" s="15"/>
      <c r="H21" s="6"/>
      <c r="I21" s="15">
        <v>8</v>
      </c>
      <c r="J21" s="15">
        <v>8</v>
      </c>
      <c r="K21" s="33">
        <f t="shared" si="3"/>
        <v>4</v>
      </c>
      <c r="L21" s="33">
        <f t="shared" si="4"/>
        <v>20</v>
      </c>
      <c r="M21" s="33" t="s">
        <v>392</v>
      </c>
      <c r="N21" s="33" t="s">
        <v>392</v>
      </c>
      <c r="O21" s="14"/>
      <c r="P21" s="13">
        <f t="shared" si="5"/>
        <v>0</v>
      </c>
      <c r="Q21" s="13">
        <f t="shared" si="0"/>
        <v>0</v>
      </c>
      <c r="R21" s="13">
        <f t="shared" si="6"/>
        <v>0</v>
      </c>
      <c r="S21" s="13">
        <f t="shared" si="1"/>
        <v>0</v>
      </c>
      <c r="T21" s="14">
        <f t="shared" si="2"/>
        <v>0</v>
      </c>
      <c r="U21" s="13">
        <f t="shared" si="7"/>
        <v>0</v>
      </c>
      <c r="V21" s="154"/>
    </row>
    <row r="22" spans="1:22" x14ac:dyDescent="0.25">
      <c r="A22" s="15" t="s">
        <v>78</v>
      </c>
      <c r="B22" s="6" t="s">
        <v>292</v>
      </c>
      <c r="C22" s="6" t="s">
        <v>15</v>
      </c>
      <c r="D22" s="6" t="s">
        <v>19</v>
      </c>
      <c r="E22" s="6" t="s">
        <v>169</v>
      </c>
      <c r="F22" s="15">
        <v>96</v>
      </c>
      <c r="G22" s="15"/>
      <c r="H22" s="6"/>
      <c r="I22" s="15">
        <v>4</v>
      </c>
      <c r="J22" s="15">
        <v>4</v>
      </c>
      <c r="K22" s="33">
        <f t="shared" si="3"/>
        <v>2</v>
      </c>
      <c r="L22" s="33">
        <f t="shared" si="4"/>
        <v>10</v>
      </c>
      <c r="M22" s="33" t="s">
        <v>392</v>
      </c>
      <c r="N22" s="33" t="s">
        <v>392</v>
      </c>
      <c r="O22" s="14"/>
      <c r="P22" s="13">
        <f t="shared" si="5"/>
        <v>0</v>
      </c>
      <c r="Q22" s="13">
        <f t="shared" si="0"/>
        <v>0</v>
      </c>
      <c r="R22" s="13">
        <f t="shared" si="6"/>
        <v>0</v>
      </c>
      <c r="S22" s="13">
        <f t="shared" si="1"/>
        <v>0</v>
      </c>
      <c r="T22" s="14">
        <f t="shared" si="2"/>
        <v>0</v>
      </c>
      <c r="U22" s="13">
        <f t="shared" si="7"/>
        <v>0</v>
      </c>
      <c r="V22" s="154"/>
    </row>
    <row r="23" spans="1:22" ht="15.75" thickBot="1" x14ac:dyDescent="0.3">
      <c r="A23" s="15" t="s">
        <v>81</v>
      </c>
      <c r="B23" s="6" t="s">
        <v>292</v>
      </c>
      <c r="C23" s="6" t="s">
        <v>15</v>
      </c>
      <c r="D23" s="6" t="s">
        <v>19</v>
      </c>
      <c r="E23" s="6" t="s">
        <v>291</v>
      </c>
      <c r="F23" s="15">
        <v>96</v>
      </c>
      <c r="G23" s="15"/>
      <c r="H23" s="6"/>
      <c r="I23" s="15">
        <v>30</v>
      </c>
      <c r="J23" s="15">
        <v>30</v>
      </c>
      <c r="K23" s="33">
        <f t="shared" si="3"/>
        <v>15</v>
      </c>
      <c r="L23" s="33">
        <f t="shared" si="4"/>
        <v>75</v>
      </c>
      <c r="M23" s="33" t="s">
        <v>392</v>
      </c>
      <c r="N23" s="33" t="s">
        <v>392</v>
      </c>
      <c r="O23" s="14"/>
      <c r="P23" s="13">
        <f t="shared" si="5"/>
        <v>0</v>
      </c>
      <c r="Q23" s="13">
        <f t="shared" si="0"/>
        <v>0</v>
      </c>
      <c r="R23" s="13">
        <f t="shared" si="6"/>
        <v>0</v>
      </c>
      <c r="S23" s="13">
        <f t="shared" si="1"/>
        <v>0</v>
      </c>
      <c r="T23" s="14">
        <f t="shared" si="2"/>
        <v>0</v>
      </c>
      <c r="U23" s="13">
        <f t="shared" si="7"/>
        <v>0</v>
      </c>
      <c r="V23" s="154"/>
    </row>
    <row r="24" spans="1:22" ht="21.75" customHeight="1" thickBot="1" x14ac:dyDescent="0.3">
      <c r="A24" s="6"/>
      <c r="B24" s="6"/>
      <c r="C24" s="6"/>
      <c r="D24" s="2" t="s">
        <v>24</v>
      </c>
      <c r="E24" s="2"/>
      <c r="F24" s="2"/>
      <c r="G24" s="2"/>
      <c r="H24" s="2"/>
      <c r="I24" s="2">
        <f>SUM(I4:I23)</f>
        <v>346</v>
      </c>
      <c r="J24" s="2">
        <f>SUM(J4:J23)</f>
        <v>346</v>
      </c>
      <c r="K24" s="2">
        <f>SUM(K4:K23)</f>
        <v>177</v>
      </c>
      <c r="L24" s="2">
        <f>SUM(L4:L23)</f>
        <v>869</v>
      </c>
      <c r="M24" s="6"/>
      <c r="N24" s="6"/>
      <c r="O24" s="16"/>
      <c r="P24" s="3" t="s">
        <v>25</v>
      </c>
      <c r="Q24" s="131">
        <f>SUM(Q4:Q23)</f>
        <v>0</v>
      </c>
      <c r="R24" s="131">
        <f>SUM(R4:R23)</f>
        <v>0</v>
      </c>
      <c r="S24" s="131">
        <f>SUM(S4:S23)</f>
        <v>0</v>
      </c>
      <c r="T24" s="123">
        <f>SUM(T4:T23)</f>
        <v>0</v>
      </c>
      <c r="U24" s="125">
        <f>SUM(U4:U23)</f>
        <v>0</v>
      </c>
    </row>
  </sheetData>
  <pageMargins left="0.7" right="0.7" top="0.75" bottom="0.75" header="0.3" footer="0.3"/>
  <pageSetup paperSize="9" scale="3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63"/>
  <sheetViews>
    <sheetView tabSelected="1" topLeftCell="A13" zoomScale="75" zoomScaleNormal="75" workbookViewId="0">
      <selection activeCell="T64" sqref="T64"/>
    </sheetView>
  </sheetViews>
  <sheetFormatPr defaultRowHeight="15" x14ac:dyDescent="0.25"/>
  <cols>
    <col min="1" max="1" width="15.28515625" customWidth="1"/>
    <col min="2" max="2" width="22.42578125" customWidth="1"/>
    <col min="3" max="3" width="17.28515625" customWidth="1"/>
    <col min="4" max="4" width="22.5703125" customWidth="1"/>
    <col min="5" max="5" width="16.140625" customWidth="1"/>
    <col min="6" max="6" width="15.42578125" customWidth="1"/>
    <col min="7" max="7" width="16.7109375" customWidth="1"/>
    <col min="8" max="8" width="14.7109375" customWidth="1"/>
    <col min="9" max="11" width="12.7109375" customWidth="1"/>
    <col min="12" max="12" width="16.7109375" customWidth="1"/>
    <col min="13" max="13" width="20.7109375" customWidth="1"/>
    <col min="14" max="14" width="23.85546875" hidden="1" customWidth="1"/>
    <col min="15" max="15" width="13.5703125" customWidth="1"/>
    <col min="16" max="16" width="12.42578125" customWidth="1"/>
    <col min="17" max="18" width="13.85546875" customWidth="1"/>
    <col min="19" max="19" width="14.28515625" customWidth="1"/>
    <col min="20" max="20" width="14.140625" customWidth="1"/>
    <col min="21" max="21" width="15.85546875" customWidth="1"/>
    <col min="22" max="22" width="15.5703125" customWidth="1"/>
  </cols>
  <sheetData>
    <row r="1" spans="1:22" x14ac:dyDescent="0.25">
      <c r="A1" s="12" t="s">
        <v>331</v>
      </c>
    </row>
    <row r="3" spans="1:2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339</v>
      </c>
      <c r="I3" s="2" t="s">
        <v>363</v>
      </c>
      <c r="J3" s="2" t="s">
        <v>430</v>
      </c>
      <c r="K3" s="2" t="s">
        <v>431</v>
      </c>
      <c r="L3" s="2" t="s">
        <v>359</v>
      </c>
      <c r="M3" s="2" t="s">
        <v>9</v>
      </c>
      <c r="N3" s="2" t="s">
        <v>10</v>
      </c>
      <c r="O3" s="2" t="s">
        <v>340</v>
      </c>
      <c r="P3" s="2" t="s">
        <v>341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429</v>
      </c>
      <c r="V3" s="2" t="s">
        <v>360</v>
      </c>
    </row>
    <row r="4" spans="1:22" ht="19.5" customHeight="1" x14ac:dyDescent="0.25">
      <c r="A4" s="119" t="s">
        <v>13</v>
      </c>
      <c r="B4" s="6" t="s">
        <v>14</v>
      </c>
      <c r="C4" s="6" t="s">
        <v>15</v>
      </c>
      <c r="D4" s="6" t="s">
        <v>413</v>
      </c>
      <c r="E4" s="6" t="s">
        <v>40</v>
      </c>
      <c r="F4" s="56">
        <v>600</v>
      </c>
      <c r="G4" s="33">
        <v>8</v>
      </c>
      <c r="H4" s="15">
        <v>25</v>
      </c>
      <c r="I4" s="33">
        <v>42</v>
      </c>
      <c r="J4" s="33">
        <v>42</v>
      </c>
      <c r="K4" s="33">
        <f>I4/2</f>
        <v>21</v>
      </c>
      <c r="L4" s="33">
        <f>SUM(I4:K4)</f>
        <v>105</v>
      </c>
      <c r="M4" s="33" t="s">
        <v>335</v>
      </c>
      <c r="N4" s="33" t="s">
        <v>335</v>
      </c>
      <c r="O4" s="14"/>
      <c r="P4" s="13">
        <f t="shared" ref="P4:P7" si="0">O4*1.23</f>
        <v>0</v>
      </c>
      <c r="Q4" s="13">
        <f t="shared" ref="Q4:Q42" si="1">O4*I4</f>
        <v>0</v>
      </c>
      <c r="R4" s="13">
        <f>O4*J4</f>
        <v>0</v>
      </c>
      <c r="S4" s="13">
        <f t="shared" ref="S4:S42" si="2">O4*K4</f>
        <v>0</v>
      </c>
      <c r="T4" s="14">
        <f t="shared" ref="T4:T42" si="3">O4*L4</f>
        <v>0</v>
      </c>
      <c r="U4" s="13">
        <f>T4*1.23</f>
        <v>0</v>
      </c>
      <c r="V4" s="154"/>
    </row>
    <row r="5" spans="1:22" ht="19.5" customHeight="1" x14ac:dyDescent="0.25">
      <c r="A5" s="119" t="s">
        <v>18</v>
      </c>
      <c r="B5" s="6" t="s">
        <v>14</v>
      </c>
      <c r="C5" s="6" t="s">
        <v>15</v>
      </c>
      <c r="D5" s="6" t="s">
        <v>413</v>
      </c>
      <c r="E5" s="6" t="s">
        <v>220</v>
      </c>
      <c r="F5" s="56">
        <v>600</v>
      </c>
      <c r="G5" s="33">
        <v>8</v>
      </c>
      <c r="H5" s="15">
        <v>25</v>
      </c>
      <c r="I5" s="33">
        <v>14</v>
      </c>
      <c r="J5" s="33">
        <v>14</v>
      </c>
      <c r="K5" s="33">
        <f>I5/2</f>
        <v>7</v>
      </c>
      <c r="L5" s="33">
        <f>SUM(I5:K5)</f>
        <v>35</v>
      </c>
      <c r="M5" s="33" t="s">
        <v>335</v>
      </c>
      <c r="N5" s="33" t="s">
        <v>335</v>
      </c>
      <c r="O5" s="14"/>
      <c r="P5" s="13">
        <f t="shared" ref="P5:P6" si="4">O5*1.23</f>
        <v>0</v>
      </c>
      <c r="Q5" s="13">
        <f t="shared" ref="Q5:Q6" si="5">O5*I5</f>
        <v>0</v>
      </c>
      <c r="R5" s="13">
        <f>O5*J5</f>
        <v>0</v>
      </c>
      <c r="S5" s="13">
        <f t="shared" ref="S5:S6" si="6">O5*K5</f>
        <v>0</v>
      </c>
      <c r="T5" s="14">
        <f t="shared" ref="T5:T6" si="7">O5*L5</f>
        <v>0</v>
      </c>
      <c r="U5" s="13">
        <f>T5*1.23</f>
        <v>0</v>
      </c>
      <c r="V5" s="154"/>
    </row>
    <row r="6" spans="1:22" ht="19.5" customHeight="1" x14ac:dyDescent="0.25">
      <c r="A6" s="35" t="s">
        <v>20</v>
      </c>
      <c r="B6" s="6" t="s">
        <v>14</v>
      </c>
      <c r="C6" s="6" t="s">
        <v>15</v>
      </c>
      <c r="D6" s="6" t="s">
        <v>332</v>
      </c>
      <c r="E6" s="5" t="s">
        <v>145</v>
      </c>
      <c r="F6" s="56">
        <v>600</v>
      </c>
      <c r="G6" s="35">
        <v>5</v>
      </c>
      <c r="H6" s="15">
        <v>25</v>
      </c>
      <c r="I6" s="33">
        <v>4</v>
      </c>
      <c r="J6" s="33">
        <v>4</v>
      </c>
      <c r="K6" s="33">
        <v>2</v>
      </c>
      <c r="L6" s="33">
        <f t="shared" ref="L6:L43" si="8">SUM(I6:K6)</f>
        <v>10</v>
      </c>
      <c r="M6" s="33" t="s">
        <v>335</v>
      </c>
      <c r="N6" s="33" t="s">
        <v>335</v>
      </c>
      <c r="O6" s="14"/>
      <c r="P6" s="13">
        <f t="shared" si="4"/>
        <v>0</v>
      </c>
      <c r="Q6" s="13">
        <f t="shared" si="5"/>
        <v>0</v>
      </c>
      <c r="R6" s="13">
        <f t="shared" ref="R6" si="9">O6*J6</f>
        <v>0</v>
      </c>
      <c r="S6" s="13">
        <f t="shared" si="6"/>
        <v>0</v>
      </c>
      <c r="T6" s="14">
        <f t="shared" si="7"/>
        <v>0</v>
      </c>
      <c r="U6" s="13">
        <f t="shared" ref="U6" si="10">T6*1.23</f>
        <v>0</v>
      </c>
      <c r="V6" s="154"/>
    </row>
    <row r="7" spans="1:22" ht="19.5" customHeight="1" x14ac:dyDescent="0.25">
      <c r="A7" s="35" t="s">
        <v>21</v>
      </c>
      <c r="B7" s="6" t="s">
        <v>14</v>
      </c>
      <c r="C7" s="6" t="s">
        <v>15</v>
      </c>
      <c r="D7" s="6" t="s">
        <v>332</v>
      </c>
      <c r="E7" s="6" t="s">
        <v>291</v>
      </c>
      <c r="F7" s="56">
        <v>600</v>
      </c>
      <c r="G7" s="33">
        <v>7</v>
      </c>
      <c r="H7" s="15">
        <v>25</v>
      </c>
      <c r="I7" s="33">
        <v>32</v>
      </c>
      <c r="J7" s="33">
        <v>32</v>
      </c>
      <c r="K7" s="33">
        <f t="shared" ref="K7:K38" si="11">I7/2</f>
        <v>16</v>
      </c>
      <c r="L7" s="33">
        <f t="shared" si="8"/>
        <v>80</v>
      </c>
      <c r="M7" s="33" t="s">
        <v>335</v>
      </c>
      <c r="N7" s="33" t="s">
        <v>335</v>
      </c>
      <c r="O7" s="14"/>
      <c r="P7" s="13">
        <f t="shared" si="0"/>
        <v>0</v>
      </c>
      <c r="Q7" s="13">
        <f t="shared" si="1"/>
        <v>0</v>
      </c>
      <c r="R7" s="13">
        <f t="shared" ref="R7:R42" si="12">O7*J7</f>
        <v>0</v>
      </c>
      <c r="S7" s="13">
        <f t="shared" si="2"/>
        <v>0</v>
      </c>
      <c r="T7" s="14">
        <f t="shared" si="3"/>
        <v>0</v>
      </c>
      <c r="U7" s="13">
        <f t="shared" ref="U7:U42" si="13">T7*1.23</f>
        <v>0</v>
      </c>
      <c r="V7" s="154"/>
    </row>
    <row r="8" spans="1:22" ht="19.5" customHeight="1" x14ac:dyDescent="0.25">
      <c r="A8" s="35" t="s">
        <v>22</v>
      </c>
      <c r="B8" s="6" t="s">
        <v>14</v>
      </c>
      <c r="C8" s="6" t="s">
        <v>15</v>
      </c>
      <c r="D8" s="6" t="s">
        <v>332</v>
      </c>
      <c r="E8" s="5" t="s">
        <v>334</v>
      </c>
      <c r="F8" s="56">
        <v>600</v>
      </c>
      <c r="G8" s="35">
        <v>5</v>
      </c>
      <c r="H8" s="15">
        <v>25</v>
      </c>
      <c r="I8" s="33">
        <v>15</v>
      </c>
      <c r="J8" s="33">
        <v>15</v>
      </c>
      <c r="K8" s="33">
        <v>8</v>
      </c>
      <c r="L8" s="33">
        <f t="shared" si="8"/>
        <v>38</v>
      </c>
      <c r="M8" s="33" t="s">
        <v>335</v>
      </c>
      <c r="N8" s="33" t="s">
        <v>335</v>
      </c>
      <c r="O8" s="14"/>
      <c r="P8" s="13">
        <f t="shared" ref="P8:P42" si="14">O8*1.23</f>
        <v>0</v>
      </c>
      <c r="Q8" s="13">
        <f t="shared" si="1"/>
        <v>0</v>
      </c>
      <c r="R8" s="13">
        <f t="shared" si="12"/>
        <v>0</v>
      </c>
      <c r="S8" s="13">
        <f t="shared" si="2"/>
        <v>0</v>
      </c>
      <c r="T8" s="14">
        <f t="shared" si="3"/>
        <v>0</v>
      </c>
      <c r="U8" s="13">
        <f t="shared" si="13"/>
        <v>0</v>
      </c>
      <c r="V8" s="154"/>
    </row>
    <row r="9" spans="1:22" ht="19.5" customHeight="1" x14ac:dyDescent="0.25">
      <c r="A9" s="119" t="s">
        <v>23</v>
      </c>
      <c r="B9" s="6" t="s">
        <v>14</v>
      </c>
      <c r="C9" s="6" t="s">
        <v>15</v>
      </c>
      <c r="D9" s="6" t="s">
        <v>413</v>
      </c>
      <c r="E9" s="6" t="s">
        <v>391</v>
      </c>
      <c r="F9" s="56">
        <v>600</v>
      </c>
      <c r="G9" s="33">
        <v>8</v>
      </c>
      <c r="H9" s="15">
        <v>25</v>
      </c>
      <c r="I9" s="33">
        <v>2</v>
      </c>
      <c r="J9" s="33">
        <v>2</v>
      </c>
      <c r="K9" s="33">
        <v>2</v>
      </c>
      <c r="L9" s="33">
        <f t="shared" si="8"/>
        <v>6</v>
      </c>
      <c r="M9" s="33" t="s">
        <v>335</v>
      </c>
      <c r="N9" s="33" t="s">
        <v>335</v>
      </c>
      <c r="O9" s="14"/>
      <c r="P9" s="13">
        <f t="shared" si="14"/>
        <v>0</v>
      </c>
      <c r="Q9" s="13">
        <f t="shared" ref="Q9" si="15">O9*I9</f>
        <v>0</v>
      </c>
      <c r="R9" s="13">
        <f>O9*J9</f>
        <v>0</v>
      </c>
      <c r="S9" s="13">
        <f t="shared" ref="S9" si="16">O9*K9</f>
        <v>0</v>
      </c>
      <c r="T9" s="14">
        <f t="shared" ref="T9" si="17">O9*L9</f>
        <v>0</v>
      </c>
      <c r="U9" s="13">
        <f>T9*1.23</f>
        <v>0</v>
      </c>
      <c r="V9" s="154"/>
    </row>
    <row r="10" spans="1:22" ht="19.5" customHeight="1" x14ac:dyDescent="0.25">
      <c r="A10" s="35" t="s">
        <v>54</v>
      </c>
      <c r="B10" s="6" t="s">
        <v>130</v>
      </c>
      <c r="C10" s="6" t="s">
        <v>15</v>
      </c>
      <c r="D10" s="6" t="s">
        <v>19</v>
      </c>
      <c r="E10" s="6" t="s">
        <v>40</v>
      </c>
      <c r="F10" s="56">
        <v>100</v>
      </c>
      <c r="G10" s="33"/>
      <c r="H10" s="6"/>
      <c r="I10" s="33">
        <v>5</v>
      </c>
      <c r="J10" s="33">
        <v>5</v>
      </c>
      <c r="K10" s="33">
        <v>3</v>
      </c>
      <c r="L10" s="33">
        <f t="shared" si="8"/>
        <v>13</v>
      </c>
      <c r="M10" s="33" t="s">
        <v>335</v>
      </c>
      <c r="N10" s="33" t="s">
        <v>335</v>
      </c>
      <c r="O10" s="14"/>
      <c r="P10" s="13">
        <f t="shared" si="14"/>
        <v>0</v>
      </c>
      <c r="Q10" s="13">
        <f t="shared" si="1"/>
        <v>0</v>
      </c>
      <c r="R10" s="13">
        <f t="shared" si="12"/>
        <v>0</v>
      </c>
      <c r="S10" s="13">
        <f t="shared" si="2"/>
        <v>0</v>
      </c>
      <c r="T10" s="14">
        <f t="shared" si="3"/>
        <v>0</v>
      </c>
      <c r="U10" s="13">
        <f t="shared" si="13"/>
        <v>0</v>
      </c>
      <c r="V10" s="154"/>
    </row>
    <row r="11" spans="1:22" ht="19.5" customHeight="1" x14ac:dyDescent="0.25">
      <c r="A11" s="35" t="s">
        <v>55</v>
      </c>
      <c r="B11" s="6" t="s">
        <v>130</v>
      </c>
      <c r="C11" s="6" t="s">
        <v>15</v>
      </c>
      <c r="D11" s="6" t="s">
        <v>19</v>
      </c>
      <c r="E11" s="6" t="s">
        <v>41</v>
      </c>
      <c r="F11" s="56">
        <v>100</v>
      </c>
      <c r="G11" s="33"/>
      <c r="H11" s="6"/>
      <c r="I11" s="33">
        <v>8</v>
      </c>
      <c r="J11" s="33">
        <v>8</v>
      </c>
      <c r="K11" s="33">
        <f t="shared" si="11"/>
        <v>4</v>
      </c>
      <c r="L11" s="33">
        <f t="shared" si="8"/>
        <v>20</v>
      </c>
      <c r="M11" s="33" t="s">
        <v>335</v>
      </c>
      <c r="N11" s="33" t="s">
        <v>335</v>
      </c>
      <c r="O11" s="14"/>
      <c r="P11" s="13">
        <f t="shared" si="14"/>
        <v>0</v>
      </c>
      <c r="Q11" s="13">
        <f t="shared" si="1"/>
        <v>0</v>
      </c>
      <c r="R11" s="13">
        <f t="shared" si="12"/>
        <v>0</v>
      </c>
      <c r="S11" s="13">
        <f t="shared" si="2"/>
        <v>0</v>
      </c>
      <c r="T11" s="14">
        <f t="shared" si="3"/>
        <v>0</v>
      </c>
      <c r="U11" s="13">
        <f t="shared" si="13"/>
        <v>0</v>
      </c>
      <c r="V11" s="154"/>
    </row>
    <row r="12" spans="1:22" ht="19.5" customHeight="1" x14ac:dyDescent="0.25">
      <c r="A12" s="35" t="s">
        <v>56</v>
      </c>
      <c r="B12" s="6" t="s">
        <v>130</v>
      </c>
      <c r="C12" s="6" t="s">
        <v>15</v>
      </c>
      <c r="D12" s="6" t="s">
        <v>16</v>
      </c>
      <c r="E12" s="6" t="s">
        <v>40</v>
      </c>
      <c r="F12" s="56">
        <v>100</v>
      </c>
      <c r="G12" s="35"/>
      <c r="H12" s="6"/>
      <c r="I12" s="33">
        <v>1</v>
      </c>
      <c r="J12" s="33">
        <v>1</v>
      </c>
      <c r="K12" s="33">
        <v>1</v>
      </c>
      <c r="L12" s="33">
        <f t="shared" si="8"/>
        <v>3</v>
      </c>
      <c r="M12" s="33" t="s">
        <v>335</v>
      </c>
      <c r="N12" s="33" t="s">
        <v>335</v>
      </c>
      <c r="O12" s="14"/>
      <c r="P12" s="13">
        <f t="shared" si="14"/>
        <v>0</v>
      </c>
      <c r="Q12" s="13">
        <f t="shared" si="1"/>
        <v>0</v>
      </c>
      <c r="R12" s="13">
        <f t="shared" si="12"/>
        <v>0</v>
      </c>
      <c r="S12" s="13">
        <f t="shared" si="2"/>
        <v>0</v>
      </c>
      <c r="T12" s="14">
        <f t="shared" si="3"/>
        <v>0</v>
      </c>
      <c r="U12" s="13">
        <f t="shared" si="13"/>
        <v>0</v>
      </c>
      <c r="V12" s="154"/>
    </row>
    <row r="13" spans="1:22" ht="19.5" customHeight="1" x14ac:dyDescent="0.25">
      <c r="A13" s="35" t="s">
        <v>59</v>
      </c>
      <c r="B13" s="6" t="s">
        <v>130</v>
      </c>
      <c r="C13" s="6" t="s">
        <v>15</v>
      </c>
      <c r="D13" s="6" t="s">
        <v>16</v>
      </c>
      <c r="E13" s="6" t="s">
        <v>41</v>
      </c>
      <c r="F13" s="56">
        <v>100</v>
      </c>
      <c r="G13" s="33"/>
      <c r="H13" s="6"/>
      <c r="I13" s="33">
        <v>10</v>
      </c>
      <c r="J13" s="33">
        <v>10</v>
      </c>
      <c r="K13" s="33">
        <f t="shared" si="11"/>
        <v>5</v>
      </c>
      <c r="L13" s="33">
        <f t="shared" si="8"/>
        <v>25</v>
      </c>
      <c r="M13" s="33" t="s">
        <v>335</v>
      </c>
      <c r="N13" s="33" t="s">
        <v>335</v>
      </c>
      <c r="O13" s="14"/>
      <c r="P13" s="13">
        <f t="shared" si="14"/>
        <v>0</v>
      </c>
      <c r="Q13" s="13">
        <f t="shared" si="1"/>
        <v>0</v>
      </c>
      <c r="R13" s="13">
        <f t="shared" si="12"/>
        <v>0</v>
      </c>
      <c r="S13" s="13">
        <f t="shared" si="2"/>
        <v>0</v>
      </c>
      <c r="T13" s="14">
        <f t="shared" si="3"/>
        <v>0</v>
      </c>
      <c r="U13" s="13">
        <f t="shared" si="13"/>
        <v>0</v>
      </c>
      <c r="V13" s="154"/>
    </row>
    <row r="14" spans="1:22" ht="19.5" customHeight="1" x14ac:dyDescent="0.25">
      <c r="A14" s="35" t="s">
        <v>62</v>
      </c>
      <c r="B14" s="6" t="s">
        <v>14</v>
      </c>
      <c r="C14" s="6" t="s">
        <v>15</v>
      </c>
      <c r="D14" s="6" t="s">
        <v>16</v>
      </c>
      <c r="E14" s="6" t="s">
        <v>291</v>
      </c>
      <c r="F14" s="56">
        <v>360</v>
      </c>
      <c r="G14" s="33">
        <v>7</v>
      </c>
      <c r="H14" s="6">
        <v>25</v>
      </c>
      <c r="I14" s="33">
        <v>5</v>
      </c>
      <c r="J14" s="33">
        <v>5</v>
      </c>
      <c r="K14" s="33">
        <v>3</v>
      </c>
      <c r="L14" s="33">
        <f t="shared" si="8"/>
        <v>13</v>
      </c>
      <c r="M14" s="33" t="s">
        <v>335</v>
      </c>
      <c r="N14" s="33" t="s">
        <v>335</v>
      </c>
      <c r="O14" s="14"/>
      <c r="P14" s="13">
        <f t="shared" si="14"/>
        <v>0</v>
      </c>
      <c r="Q14" s="13">
        <f t="shared" si="1"/>
        <v>0</v>
      </c>
      <c r="R14" s="13">
        <f t="shared" si="12"/>
        <v>0</v>
      </c>
      <c r="S14" s="13">
        <f t="shared" si="2"/>
        <v>0</v>
      </c>
      <c r="T14" s="14">
        <f t="shared" si="3"/>
        <v>0</v>
      </c>
      <c r="U14" s="13">
        <f t="shared" si="13"/>
        <v>0</v>
      </c>
      <c r="V14" s="154"/>
    </row>
    <row r="15" spans="1:22" ht="19.5" customHeight="1" x14ac:dyDescent="0.25">
      <c r="A15" s="35" t="s">
        <v>64</v>
      </c>
      <c r="B15" s="6" t="s">
        <v>14</v>
      </c>
      <c r="C15" s="6" t="s">
        <v>15</v>
      </c>
      <c r="D15" s="6" t="s">
        <v>16</v>
      </c>
      <c r="E15" s="6" t="s">
        <v>291</v>
      </c>
      <c r="F15" s="56">
        <v>600</v>
      </c>
      <c r="G15" s="33">
        <v>7</v>
      </c>
      <c r="H15" s="6">
        <v>25</v>
      </c>
      <c r="I15" s="33">
        <v>3</v>
      </c>
      <c r="J15" s="33">
        <v>3</v>
      </c>
      <c r="K15" s="33">
        <v>2</v>
      </c>
      <c r="L15" s="33">
        <f t="shared" si="8"/>
        <v>8</v>
      </c>
      <c r="M15" s="33" t="s">
        <v>335</v>
      </c>
      <c r="N15" s="33" t="s">
        <v>335</v>
      </c>
      <c r="O15" s="14"/>
      <c r="P15" s="13">
        <f t="shared" si="14"/>
        <v>0</v>
      </c>
      <c r="Q15" s="13">
        <f t="shared" si="1"/>
        <v>0</v>
      </c>
      <c r="R15" s="13">
        <f t="shared" si="12"/>
        <v>0</v>
      </c>
      <c r="S15" s="13">
        <f t="shared" si="2"/>
        <v>0</v>
      </c>
      <c r="T15" s="14">
        <f t="shared" si="3"/>
        <v>0</v>
      </c>
      <c r="U15" s="13">
        <f t="shared" si="13"/>
        <v>0</v>
      </c>
      <c r="V15" s="154"/>
    </row>
    <row r="16" spans="1:22" ht="19.5" customHeight="1" x14ac:dyDescent="0.25">
      <c r="A16" s="35" t="s">
        <v>66</v>
      </c>
      <c r="B16" s="6" t="s">
        <v>14</v>
      </c>
      <c r="C16" s="6" t="s">
        <v>15</v>
      </c>
      <c r="D16" s="6" t="s">
        <v>16</v>
      </c>
      <c r="E16" s="6" t="s">
        <v>40</v>
      </c>
      <c r="F16" s="56">
        <v>360</v>
      </c>
      <c r="G16" s="33">
        <v>8</v>
      </c>
      <c r="H16" s="6">
        <v>25</v>
      </c>
      <c r="I16" s="33">
        <v>8</v>
      </c>
      <c r="J16" s="33">
        <v>8</v>
      </c>
      <c r="K16" s="33">
        <f t="shared" si="11"/>
        <v>4</v>
      </c>
      <c r="L16" s="33">
        <f t="shared" si="8"/>
        <v>20</v>
      </c>
      <c r="M16" s="33" t="s">
        <v>335</v>
      </c>
      <c r="N16" s="33" t="s">
        <v>335</v>
      </c>
      <c r="O16" s="14"/>
      <c r="P16" s="13">
        <f t="shared" si="14"/>
        <v>0</v>
      </c>
      <c r="Q16" s="13">
        <f t="shared" si="1"/>
        <v>0</v>
      </c>
      <c r="R16" s="13">
        <f t="shared" si="12"/>
        <v>0</v>
      </c>
      <c r="S16" s="13">
        <f t="shared" si="2"/>
        <v>0</v>
      </c>
      <c r="T16" s="14">
        <f t="shared" si="3"/>
        <v>0</v>
      </c>
      <c r="U16" s="13">
        <f t="shared" si="13"/>
        <v>0</v>
      </c>
      <c r="V16" s="154"/>
    </row>
    <row r="17" spans="1:22" ht="19.5" customHeight="1" x14ac:dyDescent="0.25">
      <c r="A17" s="35" t="s">
        <v>68</v>
      </c>
      <c r="B17" s="6" t="s">
        <v>14</v>
      </c>
      <c r="C17" s="6" t="s">
        <v>15</v>
      </c>
      <c r="D17" s="6" t="s">
        <v>16</v>
      </c>
      <c r="E17" s="6" t="s">
        <v>41</v>
      </c>
      <c r="F17" s="56">
        <v>360</v>
      </c>
      <c r="G17" s="33">
        <v>5</v>
      </c>
      <c r="H17" s="6">
        <v>25</v>
      </c>
      <c r="I17" s="56">
        <v>8</v>
      </c>
      <c r="J17" s="56">
        <v>8</v>
      </c>
      <c r="K17" s="33">
        <f t="shared" si="11"/>
        <v>4</v>
      </c>
      <c r="L17" s="33">
        <f t="shared" si="8"/>
        <v>20</v>
      </c>
      <c r="M17" s="33" t="s">
        <v>335</v>
      </c>
      <c r="N17" s="33" t="s">
        <v>335</v>
      </c>
      <c r="O17" s="14"/>
      <c r="P17" s="13">
        <f t="shared" si="14"/>
        <v>0</v>
      </c>
      <c r="Q17" s="13">
        <f t="shared" si="1"/>
        <v>0</v>
      </c>
      <c r="R17" s="13">
        <f t="shared" si="12"/>
        <v>0</v>
      </c>
      <c r="S17" s="13">
        <f t="shared" si="2"/>
        <v>0</v>
      </c>
      <c r="T17" s="14">
        <f t="shared" si="3"/>
        <v>0</v>
      </c>
      <c r="U17" s="13">
        <f t="shared" si="13"/>
        <v>0</v>
      </c>
      <c r="V17" s="154"/>
    </row>
    <row r="18" spans="1:22" ht="19.5" customHeight="1" x14ac:dyDescent="0.25">
      <c r="A18" s="35" t="s">
        <v>70</v>
      </c>
      <c r="B18" s="6" t="s">
        <v>14</v>
      </c>
      <c r="C18" s="6" t="s">
        <v>15</v>
      </c>
      <c r="D18" s="6" t="s">
        <v>16</v>
      </c>
      <c r="E18" s="6" t="s">
        <v>40</v>
      </c>
      <c r="F18" s="56">
        <v>600</v>
      </c>
      <c r="G18" s="33">
        <v>8</v>
      </c>
      <c r="H18" s="6">
        <v>25</v>
      </c>
      <c r="I18" s="56">
        <v>5</v>
      </c>
      <c r="J18" s="56">
        <v>5</v>
      </c>
      <c r="K18" s="33">
        <v>3</v>
      </c>
      <c r="L18" s="33">
        <f t="shared" si="8"/>
        <v>13</v>
      </c>
      <c r="M18" s="33" t="s">
        <v>335</v>
      </c>
      <c r="N18" s="33" t="s">
        <v>335</v>
      </c>
      <c r="O18" s="14"/>
      <c r="P18" s="13">
        <f t="shared" si="14"/>
        <v>0</v>
      </c>
      <c r="Q18" s="13">
        <f t="shared" si="1"/>
        <v>0</v>
      </c>
      <c r="R18" s="13">
        <f t="shared" si="12"/>
        <v>0</v>
      </c>
      <c r="S18" s="13">
        <f t="shared" si="2"/>
        <v>0</v>
      </c>
      <c r="T18" s="14">
        <f t="shared" si="3"/>
        <v>0</v>
      </c>
      <c r="U18" s="13">
        <f t="shared" si="13"/>
        <v>0</v>
      </c>
      <c r="V18" s="154"/>
    </row>
    <row r="19" spans="1:22" ht="19.5" customHeight="1" x14ac:dyDescent="0.25">
      <c r="A19" s="35" t="s">
        <v>72</v>
      </c>
      <c r="B19" s="6" t="s">
        <v>14</v>
      </c>
      <c r="C19" s="6" t="s">
        <v>15</v>
      </c>
      <c r="D19" s="6" t="s">
        <v>16</v>
      </c>
      <c r="E19" s="6" t="s">
        <v>41</v>
      </c>
      <c r="F19" s="56">
        <v>600</v>
      </c>
      <c r="G19" s="33">
        <v>5</v>
      </c>
      <c r="H19" s="6">
        <v>25</v>
      </c>
      <c r="I19" s="56">
        <v>5</v>
      </c>
      <c r="J19" s="56">
        <v>5</v>
      </c>
      <c r="K19" s="33">
        <v>3</v>
      </c>
      <c r="L19" s="33">
        <f t="shared" si="8"/>
        <v>13</v>
      </c>
      <c r="M19" s="33" t="s">
        <v>335</v>
      </c>
      <c r="N19" s="33" t="s">
        <v>335</v>
      </c>
      <c r="O19" s="14"/>
      <c r="P19" s="14">
        <f t="shared" si="14"/>
        <v>0</v>
      </c>
      <c r="Q19" s="13">
        <f t="shared" si="1"/>
        <v>0</v>
      </c>
      <c r="R19" s="13">
        <f t="shared" si="12"/>
        <v>0</v>
      </c>
      <c r="S19" s="13">
        <f t="shared" si="2"/>
        <v>0</v>
      </c>
      <c r="T19" s="13">
        <f t="shared" si="3"/>
        <v>0</v>
      </c>
      <c r="U19" s="13">
        <f t="shared" si="13"/>
        <v>0</v>
      </c>
      <c r="V19" s="157"/>
    </row>
    <row r="20" spans="1:22" ht="19.5" customHeight="1" x14ac:dyDescent="0.25">
      <c r="A20" s="35" t="s">
        <v>74</v>
      </c>
      <c r="B20" s="6" t="s">
        <v>14</v>
      </c>
      <c r="C20" s="6" t="s">
        <v>15</v>
      </c>
      <c r="D20" s="6" t="s">
        <v>432</v>
      </c>
      <c r="E20" s="6" t="s">
        <v>40</v>
      </c>
      <c r="F20" s="56">
        <v>600</v>
      </c>
      <c r="G20" s="33">
        <v>8</v>
      </c>
      <c r="H20" s="6">
        <v>25</v>
      </c>
      <c r="I20" s="56">
        <v>32</v>
      </c>
      <c r="J20" s="56">
        <v>32</v>
      </c>
      <c r="K20" s="33">
        <v>16</v>
      </c>
      <c r="L20" s="33">
        <f t="shared" si="8"/>
        <v>80</v>
      </c>
      <c r="M20" s="33" t="s">
        <v>335</v>
      </c>
      <c r="N20" s="33" t="s">
        <v>335</v>
      </c>
      <c r="O20" s="14"/>
      <c r="P20" s="13">
        <f t="shared" ref="P20:P27" si="18">O20*1.23</f>
        <v>0</v>
      </c>
      <c r="Q20" s="13">
        <f t="shared" ref="Q20:Q27" si="19">O20*I20</f>
        <v>0</v>
      </c>
      <c r="R20" s="13">
        <f t="shared" ref="R20:R27" si="20">O20*J20</f>
        <v>0</v>
      </c>
      <c r="S20" s="13">
        <f t="shared" ref="S20:S27" si="21">O20*K20</f>
        <v>0</v>
      </c>
      <c r="T20" s="14">
        <f t="shared" ref="T20:T27" si="22">O20*L20</f>
        <v>0</v>
      </c>
      <c r="U20" s="13">
        <f t="shared" ref="U20:U27" si="23">T20*1.23</f>
        <v>0</v>
      </c>
      <c r="V20" s="154"/>
    </row>
    <row r="21" spans="1:22" ht="19.5" customHeight="1" x14ac:dyDescent="0.25">
      <c r="A21" s="35" t="s">
        <v>77</v>
      </c>
      <c r="B21" s="6" t="s">
        <v>14</v>
      </c>
      <c r="C21" s="6" t="s">
        <v>15</v>
      </c>
      <c r="D21" s="6" t="s">
        <v>432</v>
      </c>
      <c r="E21" s="6" t="s">
        <v>433</v>
      </c>
      <c r="F21" s="56">
        <v>600</v>
      </c>
      <c r="G21" s="33">
        <v>7</v>
      </c>
      <c r="H21" s="6">
        <v>25</v>
      </c>
      <c r="I21" s="33">
        <v>10</v>
      </c>
      <c r="J21" s="33">
        <v>10</v>
      </c>
      <c r="K21" s="33">
        <v>4</v>
      </c>
      <c r="L21" s="33">
        <f t="shared" si="8"/>
        <v>24</v>
      </c>
      <c r="M21" s="33" t="s">
        <v>335</v>
      </c>
      <c r="N21" s="33" t="s">
        <v>335</v>
      </c>
      <c r="O21" s="14"/>
      <c r="P21" s="13">
        <f t="shared" si="18"/>
        <v>0</v>
      </c>
      <c r="Q21" s="13">
        <f t="shared" si="19"/>
        <v>0</v>
      </c>
      <c r="R21" s="13">
        <f t="shared" si="20"/>
        <v>0</v>
      </c>
      <c r="S21" s="13">
        <f t="shared" si="21"/>
        <v>0</v>
      </c>
      <c r="T21" s="14">
        <f t="shared" si="22"/>
        <v>0</v>
      </c>
      <c r="U21" s="13">
        <f t="shared" si="23"/>
        <v>0</v>
      </c>
      <c r="V21" s="154"/>
    </row>
    <row r="22" spans="1:22" ht="19.5" customHeight="1" x14ac:dyDescent="0.25">
      <c r="A22" s="35" t="s">
        <v>437</v>
      </c>
      <c r="B22" s="6" t="s">
        <v>14</v>
      </c>
      <c r="C22" s="6" t="s">
        <v>15</v>
      </c>
      <c r="D22" s="6" t="s">
        <v>432</v>
      </c>
      <c r="E22" s="6" t="s">
        <v>391</v>
      </c>
      <c r="F22" s="56">
        <v>600</v>
      </c>
      <c r="G22" s="33">
        <v>5</v>
      </c>
      <c r="H22" s="6">
        <v>25</v>
      </c>
      <c r="I22" s="56">
        <v>2</v>
      </c>
      <c r="J22" s="56">
        <v>2</v>
      </c>
      <c r="K22" s="33">
        <v>2</v>
      </c>
      <c r="L22" s="33">
        <f t="shared" si="8"/>
        <v>6</v>
      </c>
      <c r="M22" s="33" t="s">
        <v>335</v>
      </c>
      <c r="N22" s="33" t="s">
        <v>335</v>
      </c>
      <c r="O22" s="14"/>
      <c r="P22" s="14">
        <f t="shared" si="18"/>
        <v>0</v>
      </c>
      <c r="Q22" s="13">
        <f t="shared" si="19"/>
        <v>0</v>
      </c>
      <c r="R22" s="13">
        <f t="shared" si="20"/>
        <v>0</v>
      </c>
      <c r="S22" s="13">
        <f t="shared" si="21"/>
        <v>0</v>
      </c>
      <c r="T22" s="13">
        <f t="shared" si="22"/>
        <v>0</v>
      </c>
      <c r="U22" s="13">
        <f t="shared" si="23"/>
        <v>0</v>
      </c>
      <c r="V22" s="157"/>
    </row>
    <row r="23" spans="1:22" ht="19.5" customHeight="1" x14ac:dyDescent="0.25">
      <c r="A23" s="35" t="s">
        <v>81</v>
      </c>
      <c r="B23" s="6" t="s">
        <v>14</v>
      </c>
      <c r="C23" s="6" t="s">
        <v>15</v>
      </c>
      <c r="D23" s="6" t="s">
        <v>432</v>
      </c>
      <c r="E23" s="6" t="s">
        <v>220</v>
      </c>
      <c r="F23" s="56">
        <v>360</v>
      </c>
      <c r="G23" s="33">
        <v>8</v>
      </c>
      <c r="H23" s="6">
        <v>25</v>
      </c>
      <c r="I23" s="33">
        <v>8</v>
      </c>
      <c r="J23" s="33">
        <v>8</v>
      </c>
      <c r="K23" s="33">
        <f t="shared" ref="K23:K25" si="24">I23/2</f>
        <v>4</v>
      </c>
      <c r="L23" s="33">
        <f t="shared" si="8"/>
        <v>20</v>
      </c>
      <c r="M23" s="33" t="s">
        <v>335</v>
      </c>
      <c r="N23" s="33" t="s">
        <v>335</v>
      </c>
      <c r="O23" s="14"/>
      <c r="P23" s="13">
        <f t="shared" si="18"/>
        <v>0</v>
      </c>
      <c r="Q23" s="13">
        <f t="shared" si="19"/>
        <v>0</v>
      </c>
      <c r="R23" s="13">
        <f t="shared" si="20"/>
        <v>0</v>
      </c>
      <c r="S23" s="13">
        <f t="shared" si="21"/>
        <v>0</v>
      </c>
      <c r="T23" s="14">
        <f t="shared" si="22"/>
        <v>0</v>
      </c>
      <c r="U23" s="13">
        <f t="shared" si="23"/>
        <v>0</v>
      </c>
      <c r="V23" s="154"/>
    </row>
    <row r="24" spans="1:22" ht="19.5" customHeight="1" x14ac:dyDescent="0.25">
      <c r="A24" s="35" t="s">
        <v>438</v>
      </c>
      <c r="B24" s="6" t="s">
        <v>14</v>
      </c>
      <c r="C24" s="6" t="s">
        <v>15</v>
      </c>
      <c r="D24" s="6" t="s">
        <v>432</v>
      </c>
      <c r="E24" s="6" t="s">
        <v>145</v>
      </c>
      <c r="F24" s="56">
        <v>360</v>
      </c>
      <c r="G24" s="33">
        <v>5</v>
      </c>
      <c r="H24" s="6">
        <v>25</v>
      </c>
      <c r="I24" s="56">
        <v>8</v>
      </c>
      <c r="J24" s="56">
        <v>8</v>
      </c>
      <c r="K24" s="33">
        <f t="shared" si="24"/>
        <v>4</v>
      </c>
      <c r="L24" s="33">
        <f t="shared" si="8"/>
        <v>20</v>
      </c>
      <c r="M24" s="33" t="s">
        <v>335</v>
      </c>
      <c r="N24" s="33" t="s">
        <v>335</v>
      </c>
      <c r="O24" s="14"/>
      <c r="P24" s="13">
        <f t="shared" si="18"/>
        <v>0</v>
      </c>
      <c r="Q24" s="13">
        <f t="shared" si="19"/>
        <v>0</v>
      </c>
      <c r="R24" s="13">
        <f t="shared" si="20"/>
        <v>0</v>
      </c>
      <c r="S24" s="13">
        <f t="shared" si="21"/>
        <v>0</v>
      </c>
      <c r="T24" s="14">
        <f t="shared" si="22"/>
        <v>0</v>
      </c>
      <c r="U24" s="13">
        <f t="shared" si="23"/>
        <v>0</v>
      </c>
      <c r="V24" s="154"/>
    </row>
    <row r="25" spans="1:22" ht="19.5" customHeight="1" x14ac:dyDescent="0.25">
      <c r="A25" s="35" t="s">
        <v>84</v>
      </c>
      <c r="B25" s="6" t="s">
        <v>14</v>
      </c>
      <c r="C25" s="6" t="s">
        <v>15</v>
      </c>
      <c r="D25" s="6" t="s">
        <v>434</v>
      </c>
      <c r="E25" s="6" t="s">
        <v>145</v>
      </c>
      <c r="F25" s="56">
        <v>300</v>
      </c>
      <c r="G25" s="33">
        <v>6</v>
      </c>
      <c r="H25" s="6">
        <v>25</v>
      </c>
      <c r="I25" s="56">
        <v>2</v>
      </c>
      <c r="J25" s="56">
        <v>2</v>
      </c>
      <c r="K25" s="33">
        <f t="shared" si="24"/>
        <v>1</v>
      </c>
      <c r="L25" s="33">
        <f t="shared" si="8"/>
        <v>5</v>
      </c>
      <c r="M25" s="33" t="s">
        <v>335</v>
      </c>
      <c r="N25" s="33" t="s">
        <v>335</v>
      </c>
      <c r="O25" s="14"/>
      <c r="P25" s="14">
        <f t="shared" si="18"/>
        <v>0</v>
      </c>
      <c r="Q25" s="13">
        <f t="shared" si="19"/>
        <v>0</v>
      </c>
      <c r="R25" s="13">
        <f t="shared" si="20"/>
        <v>0</v>
      </c>
      <c r="S25" s="13">
        <f t="shared" si="21"/>
        <v>0</v>
      </c>
      <c r="T25" s="13">
        <f t="shared" si="22"/>
        <v>0</v>
      </c>
      <c r="U25" s="13">
        <f t="shared" si="23"/>
        <v>0</v>
      </c>
      <c r="V25" s="154"/>
    </row>
    <row r="26" spans="1:22" ht="19.5" customHeight="1" x14ac:dyDescent="0.25">
      <c r="A26" s="35" t="s">
        <v>86</v>
      </c>
      <c r="B26" s="6" t="s">
        <v>14</v>
      </c>
      <c r="C26" s="6" t="s">
        <v>15</v>
      </c>
      <c r="D26" s="6" t="s">
        <v>19</v>
      </c>
      <c r="E26" s="6" t="s">
        <v>220</v>
      </c>
      <c r="F26" s="56">
        <v>360</v>
      </c>
      <c r="G26" s="33">
        <v>7</v>
      </c>
      <c r="H26" s="6">
        <v>25</v>
      </c>
      <c r="I26" s="33">
        <v>10</v>
      </c>
      <c r="J26" s="33">
        <v>10</v>
      </c>
      <c r="K26" s="33">
        <v>5</v>
      </c>
      <c r="L26" s="33">
        <f t="shared" si="8"/>
        <v>25</v>
      </c>
      <c r="M26" s="33" t="s">
        <v>335</v>
      </c>
      <c r="N26" s="33" t="s">
        <v>335</v>
      </c>
      <c r="O26" s="14"/>
      <c r="P26" s="13">
        <f t="shared" si="18"/>
        <v>0</v>
      </c>
      <c r="Q26" s="13">
        <f t="shared" si="19"/>
        <v>0</v>
      </c>
      <c r="R26" s="13">
        <f t="shared" si="20"/>
        <v>0</v>
      </c>
      <c r="S26" s="13">
        <f t="shared" si="21"/>
        <v>0</v>
      </c>
      <c r="T26" s="14">
        <f t="shared" si="22"/>
        <v>0</v>
      </c>
      <c r="U26" s="13">
        <f t="shared" si="23"/>
        <v>0</v>
      </c>
      <c r="V26" s="154"/>
    </row>
    <row r="27" spans="1:22" ht="19.5" customHeight="1" x14ac:dyDescent="0.25">
      <c r="A27" s="35" t="s">
        <v>89</v>
      </c>
      <c r="B27" s="6" t="s">
        <v>14</v>
      </c>
      <c r="C27" s="6" t="s">
        <v>15</v>
      </c>
      <c r="D27" s="6" t="s">
        <v>19</v>
      </c>
      <c r="E27" s="6" t="s">
        <v>391</v>
      </c>
      <c r="F27" s="56">
        <v>360</v>
      </c>
      <c r="G27" s="33">
        <v>5</v>
      </c>
      <c r="H27" s="6">
        <v>25</v>
      </c>
      <c r="I27" s="56">
        <v>2</v>
      </c>
      <c r="J27" s="56">
        <v>2</v>
      </c>
      <c r="K27" s="33">
        <f t="shared" ref="K27:K28" si="25">I27/2</f>
        <v>1</v>
      </c>
      <c r="L27" s="33">
        <f t="shared" si="8"/>
        <v>5</v>
      </c>
      <c r="M27" s="33" t="s">
        <v>335</v>
      </c>
      <c r="N27" s="33" t="s">
        <v>335</v>
      </c>
      <c r="O27" s="14"/>
      <c r="P27" s="13">
        <f t="shared" si="18"/>
        <v>0</v>
      </c>
      <c r="Q27" s="13">
        <f t="shared" si="19"/>
        <v>0</v>
      </c>
      <c r="R27" s="13">
        <f t="shared" si="20"/>
        <v>0</v>
      </c>
      <c r="S27" s="13">
        <f t="shared" si="21"/>
        <v>0</v>
      </c>
      <c r="T27" s="14">
        <f t="shared" si="22"/>
        <v>0</v>
      </c>
      <c r="U27" s="13">
        <f t="shared" si="23"/>
        <v>0</v>
      </c>
      <c r="V27" s="154"/>
    </row>
    <row r="28" spans="1:22" ht="19.5" customHeight="1" x14ac:dyDescent="0.25">
      <c r="A28" s="35" t="s">
        <v>91</v>
      </c>
      <c r="B28" s="6" t="s">
        <v>14</v>
      </c>
      <c r="C28" s="6" t="s">
        <v>15</v>
      </c>
      <c r="D28" s="6" t="s">
        <v>19</v>
      </c>
      <c r="E28" s="6" t="s">
        <v>145</v>
      </c>
      <c r="F28" s="56">
        <v>300</v>
      </c>
      <c r="G28" s="33">
        <v>5</v>
      </c>
      <c r="H28" s="6">
        <v>25</v>
      </c>
      <c r="I28" s="56">
        <v>2</v>
      </c>
      <c r="J28" s="56">
        <v>2</v>
      </c>
      <c r="K28" s="33">
        <f t="shared" si="25"/>
        <v>1</v>
      </c>
      <c r="L28" s="33">
        <f t="shared" si="8"/>
        <v>5</v>
      </c>
      <c r="M28" s="33" t="s">
        <v>335</v>
      </c>
      <c r="N28" s="33" t="s">
        <v>335</v>
      </c>
      <c r="O28" s="14"/>
      <c r="P28" s="13">
        <f t="shared" ref="P28" si="26">O28*1.23</f>
        <v>0</v>
      </c>
      <c r="Q28" s="13">
        <f t="shared" ref="Q28" si="27">O28*I28</f>
        <v>0</v>
      </c>
      <c r="R28" s="13">
        <f t="shared" ref="R28" si="28">O28*J28</f>
        <v>0</v>
      </c>
      <c r="S28" s="13">
        <f t="shared" ref="S28" si="29">O28*K28</f>
        <v>0</v>
      </c>
      <c r="T28" s="14">
        <f t="shared" ref="T28" si="30">O28*L28</f>
        <v>0</v>
      </c>
      <c r="U28" s="13">
        <f t="shared" ref="U28" si="31">T28*1.23</f>
        <v>0</v>
      </c>
      <c r="V28" s="154"/>
    </row>
    <row r="29" spans="1:22" ht="19.5" customHeight="1" x14ac:dyDescent="0.25">
      <c r="A29" s="35" t="s">
        <v>94</v>
      </c>
      <c r="B29" s="6" t="s">
        <v>418</v>
      </c>
      <c r="C29" s="6" t="s">
        <v>15</v>
      </c>
      <c r="D29" s="6" t="s">
        <v>397</v>
      </c>
      <c r="E29" s="6" t="s">
        <v>398</v>
      </c>
      <c r="F29" s="56">
        <v>20</v>
      </c>
      <c r="G29" s="33"/>
      <c r="H29" s="6"/>
      <c r="I29" s="56">
        <v>12</v>
      </c>
      <c r="J29" s="56">
        <v>12</v>
      </c>
      <c r="K29" s="33">
        <f t="shared" si="11"/>
        <v>6</v>
      </c>
      <c r="L29" s="33">
        <f t="shared" si="8"/>
        <v>30</v>
      </c>
      <c r="M29" s="33" t="s">
        <v>335</v>
      </c>
      <c r="N29" s="33" t="s">
        <v>335</v>
      </c>
      <c r="O29" s="14"/>
      <c r="P29" s="14">
        <f t="shared" si="14"/>
        <v>0</v>
      </c>
      <c r="Q29" s="13">
        <f t="shared" si="1"/>
        <v>0</v>
      </c>
      <c r="R29" s="13">
        <f t="shared" si="12"/>
        <v>0</v>
      </c>
      <c r="S29" s="13">
        <f t="shared" si="2"/>
        <v>0</v>
      </c>
      <c r="T29" s="13">
        <f t="shared" si="3"/>
        <v>0</v>
      </c>
      <c r="U29" s="13">
        <f t="shared" si="13"/>
        <v>0</v>
      </c>
      <c r="V29" s="154"/>
    </row>
    <row r="30" spans="1:22" ht="19.5" customHeight="1" x14ac:dyDescent="0.25">
      <c r="A30" s="35" t="s">
        <v>97</v>
      </c>
      <c r="B30" s="6" t="s">
        <v>408</v>
      </c>
      <c r="C30" s="6" t="s">
        <v>15</v>
      </c>
      <c r="D30" s="6" t="s">
        <v>414</v>
      </c>
      <c r="E30" s="6" t="s">
        <v>399</v>
      </c>
      <c r="F30" s="56">
        <v>46</v>
      </c>
      <c r="G30" s="33"/>
      <c r="H30" s="6"/>
      <c r="I30" s="56">
        <v>5</v>
      </c>
      <c r="J30" s="56">
        <v>5</v>
      </c>
      <c r="K30" s="33">
        <v>3</v>
      </c>
      <c r="L30" s="33">
        <f t="shared" si="8"/>
        <v>13</v>
      </c>
      <c r="M30" s="33" t="s">
        <v>335</v>
      </c>
      <c r="N30" s="33" t="s">
        <v>335</v>
      </c>
      <c r="O30" s="14"/>
      <c r="P30" s="14">
        <f t="shared" si="14"/>
        <v>0</v>
      </c>
      <c r="Q30" s="13">
        <f t="shared" si="1"/>
        <v>0</v>
      </c>
      <c r="R30" s="13">
        <f t="shared" si="12"/>
        <v>0</v>
      </c>
      <c r="S30" s="13">
        <f t="shared" si="2"/>
        <v>0</v>
      </c>
      <c r="T30" s="13">
        <f t="shared" si="3"/>
        <v>0</v>
      </c>
      <c r="U30" s="13">
        <f t="shared" si="13"/>
        <v>0</v>
      </c>
      <c r="V30" s="154"/>
    </row>
    <row r="31" spans="1:22" ht="19.5" customHeight="1" x14ac:dyDescent="0.25">
      <c r="A31" s="35" t="s">
        <v>100</v>
      </c>
      <c r="B31" s="6" t="s">
        <v>408</v>
      </c>
      <c r="C31" s="6" t="s">
        <v>15</v>
      </c>
      <c r="D31" s="6" t="s">
        <v>400</v>
      </c>
      <c r="E31" s="6" t="s">
        <v>399</v>
      </c>
      <c r="F31" s="56">
        <v>46</v>
      </c>
      <c r="G31" s="33"/>
      <c r="H31" s="6"/>
      <c r="I31" s="56">
        <v>5</v>
      </c>
      <c r="J31" s="56">
        <v>5</v>
      </c>
      <c r="K31" s="33">
        <v>3</v>
      </c>
      <c r="L31" s="33">
        <f t="shared" si="8"/>
        <v>13</v>
      </c>
      <c r="M31" s="33" t="s">
        <v>335</v>
      </c>
      <c r="N31" s="33" t="s">
        <v>335</v>
      </c>
      <c r="O31" s="14"/>
      <c r="P31" s="14">
        <f t="shared" si="14"/>
        <v>0</v>
      </c>
      <c r="Q31" s="13">
        <f t="shared" si="1"/>
        <v>0</v>
      </c>
      <c r="R31" s="13">
        <f t="shared" si="12"/>
        <v>0</v>
      </c>
      <c r="S31" s="13">
        <f t="shared" si="2"/>
        <v>0</v>
      </c>
      <c r="T31" s="13">
        <f t="shared" si="3"/>
        <v>0</v>
      </c>
      <c r="U31" s="13">
        <f t="shared" si="13"/>
        <v>0</v>
      </c>
      <c r="V31" s="154"/>
    </row>
    <row r="32" spans="1:22" ht="19.5" customHeight="1" x14ac:dyDescent="0.25">
      <c r="A32" s="35" t="s">
        <v>103</v>
      </c>
      <c r="B32" s="6" t="s">
        <v>130</v>
      </c>
      <c r="C32" s="6" t="s">
        <v>15</v>
      </c>
      <c r="D32" s="6" t="s">
        <v>19</v>
      </c>
      <c r="E32" s="6" t="s">
        <v>401</v>
      </c>
      <c r="F32" s="56">
        <v>50</v>
      </c>
      <c r="G32" s="33"/>
      <c r="H32" s="6"/>
      <c r="I32" s="56">
        <v>4</v>
      </c>
      <c r="J32" s="56">
        <v>4</v>
      </c>
      <c r="K32" s="33">
        <f t="shared" si="11"/>
        <v>2</v>
      </c>
      <c r="L32" s="33">
        <f t="shared" si="8"/>
        <v>10</v>
      </c>
      <c r="M32" s="33" t="s">
        <v>335</v>
      </c>
      <c r="N32" s="33" t="s">
        <v>335</v>
      </c>
      <c r="O32" s="14"/>
      <c r="P32" s="14">
        <f t="shared" si="14"/>
        <v>0</v>
      </c>
      <c r="Q32" s="13">
        <f t="shared" si="1"/>
        <v>0</v>
      </c>
      <c r="R32" s="13">
        <f t="shared" si="12"/>
        <v>0</v>
      </c>
      <c r="S32" s="13">
        <f t="shared" si="2"/>
        <v>0</v>
      </c>
      <c r="T32" s="13">
        <f t="shared" si="3"/>
        <v>0</v>
      </c>
      <c r="U32" s="13">
        <f t="shared" si="13"/>
        <v>0</v>
      </c>
      <c r="V32" s="154"/>
    </row>
    <row r="33" spans="1:22" ht="19.5" customHeight="1" x14ac:dyDescent="0.25">
      <c r="A33" s="35" t="s">
        <v>106</v>
      </c>
      <c r="B33" s="6" t="s">
        <v>14</v>
      </c>
      <c r="C33" s="6" t="s">
        <v>15</v>
      </c>
      <c r="D33" s="6" t="s">
        <v>415</v>
      </c>
      <c r="E33" s="6" t="s">
        <v>145</v>
      </c>
      <c r="F33" s="56">
        <v>300</v>
      </c>
      <c r="G33" s="33">
        <v>6</v>
      </c>
      <c r="H33" s="6">
        <v>25</v>
      </c>
      <c r="I33" s="56">
        <v>2</v>
      </c>
      <c r="J33" s="56">
        <v>2</v>
      </c>
      <c r="K33" s="33">
        <f t="shared" si="11"/>
        <v>1</v>
      </c>
      <c r="L33" s="33">
        <f t="shared" si="8"/>
        <v>5</v>
      </c>
      <c r="M33" s="33" t="s">
        <v>335</v>
      </c>
      <c r="N33" s="33" t="s">
        <v>335</v>
      </c>
      <c r="O33" s="14"/>
      <c r="P33" s="14">
        <f t="shared" si="14"/>
        <v>0</v>
      </c>
      <c r="Q33" s="13">
        <f t="shared" si="1"/>
        <v>0</v>
      </c>
      <c r="R33" s="13">
        <f t="shared" si="12"/>
        <v>0</v>
      </c>
      <c r="S33" s="13">
        <f t="shared" si="2"/>
        <v>0</v>
      </c>
      <c r="T33" s="13">
        <f t="shared" si="3"/>
        <v>0</v>
      </c>
      <c r="U33" s="13">
        <f t="shared" si="13"/>
        <v>0</v>
      </c>
      <c r="V33" s="154"/>
    </row>
    <row r="34" spans="1:22" ht="19.5" customHeight="1" x14ac:dyDescent="0.25">
      <c r="A34" s="35" t="s">
        <v>183</v>
      </c>
      <c r="B34" s="6" t="s">
        <v>14</v>
      </c>
      <c r="C34" s="6" t="s">
        <v>15</v>
      </c>
      <c r="D34" s="6" t="s">
        <v>402</v>
      </c>
      <c r="E34" s="6" t="s">
        <v>40</v>
      </c>
      <c r="F34" s="56">
        <v>300</v>
      </c>
      <c r="G34" s="33">
        <v>8</v>
      </c>
      <c r="H34" s="6">
        <v>25</v>
      </c>
      <c r="I34" s="56">
        <v>2</v>
      </c>
      <c r="J34" s="56">
        <v>2</v>
      </c>
      <c r="K34" s="33">
        <f t="shared" si="11"/>
        <v>1</v>
      </c>
      <c r="L34" s="33">
        <f t="shared" si="8"/>
        <v>5</v>
      </c>
      <c r="M34" s="33" t="s">
        <v>335</v>
      </c>
      <c r="N34" s="33" t="s">
        <v>335</v>
      </c>
      <c r="O34" s="14"/>
      <c r="P34" s="14">
        <f t="shared" si="14"/>
        <v>0</v>
      </c>
      <c r="Q34" s="13">
        <f t="shared" si="1"/>
        <v>0</v>
      </c>
      <c r="R34" s="13">
        <f t="shared" si="12"/>
        <v>0</v>
      </c>
      <c r="S34" s="13">
        <f t="shared" si="2"/>
        <v>0</v>
      </c>
      <c r="T34" s="13">
        <f t="shared" si="3"/>
        <v>0</v>
      </c>
      <c r="U34" s="13">
        <f t="shared" si="13"/>
        <v>0</v>
      </c>
      <c r="V34" s="154"/>
    </row>
    <row r="35" spans="1:22" ht="19.5" customHeight="1" x14ac:dyDescent="0.25">
      <c r="A35" s="35" t="s">
        <v>184</v>
      </c>
      <c r="B35" s="6" t="s">
        <v>14</v>
      </c>
      <c r="C35" s="6" t="s">
        <v>15</v>
      </c>
      <c r="D35" s="6" t="s">
        <v>413</v>
      </c>
      <c r="E35" s="6" t="s">
        <v>40</v>
      </c>
      <c r="F35" s="56">
        <v>500</v>
      </c>
      <c r="G35" s="33">
        <v>8</v>
      </c>
      <c r="H35" s="6">
        <v>25</v>
      </c>
      <c r="I35" s="56">
        <v>2</v>
      </c>
      <c r="J35" s="56">
        <v>2</v>
      </c>
      <c r="K35" s="33">
        <f t="shared" si="11"/>
        <v>1</v>
      </c>
      <c r="L35" s="33">
        <f t="shared" si="8"/>
        <v>5</v>
      </c>
      <c r="M35" s="33" t="s">
        <v>335</v>
      </c>
      <c r="N35" s="33" t="s">
        <v>335</v>
      </c>
      <c r="O35" s="14"/>
      <c r="P35" s="14">
        <f t="shared" si="14"/>
        <v>0</v>
      </c>
      <c r="Q35" s="13">
        <f t="shared" si="1"/>
        <v>0</v>
      </c>
      <c r="R35" s="13">
        <f t="shared" si="12"/>
        <v>0</v>
      </c>
      <c r="S35" s="13">
        <f t="shared" si="2"/>
        <v>0</v>
      </c>
      <c r="T35" s="13">
        <f t="shared" si="3"/>
        <v>0</v>
      </c>
      <c r="U35" s="13">
        <f t="shared" si="13"/>
        <v>0</v>
      </c>
      <c r="V35" s="154"/>
    </row>
    <row r="36" spans="1:22" ht="19.5" customHeight="1" x14ac:dyDescent="0.25">
      <c r="A36" s="35" t="s">
        <v>116</v>
      </c>
      <c r="B36" s="6" t="s">
        <v>14</v>
      </c>
      <c r="C36" s="6" t="s">
        <v>15</v>
      </c>
      <c r="D36" s="6" t="s">
        <v>332</v>
      </c>
      <c r="E36" s="6" t="s">
        <v>145</v>
      </c>
      <c r="F36" s="56">
        <v>500</v>
      </c>
      <c r="G36" s="33">
        <v>6</v>
      </c>
      <c r="H36" s="6">
        <v>25</v>
      </c>
      <c r="I36" s="56">
        <v>4</v>
      </c>
      <c r="J36" s="56">
        <v>4</v>
      </c>
      <c r="K36" s="33">
        <f t="shared" si="11"/>
        <v>2</v>
      </c>
      <c r="L36" s="33">
        <f t="shared" si="8"/>
        <v>10</v>
      </c>
      <c r="M36" s="33" t="s">
        <v>335</v>
      </c>
      <c r="N36" s="33" t="s">
        <v>335</v>
      </c>
      <c r="O36" s="14"/>
      <c r="P36" s="14">
        <f t="shared" si="14"/>
        <v>0</v>
      </c>
      <c r="Q36" s="13">
        <f t="shared" si="1"/>
        <v>0</v>
      </c>
      <c r="R36" s="13">
        <f t="shared" si="12"/>
        <v>0</v>
      </c>
      <c r="S36" s="13">
        <f t="shared" si="2"/>
        <v>0</v>
      </c>
      <c r="T36" s="13">
        <f t="shared" si="3"/>
        <v>0</v>
      </c>
      <c r="U36" s="13">
        <f t="shared" si="13"/>
        <v>0</v>
      </c>
      <c r="V36" s="154"/>
    </row>
    <row r="37" spans="1:22" ht="19.5" customHeight="1" x14ac:dyDescent="0.25">
      <c r="A37" s="35" t="s">
        <v>118</v>
      </c>
      <c r="B37" s="6" t="s">
        <v>418</v>
      </c>
      <c r="C37" s="6" t="s">
        <v>15</v>
      </c>
      <c r="D37" s="6" t="s">
        <v>397</v>
      </c>
      <c r="E37" s="6" t="s">
        <v>403</v>
      </c>
      <c r="F37" s="56">
        <v>20</v>
      </c>
      <c r="G37" s="33"/>
      <c r="H37" s="6"/>
      <c r="I37" s="56">
        <v>4</v>
      </c>
      <c r="J37" s="56">
        <v>4</v>
      </c>
      <c r="K37" s="33">
        <f t="shared" si="11"/>
        <v>2</v>
      </c>
      <c r="L37" s="33">
        <f t="shared" si="8"/>
        <v>10</v>
      </c>
      <c r="M37" s="33" t="s">
        <v>335</v>
      </c>
      <c r="N37" s="33" t="s">
        <v>335</v>
      </c>
      <c r="O37" s="14"/>
      <c r="P37" s="14">
        <f t="shared" si="14"/>
        <v>0</v>
      </c>
      <c r="Q37" s="13">
        <f t="shared" si="1"/>
        <v>0</v>
      </c>
      <c r="R37" s="13">
        <f t="shared" si="12"/>
        <v>0</v>
      </c>
      <c r="S37" s="13">
        <f t="shared" si="2"/>
        <v>0</v>
      </c>
      <c r="T37" s="13">
        <f t="shared" si="3"/>
        <v>0</v>
      </c>
      <c r="U37" s="13">
        <f t="shared" si="13"/>
        <v>0</v>
      </c>
      <c r="V37" s="154"/>
    </row>
    <row r="38" spans="1:22" ht="19.5" customHeight="1" x14ac:dyDescent="0.25">
      <c r="A38" s="35" t="s">
        <v>120</v>
      </c>
      <c r="B38" s="6" t="s">
        <v>130</v>
      </c>
      <c r="C38" s="6" t="s">
        <v>15</v>
      </c>
      <c r="D38" s="6" t="s">
        <v>19</v>
      </c>
      <c r="E38" s="6" t="s">
        <v>404</v>
      </c>
      <c r="F38" s="56">
        <v>45</v>
      </c>
      <c r="G38" s="33"/>
      <c r="H38" s="6"/>
      <c r="I38" s="56">
        <v>32</v>
      </c>
      <c r="J38" s="56">
        <v>32</v>
      </c>
      <c r="K38" s="33">
        <f t="shared" si="11"/>
        <v>16</v>
      </c>
      <c r="L38" s="33">
        <f t="shared" si="8"/>
        <v>80</v>
      </c>
      <c r="M38" s="33" t="s">
        <v>335</v>
      </c>
      <c r="N38" s="33" t="s">
        <v>335</v>
      </c>
      <c r="O38" s="14"/>
      <c r="P38" s="14">
        <f t="shared" si="14"/>
        <v>0</v>
      </c>
      <c r="Q38" s="13">
        <f t="shared" si="1"/>
        <v>0</v>
      </c>
      <c r="R38" s="13">
        <f t="shared" si="12"/>
        <v>0</v>
      </c>
      <c r="S38" s="13">
        <f t="shared" si="2"/>
        <v>0</v>
      </c>
      <c r="T38" s="13">
        <f t="shared" si="3"/>
        <v>0</v>
      </c>
      <c r="U38" s="13">
        <f t="shared" si="13"/>
        <v>0</v>
      </c>
      <c r="V38" s="154"/>
    </row>
    <row r="39" spans="1:22" ht="19.5" customHeight="1" x14ac:dyDescent="0.25">
      <c r="A39" s="35" t="s">
        <v>122</v>
      </c>
      <c r="B39" s="6" t="s">
        <v>198</v>
      </c>
      <c r="C39" s="6" t="s">
        <v>15</v>
      </c>
      <c r="D39" s="6" t="s">
        <v>397</v>
      </c>
      <c r="E39" s="6" t="s">
        <v>405</v>
      </c>
      <c r="F39" s="56"/>
      <c r="G39" s="33"/>
      <c r="H39" s="6"/>
      <c r="I39" s="56">
        <v>1</v>
      </c>
      <c r="J39" s="56">
        <v>1</v>
      </c>
      <c r="K39" s="33">
        <v>1</v>
      </c>
      <c r="L39" s="33">
        <f t="shared" si="8"/>
        <v>3</v>
      </c>
      <c r="M39" s="33" t="s">
        <v>335</v>
      </c>
      <c r="N39" s="33" t="s">
        <v>335</v>
      </c>
      <c r="O39" s="14"/>
      <c r="P39" s="14">
        <f t="shared" si="14"/>
        <v>0</v>
      </c>
      <c r="Q39" s="13">
        <f t="shared" si="1"/>
        <v>0</v>
      </c>
      <c r="R39" s="13">
        <f t="shared" si="12"/>
        <v>0</v>
      </c>
      <c r="S39" s="13">
        <f t="shared" si="2"/>
        <v>0</v>
      </c>
      <c r="T39" s="13">
        <f t="shared" si="3"/>
        <v>0</v>
      </c>
      <c r="U39" s="13">
        <f t="shared" si="13"/>
        <v>0</v>
      </c>
      <c r="V39" s="154"/>
    </row>
    <row r="40" spans="1:22" ht="19.5" customHeight="1" x14ac:dyDescent="0.25">
      <c r="A40" s="35" t="s">
        <v>125</v>
      </c>
      <c r="B40" s="6" t="s">
        <v>130</v>
      </c>
      <c r="C40" s="6" t="s">
        <v>15</v>
      </c>
      <c r="D40" s="6" t="s">
        <v>397</v>
      </c>
      <c r="E40" s="6" t="s">
        <v>406</v>
      </c>
      <c r="F40" s="56">
        <v>45</v>
      </c>
      <c r="G40" s="33"/>
      <c r="H40" s="6"/>
      <c r="I40" s="56">
        <v>5</v>
      </c>
      <c r="J40" s="56">
        <v>5</v>
      </c>
      <c r="K40" s="33">
        <v>3</v>
      </c>
      <c r="L40" s="33">
        <f t="shared" si="8"/>
        <v>13</v>
      </c>
      <c r="M40" s="33" t="s">
        <v>335</v>
      </c>
      <c r="N40" s="33" t="s">
        <v>335</v>
      </c>
      <c r="O40" s="14"/>
      <c r="P40" s="14">
        <f t="shared" si="14"/>
        <v>0</v>
      </c>
      <c r="Q40" s="13">
        <f t="shared" si="1"/>
        <v>0</v>
      </c>
      <c r="R40" s="13">
        <f t="shared" si="12"/>
        <v>0</v>
      </c>
      <c r="S40" s="13">
        <f t="shared" si="2"/>
        <v>0</v>
      </c>
      <c r="T40" s="13">
        <f t="shared" si="3"/>
        <v>0</v>
      </c>
      <c r="U40" s="13">
        <f t="shared" si="13"/>
        <v>0</v>
      </c>
      <c r="V40" s="154"/>
    </row>
    <row r="41" spans="1:22" ht="19.5" customHeight="1" x14ac:dyDescent="0.25">
      <c r="A41" s="35" t="s">
        <v>128</v>
      </c>
      <c r="B41" s="6" t="s">
        <v>396</v>
      </c>
      <c r="C41" s="6" t="s">
        <v>15</v>
      </c>
      <c r="D41" s="6" t="s">
        <v>420</v>
      </c>
      <c r="E41" s="6" t="s">
        <v>407</v>
      </c>
      <c r="F41" s="56">
        <v>150</v>
      </c>
      <c r="G41" s="33"/>
      <c r="H41" s="6"/>
      <c r="I41" s="56">
        <v>3</v>
      </c>
      <c r="J41" s="56">
        <v>3</v>
      </c>
      <c r="K41" s="33">
        <v>2</v>
      </c>
      <c r="L41" s="33">
        <f t="shared" si="8"/>
        <v>8</v>
      </c>
      <c r="M41" s="33" t="s">
        <v>335</v>
      </c>
      <c r="N41" s="33" t="s">
        <v>335</v>
      </c>
      <c r="O41" s="14"/>
      <c r="P41" s="14">
        <f t="shared" si="14"/>
        <v>0</v>
      </c>
      <c r="Q41" s="13">
        <f t="shared" si="1"/>
        <v>0</v>
      </c>
      <c r="R41" s="13">
        <f t="shared" si="12"/>
        <v>0</v>
      </c>
      <c r="S41" s="13">
        <f t="shared" si="2"/>
        <v>0</v>
      </c>
      <c r="T41" s="13">
        <f t="shared" si="3"/>
        <v>0</v>
      </c>
      <c r="U41" s="13">
        <f t="shared" si="13"/>
        <v>0</v>
      </c>
      <c r="V41" s="154"/>
    </row>
    <row r="42" spans="1:22" ht="19.5" customHeight="1" x14ac:dyDescent="0.25">
      <c r="A42" s="35" t="s">
        <v>378</v>
      </c>
      <c r="B42" s="6" t="s">
        <v>396</v>
      </c>
      <c r="C42" s="6" t="s">
        <v>15</v>
      </c>
      <c r="D42" s="6" t="s">
        <v>417</v>
      </c>
      <c r="E42" s="6" t="s">
        <v>407</v>
      </c>
      <c r="F42" s="56">
        <v>150</v>
      </c>
      <c r="G42" s="33"/>
      <c r="H42" s="6"/>
      <c r="I42" s="56">
        <v>3</v>
      </c>
      <c r="J42" s="56">
        <v>3</v>
      </c>
      <c r="K42" s="33">
        <v>2</v>
      </c>
      <c r="L42" s="33">
        <f t="shared" si="8"/>
        <v>8</v>
      </c>
      <c r="M42" s="33" t="s">
        <v>335</v>
      </c>
      <c r="N42" s="33" t="s">
        <v>335</v>
      </c>
      <c r="O42" s="14"/>
      <c r="P42" s="14">
        <f t="shared" si="14"/>
        <v>0</v>
      </c>
      <c r="Q42" s="13">
        <f t="shared" si="1"/>
        <v>0</v>
      </c>
      <c r="R42" s="13">
        <f t="shared" si="12"/>
        <v>0</v>
      </c>
      <c r="S42" s="13">
        <f t="shared" si="2"/>
        <v>0</v>
      </c>
      <c r="T42" s="13">
        <f t="shared" si="3"/>
        <v>0</v>
      </c>
      <c r="U42" s="13">
        <f t="shared" si="13"/>
        <v>0</v>
      </c>
      <c r="V42" s="154"/>
    </row>
    <row r="43" spans="1:22" ht="19.5" customHeight="1" thickBot="1" x14ac:dyDescent="0.3">
      <c r="A43" s="35" t="s">
        <v>380</v>
      </c>
      <c r="B43" s="6" t="s">
        <v>130</v>
      </c>
      <c r="C43" s="6" t="s">
        <v>15</v>
      </c>
      <c r="D43" s="6" t="s">
        <v>435</v>
      </c>
      <c r="E43" s="6" t="s">
        <v>436</v>
      </c>
      <c r="F43" s="56">
        <v>48</v>
      </c>
      <c r="G43" s="33"/>
      <c r="H43" s="6"/>
      <c r="I43" s="56">
        <v>18</v>
      </c>
      <c r="J43" s="56">
        <v>18</v>
      </c>
      <c r="K43" s="33">
        <v>9</v>
      </c>
      <c r="L43" s="33">
        <f t="shared" si="8"/>
        <v>45</v>
      </c>
      <c r="M43" s="33" t="s">
        <v>335</v>
      </c>
      <c r="N43" s="33" t="s">
        <v>335</v>
      </c>
      <c r="O43" s="14"/>
      <c r="P43" s="14">
        <f t="shared" ref="P43" si="32">O43*1.23</f>
        <v>0</v>
      </c>
      <c r="Q43" s="13">
        <f t="shared" ref="Q43" si="33">O43*I43</f>
        <v>0</v>
      </c>
      <c r="R43" s="13">
        <f t="shared" ref="R43" si="34">O43*J43</f>
        <v>0</v>
      </c>
      <c r="S43" s="13">
        <f t="shared" ref="S43" si="35">O43*K43</f>
        <v>0</v>
      </c>
      <c r="T43" s="13">
        <f t="shared" ref="T43" si="36">O43*L43</f>
        <v>0</v>
      </c>
      <c r="U43" s="13">
        <f t="shared" ref="U43" si="37">T43*1.23</f>
        <v>0</v>
      </c>
      <c r="V43" s="154"/>
    </row>
    <row r="44" spans="1:22" ht="23.25" customHeight="1" thickBot="1" x14ac:dyDescent="0.3">
      <c r="A44" s="6"/>
      <c r="B44" s="6"/>
      <c r="C44" s="6"/>
      <c r="D44" s="2" t="s">
        <v>24</v>
      </c>
      <c r="E44" s="2"/>
      <c r="F44" s="2"/>
      <c r="G44" s="2"/>
      <c r="H44" s="2"/>
      <c r="I44" s="2">
        <f>SUM(I4:I43)</f>
        <v>345</v>
      </c>
      <c r="J44" s="2">
        <f>SUM(J4:J43)</f>
        <v>345</v>
      </c>
      <c r="K44" s="2">
        <f>SUM(K4:K43)</f>
        <v>180</v>
      </c>
      <c r="L44" s="2">
        <f>SUM(L4:L43)</f>
        <v>870</v>
      </c>
      <c r="M44" s="6"/>
      <c r="N44" s="6"/>
      <c r="O44" s="16"/>
      <c r="P44" s="3" t="s">
        <v>25</v>
      </c>
      <c r="Q44" s="124">
        <f>SUM(Q4:Q43)</f>
        <v>0</v>
      </c>
      <c r="R44" s="124">
        <f>SUM(R4:R43)</f>
        <v>0</v>
      </c>
      <c r="S44" s="124">
        <f>SUM(S4:S43)</f>
        <v>0</v>
      </c>
      <c r="T44" s="123">
        <f>SUM(T4:T43)</f>
        <v>0</v>
      </c>
      <c r="U44" s="125">
        <f>SUM(U4:U43)</f>
        <v>0</v>
      </c>
    </row>
    <row r="46" spans="1:22" x14ac:dyDescent="0.25">
      <c r="B46" s="122"/>
      <c r="C46" s="116"/>
      <c r="D46" s="116"/>
      <c r="P46" s="30"/>
    </row>
    <row r="48" spans="1:22" hidden="1" x14ac:dyDescent="0.25">
      <c r="A48" s="167" t="s">
        <v>303</v>
      </c>
      <c r="B48" s="94" t="s">
        <v>304</v>
      </c>
      <c r="C48" s="167" t="s">
        <v>305</v>
      </c>
      <c r="D48" s="167" t="s">
        <v>306</v>
      </c>
      <c r="E48" s="94" t="s">
        <v>307</v>
      </c>
      <c r="F48" s="94" t="s">
        <v>308</v>
      </c>
      <c r="G48" s="167" t="s">
        <v>309</v>
      </c>
      <c r="H48" s="168" t="s">
        <v>310</v>
      </c>
      <c r="I48" s="108"/>
      <c r="J48" s="108"/>
      <c r="K48" s="108"/>
      <c r="L48" s="164" t="s">
        <v>311</v>
      </c>
      <c r="M48" s="165" t="s">
        <v>312</v>
      </c>
    </row>
    <row r="49" spans="1:13" hidden="1" x14ac:dyDescent="0.25">
      <c r="A49" s="167"/>
      <c r="B49" s="95" t="s">
        <v>313</v>
      </c>
      <c r="C49" s="167"/>
      <c r="D49" s="167"/>
      <c r="E49" s="95" t="s">
        <v>314</v>
      </c>
      <c r="F49" s="95" t="s">
        <v>315</v>
      </c>
      <c r="G49" s="167"/>
      <c r="H49" s="168"/>
      <c r="I49" s="108"/>
      <c r="J49" s="108"/>
      <c r="K49" s="108"/>
      <c r="L49" s="164"/>
      <c r="M49" s="165" t="s">
        <v>316</v>
      </c>
    </row>
    <row r="50" spans="1:13" ht="15.75" hidden="1" thickBot="1" x14ac:dyDescent="0.3">
      <c r="A50" s="96" t="s">
        <v>317</v>
      </c>
      <c r="B50" s="96" t="s">
        <v>317</v>
      </c>
      <c r="C50" s="96" t="s">
        <v>318</v>
      </c>
      <c r="D50" s="96" t="s">
        <v>319</v>
      </c>
      <c r="E50" s="96" t="s">
        <v>317</v>
      </c>
      <c r="F50" s="96" t="s">
        <v>317</v>
      </c>
      <c r="G50" s="96" t="s">
        <v>318</v>
      </c>
      <c r="H50" s="97" t="s">
        <v>320</v>
      </c>
      <c r="I50" s="98"/>
      <c r="J50" s="98"/>
      <c r="K50" s="98"/>
      <c r="L50" s="99" t="s">
        <v>320</v>
      </c>
      <c r="M50" s="100" t="s">
        <v>321</v>
      </c>
    </row>
    <row r="51" spans="1:13" ht="15.75" hidden="1" thickBot="1" x14ac:dyDescent="0.3">
      <c r="A51" s="95" t="s">
        <v>14</v>
      </c>
      <c r="B51" s="95" t="s">
        <v>322</v>
      </c>
      <c r="C51" s="95" t="s">
        <v>40</v>
      </c>
      <c r="D51" s="95">
        <v>600</v>
      </c>
      <c r="E51" s="95">
        <v>8</v>
      </c>
      <c r="F51" s="166" t="s">
        <v>323</v>
      </c>
      <c r="G51" s="95" t="s">
        <v>324</v>
      </c>
      <c r="H51" s="101">
        <v>22</v>
      </c>
      <c r="I51" s="102"/>
      <c r="J51" s="102"/>
      <c r="K51" s="102"/>
      <c r="L51" s="103">
        <v>42</v>
      </c>
      <c r="M51" s="104">
        <v>65</v>
      </c>
    </row>
    <row r="52" spans="1:13" ht="15.75" hidden="1" thickBot="1" x14ac:dyDescent="0.3">
      <c r="A52" s="95" t="s">
        <v>14</v>
      </c>
      <c r="B52" s="95" t="s">
        <v>322</v>
      </c>
      <c r="C52" s="95" t="s">
        <v>291</v>
      </c>
      <c r="D52" s="95">
        <v>600</v>
      </c>
      <c r="E52" s="95">
        <v>6</v>
      </c>
      <c r="F52" s="166"/>
      <c r="G52" s="95" t="s">
        <v>324</v>
      </c>
      <c r="H52" s="101">
        <v>16</v>
      </c>
      <c r="I52" s="102"/>
      <c r="J52" s="102"/>
      <c r="K52" s="102"/>
      <c r="L52" s="103">
        <v>32</v>
      </c>
      <c r="M52" s="104">
        <v>51</v>
      </c>
    </row>
    <row r="53" spans="1:13" ht="15.75" hidden="1" thickBot="1" x14ac:dyDescent="0.3">
      <c r="A53" s="96" t="s">
        <v>14</v>
      </c>
      <c r="B53" s="96" t="s">
        <v>322</v>
      </c>
      <c r="C53" s="96" t="s">
        <v>41</v>
      </c>
      <c r="D53" s="96">
        <v>600</v>
      </c>
      <c r="E53" s="96">
        <v>4</v>
      </c>
      <c r="F53" s="166"/>
      <c r="G53" s="96" t="s">
        <v>324</v>
      </c>
      <c r="H53" s="97">
        <v>15</v>
      </c>
      <c r="I53" s="98"/>
      <c r="J53" s="98"/>
      <c r="K53" s="98"/>
      <c r="L53" s="99">
        <v>15</v>
      </c>
      <c r="M53" s="105">
        <v>38</v>
      </c>
    </row>
    <row r="54" spans="1:13" ht="15.75" hidden="1" thickBot="1" x14ac:dyDescent="0.3">
      <c r="A54" s="95" t="s">
        <v>130</v>
      </c>
      <c r="B54" s="95" t="s">
        <v>325</v>
      </c>
      <c r="C54" s="95" t="s">
        <v>326</v>
      </c>
      <c r="D54" s="95">
        <v>100</v>
      </c>
      <c r="E54" s="95" t="s">
        <v>327</v>
      </c>
      <c r="F54" s="166" t="s">
        <v>323</v>
      </c>
      <c r="G54" s="95" t="s">
        <v>327</v>
      </c>
      <c r="H54" s="101">
        <v>0</v>
      </c>
      <c r="I54" s="102"/>
      <c r="J54" s="102"/>
      <c r="K54" s="102"/>
      <c r="L54" s="103">
        <v>5</v>
      </c>
      <c r="M54" s="104">
        <v>35</v>
      </c>
    </row>
    <row r="55" spans="1:13" ht="15.75" hidden="1" thickBot="1" x14ac:dyDescent="0.3">
      <c r="A55" s="95" t="s">
        <v>130</v>
      </c>
      <c r="B55" s="95" t="s">
        <v>325</v>
      </c>
      <c r="C55" s="95" t="s">
        <v>328</v>
      </c>
      <c r="D55" s="95">
        <v>100</v>
      </c>
      <c r="E55" s="95" t="s">
        <v>327</v>
      </c>
      <c r="F55" s="166"/>
      <c r="G55" s="95" t="s">
        <v>327</v>
      </c>
      <c r="H55" s="101">
        <v>0</v>
      </c>
      <c r="I55" s="102"/>
      <c r="J55" s="102"/>
      <c r="K55" s="102"/>
      <c r="L55" s="103">
        <v>8</v>
      </c>
      <c r="M55" s="104">
        <v>30</v>
      </c>
    </row>
    <row r="56" spans="1:13" ht="15.75" hidden="1" thickBot="1" x14ac:dyDescent="0.3">
      <c r="A56" s="95" t="s">
        <v>130</v>
      </c>
      <c r="B56" s="95" t="s">
        <v>329</v>
      </c>
      <c r="C56" s="95" t="s">
        <v>40</v>
      </c>
      <c r="D56" s="95">
        <v>100</v>
      </c>
      <c r="E56" s="95" t="s">
        <v>327</v>
      </c>
      <c r="F56" s="166"/>
      <c r="G56" s="95" t="s">
        <v>327</v>
      </c>
      <c r="H56" s="101">
        <v>0</v>
      </c>
      <c r="I56" s="102"/>
      <c r="J56" s="102"/>
      <c r="K56" s="102"/>
      <c r="L56" s="103">
        <v>0</v>
      </c>
      <c r="M56" s="104">
        <v>35</v>
      </c>
    </row>
    <row r="57" spans="1:13" ht="15.75" hidden="1" thickBot="1" x14ac:dyDescent="0.3">
      <c r="A57" s="95" t="s">
        <v>130</v>
      </c>
      <c r="B57" s="95" t="s">
        <v>329</v>
      </c>
      <c r="C57" s="95" t="s">
        <v>41</v>
      </c>
      <c r="D57" s="95">
        <v>100</v>
      </c>
      <c r="E57" s="95" t="s">
        <v>327</v>
      </c>
      <c r="F57" s="166"/>
      <c r="G57" s="95" t="s">
        <v>327</v>
      </c>
      <c r="H57" s="101">
        <v>5</v>
      </c>
      <c r="I57" s="102"/>
      <c r="J57" s="102"/>
      <c r="K57" s="102"/>
      <c r="L57" s="103">
        <v>10</v>
      </c>
      <c r="M57" s="104">
        <v>30</v>
      </c>
    </row>
    <row r="58" spans="1:13" ht="15.75" hidden="1" thickBot="1" x14ac:dyDescent="0.3">
      <c r="A58" s="95" t="s">
        <v>14</v>
      </c>
      <c r="B58" s="95" t="s">
        <v>329</v>
      </c>
      <c r="C58" s="95" t="s">
        <v>291</v>
      </c>
      <c r="D58" s="95">
        <v>360</v>
      </c>
      <c r="E58" s="95" t="s">
        <v>330</v>
      </c>
      <c r="F58" s="166"/>
      <c r="G58" s="95" t="s">
        <v>324</v>
      </c>
      <c r="H58" s="101">
        <v>0</v>
      </c>
      <c r="I58" s="102"/>
      <c r="J58" s="102"/>
      <c r="K58" s="102"/>
      <c r="L58" s="103">
        <v>5</v>
      </c>
      <c r="M58" s="104">
        <v>29</v>
      </c>
    </row>
    <row r="59" spans="1:13" ht="15.75" hidden="1" thickBot="1" x14ac:dyDescent="0.3">
      <c r="A59" s="95" t="s">
        <v>14</v>
      </c>
      <c r="B59" s="95" t="s">
        <v>329</v>
      </c>
      <c r="C59" s="95" t="s">
        <v>291</v>
      </c>
      <c r="D59" s="95">
        <v>600</v>
      </c>
      <c r="E59" s="95" t="s">
        <v>330</v>
      </c>
      <c r="F59" s="166"/>
      <c r="G59" s="95" t="s">
        <v>324</v>
      </c>
      <c r="H59" s="101">
        <v>0</v>
      </c>
      <c r="I59" s="102"/>
      <c r="J59" s="102"/>
      <c r="K59" s="102"/>
      <c r="L59" s="103">
        <v>3</v>
      </c>
      <c r="M59" s="104">
        <v>37</v>
      </c>
    </row>
    <row r="60" spans="1:13" ht="15.75" hidden="1" thickBot="1" x14ac:dyDescent="0.3">
      <c r="A60" s="95" t="s">
        <v>14</v>
      </c>
      <c r="B60" s="95" t="s">
        <v>329</v>
      </c>
      <c r="C60" s="95" t="s">
        <v>40</v>
      </c>
      <c r="D60" s="95">
        <v>360</v>
      </c>
      <c r="E60" s="95"/>
      <c r="F60" s="166"/>
      <c r="G60" s="95" t="s">
        <v>324</v>
      </c>
      <c r="H60" s="101">
        <v>0</v>
      </c>
      <c r="I60" s="102"/>
      <c r="J60" s="102"/>
      <c r="K60" s="102"/>
      <c r="L60" s="103">
        <v>8</v>
      </c>
      <c r="M60" s="104">
        <v>30</v>
      </c>
    </row>
    <row r="61" spans="1:13" ht="15.75" hidden="1" thickBot="1" x14ac:dyDescent="0.3">
      <c r="A61" s="95" t="s">
        <v>14</v>
      </c>
      <c r="B61" s="95" t="s">
        <v>329</v>
      </c>
      <c r="C61" s="95" t="s">
        <v>41</v>
      </c>
      <c r="D61" s="95">
        <v>360</v>
      </c>
      <c r="E61" s="95" t="s">
        <v>330</v>
      </c>
      <c r="F61" s="166"/>
      <c r="G61" s="95" t="s">
        <v>324</v>
      </c>
      <c r="H61" s="101">
        <v>0</v>
      </c>
      <c r="I61" s="102"/>
      <c r="J61" s="102"/>
      <c r="K61" s="102"/>
      <c r="L61" s="103">
        <v>8</v>
      </c>
      <c r="M61" s="104">
        <v>22</v>
      </c>
    </row>
    <row r="62" spans="1:13" ht="15.75" hidden="1" thickBot="1" x14ac:dyDescent="0.3">
      <c r="A62" s="95" t="s">
        <v>14</v>
      </c>
      <c r="B62" s="95" t="s">
        <v>329</v>
      </c>
      <c r="C62" s="95" t="s">
        <v>40</v>
      </c>
      <c r="D62" s="95">
        <v>600</v>
      </c>
      <c r="E62" s="95" t="s">
        <v>330</v>
      </c>
      <c r="F62" s="166"/>
      <c r="G62" s="95" t="s">
        <v>324</v>
      </c>
      <c r="H62" s="101">
        <v>0</v>
      </c>
      <c r="I62" s="102"/>
      <c r="J62" s="102"/>
      <c r="K62" s="102"/>
      <c r="L62" s="103">
        <v>5</v>
      </c>
      <c r="M62" s="104">
        <v>46</v>
      </c>
    </row>
    <row r="63" spans="1:13" ht="15.75" hidden="1" thickBot="1" x14ac:dyDescent="0.3">
      <c r="A63" s="96" t="s">
        <v>14</v>
      </c>
      <c r="B63" s="96" t="s">
        <v>329</v>
      </c>
      <c r="C63" s="96" t="s">
        <v>41</v>
      </c>
      <c r="D63" s="96">
        <v>600</v>
      </c>
      <c r="E63" s="96" t="s">
        <v>330</v>
      </c>
      <c r="F63" s="166"/>
      <c r="G63" s="96" t="s">
        <v>324</v>
      </c>
      <c r="H63" s="97">
        <v>0</v>
      </c>
      <c r="I63" s="98"/>
      <c r="J63" s="98"/>
      <c r="K63" s="98"/>
      <c r="L63" s="99">
        <v>5</v>
      </c>
      <c r="M63" s="105">
        <v>27</v>
      </c>
    </row>
  </sheetData>
  <mergeCells count="9">
    <mergeCell ref="L48:L49"/>
    <mergeCell ref="M48:M49"/>
    <mergeCell ref="F51:F53"/>
    <mergeCell ref="F54:F63"/>
    <mergeCell ref="A48:A49"/>
    <mergeCell ref="C48:C49"/>
    <mergeCell ref="D48:D49"/>
    <mergeCell ref="G48:G49"/>
    <mergeCell ref="H48:H49"/>
  </mergeCells>
  <pageMargins left="0.7" right="0.7" top="0.75" bottom="0.75" header="0.3" footer="0.3"/>
  <pageSetup paperSize="9" scale="4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5A5F6-8C77-40D8-908D-12B2B4DD149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4"/>
  <sheetViews>
    <sheetView workbookViewId="0">
      <selection activeCell="G13" sqref="G13"/>
    </sheetView>
  </sheetViews>
  <sheetFormatPr defaultRowHeight="15" x14ac:dyDescent="0.25"/>
  <cols>
    <col min="2" max="2" width="22.28515625" customWidth="1"/>
    <col min="3" max="3" width="27" customWidth="1"/>
    <col min="4" max="4" width="23.7109375" customWidth="1"/>
    <col min="5" max="5" width="23.42578125" customWidth="1"/>
    <col min="6" max="6" width="23.140625" customWidth="1"/>
    <col min="7" max="7" width="29.7109375" customWidth="1"/>
    <col min="8" max="8" width="29.42578125" customWidth="1"/>
    <col min="10" max="10" width="9.5703125" bestFit="1" customWidth="1"/>
  </cols>
  <sheetData>
    <row r="1" spans="1:10" ht="18.75" x14ac:dyDescent="0.3">
      <c r="A1" s="133" t="s">
        <v>357</v>
      </c>
      <c r="B1" s="133"/>
      <c r="C1" s="133"/>
      <c r="D1" s="133"/>
      <c r="E1" s="134"/>
      <c r="F1" s="134"/>
      <c r="G1" s="134"/>
    </row>
    <row r="4" spans="1:10" ht="31.5" x14ac:dyDescent="0.25">
      <c r="A4" s="135" t="s">
        <v>0</v>
      </c>
      <c r="B4" s="135" t="s">
        <v>343</v>
      </c>
      <c r="C4" s="136" t="s">
        <v>350</v>
      </c>
      <c r="D4" s="137" t="s">
        <v>351</v>
      </c>
      <c r="E4" s="138" t="s">
        <v>352</v>
      </c>
      <c r="F4" s="139" t="s">
        <v>353</v>
      </c>
      <c r="G4" s="140" t="s">
        <v>11</v>
      </c>
      <c r="H4" s="141" t="s">
        <v>12</v>
      </c>
    </row>
    <row r="5" spans="1:10" ht="24.75" customHeight="1" x14ac:dyDescent="0.25">
      <c r="A5" s="135" t="s">
        <v>13</v>
      </c>
      <c r="B5" s="135" t="s">
        <v>43</v>
      </c>
      <c r="C5" s="142">
        <v>3277.0699999999997</v>
      </c>
      <c r="D5" s="142">
        <v>7123.1399999999994</v>
      </c>
      <c r="E5" s="142">
        <v>7123.1399999999994</v>
      </c>
      <c r="F5" s="142">
        <v>3561.5699999999997</v>
      </c>
      <c r="G5" s="142">
        <v>21244.92</v>
      </c>
      <c r="H5" s="142">
        <v>26131.2516</v>
      </c>
      <c r="J5" s="132">
        <v>26485.565399999996</v>
      </c>
    </row>
    <row r="6" spans="1:10" ht="25.5" customHeight="1" x14ac:dyDescent="0.25">
      <c r="A6" s="135" t="s">
        <v>18</v>
      </c>
      <c r="B6" s="135" t="s">
        <v>35</v>
      </c>
      <c r="C6" s="142">
        <v>2424.5300000000002</v>
      </c>
      <c r="D6" s="142">
        <v>4849.0600000000004</v>
      </c>
      <c r="E6" s="142">
        <v>4849.0600000000004</v>
      </c>
      <c r="F6" s="142">
        <v>2424.5300000000002</v>
      </c>
      <c r="G6" s="142">
        <f t="shared" ref="G6:G14" si="0">SUM(C6:F6)</f>
        <v>14547.180000000002</v>
      </c>
      <c r="H6" s="142">
        <f t="shared" ref="H6:H14" si="1">G6*1.23</f>
        <v>17893.031400000003</v>
      </c>
      <c r="J6">
        <v>18979.145999999997</v>
      </c>
    </row>
    <row r="7" spans="1:10" ht="26.25" customHeight="1" x14ac:dyDescent="0.25">
      <c r="A7" s="135" t="s">
        <v>20</v>
      </c>
      <c r="B7" s="135" t="s">
        <v>344</v>
      </c>
      <c r="C7" s="142">
        <v>569.16</v>
      </c>
      <c r="D7" s="142">
        <v>1138.32</v>
      </c>
      <c r="E7" s="142">
        <v>1138.32</v>
      </c>
      <c r="F7" s="142">
        <v>569.16</v>
      </c>
      <c r="G7" s="142">
        <f t="shared" si="0"/>
        <v>3414.96</v>
      </c>
      <c r="H7" s="142">
        <f t="shared" si="1"/>
        <v>4200.4008000000003</v>
      </c>
      <c r="J7">
        <v>5012.2745999999997</v>
      </c>
    </row>
    <row r="8" spans="1:10" ht="24.75" customHeight="1" x14ac:dyDescent="0.25">
      <c r="A8" s="135" t="s">
        <v>21</v>
      </c>
      <c r="B8" s="135" t="s">
        <v>49</v>
      </c>
      <c r="C8" s="142">
        <v>300.57</v>
      </c>
      <c r="D8" s="142">
        <v>601.14</v>
      </c>
      <c r="E8" s="142">
        <v>601.14</v>
      </c>
      <c r="F8" s="142">
        <v>300.57</v>
      </c>
      <c r="G8" s="142">
        <f t="shared" si="0"/>
        <v>1803.4199999999998</v>
      </c>
      <c r="H8" s="142">
        <f t="shared" si="1"/>
        <v>2218.2066</v>
      </c>
      <c r="J8" s="132">
        <v>1354.8274442099998</v>
      </c>
    </row>
    <row r="9" spans="1:10" ht="28.5" customHeight="1" x14ac:dyDescent="0.25">
      <c r="A9" s="135" t="s">
        <v>22</v>
      </c>
      <c r="B9" s="135" t="s">
        <v>345</v>
      </c>
      <c r="C9" s="142">
        <v>1058.8600000000001</v>
      </c>
      <c r="D9" s="142">
        <v>2117.7200000000003</v>
      </c>
      <c r="E9" s="142">
        <v>2117.7200000000003</v>
      </c>
      <c r="F9" s="142">
        <v>1058.8600000000001</v>
      </c>
      <c r="G9" s="142">
        <f t="shared" si="0"/>
        <v>6353.1600000000017</v>
      </c>
      <c r="H9" s="142">
        <f t="shared" si="1"/>
        <v>7814.386800000002</v>
      </c>
      <c r="J9">
        <v>8397.5544000000009</v>
      </c>
    </row>
    <row r="10" spans="1:10" ht="24" customHeight="1" x14ac:dyDescent="0.25">
      <c r="A10" s="135" t="s">
        <v>23</v>
      </c>
      <c r="B10" s="135" t="s">
        <v>346</v>
      </c>
      <c r="C10" s="142">
        <v>2550.0099999999998</v>
      </c>
      <c r="D10" s="142">
        <v>5100.0199999999995</v>
      </c>
      <c r="E10" s="142">
        <v>5100.0199999999995</v>
      </c>
      <c r="F10" s="142">
        <v>2550.0099999999998</v>
      </c>
      <c r="G10" s="142">
        <f t="shared" si="0"/>
        <v>15300.06</v>
      </c>
      <c r="H10" s="142">
        <f t="shared" si="1"/>
        <v>18819.073799999998</v>
      </c>
      <c r="J10">
        <v>20294.188199999997</v>
      </c>
    </row>
    <row r="11" spans="1:10" ht="27" customHeight="1" x14ac:dyDescent="0.25">
      <c r="A11" s="135" t="s">
        <v>54</v>
      </c>
      <c r="B11" s="135" t="s">
        <v>114</v>
      </c>
      <c r="C11" s="142">
        <v>707.92</v>
      </c>
      <c r="D11" s="142">
        <v>1415.84</v>
      </c>
      <c r="E11" s="142">
        <v>1415.84</v>
      </c>
      <c r="F11" s="142">
        <v>707.92</v>
      </c>
      <c r="G11" s="142">
        <f t="shared" si="0"/>
        <v>4247.5199999999995</v>
      </c>
      <c r="H11" s="142">
        <f t="shared" si="1"/>
        <v>5224.449599999999</v>
      </c>
      <c r="J11">
        <v>5062.0895999999993</v>
      </c>
    </row>
    <row r="12" spans="1:10" ht="22.5" customHeight="1" x14ac:dyDescent="0.25">
      <c r="A12" s="135" t="s">
        <v>55</v>
      </c>
      <c r="B12" s="135" t="s">
        <v>347</v>
      </c>
      <c r="C12" s="142">
        <v>8596.86</v>
      </c>
      <c r="D12" s="142">
        <v>17763.96</v>
      </c>
      <c r="E12" s="142">
        <v>17763.96</v>
      </c>
      <c r="F12" s="142">
        <v>9167.0999999999985</v>
      </c>
      <c r="G12" s="142">
        <v>53291.87999999999</v>
      </c>
      <c r="H12" s="142">
        <v>65549.012399999992</v>
      </c>
      <c r="J12">
        <v>52000</v>
      </c>
    </row>
    <row r="13" spans="1:10" ht="24" customHeight="1" thickBot="1" x14ac:dyDescent="0.3">
      <c r="A13" s="135" t="s">
        <v>56</v>
      </c>
      <c r="B13" s="135" t="s">
        <v>348</v>
      </c>
      <c r="C13" s="143">
        <v>2893</v>
      </c>
      <c r="D13" s="143">
        <v>6702.44</v>
      </c>
      <c r="E13" s="143">
        <v>6702.44</v>
      </c>
      <c r="F13" s="143">
        <v>4402.0899999999992</v>
      </c>
      <c r="G13" s="143">
        <f t="shared" si="0"/>
        <v>20699.969999999998</v>
      </c>
      <c r="H13" s="143">
        <f t="shared" si="1"/>
        <v>25460.963099999997</v>
      </c>
      <c r="J13">
        <v>25311.591900000003</v>
      </c>
    </row>
    <row r="14" spans="1:10" ht="21.75" customHeight="1" thickBot="1" x14ac:dyDescent="0.3">
      <c r="A14" s="135"/>
      <c r="B14" s="144" t="s">
        <v>349</v>
      </c>
      <c r="C14" s="145">
        <f>SUM(C5:C13)</f>
        <v>22377.980000000003</v>
      </c>
      <c r="D14" s="146">
        <f>SUM(D5:D13)</f>
        <v>46811.64</v>
      </c>
      <c r="E14" s="147">
        <f>SUM(E5:E13)</f>
        <v>46811.64</v>
      </c>
      <c r="F14" s="148">
        <f>SUM(F5:F13)</f>
        <v>24741.81</v>
      </c>
      <c r="G14" s="149">
        <f t="shared" si="0"/>
        <v>140743.07</v>
      </c>
      <c r="H14" s="150">
        <f t="shared" si="1"/>
        <v>173113.9761</v>
      </c>
      <c r="J14" s="30">
        <f>SUM(J5:J13)</f>
        <v>162897.23754420999</v>
      </c>
    </row>
  </sheetData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5"/>
  <sheetViews>
    <sheetView topLeftCell="C1" zoomScale="87" zoomScaleNormal="87" workbookViewId="0">
      <selection activeCell="U9" sqref="U9"/>
    </sheetView>
  </sheetViews>
  <sheetFormatPr defaultRowHeight="15" x14ac:dyDescent="0.25"/>
  <cols>
    <col min="2" max="2" width="27" customWidth="1"/>
    <col min="3" max="3" width="19.42578125" customWidth="1"/>
    <col min="4" max="4" width="33.28515625" customWidth="1"/>
    <col min="5" max="5" width="17.28515625" customWidth="1"/>
    <col min="6" max="6" width="16.85546875" customWidth="1"/>
    <col min="7" max="7" width="12.85546875" customWidth="1"/>
    <col min="8" max="8" width="14.140625" customWidth="1"/>
    <col min="9" max="11" width="14.5703125" customWidth="1"/>
    <col min="12" max="12" width="15.7109375" customWidth="1"/>
    <col min="13" max="13" width="27.140625" customWidth="1"/>
    <col min="14" max="14" width="29.7109375" hidden="1" customWidth="1"/>
    <col min="15" max="15" width="13.5703125" customWidth="1"/>
    <col min="16" max="16" width="12.42578125" customWidth="1"/>
    <col min="17" max="18" width="13.28515625" customWidth="1"/>
    <col min="19" max="19" width="13.42578125" customWidth="1"/>
    <col min="20" max="20" width="15.5703125" customWidth="1"/>
    <col min="21" max="21" width="17.42578125" customWidth="1"/>
    <col min="22" max="22" width="18.140625" customWidth="1"/>
  </cols>
  <sheetData>
    <row r="1" spans="1:22" x14ac:dyDescent="0.25">
      <c r="A1" s="12" t="s">
        <v>39</v>
      </c>
    </row>
    <row r="3" spans="1:2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339</v>
      </c>
      <c r="I3" s="2" t="s">
        <v>363</v>
      </c>
      <c r="J3" s="2" t="s">
        <v>430</v>
      </c>
      <c r="K3" s="2" t="s">
        <v>431</v>
      </c>
      <c r="L3" s="2" t="s">
        <v>359</v>
      </c>
      <c r="M3" s="2" t="s">
        <v>9</v>
      </c>
      <c r="N3" s="2" t="s">
        <v>10</v>
      </c>
      <c r="O3" s="2" t="s">
        <v>338</v>
      </c>
      <c r="P3" s="2" t="s">
        <v>337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429</v>
      </c>
      <c r="V3" s="2" t="s">
        <v>360</v>
      </c>
    </row>
    <row r="4" spans="1:22" ht="30" customHeight="1" x14ac:dyDescent="0.25">
      <c r="A4" s="6" t="s">
        <v>13</v>
      </c>
      <c r="B4" s="6" t="s">
        <v>14</v>
      </c>
      <c r="C4" s="6" t="s">
        <v>15</v>
      </c>
      <c r="D4" s="6" t="s">
        <v>19</v>
      </c>
      <c r="E4" s="6" t="s">
        <v>40</v>
      </c>
      <c r="F4" s="6">
        <v>360</v>
      </c>
      <c r="G4" s="6">
        <v>6</v>
      </c>
      <c r="H4" s="6">
        <v>25</v>
      </c>
      <c r="I4" s="6">
        <v>76</v>
      </c>
      <c r="J4" s="6">
        <v>76</v>
      </c>
      <c r="K4" s="6">
        <f>I4/2</f>
        <v>38</v>
      </c>
      <c r="L4" s="6">
        <f>I4+K4+J4</f>
        <v>190</v>
      </c>
      <c r="M4" s="5" t="s">
        <v>35</v>
      </c>
      <c r="N4" s="5" t="s">
        <v>35</v>
      </c>
      <c r="O4" s="14"/>
      <c r="P4" s="13">
        <f>O4*1.23</f>
        <v>0</v>
      </c>
      <c r="Q4" s="13">
        <f>I4*O4</f>
        <v>0</v>
      </c>
      <c r="R4" s="13">
        <f>J4*O4</f>
        <v>0</v>
      </c>
      <c r="S4" s="13">
        <f>K4*O4</f>
        <v>0</v>
      </c>
      <c r="T4" s="14">
        <f>O4*L4</f>
        <v>0</v>
      </c>
      <c r="U4" s="13">
        <f>T4*1.23</f>
        <v>0</v>
      </c>
      <c r="V4" s="154"/>
    </row>
    <row r="5" spans="1:22" ht="30" customHeight="1" x14ac:dyDescent="0.25">
      <c r="A5" s="6" t="s">
        <v>18</v>
      </c>
      <c r="B5" s="6" t="s">
        <v>14</v>
      </c>
      <c r="C5" s="6" t="s">
        <v>15</v>
      </c>
      <c r="D5" s="6" t="s">
        <v>19</v>
      </c>
      <c r="E5" s="6" t="s">
        <v>41</v>
      </c>
      <c r="F5" s="6">
        <v>360</v>
      </c>
      <c r="G5" s="6">
        <v>3</v>
      </c>
      <c r="H5" s="6">
        <v>25</v>
      </c>
      <c r="I5" s="6">
        <v>42</v>
      </c>
      <c r="J5" s="6">
        <v>42</v>
      </c>
      <c r="K5" s="6">
        <f>I5/2</f>
        <v>21</v>
      </c>
      <c r="L5" s="6">
        <f t="shared" ref="L5:L7" si="0">I5+K5+J5</f>
        <v>105</v>
      </c>
      <c r="M5" s="5" t="s">
        <v>35</v>
      </c>
      <c r="N5" s="5" t="s">
        <v>35</v>
      </c>
      <c r="O5" s="14"/>
      <c r="P5" s="13">
        <f>O5*1.23</f>
        <v>0</v>
      </c>
      <c r="Q5" s="13">
        <f>I5*O5</f>
        <v>0</v>
      </c>
      <c r="R5" s="13">
        <f t="shared" ref="R5:R7" si="1">J5*O5</f>
        <v>0</v>
      </c>
      <c r="S5" s="13">
        <f>K5*O5</f>
        <v>0</v>
      </c>
      <c r="T5" s="14">
        <f>O5*L5</f>
        <v>0</v>
      </c>
      <c r="U5" s="13">
        <f>T5*1.23</f>
        <v>0</v>
      </c>
      <c r="V5" s="154"/>
    </row>
    <row r="6" spans="1:22" ht="30" customHeight="1" x14ac:dyDescent="0.25">
      <c r="A6" s="56" t="s">
        <v>20</v>
      </c>
      <c r="B6" s="6" t="s">
        <v>14</v>
      </c>
      <c r="C6" s="6" t="s">
        <v>15</v>
      </c>
      <c r="D6" s="6" t="s">
        <v>16</v>
      </c>
      <c r="E6" s="6" t="s">
        <v>40</v>
      </c>
      <c r="F6" s="15">
        <v>600</v>
      </c>
      <c r="G6" s="15">
        <v>6</v>
      </c>
      <c r="H6" s="15">
        <v>25</v>
      </c>
      <c r="I6" s="15">
        <v>38</v>
      </c>
      <c r="J6" s="15">
        <v>38</v>
      </c>
      <c r="K6" s="6">
        <f>I6/2</f>
        <v>19</v>
      </c>
      <c r="L6" s="6">
        <f t="shared" si="0"/>
        <v>95</v>
      </c>
      <c r="M6" s="5" t="s">
        <v>35</v>
      </c>
      <c r="N6" s="5" t="s">
        <v>35</v>
      </c>
      <c r="O6" s="14"/>
      <c r="P6" s="13">
        <f>O6*1.23</f>
        <v>0</v>
      </c>
      <c r="Q6" s="13">
        <f>I6*O6</f>
        <v>0</v>
      </c>
      <c r="R6" s="13">
        <f t="shared" si="1"/>
        <v>0</v>
      </c>
      <c r="S6" s="13">
        <f>K6*O6</f>
        <v>0</v>
      </c>
      <c r="T6" s="14">
        <f>O6*L6</f>
        <v>0</v>
      </c>
      <c r="U6" s="13">
        <f>T6*1.23</f>
        <v>0</v>
      </c>
      <c r="V6" s="154"/>
    </row>
    <row r="7" spans="1:22" ht="30" customHeight="1" thickBot="1" x14ac:dyDescent="0.3">
      <c r="A7" s="6" t="s">
        <v>21</v>
      </c>
      <c r="B7" s="6" t="s">
        <v>14</v>
      </c>
      <c r="C7" s="6" t="s">
        <v>15</v>
      </c>
      <c r="D7" s="6" t="s">
        <v>16</v>
      </c>
      <c r="E7" s="6" t="s">
        <v>41</v>
      </c>
      <c r="F7" s="15">
        <v>600</v>
      </c>
      <c r="G7" s="15">
        <v>3</v>
      </c>
      <c r="H7" s="6">
        <v>25</v>
      </c>
      <c r="I7" s="15">
        <v>20</v>
      </c>
      <c r="J7" s="15">
        <v>20</v>
      </c>
      <c r="K7" s="6">
        <f>I7/2</f>
        <v>10</v>
      </c>
      <c r="L7" s="6">
        <f t="shared" si="0"/>
        <v>50</v>
      </c>
      <c r="M7" s="5" t="s">
        <v>35</v>
      </c>
      <c r="N7" s="5" t="s">
        <v>35</v>
      </c>
      <c r="O7" s="14"/>
      <c r="P7" s="13">
        <f>O7*1.23</f>
        <v>0</v>
      </c>
      <c r="Q7" s="13">
        <f>I7*O7</f>
        <v>0</v>
      </c>
      <c r="R7" s="13">
        <f t="shared" si="1"/>
        <v>0</v>
      </c>
      <c r="S7" s="13">
        <f>K7*O7</f>
        <v>0</v>
      </c>
      <c r="T7" s="14">
        <f>O7*L7</f>
        <v>0</v>
      </c>
      <c r="U7" s="13">
        <f>T7*1.23</f>
        <v>0</v>
      </c>
      <c r="V7" s="154"/>
    </row>
    <row r="8" spans="1:22" ht="30" customHeight="1" thickBot="1" x14ac:dyDescent="0.3">
      <c r="A8" s="6"/>
      <c r="B8" s="6"/>
      <c r="C8" s="6"/>
      <c r="D8" s="2" t="s">
        <v>24</v>
      </c>
      <c r="E8" s="2"/>
      <c r="F8" s="2"/>
      <c r="G8" s="2"/>
      <c r="H8" s="2"/>
      <c r="I8" s="2">
        <f>SUM(I4:I7)</f>
        <v>176</v>
      </c>
      <c r="J8" s="2">
        <f>SUM(J4:J7)</f>
        <v>176</v>
      </c>
      <c r="K8" s="2">
        <f>SUM(K4:K7)</f>
        <v>88</v>
      </c>
      <c r="L8" s="2">
        <f>SUM(L4:L7)</f>
        <v>440</v>
      </c>
      <c r="M8" s="6"/>
      <c r="N8" s="6"/>
      <c r="O8" s="16"/>
      <c r="P8" s="3" t="s">
        <v>25</v>
      </c>
      <c r="Q8" s="124">
        <f>SUM(Q4:Q7)</f>
        <v>0</v>
      </c>
      <c r="R8" s="124">
        <f>SUM(R4:R7)</f>
        <v>0</v>
      </c>
      <c r="S8" s="124">
        <f>SUM(S4:S7)</f>
        <v>0</v>
      </c>
      <c r="T8" s="123">
        <f>SUM(T4:T7)</f>
        <v>0</v>
      </c>
      <c r="U8" s="125">
        <f>SUM(U4:U7)</f>
        <v>0</v>
      </c>
    </row>
    <row r="20" spans="1:16" x14ac:dyDescent="0.25">
      <c r="A20" s="22"/>
      <c r="B20" s="22"/>
      <c r="C20" s="22"/>
      <c r="D20" s="22"/>
      <c r="E20" s="22"/>
      <c r="F20" s="18"/>
      <c r="G20" s="22"/>
      <c r="H20" s="22"/>
      <c r="I20" s="18"/>
      <c r="J20" s="18"/>
      <c r="K20" s="18"/>
      <c r="L20" s="18"/>
      <c r="M20" s="18"/>
      <c r="N20" s="19"/>
      <c r="O20" s="19"/>
      <c r="P20" s="18"/>
    </row>
    <row r="21" spans="1:16" x14ac:dyDescent="0.25">
      <c r="A21" s="23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6"/>
      <c r="N21" s="25"/>
      <c r="O21" s="25"/>
      <c r="P21" s="25"/>
    </row>
    <row r="22" spans="1:16" x14ac:dyDescent="0.25">
      <c r="A22" s="23"/>
      <c r="B22" s="24"/>
      <c r="C22" s="23"/>
      <c r="D22" s="23"/>
      <c r="E22" s="23"/>
      <c r="F22" s="23"/>
      <c r="G22" s="23"/>
      <c r="H22" s="23"/>
      <c r="I22" s="25"/>
      <c r="J22" s="25"/>
      <c r="K22" s="25"/>
      <c r="L22" s="25"/>
      <c r="M22" s="26"/>
      <c r="N22" s="25"/>
      <c r="O22" s="25"/>
      <c r="P22" s="25"/>
    </row>
    <row r="23" spans="1:16" x14ac:dyDescent="0.25">
      <c r="A23" s="27"/>
      <c r="B23" s="28"/>
      <c r="C23" s="27"/>
      <c r="D23" s="27"/>
      <c r="E23" s="27"/>
      <c r="F23" s="23"/>
      <c r="G23" s="23"/>
      <c r="H23" s="23"/>
      <c r="I23" s="25"/>
      <c r="J23" s="25"/>
      <c r="K23" s="25"/>
      <c r="L23" s="25"/>
      <c r="M23" s="26"/>
      <c r="N23" s="25"/>
      <c r="O23" s="25"/>
      <c r="P23" s="25"/>
    </row>
    <row r="24" spans="1:16" x14ac:dyDescent="0.25">
      <c r="A24" s="23"/>
      <c r="B24" s="24"/>
      <c r="C24" s="23"/>
      <c r="D24" s="23"/>
      <c r="E24" s="23"/>
      <c r="F24" s="23"/>
      <c r="G24" s="23"/>
      <c r="H24" s="23"/>
      <c r="I24" s="25"/>
      <c r="J24" s="25"/>
      <c r="K24" s="25"/>
      <c r="L24" s="25"/>
      <c r="M24" s="26"/>
      <c r="N24" s="25"/>
      <c r="O24" s="25"/>
      <c r="P24" s="25"/>
    </row>
    <row r="25" spans="1:16" x14ac:dyDescent="0.25">
      <c r="A25" s="23"/>
      <c r="B25" s="22"/>
      <c r="C25" s="22"/>
      <c r="D25" s="22"/>
      <c r="E25" s="22"/>
      <c r="F25" s="22"/>
      <c r="G25" s="23"/>
      <c r="H25" s="23"/>
      <c r="I25" s="23"/>
      <c r="J25" s="23"/>
      <c r="K25" s="23"/>
      <c r="L25" s="22"/>
      <c r="M25" s="29"/>
      <c r="N25" s="30"/>
      <c r="O25" s="30"/>
      <c r="P25" s="31"/>
    </row>
  </sheetData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4"/>
  <sheetViews>
    <sheetView topLeftCell="D1" zoomScale="78" zoomScaleNormal="78" workbookViewId="0">
      <selection activeCell="U12" sqref="U12"/>
    </sheetView>
  </sheetViews>
  <sheetFormatPr defaultRowHeight="15" x14ac:dyDescent="0.25"/>
  <cols>
    <col min="2" max="2" width="18.28515625" customWidth="1"/>
    <col min="3" max="3" width="18.7109375" customWidth="1"/>
    <col min="4" max="4" width="37.140625" customWidth="1"/>
    <col min="5" max="5" width="24.42578125" customWidth="1"/>
    <col min="6" max="6" width="23.140625" customWidth="1"/>
    <col min="7" max="7" width="16.28515625" customWidth="1"/>
    <col min="8" max="8" width="14.7109375" customWidth="1"/>
    <col min="9" max="11" width="15.85546875" customWidth="1"/>
    <col min="12" max="12" width="18.85546875" customWidth="1"/>
    <col min="13" max="13" width="22.85546875" customWidth="1"/>
    <col min="14" max="14" width="34.7109375" hidden="1" customWidth="1"/>
    <col min="15" max="15" width="17.140625" customWidth="1"/>
    <col min="16" max="16" width="17.28515625" customWidth="1"/>
    <col min="17" max="18" width="14.7109375" customWidth="1"/>
    <col min="19" max="19" width="17.28515625" customWidth="1"/>
    <col min="20" max="20" width="16.28515625" customWidth="1"/>
    <col min="21" max="21" width="16.42578125" customWidth="1"/>
    <col min="22" max="22" width="18.85546875" customWidth="1"/>
  </cols>
  <sheetData>
    <row r="1" spans="1:22" x14ac:dyDescent="0.25">
      <c r="A1" s="70" t="s">
        <v>178</v>
      </c>
      <c r="B1" s="70"/>
      <c r="C1" s="70"/>
    </row>
    <row r="3" spans="1:22" ht="36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339</v>
      </c>
      <c r="I3" s="4" t="s">
        <v>363</v>
      </c>
      <c r="J3" s="4" t="s">
        <v>430</v>
      </c>
      <c r="K3" s="4" t="s">
        <v>431</v>
      </c>
      <c r="L3" s="2" t="s">
        <v>359</v>
      </c>
      <c r="M3" s="1" t="s">
        <v>9</v>
      </c>
      <c r="N3" s="2" t="s">
        <v>10</v>
      </c>
      <c r="O3" s="2" t="s">
        <v>340</v>
      </c>
      <c r="P3" s="2" t="s">
        <v>341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429</v>
      </c>
      <c r="V3" s="2" t="s">
        <v>360</v>
      </c>
    </row>
    <row r="4" spans="1:22" ht="22.5" customHeight="1" x14ac:dyDescent="0.25">
      <c r="A4" s="5" t="s">
        <v>13</v>
      </c>
      <c r="B4" s="5" t="s">
        <v>14</v>
      </c>
      <c r="C4" s="5" t="s">
        <v>15</v>
      </c>
      <c r="D4" s="5" t="s">
        <v>16</v>
      </c>
      <c r="E4" s="5" t="s">
        <v>170</v>
      </c>
      <c r="F4" s="5">
        <v>270</v>
      </c>
      <c r="G4" s="33">
        <v>5</v>
      </c>
      <c r="H4" s="5">
        <v>25</v>
      </c>
      <c r="I4" s="5">
        <v>12</v>
      </c>
      <c r="J4" s="5">
        <v>12</v>
      </c>
      <c r="K4" s="5">
        <f>I4/2</f>
        <v>6</v>
      </c>
      <c r="L4" s="5">
        <f>I4+K4+J4</f>
        <v>30</v>
      </c>
      <c r="M4" s="5" t="s">
        <v>171</v>
      </c>
      <c r="N4" s="6" t="s">
        <v>172</v>
      </c>
      <c r="O4" s="72"/>
      <c r="P4" s="71">
        <f>O4*1.23</f>
        <v>0</v>
      </c>
      <c r="Q4" s="71">
        <f t="shared" ref="Q4:Q11" si="0">I4*O4</f>
        <v>0</v>
      </c>
      <c r="R4" s="71">
        <f>J4*O4</f>
        <v>0</v>
      </c>
      <c r="S4" s="71">
        <f t="shared" ref="S4:S11" si="1">K4*O4</f>
        <v>0</v>
      </c>
      <c r="T4" s="72">
        <f t="shared" ref="T4:T11" si="2">O4*L4</f>
        <v>0</v>
      </c>
      <c r="U4" s="71">
        <f>T4*1.23</f>
        <v>0</v>
      </c>
      <c r="V4" s="154"/>
    </row>
    <row r="5" spans="1:22" ht="23.25" customHeight="1" x14ac:dyDescent="0.25">
      <c r="A5" s="5" t="s">
        <v>18</v>
      </c>
      <c r="B5" s="5" t="s">
        <v>14</v>
      </c>
      <c r="C5" s="5" t="s">
        <v>15</v>
      </c>
      <c r="D5" s="5" t="s">
        <v>19</v>
      </c>
      <c r="E5" s="5" t="s">
        <v>170</v>
      </c>
      <c r="F5" s="5">
        <v>270</v>
      </c>
      <c r="G5" s="33">
        <v>5</v>
      </c>
      <c r="H5" s="5">
        <v>25</v>
      </c>
      <c r="I5" s="5">
        <v>12</v>
      </c>
      <c r="J5" s="5">
        <v>12</v>
      </c>
      <c r="K5" s="5">
        <f t="shared" ref="K5:K11" si="3">I5/2</f>
        <v>6</v>
      </c>
      <c r="L5" s="5">
        <f t="shared" ref="L5:L11" si="4">I5+K5+J5</f>
        <v>30</v>
      </c>
      <c r="M5" s="5" t="s">
        <v>171</v>
      </c>
      <c r="N5" s="6" t="s">
        <v>173</v>
      </c>
      <c r="O5" s="72"/>
      <c r="P5" s="71">
        <f t="shared" ref="P5:P10" si="5">O5*1.23</f>
        <v>0</v>
      </c>
      <c r="Q5" s="71">
        <f t="shared" si="0"/>
        <v>0</v>
      </c>
      <c r="R5" s="71">
        <f t="shared" ref="R5:R11" si="6">J5*O5</f>
        <v>0</v>
      </c>
      <c r="S5" s="71">
        <f t="shared" si="1"/>
        <v>0</v>
      </c>
      <c r="T5" s="72">
        <f t="shared" si="2"/>
        <v>0</v>
      </c>
      <c r="U5" s="71">
        <f t="shared" ref="U5:U10" si="7">T5*1.23</f>
        <v>0</v>
      </c>
      <c r="V5" s="154"/>
    </row>
    <row r="6" spans="1:22" ht="30" x14ac:dyDescent="0.25">
      <c r="A6" s="7" t="s">
        <v>20</v>
      </c>
      <c r="B6" s="5" t="s">
        <v>14</v>
      </c>
      <c r="C6" s="5" t="s">
        <v>15</v>
      </c>
      <c r="D6" s="5" t="s">
        <v>16</v>
      </c>
      <c r="E6" s="5" t="s">
        <v>174</v>
      </c>
      <c r="F6" s="7">
        <v>270</v>
      </c>
      <c r="G6" s="7">
        <v>3</v>
      </c>
      <c r="H6" s="7">
        <v>25</v>
      </c>
      <c r="I6" s="7">
        <v>24</v>
      </c>
      <c r="J6" s="7">
        <v>24</v>
      </c>
      <c r="K6" s="5">
        <f t="shared" si="3"/>
        <v>12</v>
      </c>
      <c r="L6" s="5">
        <f t="shared" si="4"/>
        <v>60</v>
      </c>
      <c r="M6" s="5" t="s">
        <v>171</v>
      </c>
      <c r="N6" s="6" t="s">
        <v>175</v>
      </c>
      <c r="O6" s="72"/>
      <c r="P6" s="71">
        <f t="shared" si="5"/>
        <v>0</v>
      </c>
      <c r="Q6" s="71">
        <f t="shared" si="0"/>
        <v>0</v>
      </c>
      <c r="R6" s="71">
        <f t="shared" si="6"/>
        <v>0</v>
      </c>
      <c r="S6" s="71">
        <f t="shared" si="1"/>
        <v>0</v>
      </c>
      <c r="T6" s="72">
        <f t="shared" si="2"/>
        <v>0</v>
      </c>
      <c r="U6" s="71">
        <f t="shared" si="7"/>
        <v>0</v>
      </c>
      <c r="V6" s="154"/>
    </row>
    <row r="7" spans="1:22" ht="30" x14ac:dyDescent="0.25">
      <c r="A7" s="5" t="s">
        <v>21</v>
      </c>
      <c r="B7" s="5" t="s">
        <v>14</v>
      </c>
      <c r="C7" s="5" t="s">
        <v>15</v>
      </c>
      <c r="D7" s="5" t="s">
        <v>16</v>
      </c>
      <c r="E7" s="5" t="s">
        <v>176</v>
      </c>
      <c r="F7" s="7">
        <v>270</v>
      </c>
      <c r="G7" s="34">
        <v>4</v>
      </c>
      <c r="H7" s="5">
        <v>25</v>
      </c>
      <c r="I7" s="7">
        <v>24</v>
      </c>
      <c r="J7" s="7">
        <v>24</v>
      </c>
      <c r="K7" s="5">
        <f t="shared" si="3"/>
        <v>12</v>
      </c>
      <c r="L7" s="5">
        <f t="shared" si="4"/>
        <v>60</v>
      </c>
      <c r="M7" s="5" t="s">
        <v>171</v>
      </c>
      <c r="N7" s="6" t="s">
        <v>175</v>
      </c>
      <c r="O7" s="72"/>
      <c r="P7" s="71">
        <f t="shared" si="5"/>
        <v>0</v>
      </c>
      <c r="Q7" s="71">
        <f t="shared" si="0"/>
        <v>0</v>
      </c>
      <c r="R7" s="71">
        <f t="shared" si="6"/>
        <v>0</v>
      </c>
      <c r="S7" s="71">
        <f t="shared" si="1"/>
        <v>0</v>
      </c>
      <c r="T7" s="72">
        <f t="shared" si="2"/>
        <v>0</v>
      </c>
      <c r="U7" s="71">
        <f t="shared" si="7"/>
        <v>0</v>
      </c>
      <c r="V7" s="154"/>
    </row>
    <row r="8" spans="1:22" ht="30" x14ac:dyDescent="0.25">
      <c r="A8" s="5" t="s">
        <v>22</v>
      </c>
      <c r="B8" s="5" t="s">
        <v>14</v>
      </c>
      <c r="C8" s="5" t="s">
        <v>15</v>
      </c>
      <c r="D8" s="5" t="s">
        <v>19</v>
      </c>
      <c r="E8" s="5" t="s">
        <v>174</v>
      </c>
      <c r="F8" s="7">
        <v>270</v>
      </c>
      <c r="G8" s="7">
        <v>3</v>
      </c>
      <c r="H8" s="7">
        <v>25</v>
      </c>
      <c r="I8" s="7">
        <v>24</v>
      </c>
      <c r="J8" s="7">
        <v>24</v>
      </c>
      <c r="K8" s="5">
        <f t="shared" si="3"/>
        <v>12</v>
      </c>
      <c r="L8" s="5">
        <f t="shared" si="4"/>
        <v>60</v>
      </c>
      <c r="M8" s="5" t="s">
        <v>171</v>
      </c>
      <c r="N8" s="6" t="s">
        <v>177</v>
      </c>
      <c r="O8" s="72"/>
      <c r="P8" s="71">
        <f t="shared" si="5"/>
        <v>0</v>
      </c>
      <c r="Q8" s="71">
        <f t="shared" si="0"/>
        <v>0</v>
      </c>
      <c r="R8" s="71">
        <f t="shared" si="6"/>
        <v>0</v>
      </c>
      <c r="S8" s="71">
        <f t="shared" si="1"/>
        <v>0</v>
      </c>
      <c r="T8" s="72">
        <f t="shared" si="2"/>
        <v>0</v>
      </c>
      <c r="U8" s="71">
        <f t="shared" si="7"/>
        <v>0</v>
      </c>
      <c r="V8" s="154"/>
    </row>
    <row r="9" spans="1:22" ht="30" x14ac:dyDescent="0.25">
      <c r="A9" s="5" t="s">
        <v>23</v>
      </c>
      <c r="B9" s="5" t="s">
        <v>14</v>
      </c>
      <c r="C9" s="5" t="s">
        <v>15</v>
      </c>
      <c r="D9" s="5" t="s">
        <v>19</v>
      </c>
      <c r="E9" s="5" t="s">
        <v>176</v>
      </c>
      <c r="F9" s="7">
        <v>270</v>
      </c>
      <c r="G9" s="34">
        <v>4</v>
      </c>
      <c r="H9" s="5">
        <v>25</v>
      </c>
      <c r="I9" s="7">
        <v>24</v>
      </c>
      <c r="J9" s="7">
        <v>24</v>
      </c>
      <c r="K9" s="5">
        <f t="shared" si="3"/>
        <v>12</v>
      </c>
      <c r="L9" s="5">
        <f t="shared" si="4"/>
        <v>60</v>
      </c>
      <c r="M9" s="5" t="s">
        <v>171</v>
      </c>
      <c r="N9" s="6" t="s">
        <v>177</v>
      </c>
      <c r="O9" s="72"/>
      <c r="P9" s="71">
        <f t="shared" si="5"/>
        <v>0</v>
      </c>
      <c r="Q9" s="71">
        <f t="shared" si="0"/>
        <v>0</v>
      </c>
      <c r="R9" s="71">
        <f t="shared" si="6"/>
        <v>0</v>
      </c>
      <c r="S9" s="71">
        <f t="shared" si="1"/>
        <v>0</v>
      </c>
      <c r="T9" s="72">
        <f t="shared" si="2"/>
        <v>0</v>
      </c>
      <c r="U9" s="71">
        <f t="shared" si="7"/>
        <v>0</v>
      </c>
      <c r="V9" s="154"/>
    </row>
    <row r="10" spans="1:22" ht="29.25" customHeight="1" x14ac:dyDescent="0.25">
      <c r="A10" s="5" t="s">
        <v>54</v>
      </c>
      <c r="B10" s="5" t="s">
        <v>14</v>
      </c>
      <c r="C10" s="5" t="s">
        <v>15</v>
      </c>
      <c r="D10" s="6" t="s">
        <v>416</v>
      </c>
      <c r="E10" s="5" t="s">
        <v>40</v>
      </c>
      <c r="F10" s="7">
        <v>300</v>
      </c>
      <c r="G10" s="34">
        <v>6</v>
      </c>
      <c r="H10" s="5">
        <v>25</v>
      </c>
      <c r="I10" s="7">
        <v>32</v>
      </c>
      <c r="J10" s="7">
        <v>32</v>
      </c>
      <c r="K10" s="5">
        <f t="shared" si="3"/>
        <v>16</v>
      </c>
      <c r="L10" s="5">
        <f t="shared" si="4"/>
        <v>80</v>
      </c>
      <c r="M10" s="5" t="s">
        <v>171</v>
      </c>
      <c r="N10" s="6" t="s">
        <v>372</v>
      </c>
      <c r="O10" s="72"/>
      <c r="P10" s="71">
        <f t="shared" si="5"/>
        <v>0</v>
      </c>
      <c r="Q10" s="71">
        <f t="shared" si="0"/>
        <v>0</v>
      </c>
      <c r="R10" s="71">
        <f t="shared" si="6"/>
        <v>0</v>
      </c>
      <c r="S10" s="71">
        <f t="shared" si="1"/>
        <v>0</v>
      </c>
      <c r="T10" s="72">
        <f t="shared" si="2"/>
        <v>0</v>
      </c>
      <c r="U10" s="71">
        <f t="shared" si="7"/>
        <v>0</v>
      </c>
      <c r="V10" s="154"/>
    </row>
    <row r="11" spans="1:22" ht="30.75" thickBot="1" x14ac:dyDescent="0.3">
      <c r="A11" s="5" t="s">
        <v>55</v>
      </c>
      <c r="B11" s="5" t="s">
        <v>14</v>
      </c>
      <c r="C11" s="5" t="s">
        <v>15</v>
      </c>
      <c r="D11" s="6" t="s">
        <v>370</v>
      </c>
      <c r="E11" s="5" t="s">
        <v>371</v>
      </c>
      <c r="F11" s="7">
        <v>300</v>
      </c>
      <c r="G11" s="34">
        <v>4</v>
      </c>
      <c r="H11" s="5">
        <v>25</v>
      </c>
      <c r="I11" s="7">
        <v>16</v>
      </c>
      <c r="J11" s="7">
        <v>16</v>
      </c>
      <c r="K11" s="5">
        <f t="shared" si="3"/>
        <v>8</v>
      </c>
      <c r="L11" s="5">
        <f t="shared" si="4"/>
        <v>40</v>
      </c>
      <c r="M11" s="5" t="s">
        <v>171</v>
      </c>
      <c r="N11" s="6" t="s">
        <v>369</v>
      </c>
      <c r="O11" s="72"/>
      <c r="P11" s="71">
        <f>O11*1.23</f>
        <v>0</v>
      </c>
      <c r="Q11" s="71">
        <f t="shared" si="0"/>
        <v>0</v>
      </c>
      <c r="R11" s="71">
        <f t="shared" si="6"/>
        <v>0</v>
      </c>
      <c r="S11" s="71">
        <f t="shared" si="1"/>
        <v>0</v>
      </c>
      <c r="T11" s="72">
        <f t="shared" si="2"/>
        <v>0</v>
      </c>
      <c r="U11" s="71">
        <f>T11*1.23</f>
        <v>0</v>
      </c>
      <c r="V11" s="154"/>
    </row>
    <row r="12" spans="1:22" ht="21.75" customHeight="1" thickBot="1" x14ac:dyDescent="0.3">
      <c r="A12" s="5"/>
      <c r="B12" s="5"/>
      <c r="C12" s="5"/>
      <c r="D12" s="1" t="s">
        <v>24</v>
      </c>
      <c r="E12" s="1"/>
      <c r="F12" s="1"/>
      <c r="G12" s="1"/>
      <c r="H12" s="1"/>
      <c r="I12" s="1">
        <f>SUM(I4:I11)</f>
        <v>168</v>
      </c>
      <c r="J12" s="1">
        <f>SUM(J4:J11)</f>
        <v>168</v>
      </c>
      <c r="K12" s="1">
        <f>SUM(K4:K11)</f>
        <v>84</v>
      </c>
      <c r="L12" s="1">
        <f>SUM(L4:L11)</f>
        <v>420</v>
      </c>
      <c r="M12" s="5"/>
      <c r="N12" s="6"/>
      <c r="O12" s="8"/>
      <c r="P12" s="9" t="s">
        <v>25</v>
      </c>
      <c r="Q12" s="128">
        <f>SUM(Q4:Q11)</f>
        <v>0</v>
      </c>
      <c r="R12" s="128">
        <f>SUM(R4:R11)</f>
        <v>0</v>
      </c>
      <c r="S12" s="128">
        <f>SUM(S4:S11)</f>
        <v>0</v>
      </c>
      <c r="T12" s="127">
        <f>SUM(T4:T11)</f>
        <v>0</v>
      </c>
      <c r="U12" s="126">
        <f>SUM(U4:U11)</f>
        <v>0</v>
      </c>
    </row>
    <row r="14" spans="1:22" x14ac:dyDescent="0.25">
      <c r="B14" s="116"/>
      <c r="C14" s="116"/>
      <c r="D14" s="117"/>
    </row>
  </sheetData>
  <pageMargins left="0.7" right="0.7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7"/>
  <sheetViews>
    <sheetView topLeftCell="E1" zoomScale="77" zoomScaleNormal="77" workbookViewId="0">
      <selection activeCell="K4" sqref="K4"/>
    </sheetView>
  </sheetViews>
  <sheetFormatPr defaultRowHeight="15" x14ac:dyDescent="0.25"/>
  <cols>
    <col min="2" max="2" width="27.5703125" customWidth="1"/>
    <col min="3" max="3" width="20.7109375" customWidth="1"/>
    <col min="4" max="4" width="33.28515625" customWidth="1"/>
    <col min="5" max="5" width="17.28515625" customWidth="1"/>
    <col min="6" max="6" width="23.5703125" customWidth="1"/>
    <col min="7" max="7" width="16" customWidth="1"/>
    <col min="8" max="8" width="15.85546875" customWidth="1"/>
    <col min="9" max="11" width="14.85546875" customWidth="1"/>
    <col min="12" max="12" width="18.28515625" customWidth="1"/>
    <col min="13" max="13" width="25.7109375" customWidth="1"/>
    <col min="14" max="14" width="36.42578125" hidden="1" customWidth="1"/>
    <col min="15" max="15" width="13.5703125" customWidth="1"/>
    <col min="16" max="16" width="12.42578125" customWidth="1"/>
    <col min="17" max="19" width="13.85546875" customWidth="1"/>
    <col min="20" max="20" width="14.140625" customWidth="1"/>
    <col min="21" max="21" width="15.85546875" customWidth="1"/>
    <col min="22" max="22" width="22.28515625" customWidth="1"/>
  </cols>
  <sheetData>
    <row r="1" spans="1:22" x14ac:dyDescent="0.25">
      <c r="A1" s="12" t="s">
        <v>179</v>
      </c>
    </row>
    <row r="3" spans="1:22" ht="58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339</v>
      </c>
      <c r="I3" s="2" t="s">
        <v>363</v>
      </c>
      <c r="J3" s="2" t="s">
        <v>430</v>
      </c>
      <c r="K3" s="2" t="s">
        <v>431</v>
      </c>
      <c r="L3" s="2" t="s">
        <v>359</v>
      </c>
      <c r="M3" s="2" t="s">
        <v>9</v>
      </c>
      <c r="N3" s="2" t="s">
        <v>10</v>
      </c>
      <c r="O3" s="2" t="s">
        <v>338</v>
      </c>
      <c r="P3" s="2" t="s">
        <v>337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429</v>
      </c>
      <c r="V3" s="2" t="s">
        <v>360</v>
      </c>
    </row>
    <row r="4" spans="1:22" ht="30" customHeight="1" x14ac:dyDescent="0.25">
      <c r="A4" s="15" t="s">
        <v>13</v>
      </c>
      <c r="B4" s="6" t="s">
        <v>14</v>
      </c>
      <c r="C4" s="6" t="s">
        <v>15</v>
      </c>
      <c r="D4" s="6" t="s">
        <v>16</v>
      </c>
      <c r="E4" s="6" t="s">
        <v>40</v>
      </c>
      <c r="F4" s="15">
        <v>600</v>
      </c>
      <c r="G4" s="15">
        <v>6</v>
      </c>
      <c r="H4" s="15">
        <v>25</v>
      </c>
      <c r="I4" s="15">
        <v>8</v>
      </c>
      <c r="J4" s="15">
        <v>8</v>
      </c>
      <c r="K4" s="15">
        <v>4</v>
      </c>
      <c r="L4" s="6">
        <f>I4+K4+J4</f>
        <v>20</v>
      </c>
      <c r="M4" s="33" t="s">
        <v>191</v>
      </c>
      <c r="N4" s="33" t="s">
        <v>180</v>
      </c>
      <c r="O4" s="14"/>
      <c r="P4" s="13">
        <f>O4*1.23</f>
        <v>0</v>
      </c>
      <c r="Q4" s="13">
        <f>I4*O4</f>
        <v>0</v>
      </c>
      <c r="R4" s="13">
        <f>J4*O4</f>
        <v>0</v>
      </c>
      <c r="S4" s="13">
        <f>K4*O4</f>
        <v>0</v>
      </c>
      <c r="T4" s="14">
        <f t="shared" ref="T4:T11" si="0">O4*L4</f>
        <v>0</v>
      </c>
      <c r="U4" s="13">
        <f t="shared" ref="U4:U11" si="1">T4*1.23</f>
        <v>0</v>
      </c>
      <c r="V4" s="154"/>
    </row>
    <row r="5" spans="1:22" ht="30" customHeight="1" x14ac:dyDescent="0.25">
      <c r="A5" s="6" t="s">
        <v>18</v>
      </c>
      <c r="B5" s="6" t="s">
        <v>130</v>
      </c>
      <c r="C5" s="6" t="s">
        <v>15</v>
      </c>
      <c r="D5" s="6" t="s">
        <v>19</v>
      </c>
      <c r="E5" s="6" t="s">
        <v>181</v>
      </c>
      <c r="F5" s="15">
        <v>50</v>
      </c>
      <c r="G5" s="15"/>
      <c r="H5" s="6"/>
      <c r="I5" s="15">
        <v>2</v>
      </c>
      <c r="J5" s="15">
        <v>2</v>
      </c>
      <c r="K5" s="15">
        <v>1</v>
      </c>
      <c r="L5" s="6">
        <f t="shared" ref="L5:L11" si="2">I5+K5+J5</f>
        <v>5</v>
      </c>
      <c r="M5" s="33" t="s">
        <v>49</v>
      </c>
      <c r="N5" s="33" t="s">
        <v>182</v>
      </c>
      <c r="O5" s="13"/>
      <c r="P5" s="13">
        <f t="shared" ref="P5:P11" si="3">O5*1.23</f>
        <v>0</v>
      </c>
      <c r="Q5" s="13">
        <f t="shared" ref="Q5:Q11" si="4">I5*O5</f>
        <v>0</v>
      </c>
      <c r="R5" s="13">
        <f t="shared" ref="R5:R11" si="5">J5*O5</f>
        <v>0</v>
      </c>
      <c r="S5" s="13">
        <f t="shared" ref="S5:S11" si="6">K5*O5</f>
        <v>0</v>
      </c>
      <c r="T5" s="14">
        <f t="shared" si="0"/>
        <v>0</v>
      </c>
      <c r="U5" s="13">
        <f t="shared" si="1"/>
        <v>0</v>
      </c>
      <c r="V5" s="154"/>
    </row>
    <row r="6" spans="1:22" ht="30" customHeight="1" x14ac:dyDescent="0.25">
      <c r="A6" s="6" t="s">
        <v>20</v>
      </c>
      <c r="B6" s="6" t="s">
        <v>14</v>
      </c>
      <c r="C6" s="6" t="s">
        <v>15</v>
      </c>
      <c r="D6" s="6" t="s">
        <v>158</v>
      </c>
      <c r="E6" s="5" t="s">
        <v>190</v>
      </c>
      <c r="F6" s="15">
        <v>370</v>
      </c>
      <c r="G6" s="15">
        <v>6</v>
      </c>
      <c r="H6" s="6">
        <v>25</v>
      </c>
      <c r="I6" s="15">
        <v>4</v>
      </c>
      <c r="J6" s="15">
        <v>4</v>
      </c>
      <c r="K6" s="15">
        <v>2</v>
      </c>
      <c r="L6" s="6">
        <f t="shared" si="2"/>
        <v>10</v>
      </c>
      <c r="M6" s="5" t="s">
        <v>49</v>
      </c>
      <c r="N6" s="5" t="s">
        <v>192</v>
      </c>
      <c r="O6" s="13"/>
      <c r="P6" s="13">
        <f t="shared" si="3"/>
        <v>0</v>
      </c>
      <c r="Q6" s="13">
        <f t="shared" si="4"/>
        <v>0</v>
      </c>
      <c r="R6" s="13">
        <f t="shared" si="5"/>
        <v>0</v>
      </c>
      <c r="S6" s="13">
        <f t="shared" si="6"/>
        <v>0</v>
      </c>
      <c r="T6" s="14">
        <f t="shared" si="0"/>
        <v>0</v>
      </c>
      <c r="U6" s="13">
        <f t="shared" si="1"/>
        <v>0</v>
      </c>
      <c r="V6" s="154"/>
    </row>
    <row r="7" spans="1:22" ht="30" customHeight="1" x14ac:dyDescent="0.25">
      <c r="A7" s="6" t="s">
        <v>21</v>
      </c>
      <c r="B7" s="6" t="s">
        <v>14</v>
      </c>
      <c r="C7" s="6" t="s">
        <v>15</v>
      </c>
      <c r="D7" s="6" t="s">
        <v>16</v>
      </c>
      <c r="E7" s="5" t="s">
        <v>190</v>
      </c>
      <c r="F7" s="15">
        <v>370</v>
      </c>
      <c r="G7" s="119">
        <v>5</v>
      </c>
      <c r="H7" s="6">
        <v>25</v>
      </c>
      <c r="I7" s="15">
        <v>4</v>
      </c>
      <c r="J7" s="15">
        <v>4</v>
      </c>
      <c r="K7" s="15">
        <v>2</v>
      </c>
      <c r="L7" s="6">
        <f t="shared" si="2"/>
        <v>10</v>
      </c>
      <c r="M7" s="5" t="s">
        <v>49</v>
      </c>
      <c r="N7" s="5" t="s">
        <v>192</v>
      </c>
      <c r="O7" s="13"/>
      <c r="P7" s="13">
        <f t="shared" si="3"/>
        <v>0</v>
      </c>
      <c r="Q7" s="13">
        <f t="shared" si="4"/>
        <v>0</v>
      </c>
      <c r="R7" s="13">
        <f t="shared" si="5"/>
        <v>0</v>
      </c>
      <c r="S7" s="13">
        <f t="shared" si="6"/>
        <v>0</v>
      </c>
      <c r="T7" s="115">
        <f t="shared" si="0"/>
        <v>0</v>
      </c>
      <c r="U7" s="120">
        <f t="shared" si="1"/>
        <v>0</v>
      </c>
      <c r="V7" s="154"/>
    </row>
    <row r="8" spans="1:22" ht="30" customHeight="1" x14ac:dyDescent="0.25">
      <c r="A8" s="6" t="s">
        <v>22</v>
      </c>
      <c r="B8" s="6" t="s">
        <v>14</v>
      </c>
      <c r="C8" s="6" t="s">
        <v>15</v>
      </c>
      <c r="D8" s="6" t="s">
        <v>158</v>
      </c>
      <c r="E8" s="5" t="s">
        <v>387</v>
      </c>
      <c r="F8" s="15">
        <v>330</v>
      </c>
      <c r="G8" s="119">
        <v>8</v>
      </c>
      <c r="H8" s="6">
        <v>25</v>
      </c>
      <c r="I8" s="15">
        <v>4</v>
      </c>
      <c r="J8" s="15">
        <v>4</v>
      </c>
      <c r="K8" s="15">
        <v>2</v>
      </c>
      <c r="L8" s="6">
        <f t="shared" si="2"/>
        <v>10</v>
      </c>
      <c r="M8" s="5" t="s">
        <v>49</v>
      </c>
      <c r="N8" s="6" t="s">
        <v>389</v>
      </c>
      <c r="O8" s="14"/>
      <c r="P8" s="13">
        <f t="shared" si="3"/>
        <v>0</v>
      </c>
      <c r="Q8" s="13">
        <f t="shared" si="4"/>
        <v>0</v>
      </c>
      <c r="R8" s="13">
        <f t="shared" si="5"/>
        <v>0</v>
      </c>
      <c r="S8" s="13">
        <f t="shared" si="6"/>
        <v>0</v>
      </c>
      <c r="T8" s="115">
        <f t="shared" si="0"/>
        <v>0</v>
      </c>
      <c r="U8" s="120">
        <f t="shared" si="1"/>
        <v>0</v>
      </c>
      <c r="V8" s="154"/>
    </row>
    <row r="9" spans="1:22" ht="30" customHeight="1" x14ac:dyDescent="0.25">
      <c r="A9" s="6" t="s">
        <v>23</v>
      </c>
      <c r="B9" s="6" t="s">
        <v>14</v>
      </c>
      <c r="C9" s="6" t="s">
        <v>15</v>
      </c>
      <c r="D9" s="6" t="s">
        <v>158</v>
      </c>
      <c r="E9" s="5" t="s">
        <v>388</v>
      </c>
      <c r="F9" s="15">
        <v>260</v>
      </c>
      <c r="G9" s="119">
        <v>8</v>
      </c>
      <c r="H9" s="6">
        <v>25</v>
      </c>
      <c r="I9" s="15">
        <v>4</v>
      </c>
      <c r="J9" s="15">
        <v>4</v>
      </c>
      <c r="K9" s="15">
        <v>2</v>
      </c>
      <c r="L9" s="6">
        <f t="shared" si="2"/>
        <v>10</v>
      </c>
      <c r="M9" s="5" t="s">
        <v>49</v>
      </c>
      <c r="N9" s="6" t="s">
        <v>389</v>
      </c>
      <c r="O9" s="14"/>
      <c r="P9" s="13">
        <f t="shared" si="3"/>
        <v>0</v>
      </c>
      <c r="Q9" s="13">
        <f t="shared" si="4"/>
        <v>0</v>
      </c>
      <c r="R9" s="13">
        <f t="shared" si="5"/>
        <v>0</v>
      </c>
      <c r="S9" s="13">
        <f t="shared" si="6"/>
        <v>0</v>
      </c>
      <c r="T9" s="115">
        <f t="shared" si="0"/>
        <v>0</v>
      </c>
      <c r="U9" s="120">
        <f t="shared" si="1"/>
        <v>0</v>
      </c>
      <c r="V9" s="154"/>
    </row>
    <row r="10" spans="1:22" ht="30" customHeight="1" x14ac:dyDescent="0.25">
      <c r="A10" s="6" t="s">
        <v>54</v>
      </c>
      <c r="B10" s="6" t="s">
        <v>14</v>
      </c>
      <c r="C10" s="6" t="s">
        <v>15</v>
      </c>
      <c r="D10" s="6" t="s">
        <v>16</v>
      </c>
      <c r="E10" s="5" t="s">
        <v>162</v>
      </c>
      <c r="F10" s="15">
        <v>300</v>
      </c>
      <c r="G10" s="119">
        <v>4</v>
      </c>
      <c r="H10" s="6">
        <v>25</v>
      </c>
      <c r="I10" s="15">
        <v>8</v>
      </c>
      <c r="J10" s="15">
        <v>8</v>
      </c>
      <c r="K10" s="15">
        <v>8</v>
      </c>
      <c r="L10" s="6">
        <f t="shared" si="2"/>
        <v>24</v>
      </c>
      <c r="M10" s="5" t="s">
        <v>49</v>
      </c>
      <c r="N10" s="6" t="s">
        <v>367</v>
      </c>
      <c r="O10" s="14"/>
      <c r="P10" s="13">
        <f t="shared" si="3"/>
        <v>0</v>
      </c>
      <c r="Q10" s="13">
        <f t="shared" si="4"/>
        <v>0</v>
      </c>
      <c r="R10" s="13">
        <f t="shared" si="5"/>
        <v>0</v>
      </c>
      <c r="S10" s="13">
        <f t="shared" si="6"/>
        <v>0</v>
      </c>
      <c r="T10" s="115">
        <f t="shared" si="0"/>
        <v>0</v>
      </c>
      <c r="U10" s="120">
        <f t="shared" si="1"/>
        <v>0</v>
      </c>
      <c r="V10" s="154"/>
    </row>
    <row r="11" spans="1:22" ht="30" customHeight="1" thickBot="1" x14ac:dyDescent="0.3">
      <c r="A11" s="6" t="s">
        <v>55</v>
      </c>
      <c r="B11" s="6" t="s">
        <v>14</v>
      </c>
      <c r="C11" s="6" t="s">
        <v>15</v>
      </c>
      <c r="D11" s="6" t="s">
        <v>412</v>
      </c>
      <c r="E11" s="5" t="s">
        <v>162</v>
      </c>
      <c r="F11" s="15">
        <v>600</v>
      </c>
      <c r="G11" s="119">
        <v>5</v>
      </c>
      <c r="H11" s="6">
        <v>25</v>
      </c>
      <c r="I11" s="15">
        <v>4</v>
      </c>
      <c r="J11" s="15">
        <v>4</v>
      </c>
      <c r="K11" s="15">
        <v>4</v>
      </c>
      <c r="L11" s="6">
        <f t="shared" si="2"/>
        <v>12</v>
      </c>
      <c r="M11" s="5" t="s">
        <v>49</v>
      </c>
      <c r="N11" s="6" t="s">
        <v>367</v>
      </c>
      <c r="O11" s="14"/>
      <c r="P11" s="13">
        <f t="shared" si="3"/>
        <v>0</v>
      </c>
      <c r="Q11" s="13">
        <f t="shared" si="4"/>
        <v>0</v>
      </c>
      <c r="R11" s="13">
        <f t="shared" si="5"/>
        <v>0</v>
      </c>
      <c r="S11" s="13">
        <f t="shared" si="6"/>
        <v>0</v>
      </c>
      <c r="T11" s="115">
        <f t="shared" si="0"/>
        <v>0</v>
      </c>
      <c r="U11" s="120">
        <f t="shared" si="1"/>
        <v>0</v>
      </c>
      <c r="V11" s="154"/>
    </row>
    <row r="12" spans="1:22" ht="30" customHeight="1" thickBot="1" x14ac:dyDescent="0.3">
      <c r="A12" s="6"/>
      <c r="B12" s="6"/>
      <c r="C12" s="6"/>
      <c r="D12" s="2" t="s">
        <v>24</v>
      </c>
      <c r="E12" s="2"/>
      <c r="F12" s="2"/>
      <c r="G12" s="2"/>
      <c r="H12" s="2"/>
      <c r="I12" s="2">
        <f>SUM(I4:I11)</f>
        <v>38</v>
      </c>
      <c r="J12" s="2">
        <f>SUM(J4:J11)</f>
        <v>38</v>
      </c>
      <c r="K12" s="2">
        <f>SUM(K4:K11)</f>
        <v>25</v>
      </c>
      <c r="L12" s="2">
        <f>SUM(L4:L11)</f>
        <v>101</v>
      </c>
      <c r="M12" s="6"/>
      <c r="N12" s="6"/>
      <c r="O12" s="16"/>
      <c r="P12" s="3" t="s">
        <v>25</v>
      </c>
      <c r="Q12" s="129">
        <f>SUM(Q4:Q11)</f>
        <v>0</v>
      </c>
      <c r="R12" s="129">
        <f>SUM(R4:R11)</f>
        <v>0</v>
      </c>
      <c r="S12" s="129">
        <f>SUM(S4:S11)</f>
        <v>0</v>
      </c>
      <c r="T12" s="123">
        <f>SUM(T4:T11)</f>
        <v>0</v>
      </c>
      <c r="U12" s="125">
        <f>SUM(U4:U11)</f>
        <v>0</v>
      </c>
    </row>
    <row r="14" spans="1:22" x14ac:dyDescent="0.25">
      <c r="B14" s="116"/>
      <c r="C14" s="116"/>
    </row>
    <row r="17" spans="4:4" x14ac:dyDescent="0.25">
      <c r="D17" s="118"/>
    </row>
  </sheetData>
  <pageMargins left="0.7" right="0.7" top="0.75" bottom="0.75" header="0.3" footer="0.3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5"/>
  <sheetViews>
    <sheetView topLeftCell="E1" zoomScaleNormal="100" workbookViewId="0">
      <selection activeCell="U17" sqref="U17"/>
    </sheetView>
  </sheetViews>
  <sheetFormatPr defaultRowHeight="15" x14ac:dyDescent="0.25"/>
  <cols>
    <col min="1" max="1" width="11.28515625" customWidth="1"/>
    <col min="2" max="2" width="28.85546875" customWidth="1"/>
    <col min="3" max="3" width="20.7109375" customWidth="1"/>
    <col min="4" max="4" width="38.7109375" customWidth="1"/>
    <col min="5" max="5" width="17.140625" customWidth="1"/>
    <col min="6" max="6" width="13.7109375" customWidth="1"/>
    <col min="7" max="7" width="21.140625" customWidth="1"/>
    <col min="8" max="8" width="18.5703125" customWidth="1"/>
    <col min="9" max="11" width="13.7109375" customWidth="1"/>
    <col min="12" max="12" width="16.7109375" customWidth="1"/>
    <col min="13" max="13" width="25.7109375" customWidth="1"/>
    <col min="14" max="14" width="36.42578125" hidden="1" customWidth="1"/>
    <col min="15" max="15" width="13.5703125" customWidth="1"/>
    <col min="16" max="16" width="12.42578125" customWidth="1"/>
    <col min="17" max="18" width="13.42578125" customWidth="1"/>
    <col min="19" max="19" width="13.85546875" customWidth="1"/>
    <col min="20" max="20" width="14.140625" customWidth="1"/>
    <col min="21" max="21" width="15.85546875" customWidth="1"/>
    <col min="22" max="22" width="19.7109375" customWidth="1"/>
  </cols>
  <sheetData>
    <row r="1" spans="1:22" x14ac:dyDescent="0.25">
      <c r="A1" s="12" t="s">
        <v>221</v>
      </c>
    </row>
    <row r="3" spans="1:22" ht="54.7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339</v>
      </c>
      <c r="I3" s="2" t="s">
        <v>363</v>
      </c>
      <c r="J3" s="2" t="s">
        <v>430</v>
      </c>
      <c r="K3" s="2" t="s">
        <v>431</v>
      </c>
      <c r="L3" s="2" t="s">
        <v>359</v>
      </c>
      <c r="M3" s="2" t="s">
        <v>9</v>
      </c>
      <c r="N3" s="2" t="s">
        <v>10</v>
      </c>
      <c r="O3" s="2" t="s">
        <v>340</v>
      </c>
      <c r="P3" s="2" t="s">
        <v>341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429</v>
      </c>
      <c r="V3" s="2" t="s">
        <v>360</v>
      </c>
    </row>
    <row r="4" spans="1:22" ht="30" customHeight="1" x14ac:dyDescent="0.25">
      <c r="A4" s="15" t="s">
        <v>13</v>
      </c>
      <c r="B4" s="6" t="s">
        <v>14</v>
      </c>
      <c r="C4" s="6" t="s">
        <v>15</v>
      </c>
      <c r="D4" s="6" t="s">
        <v>409</v>
      </c>
      <c r="E4" s="6" t="s">
        <v>40</v>
      </c>
      <c r="F4" s="15">
        <v>600</v>
      </c>
      <c r="G4" s="119">
        <v>8</v>
      </c>
      <c r="H4" s="15">
        <v>25</v>
      </c>
      <c r="I4" s="15">
        <v>12</v>
      </c>
      <c r="J4" s="15">
        <v>12</v>
      </c>
      <c r="K4" s="15">
        <f>I4/2</f>
        <v>6</v>
      </c>
      <c r="L4" s="6">
        <f>I4+K4+J4</f>
        <v>30</v>
      </c>
      <c r="M4" s="5" t="s">
        <v>203</v>
      </c>
      <c r="N4" s="6" t="s">
        <v>204</v>
      </c>
      <c r="O4" s="14"/>
      <c r="P4" s="13">
        <f>O4*1.23</f>
        <v>0</v>
      </c>
      <c r="Q4" s="13">
        <f t="shared" ref="Q4:Q15" si="0">O4*I4</f>
        <v>0</v>
      </c>
      <c r="R4" s="13">
        <f>J4*O4</f>
        <v>0</v>
      </c>
      <c r="S4" s="13">
        <f t="shared" ref="S4:S15" si="1">O4*K4</f>
        <v>0</v>
      </c>
      <c r="T4" s="14">
        <f>O4*L4</f>
        <v>0</v>
      </c>
      <c r="U4" s="13">
        <f>T4*1.23</f>
        <v>0</v>
      </c>
      <c r="V4" s="154"/>
    </row>
    <row r="5" spans="1:22" ht="30" customHeight="1" x14ac:dyDescent="0.25">
      <c r="A5" s="6" t="s">
        <v>18</v>
      </c>
      <c r="B5" s="6" t="s">
        <v>14</v>
      </c>
      <c r="C5" s="6" t="s">
        <v>15</v>
      </c>
      <c r="D5" s="6" t="s">
        <v>158</v>
      </c>
      <c r="E5" s="6" t="s">
        <v>145</v>
      </c>
      <c r="F5" s="15">
        <v>600</v>
      </c>
      <c r="G5" s="119">
        <v>8</v>
      </c>
      <c r="H5" s="15">
        <v>25</v>
      </c>
      <c r="I5" s="15">
        <v>6</v>
      </c>
      <c r="J5" s="15">
        <v>6</v>
      </c>
      <c r="K5" s="15">
        <f t="shared" ref="K5:K15" si="2">I5/2</f>
        <v>3</v>
      </c>
      <c r="L5" s="6">
        <f t="shared" ref="L5:L15" si="3">I5+K5+J5</f>
        <v>15</v>
      </c>
      <c r="M5" s="5" t="s">
        <v>203</v>
      </c>
      <c r="N5" s="6" t="s">
        <v>206</v>
      </c>
      <c r="O5" s="14"/>
      <c r="P5" s="13">
        <f t="shared" ref="P5:P15" si="4">O5*1.23</f>
        <v>0</v>
      </c>
      <c r="Q5" s="13">
        <f t="shared" si="0"/>
        <v>0</v>
      </c>
      <c r="R5" s="13">
        <f t="shared" ref="R5:R15" si="5">J5*O5</f>
        <v>0</v>
      </c>
      <c r="S5" s="13">
        <f t="shared" si="1"/>
        <v>0</v>
      </c>
      <c r="T5" s="14">
        <f t="shared" ref="T5:T15" si="6">O5*L5</f>
        <v>0</v>
      </c>
      <c r="U5" s="13">
        <f t="shared" ref="U5:U15" si="7">T5*1.23</f>
        <v>0</v>
      </c>
      <c r="V5" s="154"/>
    </row>
    <row r="6" spans="1:22" ht="30" customHeight="1" x14ac:dyDescent="0.25">
      <c r="A6" s="6" t="s">
        <v>20</v>
      </c>
      <c r="B6" s="6" t="s">
        <v>14</v>
      </c>
      <c r="C6" s="6" t="s">
        <v>15</v>
      </c>
      <c r="D6" s="6" t="s">
        <v>158</v>
      </c>
      <c r="E6" s="5" t="s">
        <v>41</v>
      </c>
      <c r="F6" s="15">
        <v>600</v>
      </c>
      <c r="G6" s="119">
        <v>4</v>
      </c>
      <c r="H6" s="15">
        <v>25</v>
      </c>
      <c r="I6" s="15">
        <v>2</v>
      </c>
      <c r="J6" s="15">
        <v>2</v>
      </c>
      <c r="K6" s="15">
        <v>2</v>
      </c>
      <c r="L6" s="6">
        <f t="shared" si="3"/>
        <v>6</v>
      </c>
      <c r="M6" s="5" t="s">
        <v>203</v>
      </c>
      <c r="N6" s="5" t="s">
        <v>207</v>
      </c>
      <c r="O6" s="14"/>
      <c r="P6" s="13">
        <f t="shared" si="4"/>
        <v>0</v>
      </c>
      <c r="Q6" s="13">
        <f t="shared" si="0"/>
        <v>0</v>
      </c>
      <c r="R6" s="13">
        <f t="shared" si="5"/>
        <v>0</v>
      </c>
      <c r="S6" s="13">
        <f t="shared" si="1"/>
        <v>0</v>
      </c>
      <c r="T6" s="14">
        <f t="shared" si="6"/>
        <v>0</v>
      </c>
      <c r="U6" s="13">
        <f t="shared" si="7"/>
        <v>0</v>
      </c>
      <c r="V6" s="154"/>
    </row>
    <row r="7" spans="1:22" ht="30" customHeight="1" x14ac:dyDescent="0.25">
      <c r="A7" s="6" t="s">
        <v>21</v>
      </c>
      <c r="B7" s="6" t="s">
        <v>14</v>
      </c>
      <c r="C7" s="6" t="s">
        <v>15</v>
      </c>
      <c r="D7" s="6" t="s">
        <v>158</v>
      </c>
      <c r="E7" s="5" t="s">
        <v>169</v>
      </c>
      <c r="F7" s="15">
        <v>600</v>
      </c>
      <c r="G7" s="119">
        <v>4</v>
      </c>
      <c r="H7" s="15">
        <v>25</v>
      </c>
      <c r="I7" s="15">
        <v>2</v>
      </c>
      <c r="J7" s="15">
        <v>2</v>
      </c>
      <c r="K7" s="15">
        <v>2</v>
      </c>
      <c r="L7" s="6">
        <f t="shared" si="3"/>
        <v>6</v>
      </c>
      <c r="M7" s="5" t="s">
        <v>203</v>
      </c>
      <c r="N7" s="5" t="s">
        <v>207</v>
      </c>
      <c r="O7" s="14"/>
      <c r="P7" s="13">
        <f t="shared" si="4"/>
        <v>0</v>
      </c>
      <c r="Q7" s="13">
        <f t="shared" si="0"/>
        <v>0</v>
      </c>
      <c r="R7" s="13">
        <f t="shared" si="5"/>
        <v>0</v>
      </c>
      <c r="S7" s="13">
        <f t="shared" si="1"/>
        <v>0</v>
      </c>
      <c r="T7" s="14">
        <f t="shared" si="6"/>
        <v>0</v>
      </c>
      <c r="U7" s="13">
        <f t="shared" si="7"/>
        <v>0</v>
      </c>
      <c r="V7" s="154"/>
    </row>
    <row r="8" spans="1:22" ht="30" customHeight="1" x14ac:dyDescent="0.25">
      <c r="A8" s="6" t="s">
        <v>22</v>
      </c>
      <c r="B8" s="6" t="s">
        <v>14</v>
      </c>
      <c r="C8" s="6" t="s">
        <v>15</v>
      </c>
      <c r="D8" s="6" t="s">
        <v>410</v>
      </c>
      <c r="E8" s="5" t="s">
        <v>40</v>
      </c>
      <c r="F8" s="15">
        <v>360</v>
      </c>
      <c r="G8" s="15">
        <v>6</v>
      </c>
      <c r="H8" s="15">
        <v>25</v>
      </c>
      <c r="I8" s="15">
        <v>26</v>
      </c>
      <c r="J8" s="15">
        <v>26</v>
      </c>
      <c r="K8" s="15">
        <f t="shared" si="2"/>
        <v>13</v>
      </c>
      <c r="L8" s="6">
        <f t="shared" si="3"/>
        <v>65</v>
      </c>
      <c r="M8" s="5" t="s">
        <v>203</v>
      </c>
      <c r="N8" s="6" t="s">
        <v>208</v>
      </c>
      <c r="O8" s="14"/>
      <c r="P8" s="13">
        <f t="shared" si="4"/>
        <v>0</v>
      </c>
      <c r="Q8" s="13">
        <f t="shared" si="0"/>
        <v>0</v>
      </c>
      <c r="R8" s="13">
        <f t="shared" si="5"/>
        <v>0</v>
      </c>
      <c r="S8" s="13">
        <f t="shared" si="1"/>
        <v>0</v>
      </c>
      <c r="T8" s="14">
        <f t="shared" si="6"/>
        <v>0</v>
      </c>
      <c r="U8" s="13">
        <f t="shared" si="7"/>
        <v>0</v>
      </c>
      <c r="V8" s="154"/>
    </row>
    <row r="9" spans="1:22" ht="30" customHeight="1" x14ac:dyDescent="0.25">
      <c r="A9" s="6" t="s">
        <v>23</v>
      </c>
      <c r="B9" s="6" t="s">
        <v>14</v>
      </c>
      <c r="C9" s="6" t="s">
        <v>15</v>
      </c>
      <c r="D9" s="6" t="s">
        <v>19</v>
      </c>
      <c r="E9" s="6" t="s">
        <v>145</v>
      </c>
      <c r="F9" s="15">
        <v>360</v>
      </c>
      <c r="G9" s="15">
        <v>6</v>
      </c>
      <c r="H9" s="15">
        <v>25</v>
      </c>
      <c r="I9" s="15">
        <v>12</v>
      </c>
      <c r="J9" s="15">
        <v>12</v>
      </c>
      <c r="K9" s="15">
        <f t="shared" si="2"/>
        <v>6</v>
      </c>
      <c r="L9" s="6">
        <f t="shared" si="3"/>
        <v>30</v>
      </c>
      <c r="M9" s="5" t="s">
        <v>203</v>
      </c>
      <c r="N9" s="6" t="s">
        <v>210</v>
      </c>
      <c r="O9" s="14"/>
      <c r="P9" s="13">
        <f t="shared" si="4"/>
        <v>0</v>
      </c>
      <c r="Q9" s="13">
        <f t="shared" si="0"/>
        <v>0</v>
      </c>
      <c r="R9" s="13">
        <f t="shared" si="5"/>
        <v>0</v>
      </c>
      <c r="S9" s="13">
        <f t="shared" si="1"/>
        <v>0</v>
      </c>
      <c r="T9" s="14">
        <f t="shared" si="6"/>
        <v>0</v>
      </c>
      <c r="U9" s="13">
        <f t="shared" si="7"/>
        <v>0</v>
      </c>
      <c r="V9" s="154"/>
    </row>
    <row r="10" spans="1:22" ht="30" customHeight="1" x14ac:dyDescent="0.25">
      <c r="A10" s="6" t="s">
        <v>54</v>
      </c>
      <c r="B10" s="6" t="s">
        <v>14</v>
      </c>
      <c r="C10" s="6" t="s">
        <v>15</v>
      </c>
      <c r="D10" s="6" t="s">
        <v>19</v>
      </c>
      <c r="E10" s="5" t="s">
        <v>41</v>
      </c>
      <c r="F10" s="15">
        <v>360</v>
      </c>
      <c r="G10" s="15">
        <v>3</v>
      </c>
      <c r="H10" s="15">
        <v>25</v>
      </c>
      <c r="I10" s="15">
        <v>4</v>
      </c>
      <c r="J10" s="15">
        <v>4</v>
      </c>
      <c r="K10" s="15">
        <f t="shared" si="2"/>
        <v>2</v>
      </c>
      <c r="L10" s="6">
        <f t="shared" si="3"/>
        <v>10</v>
      </c>
      <c r="M10" s="5" t="s">
        <v>203</v>
      </c>
      <c r="N10" s="5" t="s">
        <v>211</v>
      </c>
      <c r="O10" s="14"/>
      <c r="P10" s="13">
        <f t="shared" si="4"/>
        <v>0</v>
      </c>
      <c r="Q10" s="13">
        <f t="shared" si="0"/>
        <v>0</v>
      </c>
      <c r="R10" s="13">
        <f t="shared" si="5"/>
        <v>0</v>
      </c>
      <c r="S10" s="13">
        <f t="shared" si="1"/>
        <v>0</v>
      </c>
      <c r="T10" s="14">
        <f t="shared" si="6"/>
        <v>0</v>
      </c>
      <c r="U10" s="13">
        <f t="shared" si="7"/>
        <v>0</v>
      </c>
      <c r="V10" s="154"/>
    </row>
    <row r="11" spans="1:22" ht="30" customHeight="1" x14ac:dyDescent="0.25">
      <c r="A11" s="6" t="s">
        <v>55</v>
      </c>
      <c r="B11" s="6" t="s">
        <v>14</v>
      </c>
      <c r="C11" s="6" t="s">
        <v>15</v>
      </c>
      <c r="D11" s="6" t="s">
        <v>19</v>
      </c>
      <c r="E11" s="5" t="s">
        <v>169</v>
      </c>
      <c r="F11" s="15">
        <v>360</v>
      </c>
      <c r="G11" s="15">
        <v>3</v>
      </c>
      <c r="H11" s="15">
        <v>25</v>
      </c>
      <c r="I11" s="15">
        <v>4</v>
      </c>
      <c r="J11" s="15">
        <v>4</v>
      </c>
      <c r="K11" s="15">
        <f t="shared" si="2"/>
        <v>2</v>
      </c>
      <c r="L11" s="6">
        <f t="shared" si="3"/>
        <v>10</v>
      </c>
      <c r="M11" s="5" t="s">
        <v>203</v>
      </c>
      <c r="N11" s="5" t="s">
        <v>211</v>
      </c>
      <c r="O11" s="14"/>
      <c r="P11" s="13">
        <f t="shared" si="4"/>
        <v>0</v>
      </c>
      <c r="Q11" s="13">
        <f t="shared" si="0"/>
        <v>0</v>
      </c>
      <c r="R11" s="13">
        <f t="shared" si="5"/>
        <v>0</v>
      </c>
      <c r="S11" s="13">
        <f t="shared" si="1"/>
        <v>0</v>
      </c>
      <c r="T11" s="14">
        <f t="shared" si="6"/>
        <v>0</v>
      </c>
      <c r="U11" s="13">
        <f t="shared" si="7"/>
        <v>0</v>
      </c>
      <c r="V11" s="154"/>
    </row>
    <row r="12" spans="1:22" ht="30" customHeight="1" x14ac:dyDescent="0.25">
      <c r="A12" s="6" t="s">
        <v>56</v>
      </c>
      <c r="B12" s="6" t="s">
        <v>14</v>
      </c>
      <c r="C12" s="6" t="s">
        <v>15</v>
      </c>
      <c r="D12" s="6" t="s">
        <v>158</v>
      </c>
      <c r="E12" s="5" t="s">
        <v>220</v>
      </c>
      <c r="F12" s="15">
        <v>600</v>
      </c>
      <c r="G12" s="119">
        <v>8</v>
      </c>
      <c r="H12" s="15">
        <v>25</v>
      </c>
      <c r="I12" s="15">
        <v>2</v>
      </c>
      <c r="J12" s="15">
        <v>2</v>
      </c>
      <c r="K12" s="15">
        <v>2</v>
      </c>
      <c r="L12" s="6">
        <f t="shared" si="3"/>
        <v>6</v>
      </c>
      <c r="M12" s="5" t="s">
        <v>203</v>
      </c>
      <c r="N12" s="5" t="s">
        <v>215</v>
      </c>
      <c r="O12" s="14"/>
      <c r="P12" s="13">
        <f t="shared" si="4"/>
        <v>0</v>
      </c>
      <c r="Q12" s="13">
        <f t="shared" si="0"/>
        <v>0</v>
      </c>
      <c r="R12" s="13">
        <f t="shared" si="5"/>
        <v>0</v>
      </c>
      <c r="S12" s="13">
        <f t="shared" si="1"/>
        <v>0</v>
      </c>
      <c r="T12" s="14">
        <f t="shared" si="6"/>
        <v>0</v>
      </c>
      <c r="U12" s="13">
        <f t="shared" si="7"/>
        <v>0</v>
      </c>
      <c r="V12" s="154"/>
    </row>
    <row r="13" spans="1:22" ht="30" customHeight="1" x14ac:dyDescent="0.25">
      <c r="A13" s="6" t="s">
        <v>59</v>
      </c>
      <c r="B13" s="6" t="s">
        <v>14</v>
      </c>
      <c r="C13" s="6" t="s">
        <v>15</v>
      </c>
      <c r="D13" s="6" t="s">
        <v>19</v>
      </c>
      <c r="E13" s="5" t="s">
        <v>220</v>
      </c>
      <c r="F13" s="15">
        <v>360</v>
      </c>
      <c r="G13" s="15">
        <v>6</v>
      </c>
      <c r="H13" s="15">
        <v>25</v>
      </c>
      <c r="I13" s="15">
        <v>4</v>
      </c>
      <c r="J13" s="15">
        <v>4</v>
      </c>
      <c r="K13" s="15">
        <f t="shared" si="2"/>
        <v>2</v>
      </c>
      <c r="L13" s="6">
        <f t="shared" si="3"/>
        <v>10</v>
      </c>
      <c r="M13" s="5" t="s">
        <v>203</v>
      </c>
      <c r="N13" s="5" t="s">
        <v>217</v>
      </c>
      <c r="O13" s="14"/>
      <c r="P13" s="13">
        <f t="shared" si="4"/>
        <v>0</v>
      </c>
      <c r="Q13" s="120">
        <f t="shared" si="0"/>
        <v>0</v>
      </c>
      <c r="R13" s="13">
        <f t="shared" si="5"/>
        <v>0</v>
      </c>
      <c r="S13" s="120">
        <f t="shared" si="1"/>
        <v>0</v>
      </c>
      <c r="T13" s="115">
        <f t="shared" si="6"/>
        <v>0</v>
      </c>
      <c r="U13" s="120">
        <f t="shared" si="7"/>
        <v>0</v>
      </c>
      <c r="V13" s="155"/>
    </row>
    <row r="14" spans="1:22" ht="30" customHeight="1" x14ac:dyDescent="0.25">
      <c r="A14" s="35" t="s">
        <v>62</v>
      </c>
      <c r="B14" s="35" t="s">
        <v>362</v>
      </c>
      <c r="C14" s="35" t="s">
        <v>15</v>
      </c>
      <c r="D14" s="35" t="s">
        <v>19</v>
      </c>
      <c r="E14" s="35" t="s">
        <v>40</v>
      </c>
      <c r="F14" s="111">
        <v>100</v>
      </c>
      <c r="G14" s="15"/>
      <c r="H14" s="15"/>
      <c r="I14" s="15">
        <v>12</v>
      </c>
      <c r="J14" s="15">
        <v>12</v>
      </c>
      <c r="K14" s="15">
        <f t="shared" si="2"/>
        <v>6</v>
      </c>
      <c r="L14" s="6">
        <f t="shared" si="3"/>
        <v>30</v>
      </c>
      <c r="M14" s="5" t="s">
        <v>203</v>
      </c>
      <c r="N14" s="5" t="s">
        <v>361</v>
      </c>
      <c r="O14" s="14"/>
      <c r="P14" s="13">
        <f t="shared" si="4"/>
        <v>0</v>
      </c>
      <c r="Q14" s="13">
        <f t="shared" si="0"/>
        <v>0</v>
      </c>
      <c r="R14" s="13">
        <f t="shared" si="5"/>
        <v>0</v>
      </c>
      <c r="S14" s="13">
        <f t="shared" si="1"/>
        <v>0</v>
      </c>
      <c r="T14" s="13">
        <f t="shared" si="6"/>
        <v>0</v>
      </c>
      <c r="U14" s="13">
        <f t="shared" si="7"/>
        <v>0</v>
      </c>
      <c r="V14" s="154"/>
    </row>
    <row r="15" spans="1:22" ht="30" customHeight="1" thickBot="1" x14ac:dyDescent="0.3">
      <c r="A15" s="35" t="s">
        <v>64</v>
      </c>
      <c r="B15" s="35" t="s">
        <v>362</v>
      </c>
      <c r="C15" s="35" t="s">
        <v>15</v>
      </c>
      <c r="D15" s="35" t="s">
        <v>19</v>
      </c>
      <c r="E15" s="35" t="s">
        <v>145</v>
      </c>
      <c r="F15" s="111">
        <v>100</v>
      </c>
      <c r="G15" s="15"/>
      <c r="H15" s="15"/>
      <c r="I15" s="15">
        <v>12</v>
      </c>
      <c r="J15" s="15">
        <v>12</v>
      </c>
      <c r="K15" s="15">
        <f t="shared" si="2"/>
        <v>6</v>
      </c>
      <c r="L15" s="6">
        <f t="shared" si="3"/>
        <v>30</v>
      </c>
      <c r="M15" s="5" t="s">
        <v>203</v>
      </c>
      <c r="N15" s="5" t="s">
        <v>361</v>
      </c>
      <c r="O15" s="14"/>
      <c r="P15" s="13">
        <f t="shared" si="4"/>
        <v>0</v>
      </c>
      <c r="Q15" s="120">
        <f t="shared" si="0"/>
        <v>0</v>
      </c>
      <c r="R15" s="13">
        <f t="shared" si="5"/>
        <v>0</v>
      </c>
      <c r="S15" s="120">
        <f t="shared" si="1"/>
        <v>0</v>
      </c>
      <c r="T15" s="120">
        <f t="shared" si="6"/>
        <v>0</v>
      </c>
      <c r="U15" s="120">
        <f t="shared" si="7"/>
        <v>0</v>
      </c>
      <c r="V15" s="154"/>
    </row>
    <row r="16" spans="1:22" ht="24.75" customHeight="1" thickBot="1" x14ac:dyDescent="0.3">
      <c r="A16" s="6"/>
      <c r="B16" s="6"/>
      <c r="C16" s="6"/>
      <c r="D16" s="2" t="s">
        <v>24</v>
      </c>
      <c r="E16" s="2"/>
      <c r="F16" s="2"/>
      <c r="G16" s="2"/>
      <c r="H16" s="2"/>
      <c r="I16" s="2">
        <f>SUM(I4:I15)</f>
        <v>98</v>
      </c>
      <c r="J16" s="2">
        <f>SUM(J4:J15)</f>
        <v>98</v>
      </c>
      <c r="K16" s="2">
        <f>SUM(K4:K15)</f>
        <v>52</v>
      </c>
      <c r="L16" s="2">
        <f>SUM(L4:L15)</f>
        <v>248</v>
      </c>
      <c r="M16" s="6"/>
      <c r="N16" s="6"/>
      <c r="O16" s="16"/>
      <c r="P16" s="3" t="s">
        <v>25</v>
      </c>
      <c r="Q16" s="124">
        <f>SUM(Q4:Q15)</f>
        <v>0</v>
      </c>
      <c r="R16" s="124">
        <f>SUM(R4:R15)</f>
        <v>0</v>
      </c>
      <c r="S16" s="124">
        <f>SUM(S4:S15)</f>
        <v>0</v>
      </c>
      <c r="T16" s="123">
        <f>SUM(T4:T15)</f>
        <v>0</v>
      </c>
      <c r="U16" s="125">
        <f>SUM(U4:U15)</f>
        <v>0</v>
      </c>
    </row>
    <row r="18" spans="1:8" x14ac:dyDescent="0.25">
      <c r="B18" s="121"/>
    </row>
    <row r="20" spans="1:8" ht="25.5" hidden="1" x14ac:dyDescent="0.25">
      <c r="A20" s="1" t="s">
        <v>0</v>
      </c>
      <c r="B20" s="1" t="s">
        <v>26</v>
      </c>
      <c r="C20" s="1" t="s">
        <v>6</v>
      </c>
      <c r="D20" s="1" t="s">
        <v>7</v>
      </c>
      <c r="E20" s="1" t="s">
        <v>8</v>
      </c>
      <c r="F20" s="2" t="s">
        <v>201</v>
      </c>
      <c r="G20" s="1" t="s">
        <v>9</v>
      </c>
      <c r="H20" s="2" t="s">
        <v>202</v>
      </c>
    </row>
    <row r="21" spans="1:8" hidden="1" x14ac:dyDescent="0.25">
      <c r="A21" s="5" t="s">
        <v>13</v>
      </c>
      <c r="B21" s="75" t="s">
        <v>90</v>
      </c>
      <c r="C21" s="5">
        <v>6</v>
      </c>
      <c r="D21" s="5" t="s">
        <v>17</v>
      </c>
      <c r="E21" s="5">
        <v>12</v>
      </c>
      <c r="F21" s="5">
        <f t="shared" ref="F21:F32" si="8">E21*3</f>
        <v>36</v>
      </c>
      <c r="G21" s="5" t="s">
        <v>203</v>
      </c>
      <c r="H21" s="5" t="s">
        <v>204</v>
      </c>
    </row>
    <row r="22" spans="1:8" hidden="1" x14ac:dyDescent="0.25">
      <c r="A22" s="5">
        <v>2</v>
      </c>
      <c r="B22" s="75" t="s">
        <v>205</v>
      </c>
      <c r="C22" s="5">
        <v>6</v>
      </c>
      <c r="D22" s="5" t="s">
        <v>17</v>
      </c>
      <c r="E22" s="5">
        <v>6</v>
      </c>
      <c r="F22" s="5">
        <f t="shared" si="8"/>
        <v>18</v>
      </c>
      <c r="G22" s="5" t="s">
        <v>203</v>
      </c>
      <c r="H22" s="5" t="s">
        <v>206</v>
      </c>
    </row>
    <row r="23" spans="1:8" hidden="1" x14ac:dyDescent="0.25">
      <c r="A23" s="5">
        <v>3</v>
      </c>
      <c r="B23" s="75" t="s">
        <v>126</v>
      </c>
      <c r="C23" s="5">
        <v>3</v>
      </c>
      <c r="D23" s="5" t="s">
        <v>17</v>
      </c>
      <c r="E23" s="5">
        <v>2</v>
      </c>
      <c r="F23" s="5">
        <f t="shared" si="8"/>
        <v>6</v>
      </c>
      <c r="G23" s="5" t="s">
        <v>203</v>
      </c>
      <c r="H23" s="5" t="s">
        <v>207</v>
      </c>
    </row>
    <row r="24" spans="1:8" hidden="1" x14ac:dyDescent="0.25">
      <c r="A24" s="5">
        <v>4</v>
      </c>
      <c r="B24" s="75" t="s">
        <v>129</v>
      </c>
      <c r="C24" s="5">
        <v>3</v>
      </c>
      <c r="D24" s="5" t="s">
        <v>17</v>
      </c>
      <c r="E24" s="5">
        <v>2</v>
      </c>
      <c r="F24" s="5">
        <f t="shared" si="8"/>
        <v>6</v>
      </c>
      <c r="G24" s="5" t="s">
        <v>203</v>
      </c>
      <c r="H24" s="5" t="s">
        <v>207</v>
      </c>
    </row>
    <row r="25" spans="1:8" hidden="1" x14ac:dyDescent="0.25">
      <c r="A25" s="5">
        <v>5</v>
      </c>
      <c r="B25" s="75" t="s">
        <v>34</v>
      </c>
      <c r="C25" s="5">
        <v>6</v>
      </c>
      <c r="D25" s="5" t="s">
        <v>17</v>
      </c>
      <c r="E25" s="5">
        <v>26</v>
      </c>
      <c r="F25" s="5">
        <f t="shared" si="8"/>
        <v>78</v>
      </c>
      <c r="G25" s="5" t="s">
        <v>203</v>
      </c>
      <c r="H25" s="5" t="s">
        <v>208</v>
      </c>
    </row>
    <row r="26" spans="1:8" hidden="1" x14ac:dyDescent="0.25">
      <c r="A26" s="5">
        <v>6</v>
      </c>
      <c r="B26" s="75" t="s">
        <v>209</v>
      </c>
      <c r="C26" s="5">
        <v>6</v>
      </c>
      <c r="D26" s="5" t="s">
        <v>17</v>
      </c>
      <c r="E26" s="5">
        <v>12</v>
      </c>
      <c r="F26" s="5">
        <f t="shared" si="8"/>
        <v>36</v>
      </c>
      <c r="G26" s="5" t="s">
        <v>203</v>
      </c>
      <c r="H26" s="5" t="s">
        <v>210</v>
      </c>
    </row>
    <row r="27" spans="1:8" hidden="1" x14ac:dyDescent="0.25">
      <c r="A27" s="5">
        <v>7</v>
      </c>
      <c r="B27" s="75" t="s">
        <v>36</v>
      </c>
      <c r="C27" s="5">
        <v>3</v>
      </c>
      <c r="D27" s="5" t="s">
        <v>17</v>
      </c>
      <c r="E27" s="5">
        <v>4</v>
      </c>
      <c r="F27" s="5">
        <f t="shared" si="8"/>
        <v>12</v>
      </c>
      <c r="G27" s="5" t="s">
        <v>203</v>
      </c>
      <c r="H27" s="5" t="s">
        <v>211</v>
      </c>
    </row>
    <row r="28" spans="1:8" hidden="1" x14ac:dyDescent="0.25">
      <c r="A28" s="5">
        <v>8</v>
      </c>
      <c r="B28" s="75" t="s">
        <v>121</v>
      </c>
      <c r="C28" s="5">
        <v>3</v>
      </c>
      <c r="D28" s="5" t="s">
        <v>17</v>
      </c>
      <c r="E28" s="5">
        <v>4</v>
      </c>
      <c r="F28" s="5">
        <f t="shared" si="8"/>
        <v>12</v>
      </c>
      <c r="G28" s="5" t="s">
        <v>203</v>
      </c>
      <c r="H28" s="5" t="s">
        <v>211</v>
      </c>
    </row>
    <row r="29" spans="1:8" hidden="1" x14ac:dyDescent="0.25">
      <c r="A29" s="5"/>
      <c r="B29" s="75"/>
      <c r="C29" s="5"/>
      <c r="D29" s="5"/>
      <c r="E29" s="5"/>
      <c r="F29" s="5"/>
      <c r="G29" s="5" t="s">
        <v>203</v>
      </c>
      <c r="H29" s="5" t="s">
        <v>212</v>
      </c>
    </row>
    <row r="30" spans="1:8" hidden="1" x14ac:dyDescent="0.25">
      <c r="A30" s="5"/>
      <c r="B30" s="75"/>
      <c r="C30" s="5"/>
      <c r="D30" s="5"/>
      <c r="E30" s="5"/>
      <c r="F30" s="5"/>
      <c r="G30" s="5" t="s">
        <v>203</v>
      </c>
      <c r="H30" s="5" t="s">
        <v>213</v>
      </c>
    </row>
    <row r="31" spans="1:8" hidden="1" x14ac:dyDescent="0.25">
      <c r="A31" s="5">
        <v>9</v>
      </c>
      <c r="B31" s="75" t="s">
        <v>214</v>
      </c>
      <c r="C31" s="5">
        <v>6</v>
      </c>
      <c r="D31" s="5" t="s">
        <v>17</v>
      </c>
      <c r="E31" s="5">
        <v>2</v>
      </c>
      <c r="F31" s="5">
        <f t="shared" si="8"/>
        <v>6</v>
      </c>
      <c r="G31" s="5" t="s">
        <v>203</v>
      </c>
      <c r="H31" s="5" t="s">
        <v>215</v>
      </c>
    </row>
    <row r="32" spans="1:8" hidden="1" x14ac:dyDescent="0.25">
      <c r="A32" s="5">
        <v>10</v>
      </c>
      <c r="B32" s="75" t="s">
        <v>216</v>
      </c>
      <c r="C32" s="5">
        <v>6</v>
      </c>
      <c r="D32" s="5" t="s">
        <v>17</v>
      </c>
      <c r="E32" s="5">
        <v>4</v>
      </c>
      <c r="F32" s="5">
        <f t="shared" si="8"/>
        <v>12</v>
      </c>
      <c r="G32" s="5" t="s">
        <v>203</v>
      </c>
      <c r="H32" s="5" t="s">
        <v>217</v>
      </c>
    </row>
    <row r="33" spans="1:8" hidden="1" x14ac:dyDescent="0.25">
      <c r="A33" s="5"/>
      <c r="B33" s="75"/>
      <c r="C33" s="5"/>
      <c r="D33" s="5"/>
      <c r="E33" s="5"/>
      <c r="F33" s="5"/>
      <c r="G33" s="5" t="s">
        <v>203</v>
      </c>
      <c r="H33" s="5" t="s">
        <v>218</v>
      </c>
    </row>
    <row r="34" spans="1:8" hidden="1" x14ac:dyDescent="0.25">
      <c r="A34" s="5"/>
      <c r="B34" s="75"/>
      <c r="C34" s="5"/>
      <c r="D34" s="5"/>
      <c r="E34" s="5"/>
      <c r="F34" s="5"/>
      <c r="G34" s="5" t="s">
        <v>203</v>
      </c>
      <c r="H34" s="5" t="s">
        <v>219</v>
      </c>
    </row>
    <row r="35" spans="1:8" hidden="1" x14ac:dyDescent="0.25">
      <c r="A35" s="5"/>
      <c r="B35" s="1" t="s">
        <v>24</v>
      </c>
      <c r="C35" s="1"/>
      <c r="D35" s="1" t="s">
        <v>17</v>
      </c>
      <c r="E35" s="1">
        <f>SUM(E21:E32)</f>
        <v>74</v>
      </c>
      <c r="F35" s="1">
        <f>SUM(F21:F32)</f>
        <v>222</v>
      </c>
      <c r="G35" s="5"/>
      <c r="H35" s="5"/>
    </row>
  </sheetData>
  <pageMargins left="0.7" right="0.7" top="0.75" bottom="0.75" header="0.3" footer="0.3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2"/>
  <sheetViews>
    <sheetView topLeftCell="E1" workbookViewId="0">
      <selection activeCell="L11" sqref="L11"/>
    </sheetView>
  </sheetViews>
  <sheetFormatPr defaultRowHeight="15" x14ac:dyDescent="0.25"/>
  <cols>
    <col min="1" max="1" width="11.28515625" customWidth="1"/>
    <col min="2" max="2" width="29.140625" customWidth="1"/>
    <col min="3" max="3" width="17.28515625" customWidth="1"/>
    <col min="4" max="4" width="38.7109375" customWidth="1"/>
    <col min="5" max="5" width="17.140625" customWidth="1"/>
    <col min="6" max="6" width="14.28515625" customWidth="1"/>
    <col min="7" max="7" width="23" customWidth="1"/>
    <col min="8" max="8" width="20.85546875" customWidth="1"/>
    <col min="9" max="11" width="13.7109375" customWidth="1"/>
    <col min="12" max="12" width="16.7109375" customWidth="1"/>
    <col min="13" max="13" width="25.7109375" customWidth="1"/>
    <col min="14" max="14" width="54.85546875" hidden="1" customWidth="1"/>
    <col min="15" max="15" width="13.5703125" customWidth="1"/>
    <col min="16" max="16" width="12.42578125" customWidth="1"/>
    <col min="17" max="18" width="14" customWidth="1"/>
    <col min="19" max="19" width="13.7109375" customWidth="1"/>
    <col min="20" max="20" width="14.140625" customWidth="1"/>
    <col min="21" max="21" width="15.85546875" customWidth="1"/>
    <col min="22" max="22" width="17.42578125" customWidth="1"/>
  </cols>
  <sheetData>
    <row r="1" spans="1:22" x14ac:dyDescent="0.25">
      <c r="A1" s="70" t="s">
        <v>245</v>
      </c>
    </row>
    <row r="3" spans="1:22" ht="57.7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339</v>
      </c>
      <c r="I3" s="2" t="s">
        <v>363</v>
      </c>
      <c r="J3" s="2" t="s">
        <v>430</v>
      </c>
      <c r="K3" s="2" t="s">
        <v>431</v>
      </c>
      <c r="L3" s="2" t="s">
        <v>359</v>
      </c>
      <c r="M3" s="2" t="s">
        <v>9</v>
      </c>
      <c r="N3" s="2" t="s">
        <v>10</v>
      </c>
      <c r="O3" s="2" t="s">
        <v>340</v>
      </c>
      <c r="P3" s="2" t="s">
        <v>341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429</v>
      </c>
      <c r="V3" s="2" t="s">
        <v>360</v>
      </c>
    </row>
    <row r="4" spans="1:22" ht="45.75" customHeight="1" x14ac:dyDescent="0.25">
      <c r="A4" s="15" t="s">
        <v>13</v>
      </c>
      <c r="B4" s="6" t="s">
        <v>14</v>
      </c>
      <c r="C4" s="6" t="s">
        <v>15</v>
      </c>
      <c r="D4" s="6" t="s">
        <v>158</v>
      </c>
      <c r="E4" s="6" t="s">
        <v>40</v>
      </c>
      <c r="F4" s="15">
        <v>600</v>
      </c>
      <c r="G4" s="119">
        <v>8</v>
      </c>
      <c r="H4" s="15">
        <v>25</v>
      </c>
      <c r="I4" s="15">
        <v>36</v>
      </c>
      <c r="J4" s="15">
        <v>36</v>
      </c>
      <c r="K4" s="15">
        <f>I4/2</f>
        <v>18</v>
      </c>
      <c r="L4" s="6">
        <f>I4+K4+J4</f>
        <v>90</v>
      </c>
      <c r="M4" s="5" t="s">
        <v>222</v>
      </c>
      <c r="N4" s="6" t="s">
        <v>223</v>
      </c>
      <c r="O4" s="14"/>
      <c r="P4" s="13">
        <f>O4*1.23</f>
        <v>0</v>
      </c>
      <c r="Q4" s="13">
        <f t="shared" ref="Q4:Q10" si="0">O4*I4</f>
        <v>0</v>
      </c>
      <c r="R4" s="13">
        <f>O4*J4</f>
        <v>0</v>
      </c>
      <c r="S4" s="13">
        <f t="shared" ref="S4:S10" si="1">O4*K4</f>
        <v>0</v>
      </c>
      <c r="T4" s="14">
        <f t="shared" ref="T4:T10" si="2">O4*L4</f>
        <v>0</v>
      </c>
      <c r="U4" s="13">
        <f>T4*1.23</f>
        <v>0</v>
      </c>
      <c r="V4" s="154"/>
    </row>
    <row r="5" spans="1:22" ht="51" customHeight="1" x14ac:dyDescent="0.25">
      <c r="A5" s="6" t="s">
        <v>18</v>
      </c>
      <c r="B5" s="6" t="s">
        <v>14</v>
      </c>
      <c r="C5" s="6" t="s">
        <v>15</v>
      </c>
      <c r="D5" s="6" t="s">
        <v>19</v>
      </c>
      <c r="E5" s="6" t="s">
        <v>40</v>
      </c>
      <c r="F5" s="15">
        <v>360</v>
      </c>
      <c r="G5" s="15">
        <v>6</v>
      </c>
      <c r="H5" s="6">
        <v>25</v>
      </c>
      <c r="I5" s="15">
        <v>60</v>
      </c>
      <c r="J5" s="15">
        <v>60</v>
      </c>
      <c r="K5" s="15">
        <f t="shared" ref="K5:K10" si="3">I5/2</f>
        <v>30</v>
      </c>
      <c r="L5" s="6">
        <f t="shared" ref="L5:L10" si="4">I5+K5+J5</f>
        <v>150</v>
      </c>
      <c r="M5" s="5" t="s">
        <v>222</v>
      </c>
      <c r="N5" s="6" t="s">
        <v>224</v>
      </c>
      <c r="O5" s="14"/>
      <c r="P5" s="13">
        <f t="shared" ref="P5:P10" si="5">O5*1.23</f>
        <v>0</v>
      </c>
      <c r="Q5" s="13">
        <f t="shared" si="0"/>
        <v>0</v>
      </c>
      <c r="R5" s="13">
        <f t="shared" ref="R5:R10" si="6">O5*J5</f>
        <v>0</v>
      </c>
      <c r="S5" s="13">
        <f t="shared" si="1"/>
        <v>0</v>
      </c>
      <c r="T5" s="14">
        <f t="shared" si="2"/>
        <v>0</v>
      </c>
      <c r="U5" s="13">
        <f t="shared" ref="U5:U10" si="7">T5*1.23</f>
        <v>0</v>
      </c>
      <c r="V5" s="154"/>
    </row>
    <row r="6" spans="1:22" ht="27.75" customHeight="1" x14ac:dyDescent="0.25">
      <c r="A6" s="6" t="s">
        <v>20</v>
      </c>
      <c r="B6" s="6" t="s">
        <v>14</v>
      </c>
      <c r="C6" s="6" t="s">
        <v>15</v>
      </c>
      <c r="D6" s="6" t="s">
        <v>19</v>
      </c>
      <c r="E6" s="5" t="s">
        <v>41</v>
      </c>
      <c r="F6" s="15">
        <v>360</v>
      </c>
      <c r="G6" s="15">
        <v>3</v>
      </c>
      <c r="H6" s="6">
        <v>25</v>
      </c>
      <c r="I6" s="15">
        <v>6</v>
      </c>
      <c r="J6" s="15">
        <v>6</v>
      </c>
      <c r="K6" s="15">
        <f t="shared" si="3"/>
        <v>3</v>
      </c>
      <c r="L6" s="6">
        <f t="shared" si="4"/>
        <v>15</v>
      </c>
      <c r="M6" s="5" t="s">
        <v>222</v>
      </c>
      <c r="N6" s="6" t="s">
        <v>225</v>
      </c>
      <c r="O6" s="14"/>
      <c r="P6" s="13">
        <f t="shared" si="5"/>
        <v>0</v>
      </c>
      <c r="Q6" s="13">
        <f t="shared" si="0"/>
        <v>0</v>
      </c>
      <c r="R6" s="13">
        <f t="shared" si="6"/>
        <v>0</v>
      </c>
      <c r="S6" s="13">
        <f t="shared" si="1"/>
        <v>0</v>
      </c>
      <c r="T6" s="14">
        <f t="shared" si="2"/>
        <v>0</v>
      </c>
      <c r="U6" s="13">
        <f t="shared" si="7"/>
        <v>0</v>
      </c>
      <c r="V6" s="154"/>
    </row>
    <row r="7" spans="1:22" ht="38.25" customHeight="1" x14ac:dyDescent="0.25">
      <c r="A7" s="6" t="s">
        <v>21</v>
      </c>
      <c r="B7" s="6" t="s">
        <v>14</v>
      </c>
      <c r="C7" s="6" t="s">
        <v>15</v>
      </c>
      <c r="D7" s="6" t="s">
        <v>158</v>
      </c>
      <c r="E7" s="5" t="s">
        <v>145</v>
      </c>
      <c r="F7" s="15">
        <v>600</v>
      </c>
      <c r="G7" s="119">
        <v>8</v>
      </c>
      <c r="H7" s="6">
        <v>25</v>
      </c>
      <c r="I7" s="15">
        <v>18</v>
      </c>
      <c r="J7" s="15">
        <v>18</v>
      </c>
      <c r="K7" s="15">
        <f t="shared" si="3"/>
        <v>9</v>
      </c>
      <c r="L7" s="6">
        <f t="shared" si="4"/>
        <v>45</v>
      </c>
      <c r="M7" s="5" t="s">
        <v>222</v>
      </c>
      <c r="N7" s="6" t="s">
        <v>229</v>
      </c>
      <c r="O7" s="14"/>
      <c r="P7" s="13">
        <f t="shared" si="5"/>
        <v>0</v>
      </c>
      <c r="Q7" s="13">
        <f t="shared" si="0"/>
        <v>0</v>
      </c>
      <c r="R7" s="13">
        <f t="shared" si="6"/>
        <v>0</v>
      </c>
      <c r="S7" s="13">
        <f t="shared" si="1"/>
        <v>0</v>
      </c>
      <c r="T7" s="14">
        <f t="shared" si="2"/>
        <v>0</v>
      </c>
      <c r="U7" s="13">
        <f t="shared" si="7"/>
        <v>0</v>
      </c>
      <c r="V7" s="154"/>
    </row>
    <row r="8" spans="1:22" ht="30" x14ac:dyDescent="0.25">
      <c r="A8" s="6" t="s">
        <v>22</v>
      </c>
      <c r="B8" s="6" t="s">
        <v>14</v>
      </c>
      <c r="C8" s="6" t="s">
        <v>15</v>
      </c>
      <c r="D8" s="6" t="s">
        <v>158</v>
      </c>
      <c r="E8" s="5" t="s">
        <v>169</v>
      </c>
      <c r="F8" s="15">
        <v>600</v>
      </c>
      <c r="G8" s="119">
        <v>4</v>
      </c>
      <c r="H8" s="6">
        <v>25</v>
      </c>
      <c r="I8" s="15">
        <v>8</v>
      </c>
      <c r="J8" s="15">
        <v>8</v>
      </c>
      <c r="K8" s="15">
        <f t="shared" si="3"/>
        <v>4</v>
      </c>
      <c r="L8" s="6">
        <f t="shared" si="4"/>
        <v>20</v>
      </c>
      <c r="M8" s="5" t="s">
        <v>222</v>
      </c>
      <c r="N8" s="35" t="s">
        <v>230</v>
      </c>
      <c r="O8" s="14"/>
      <c r="P8" s="13">
        <f t="shared" si="5"/>
        <v>0</v>
      </c>
      <c r="Q8" s="13">
        <f t="shared" si="0"/>
        <v>0</v>
      </c>
      <c r="R8" s="13">
        <f t="shared" si="6"/>
        <v>0</v>
      </c>
      <c r="S8" s="13">
        <f t="shared" si="1"/>
        <v>0</v>
      </c>
      <c r="T8" s="14">
        <f t="shared" si="2"/>
        <v>0</v>
      </c>
      <c r="U8" s="13">
        <f t="shared" si="7"/>
        <v>0</v>
      </c>
      <c r="V8" s="154"/>
    </row>
    <row r="9" spans="1:22" ht="30" x14ac:dyDescent="0.25">
      <c r="A9" s="6" t="s">
        <v>23</v>
      </c>
      <c r="B9" s="6" t="s">
        <v>14</v>
      </c>
      <c r="C9" s="6" t="s">
        <v>15</v>
      </c>
      <c r="D9" s="6" t="s">
        <v>19</v>
      </c>
      <c r="E9" s="5" t="s">
        <v>145</v>
      </c>
      <c r="F9" s="15">
        <v>360</v>
      </c>
      <c r="G9" s="15">
        <v>6</v>
      </c>
      <c r="H9" s="6">
        <v>25</v>
      </c>
      <c r="I9" s="15">
        <v>36</v>
      </c>
      <c r="J9" s="15">
        <v>36</v>
      </c>
      <c r="K9" s="15">
        <f t="shared" si="3"/>
        <v>18</v>
      </c>
      <c r="L9" s="6">
        <f t="shared" si="4"/>
        <v>90</v>
      </c>
      <c r="M9" s="5" t="s">
        <v>222</v>
      </c>
      <c r="N9" s="6" t="s">
        <v>232</v>
      </c>
      <c r="O9" s="14"/>
      <c r="P9" s="13">
        <f t="shared" si="5"/>
        <v>0</v>
      </c>
      <c r="Q9" s="13">
        <f t="shared" si="0"/>
        <v>0</v>
      </c>
      <c r="R9" s="13">
        <f t="shared" si="6"/>
        <v>0</v>
      </c>
      <c r="S9" s="13">
        <f t="shared" si="1"/>
        <v>0</v>
      </c>
      <c r="T9" s="14">
        <f t="shared" si="2"/>
        <v>0</v>
      </c>
      <c r="U9" s="13">
        <f t="shared" si="7"/>
        <v>0</v>
      </c>
      <c r="V9" s="154"/>
    </row>
    <row r="10" spans="1:22" ht="35.25" customHeight="1" thickBot="1" x14ac:dyDescent="0.3">
      <c r="A10" s="6" t="s">
        <v>54</v>
      </c>
      <c r="B10" s="6" t="s">
        <v>14</v>
      </c>
      <c r="C10" s="6" t="s">
        <v>15</v>
      </c>
      <c r="D10" s="6" t="s">
        <v>19</v>
      </c>
      <c r="E10" s="5" t="s">
        <v>169</v>
      </c>
      <c r="F10" s="15">
        <v>360</v>
      </c>
      <c r="G10" s="15">
        <v>3</v>
      </c>
      <c r="H10" s="6">
        <v>25</v>
      </c>
      <c r="I10" s="15">
        <v>16</v>
      </c>
      <c r="J10" s="15">
        <v>16</v>
      </c>
      <c r="K10" s="15">
        <f t="shared" si="3"/>
        <v>8</v>
      </c>
      <c r="L10" s="6">
        <f t="shared" si="4"/>
        <v>40</v>
      </c>
      <c r="M10" s="5" t="s">
        <v>222</v>
      </c>
      <c r="N10" s="6" t="s">
        <v>233</v>
      </c>
      <c r="O10" s="14"/>
      <c r="P10" s="13">
        <f t="shared" si="5"/>
        <v>0</v>
      </c>
      <c r="Q10" s="13">
        <f t="shared" si="0"/>
        <v>0</v>
      </c>
      <c r="R10" s="13">
        <f t="shared" si="6"/>
        <v>0</v>
      </c>
      <c r="S10" s="13">
        <f t="shared" si="1"/>
        <v>0</v>
      </c>
      <c r="T10" s="115">
        <f t="shared" si="2"/>
        <v>0</v>
      </c>
      <c r="U10" s="120">
        <f t="shared" si="7"/>
        <v>0</v>
      </c>
      <c r="V10" s="154"/>
    </row>
    <row r="11" spans="1:22" ht="23.25" customHeight="1" thickBot="1" x14ac:dyDescent="0.3">
      <c r="A11" s="6"/>
      <c r="B11" s="6"/>
      <c r="C11" s="6"/>
      <c r="D11" s="2" t="s">
        <v>24</v>
      </c>
      <c r="E11" s="2"/>
      <c r="F11" s="2"/>
      <c r="G11" s="2"/>
      <c r="H11" s="2"/>
      <c r="I11" s="2">
        <f>SUM(I4:I10)</f>
        <v>180</v>
      </c>
      <c r="J11" s="2">
        <f>SUM(J4:J10)</f>
        <v>180</v>
      </c>
      <c r="K11" s="2">
        <f>SUM(K4:K10)</f>
        <v>90</v>
      </c>
      <c r="L11" s="2">
        <f>SUM(L4:L10)</f>
        <v>450</v>
      </c>
      <c r="M11" s="6"/>
      <c r="N11" s="6"/>
      <c r="O11" s="16"/>
      <c r="P11" s="3" t="s">
        <v>25</v>
      </c>
      <c r="Q11" s="129">
        <f>SUM(Q4:Q10)</f>
        <v>0</v>
      </c>
      <c r="R11" s="129">
        <f>SUM(R4:R10)</f>
        <v>0</v>
      </c>
      <c r="S11" s="129">
        <f>SUM(S4:S10)</f>
        <v>0</v>
      </c>
      <c r="T11" s="123">
        <f>SUM(T4:T10)</f>
        <v>0</v>
      </c>
      <c r="U11" s="125">
        <f>SUM(U4:U10)</f>
        <v>0</v>
      </c>
    </row>
    <row r="13" spans="1:22" x14ac:dyDescent="0.25">
      <c r="B13" s="121"/>
    </row>
    <row r="14" spans="1:22" ht="25.5" hidden="1" x14ac:dyDescent="0.25">
      <c r="A14" s="1" t="s">
        <v>0</v>
      </c>
      <c r="B14" s="1" t="s">
        <v>26</v>
      </c>
      <c r="C14" s="1" t="s">
        <v>6</v>
      </c>
      <c r="D14" s="1" t="s">
        <v>7</v>
      </c>
      <c r="E14" s="1" t="s">
        <v>8</v>
      </c>
      <c r="F14" s="2" t="s">
        <v>201</v>
      </c>
      <c r="G14" s="1" t="s">
        <v>9</v>
      </c>
      <c r="H14" s="2" t="s">
        <v>202</v>
      </c>
    </row>
    <row r="15" spans="1:22" ht="135" hidden="1" x14ac:dyDescent="0.25">
      <c r="A15" s="5" t="s">
        <v>13</v>
      </c>
      <c r="B15" s="75" t="s">
        <v>90</v>
      </c>
      <c r="C15" s="5">
        <v>6</v>
      </c>
      <c r="D15" s="5" t="s">
        <v>17</v>
      </c>
      <c r="E15" s="5">
        <v>36</v>
      </c>
      <c r="F15" s="5">
        <f t="shared" ref="F15:F22" si="8">E15*3</f>
        <v>108</v>
      </c>
      <c r="G15" s="5" t="s">
        <v>222</v>
      </c>
      <c r="H15" s="6" t="s">
        <v>223</v>
      </c>
    </row>
    <row r="16" spans="1:22" ht="135" hidden="1" x14ac:dyDescent="0.25">
      <c r="A16" s="5" t="s">
        <v>18</v>
      </c>
      <c r="B16" s="75" t="s">
        <v>34</v>
      </c>
      <c r="C16" s="5">
        <v>6</v>
      </c>
      <c r="D16" s="5" t="s">
        <v>17</v>
      </c>
      <c r="E16" s="5">
        <v>60</v>
      </c>
      <c r="F16" s="5">
        <f t="shared" si="8"/>
        <v>180</v>
      </c>
      <c r="G16" s="5" t="s">
        <v>222</v>
      </c>
      <c r="H16" s="6" t="s">
        <v>224</v>
      </c>
    </row>
    <row r="17" spans="1:8" ht="30" hidden="1" x14ac:dyDescent="0.25">
      <c r="A17" s="5" t="s">
        <v>20</v>
      </c>
      <c r="B17" s="75" t="s">
        <v>36</v>
      </c>
      <c r="C17" s="5">
        <v>3</v>
      </c>
      <c r="D17" s="5" t="s">
        <v>17</v>
      </c>
      <c r="E17" s="5">
        <v>6</v>
      </c>
      <c r="F17" s="5">
        <f t="shared" si="8"/>
        <v>18</v>
      </c>
      <c r="G17" s="5" t="s">
        <v>222</v>
      </c>
      <c r="H17" s="6" t="s">
        <v>225</v>
      </c>
    </row>
    <row r="18" spans="1:8" ht="30" hidden="1" x14ac:dyDescent="0.25">
      <c r="A18" s="5" t="s">
        <v>21</v>
      </c>
      <c r="B18" s="75" t="s">
        <v>90</v>
      </c>
      <c r="C18" s="5">
        <v>6</v>
      </c>
      <c r="D18" s="5" t="s">
        <v>17</v>
      </c>
      <c r="E18" s="5"/>
      <c r="F18" s="5">
        <f t="shared" si="8"/>
        <v>0</v>
      </c>
      <c r="G18" s="5" t="s">
        <v>222</v>
      </c>
      <c r="H18" s="6" t="s">
        <v>226</v>
      </c>
    </row>
    <row r="19" spans="1:8" ht="30" hidden="1" x14ac:dyDescent="0.25">
      <c r="A19" s="5" t="s">
        <v>22</v>
      </c>
      <c r="B19" s="75" t="s">
        <v>34</v>
      </c>
      <c r="C19" s="5">
        <v>6</v>
      </c>
      <c r="D19" s="5" t="s">
        <v>17</v>
      </c>
      <c r="E19" s="5"/>
      <c r="F19" s="5">
        <f t="shared" si="8"/>
        <v>0</v>
      </c>
      <c r="G19" s="5" t="s">
        <v>222</v>
      </c>
      <c r="H19" s="6" t="s">
        <v>227</v>
      </c>
    </row>
    <row r="20" spans="1:8" ht="30" hidden="1" x14ac:dyDescent="0.25">
      <c r="A20" s="5" t="s">
        <v>23</v>
      </c>
      <c r="B20" s="75" t="s">
        <v>90</v>
      </c>
      <c r="C20" s="5">
        <v>6</v>
      </c>
      <c r="D20" s="5" t="s">
        <v>17</v>
      </c>
      <c r="E20" s="5"/>
      <c r="F20" s="5">
        <f t="shared" si="8"/>
        <v>0</v>
      </c>
      <c r="G20" s="5" t="s">
        <v>222</v>
      </c>
      <c r="H20" s="6" t="s">
        <v>228</v>
      </c>
    </row>
    <row r="21" spans="1:8" ht="90" hidden="1" x14ac:dyDescent="0.25">
      <c r="A21" s="5" t="s">
        <v>21</v>
      </c>
      <c r="B21" s="75" t="s">
        <v>205</v>
      </c>
      <c r="C21" s="5">
        <v>6</v>
      </c>
      <c r="D21" s="5" t="s">
        <v>17</v>
      </c>
      <c r="E21" s="5">
        <v>18</v>
      </c>
      <c r="F21" s="5">
        <f t="shared" si="8"/>
        <v>54</v>
      </c>
      <c r="G21" s="5" t="s">
        <v>222</v>
      </c>
      <c r="H21" s="6" t="s">
        <v>229</v>
      </c>
    </row>
    <row r="22" spans="1:8" ht="90" hidden="1" x14ac:dyDescent="0.25">
      <c r="A22" s="5" t="s">
        <v>22</v>
      </c>
      <c r="B22" s="32" t="s">
        <v>129</v>
      </c>
      <c r="C22" s="33">
        <v>3</v>
      </c>
      <c r="D22" s="33" t="s">
        <v>17</v>
      </c>
      <c r="E22" s="33">
        <v>8</v>
      </c>
      <c r="F22" s="33">
        <f t="shared" si="8"/>
        <v>24</v>
      </c>
      <c r="G22" s="5" t="s">
        <v>222</v>
      </c>
      <c r="H22" s="35" t="s">
        <v>230</v>
      </c>
    </row>
    <row r="23" spans="1:8" ht="30" hidden="1" x14ac:dyDescent="0.25">
      <c r="A23" s="5" t="s">
        <v>56</v>
      </c>
      <c r="B23" s="75" t="s">
        <v>34</v>
      </c>
      <c r="C23" s="5">
        <v>6</v>
      </c>
      <c r="D23" s="5" t="s">
        <v>17</v>
      </c>
      <c r="E23" s="5"/>
      <c r="F23" s="5">
        <f>E23*3</f>
        <v>0</v>
      </c>
      <c r="G23" s="5" t="s">
        <v>222</v>
      </c>
      <c r="H23" s="6" t="s">
        <v>231</v>
      </c>
    </row>
    <row r="24" spans="1:8" ht="90" hidden="1" x14ac:dyDescent="0.25">
      <c r="A24" s="5" t="s">
        <v>23</v>
      </c>
      <c r="B24" s="75" t="s">
        <v>209</v>
      </c>
      <c r="C24" s="5">
        <v>6</v>
      </c>
      <c r="D24" s="5" t="s">
        <v>17</v>
      </c>
      <c r="E24" s="5">
        <v>36</v>
      </c>
      <c r="F24" s="5">
        <f>E24*3</f>
        <v>108</v>
      </c>
      <c r="G24" s="5" t="s">
        <v>222</v>
      </c>
      <c r="H24" s="6" t="s">
        <v>232</v>
      </c>
    </row>
    <row r="25" spans="1:8" ht="90" hidden="1" x14ac:dyDescent="0.25">
      <c r="A25" s="5" t="s">
        <v>54</v>
      </c>
      <c r="B25" s="75" t="s">
        <v>121</v>
      </c>
      <c r="C25" s="5">
        <v>3</v>
      </c>
      <c r="D25" s="5" t="s">
        <v>17</v>
      </c>
      <c r="E25" s="5">
        <v>16</v>
      </c>
      <c r="F25" s="5">
        <f t="shared" ref="F25:F42" si="9">E25*3</f>
        <v>48</v>
      </c>
      <c r="G25" s="5" t="s">
        <v>222</v>
      </c>
      <c r="H25" s="6" t="s">
        <v>233</v>
      </c>
    </row>
    <row r="26" spans="1:8" hidden="1" x14ac:dyDescent="0.25">
      <c r="A26" s="5" t="s">
        <v>64</v>
      </c>
      <c r="B26" s="75" t="s">
        <v>90</v>
      </c>
      <c r="C26" s="5">
        <v>6</v>
      </c>
      <c r="D26" s="5" t="s">
        <v>17</v>
      </c>
      <c r="E26" s="5"/>
      <c r="F26" s="5">
        <f t="shared" si="9"/>
        <v>0</v>
      </c>
      <c r="G26" s="5" t="s">
        <v>222</v>
      </c>
      <c r="H26" s="5" t="s">
        <v>234</v>
      </c>
    </row>
    <row r="27" spans="1:8" hidden="1" x14ac:dyDescent="0.25">
      <c r="A27" s="5" t="s">
        <v>66</v>
      </c>
      <c r="B27" s="75" t="s">
        <v>205</v>
      </c>
      <c r="C27" s="5">
        <v>6</v>
      </c>
      <c r="D27" s="5" t="s">
        <v>17</v>
      </c>
      <c r="E27" s="5"/>
      <c r="F27" s="5">
        <f t="shared" si="9"/>
        <v>0</v>
      </c>
      <c r="G27" s="5" t="s">
        <v>222</v>
      </c>
      <c r="H27" s="5" t="s">
        <v>235</v>
      </c>
    </row>
    <row r="28" spans="1:8" hidden="1" x14ac:dyDescent="0.25">
      <c r="A28" s="5" t="s">
        <v>68</v>
      </c>
      <c r="B28" s="32" t="s">
        <v>129</v>
      </c>
      <c r="C28" s="33">
        <v>3</v>
      </c>
      <c r="D28" s="33" t="s">
        <v>17</v>
      </c>
      <c r="E28" s="33"/>
      <c r="F28" s="33">
        <f t="shared" si="9"/>
        <v>0</v>
      </c>
      <c r="G28" s="5" t="s">
        <v>222</v>
      </c>
      <c r="H28" s="33" t="s">
        <v>234</v>
      </c>
    </row>
    <row r="29" spans="1:8" hidden="1" x14ac:dyDescent="0.25">
      <c r="A29" s="5" t="s">
        <v>70</v>
      </c>
      <c r="B29" s="75" t="s">
        <v>34</v>
      </c>
      <c r="C29" s="5">
        <v>6</v>
      </c>
      <c r="D29" s="5" t="s">
        <v>17</v>
      </c>
      <c r="E29" s="5"/>
      <c r="F29" s="5">
        <f t="shared" si="9"/>
        <v>0</v>
      </c>
      <c r="G29" s="5" t="s">
        <v>222</v>
      </c>
      <c r="H29" s="5" t="s">
        <v>235</v>
      </c>
    </row>
    <row r="30" spans="1:8" hidden="1" x14ac:dyDescent="0.25">
      <c r="A30" s="5" t="s">
        <v>72</v>
      </c>
      <c r="B30" s="75" t="s">
        <v>209</v>
      </c>
      <c r="C30" s="5">
        <v>6</v>
      </c>
      <c r="D30" s="5" t="s">
        <v>17</v>
      </c>
      <c r="E30" s="5"/>
      <c r="F30" s="5">
        <f t="shared" si="9"/>
        <v>0</v>
      </c>
      <c r="G30" s="5" t="s">
        <v>222</v>
      </c>
      <c r="H30" s="5" t="s">
        <v>236</v>
      </c>
    </row>
    <row r="31" spans="1:8" hidden="1" x14ac:dyDescent="0.25">
      <c r="A31" s="5" t="s">
        <v>74</v>
      </c>
      <c r="B31" s="75" t="s">
        <v>121</v>
      </c>
      <c r="C31" s="5">
        <v>6</v>
      </c>
      <c r="D31" s="5" t="s">
        <v>17</v>
      </c>
      <c r="E31" s="5"/>
      <c r="F31" s="5">
        <f t="shared" si="9"/>
        <v>0</v>
      </c>
      <c r="G31" s="5" t="s">
        <v>222</v>
      </c>
      <c r="H31" s="5" t="s">
        <v>235</v>
      </c>
    </row>
    <row r="32" spans="1:8" hidden="1" x14ac:dyDescent="0.25">
      <c r="A32" s="5" t="s">
        <v>77</v>
      </c>
      <c r="B32" s="75" t="s">
        <v>90</v>
      </c>
      <c r="C32" s="5">
        <v>6</v>
      </c>
      <c r="D32" s="5" t="s">
        <v>17</v>
      </c>
      <c r="E32" s="5"/>
      <c r="F32" s="5">
        <f t="shared" si="9"/>
        <v>0</v>
      </c>
      <c r="G32" s="5" t="s">
        <v>222</v>
      </c>
      <c r="H32" s="5" t="s">
        <v>237</v>
      </c>
    </row>
    <row r="33" spans="1:8" hidden="1" x14ac:dyDescent="0.25">
      <c r="A33" s="5" t="s">
        <v>78</v>
      </c>
      <c r="B33" s="75" t="s">
        <v>205</v>
      </c>
      <c r="C33" s="5">
        <v>6</v>
      </c>
      <c r="D33" s="5" t="s">
        <v>17</v>
      </c>
      <c r="E33" s="5"/>
      <c r="F33" s="5">
        <f t="shared" si="9"/>
        <v>0</v>
      </c>
      <c r="G33" s="5" t="s">
        <v>222</v>
      </c>
      <c r="H33" s="5" t="s">
        <v>238</v>
      </c>
    </row>
    <row r="34" spans="1:8" hidden="1" x14ac:dyDescent="0.25">
      <c r="A34" s="5" t="s">
        <v>81</v>
      </c>
      <c r="B34" s="32" t="s">
        <v>129</v>
      </c>
      <c r="C34" s="33">
        <v>3</v>
      </c>
      <c r="D34" s="33" t="s">
        <v>17</v>
      </c>
      <c r="E34" s="33"/>
      <c r="F34" s="33">
        <f t="shared" si="9"/>
        <v>0</v>
      </c>
      <c r="G34" s="5" t="s">
        <v>222</v>
      </c>
      <c r="H34" s="33" t="s">
        <v>237</v>
      </c>
    </row>
    <row r="35" spans="1:8" hidden="1" x14ac:dyDescent="0.25">
      <c r="A35" s="5" t="s">
        <v>83</v>
      </c>
      <c r="B35" s="75" t="s">
        <v>34</v>
      </c>
      <c r="C35" s="5">
        <v>6</v>
      </c>
      <c r="D35" s="5" t="s">
        <v>17</v>
      </c>
      <c r="E35" s="5"/>
      <c r="F35" s="5">
        <f t="shared" si="9"/>
        <v>0</v>
      </c>
      <c r="G35" s="5" t="s">
        <v>222</v>
      </c>
      <c r="H35" s="5" t="s">
        <v>238</v>
      </c>
    </row>
    <row r="36" spans="1:8" hidden="1" x14ac:dyDescent="0.25">
      <c r="A36" s="5" t="s">
        <v>84</v>
      </c>
      <c r="B36" s="75" t="s">
        <v>209</v>
      </c>
      <c r="C36" s="5">
        <v>6</v>
      </c>
      <c r="D36" s="5" t="s">
        <v>17</v>
      </c>
      <c r="E36" s="5"/>
      <c r="F36" s="5">
        <f t="shared" si="9"/>
        <v>0</v>
      </c>
      <c r="G36" s="5" t="s">
        <v>222</v>
      </c>
      <c r="H36" s="5" t="s">
        <v>239</v>
      </c>
    </row>
    <row r="37" spans="1:8" hidden="1" x14ac:dyDescent="0.25">
      <c r="A37" s="5" t="s">
        <v>86</v>
      </c>
      <c r="B37" s="75" t="s">
        <v>121</v>
      </c>
      <c r="C37" s="5">
        <v>6</v>
      </c>
      <c r="D37" s="5" t="s">
        <v>17</v>
      </c>
      <c r="E37" s="5"/>
      <c r="F37" s="5">
        <f t="shared" si="9"/>
        <v>0</v>
      </c>
      <c r="G37" s="5" t="s">
        <v>222</v>
      </c>
      <c r="H37" s="5" t="s">
        <v>238</v>
      </c>
    </row>
    <row r="38" spans="1:8" hidden="1" x14ac:dyDescent="0.25">
      <c r="A38" s="5" t="s">
        <v>89</v>
      </c>
      <c r="B38" s="75" t="s">
        <v>90</v>
      </c>
      <c r="C38" s="5">
        <v>6</v>
      </c>
      <c r="D38" s="5" t="s">
        <v>17</v>
      </c>
      <c r="E38" s="5"/>
      <c r="F38" s="5">
        <f t="shared" si="9"/>
        <v>0</v>
      </c>
      <c r="G38" s="5" t="s">
        <v>222</v>
      </c>
      <c r="H38" s="5" t="s">
        <v>240</v>
      </c>
    </row>
    <row r="39" spans="1:8" hidden="1" x14ac:dyDescent="0.25">
      <c r="A39" s="5" t="s">
        <v>91</v>
      </c>
      <c r="B39" s="75" t="s">
        <v>205</v>
      </c>
      <c r="C39" s="5">
        <v>6</v>
      </c>
      <c r="D39" s="5" t="s">
        <v>17</v>
      </c>
      <c r="E39" s="5"/>
      <c r="F39" s="5">
        <f t="shared" si="9"/>
        <v>0</v>
      </c>
      <c r="G39" s="5" t="s">
        <v>222</v>
      </c>
      <c r="H39" s="5" t="s">
        <v>241</v>
      </c>
    </row>
    <row r="40" spans="1:8" hidden="1" x14ac:dyDescent="0.25">
      <c r="A40" s="5" t="s">
        <v>94</v>
      </c>
      <c r="B40" s="32" t="s">
        <v>129</v>
      </c>
      <c r="C40" s="33">
        <v>3</v>
      </c>
      <c r="D40" s="33" t="s">
        <v>17</v>
      </c>
      <c r="E40" s="33"/>
      <c r="F40" s="33">
        <f t="shared" si="9"/>
        <v>0</v>
      </c>
      <c r="G40" s="5" t="s">
        <v>222</v>
      </c>
      <c r="H40" s="33" t="s">
        <v>242</v>
      </c>
    </row>
    <row r="41" spans="1:8" hidden="1" x14ac:dyDescent="0.25">
      <c r="A41" s="5" t="s">
        <v>97</v>
      </c>
      <c r="B41" s="75" t="s">
        <v>34</v>
      </c>
      <c r="C41" s="5">
        <v>6</v>
      </c>
      <c r="D41" s="5" t="s">
        <v>17</v>
      </c>
      <c r="E41" s="5"/>
      <c r="F41" s="5">
        <f t="shared" si="9"/>
        <v>0</v>
      </c>
      <c r="G41" s="5" t="s">
        <v>222</v>
      </c>
      <c r="H41" s="5" t="s">
        <v>243</v>
      </c>
    </row>
    <row r="42" spans="1:8" hidden="1" x14ac:dyDescent="0.25">
      <c r="A42" s="5" t="s">
        <v>100</v>
      </c>
      <c r="B42" s="75" t="s">
        <v>209</v>
      </c>
      <c r="C42" s="5">
        <v>6</v>
      </c>
      <c r="D42" s="5" t="s">
        <v>17</v>
      </c>
      <c r="E42" s="5"/>
      <c r="F42" s="5">
        <f t="shared" si="9"/>
        <v>0</v>
      </c>
      <c r="G42" s="5" t="s">
        <v>222</v>
      </c>
      <c r="H42" s="5" t="s">
        <v>244</v>
      </c>
    </row>
    <row r="43" spans="1:8" hidden="1" x14ac:dyDescent="0.25">
      <c r="A43" s="5" t="s">
        <v>103</v>
      </c>
      <c r="B43" s="75" t="s">
        <v>121</v>
      </c>
      <c r="C43" s="5">
        <v>6</v>
      </c>
      <c r="D43" s="5" t="s">
        <v>17</v>
      </c>
      <c r="E43" s="5"/>
      <c r="F43" s="5">
        <f>E43*3</f>
        <v>0</v>
      </c>
      <c r="G43" s="5" t="s">
        <v>222</v>
      </c>
      <c r="H43" s="5" t="s">
        <v>240</v>
      </c>
    </row>
    <row r="44" spans="1:8" hidden="1" x14ac:dyDescent="0.25">
      <c r="A44" s="5"/>
      <c r="B44" s="1" t="s">
        <v>24</v>
      </c>
      <c r="C44" s="1"/>
      <c r="D44" s="1" t="s">
        <v>17</v>
      </c>
      <c r="E44" s="1">
        <f>SUM(E15:E43)</f>
        <v>180</v>
      </c>
      <c r="F44" s="1">
        <f>SUM(F15:F43)</f>
        <v>540</v>
      </c>
      <c r="G44" s="5"/>
      <c r="H44" s="5"/>
    </row>
    <row r="52" spans="17:18" x14ac:dyDescent="0.25">
      <c r="Q52" s="30"/>
      <c r="R52" s="30"/>
    </row>
  </sheetData>
  <pageMargins left="0.7" right="0.7" top="0.75" bottom="0.75" header="0.3" footer="0.3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7"/>
  <sheetViews>
    <sheetView topLeftCell="E1" workbookViewId="0">
      <selection activeCell="U14" sqref="U14"/>
    </sheetView>
  </sheetViews>
  <sheetFormatPr defaultRowHeight="15" x14ac:dyDescent="0.25"/>
  <cols>
    <col min="2" max="2" width="29.5703125" customWidth="1"/>
    <col min="3" max="3" width="18.28515625" customWidth="1"/>
    <col min="4" max="4" width="32.140625" customWidth="1"/>
    <col min="5" max="5" width="17" customWidth="1"/>
    <col min="6" max="6" width="13.140625" customWidth="1"/>
    <col min="7" max="7" width="21" customWidth="1"/>
    <col min="8" max="8" width="23.85546875" customWidth="1"/>
    <col min="9" max="11" width="13.7109375" customWidth="1"/>
    <col min="12" max="12" width="16.7109375" customWidth="1"/>
    <col min="13" max="13" width="21" customWidth="1"/>
    <col min="14" max="14" width="23.85546875" hidden="1" customWidth="1"/>
    <col min="15" max="15" width="13.5703125" customWidth="1"/>
    <col min="16" max="16" width="12.42578125" customWidth="1"/>
    <col min="17" max="18" width="13.7109375" customWidth="1"/>
    <col min="19" max="19" width="13.140625" customWidth="1"/>
    <col min="20" max="20" width="14.140625" customWidth="1"/>
    <col min="21" max="21" width="15.85546875" customWidth="1"/>
    <col min="22" max="22" width="18.85546875" customWidth="1"/>
  </cols>
  <sheetData>
    <row r="1" spans="1:22" x14ac:dyDescent="0.25">
      <c r="A1" s="12" t="s">
        <v>246</v>
      </c>
    </row>
    <row r="3" spans="1:2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339</v>
      </c>
      <c r="I3" s="2" t="s">
        <v>363</v>
      </c>
      <c r="J3" s="2" t="s">
        <v>430</v>
      </c>
      <c r="K3" s="2" t="s">
        <v>431</v>
      </c>
      <c r="L3" s="2" t="s">
        <v>359</v>
      </c>
      <c r="M3" s="2" t="s">
        <v>9</v>
      </c>
      <c r="N3" s="2" t="s">
        <v>10</v>
      </c>
      <c r="O3" s="2" t="s">
        <v>340</v>
      </c>
      <c r="P3" s="2" t="s">
        <v>341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429</v>
      </c>
      <c r="V3" s="2" t="s">
        <v>360</v>
      </c>
    </row>
    <row r="4" spans="1:22" ht="21.75" customHeight="1" x14ac:dyDescent="0.25">
      <c r="A4" s="15" t="s">
        <v>13</v>
      </c>
      <c r="B4" s="6" t="s">
        <v>14</v>
      </c>
      <c r="C4" s="6" t="s">
        <v>15</v>
      </c>
      <c r="D4" s="6" t="s">
        <v>16</v>
      </c>
      <c r="E4" s="6" t="s">
        <v>40</v>
      </c>
      <c r="F4" s="15">
        <v>600</v>
      </c>
      <c r="G4" s="33">
        <v>6</v>
      </c>
      <c r="H4" s="15">
        <v>25</v>
      </c>
      <c r="I4" s="33">
        <v>12</v>
      </c>
      <c r="J4" s="33">
        <v>12</v>
      </c>
      <c r="K4" s="33">
        <f>I4/2</f>
        <v>6</v>
      </c>
      <c r="L4" s="33">
        <f>I4+K4+J4</f>
        <v>30</v>
      </c>
      <c r="M4" s="33" t="s">
        <v>248</v>
      </c>
      <c r="N4" s="33" t="s">
        <v>124</v>
      </c>
      <c r="O4" s="14"/>
      <c r="P4" s="13">
        <f>O4*1.23</f>
        <v>0</v>
      </c>
      <c r="Q4" s="13">
        <f t="shared" ref="Q4:Q12" si="0">O4*I4</f>
        <v>0</v>
      </c>
      <c r="R4" s="13">
        <f>O4*J4</f>
        <v>0</v>
      </c>
      <c r="S4" s="13">
        <f t="shared" ref="S4:S12" si="1">O4*K4</f>
        <v>0</v>
      </c>
      <c r="T4" s="14">
        <f t="shared" ref="T4:T12" si="2">O4*L4</f>
        <v>0</v>
      </c>
      <c r="U4" s="13">
        <f>T4*1.23</f>
        <v>0</v>
      </c>
      <c r="V4" s="154"/>
    </row>
    <row r="5" spans="1:22" ht="23.25" customHeight="1" x14ac:dyDescent="0.25">
      <c r="A5" s="6" t="s">
        <v>18</v>
      </c>
      <c r="B5" s="6" t="s">
        <v>14</v>
      </c>
      <c r="C5" s="6" t="s">
        <v>15</v>
      </c>
      <c r="D5" s="6" t="s">
        <v>16</v>
      </c>
      <c r="E5" s="6" t="s">
        <v>41</v>
      </c>
      <c r="F5" s="15">
        <v>600</v>
      </c>
      <c r="G5" s="33">
        <v>3</v>
      </c>
      <c r="H5" s="15">
        <v>25</v>
      </c>
      <c r="I5" s="33">
        <v>16</v>
      </c>
      <c r="J5" s="33">
        <v>16</v>
      </c>
      <c r="K5" s="33">
        <f t="shared" ref="K5:K12" si="3">I5/2</f>
        <v>8</v>
      </c>
      <c r="L5" s="33">
        <f t="shared" ref="L5:L12" si="4">I5+K5+J5</f>
        <v>40</v>
      </c>
      <c r="M5" s="33" t="s">
        <v>114</v>
      </c>
      <c r="N5" s="33" t="s">
        <v>249</v>
      </c>
      <c r="O5" s="14"/>
      <c r="P5" s="13">
        <f t="shared" ref="P5:P12" si="5">O5*1.23</f>
        <v>0</v>
      </c>
      <c r="Q5" s="13">
        <f t="shared" si="0"/>
        <v>0</v>
      </c>
      <c r="R5" s="13">
        <f t="shared" ref="R5:R12" si="6">O5*J5</f>
        <v>0</v>
      </c>
      <c r="S5" s="13">
        <f t="shared" si="1"/>
        <v>0</v>
      </c>
      <c r="T5" s="14">
        <f t="shared" si="2"/>
        <v>0</v>
      </c>
      <c r="U5" s="13">
        <f t="shared" ref="U5:U12" si="7">T5*1.23</f>
        <v>0</v>
      </c>
      <c r="V5" s="154"/>
    </row>
    <row r="6" spans="1:22" ht="26.25" customHeight="1" x14ac:dyDescent="0.25">
      <c r="A6" s="6" t="s">
        <v>20</v>
      </c>
      <c r="B6" s="6" t="s">
        <v>14</v>
      </c>
      <c r="C6" s="6" t="s">
        <v>15</v>
      </c>
      <c r="D6" s="6" t="s">
        <v>16</v>
      </c>
      <c r="E6" s="5" t="s">
        <v>169</v>
      </c>
      <c r="F6" s="15">
        <v>600</v>
      </c>
      <c r="G6" s="35">
        <v>3</v>
      </c>
      <c r="H6" s="15">
        <v>25</v>
      </c>
      <c r="I6" s="33">
        <v>8</v>
      </c>
      <c r="J6" s="33">
        <v>8</v>
      </c>
      <c r="K6" s="33">
        <f t="shared" si="3"/>
        <v>4</v>
      </c>
      <c r="L6" s="33">
        <f t="shared" si="4"/>
        <v>20</v>
      </c>
      <c r="M6" s="33" t="s">
        <v>114</v>
      </c>
      <c r="N6" s="33" t="s">
        <v>250</v>
      </c>
      <c r="O6" s="14"/>
      <c r="P6" s="13">
        <f t="shared" si="5"/>
        <v>0</v>
      </c>
      <c r="Q6" s="13">
        <f t="shared" si="0"/>
        <v>0</v>
      </c>
      <c r="R6" s="13">
        <f t="shared" si="6"/>
        <v>0</v>
      </c>
      <c r="S6" s="13">
        <f t="shared" si="1"/>
        <v>0</v>
      </c>
      <c r="T6" s="14">
        <f t="shared" si="2"/>
        <v>0</v>
      </c>
      <c r="U6" s="13">
        <f t="shared" si="7"/>
        <v>0</v>
      </c>
      <c r="V6" s="154"/>
    </row>
    <row r="7" spans="1:22" ht="26.25" customHeight="1" x14ac:dyDescent="0.25">
      <c r="A7" s="6" t="s">
        <v>21</v>
      </c>
      <c r="B7" s="6" t="s">
        <v>14</v>
      </c>
      <c r="C7" s="6" t="s">
        <v>15</v>
      </c>
      <c r="D7" s="6" t="s">
        <v>410</v>
      </c>
      <c r="E7" s="6" t="s">
        <v>40</v>
      </c>
      <c r="F7" s="15">
        <v>360</v>
      </c>
      <c r="G7" s="33">
        <v>6</v>
      </c>
      <c r="H7" s="15">
        <v>25</v>
      </c>
      <c r="I7" s="33">
        <v>12</v>
      </c>
      <c r="J7" s="33">
        <v>12</v>
      </c>
      <c r="K7" s="33">
        <f t="shared" si="3"/>
        <v>6</v>
      </c>
      <c r="L7" s="33">
        <f t="shared" si="4"/>
        <v>30</v>
      </c>
      <c r="M7" s="33" t="s">
        <v>114</v>
      </c>
      <c r="N7" s="33" t="s">
        <v>251</v>
      </c>
      <c r="O7" s="14"/>
      <c r="P7" s="13">
        <f t="shared" si="5"/>
        <v>0</v>
      </c>
      <c r="Q7" s="13">
        <f t="shared" si="0"/>
        <v>0</v>
      </c>
      <c r="R7" s="13">
        <f t="shared" si="6"/>
        <v>0</v>
      </c>
      <c r="S7" s="13">
        <f t="shared" si="1"/>
        <v>0</v>
      </c>
      <c r="T7" s="14">
        <f t="shared" si="2"/>
        <v>0</v>
      </c>
      <c r="U7" s="13">
        <f t="shared" si="7"/>
        <v>0</v>
      </c>
      <c r="V7" s="154"/>
    </row>
    <row r="8" spans="1:22" ht="21.75" customHeight="1" x14ac:dyDescent="0.25">
      <c r="A8" s="6" t="s">
        <v>22</v>
      </c>
      <c r="B8" s="6" t="s">
        <v>14</v>
      </c>
      <c r="C8" s="6" t="s">
        <v>15</v>
      </c>
      <c r="D8" s="6" t="s">
        <v>19</v>
      </c>
      <c r="E8" s="6" t="s">
        <v>41</v>
      </c>
      <c r="F8" s="15">
        <v>360</v>
      </c>
      <c r="G8" s="33">
        <v>3</v>
      </c>
      <c r="H8" s="15">
        <v>25</v>
      </c>
      <c r="I8" s="33">
        <v>16</v>
      </c>
      <c r="J8" s="33">
        <v>16</v>
      </c>
      <c r="K8" s="33">
        <f t="shared" si="3"/>
        <v>8</v>
      </c>
      <c r="L8" s="33">
        <f t="shared" si="4"/>
        <v>40</v>
      </c>
      <c r="M8" s="33" t="s">
        <v>114</v>
      </c>
      <c r="N8" s="33" t="s">
        <v>127</v>
      </c>
      <c r="O8" s="14"/>
      <c r="P8" s="13">
        <v>42.9</v>
      </c>
      <c r="Q8" s="13">
        <f t="shared" si="0"/>
        <v>0</v>
      </c>
      <c r="R8" s="13">
        <f t="shared" si="6"/>
        <v>0</v>
      </c>
      <c r="S8" s="13">
        <f t="shared" si="1"/>
        <v>0</v>
      </c>
      <c r="T8" s="14">
        <f t="shared" si="2"/>
        <v>0</v>
      </c>
      <c r="U8" s="13">
        <f t="shared" si="7"/>
        <v>0</v>
      </c>
      <c r="V8" s="154"/>
    </row>
    <row r="9" spans="1:22" ht="23.25" customHeight="1" x14ac:dyDescent="0.25">
      <c r="A9" s="6" t="s">
        <v>23</v>
      </c>
      <c r="B9" s="6" t="s">
        <v>14</v>
      </c>
      <c r="C9" s="6" t="s">
        <v>15</v>
      </c>
      <c r="D9" s="6" t="s">
        <v>19</v>
      </c>
      <c r="E9" s="5" t="s">
        <v>169</v>
      </c>
      <c r="F9" s="15">
        <v>360</v>
      </c>
      <c r="G9" s="35">
        <v>3</v>
      </c>
      <c r="H9" s="15">
        <v>25</v>
      </c>
      <c r="I9" s="33">
        <v>8</v>
      </c>
      <c r="J9" s="33">
        <v>8</v>
      </c>
      <c r="K9" s="33">
        <f t="shared" si="3"/>
        <v>4</v>
      </c>
      <c r="L9" s="33">
        <f t="shared" si="4"/>
        <v>20</v>
      </c>
      <c r="M9" s="33" t="s">
        <v>114</v>
      </c>
      <c r="N9" s="33" t="s">
        <v>252</v>
      </c>
      <c r="O9" s="14"/>
      <c r="P9" s="13">
        <f t="shared" si="5"/>
        <v>0</v>
      </c>
      <c r="Q9" s="13">
        <f t="shared" si="0"/>
        <v>0</v>
      </c>
      <c r="R9" s="13">
        <f t="shared" si="6"/>
        <v>0</v>
      </c>
      <c r="S9" s="13">
        <f t="shared" si="1"/>
        <v>0</v>
      </c>
      <c r="T9" s="14">
        <f t="shared" si="2"/>
        <v>0</v>
      </c>
      <c r="U9" s="13">
        <f t="shared" si="7"/>
        <v>0</v>
      </c>
      <c r="V9" s="154"/>
    </row>
    <row r="10" spans="1:22" ht="22.5" customHeight="1" x14ac:dyDescent="0.25">
      <c r="A10" s="6" t="s">
        <v>54</v>
      </c>
      <c r="B10" s="6" t="s">
        <v>14</v>
      </c>
      <c r="C10" s="6" t="s">
        <v>15</v>
      </c>
      <c r="D10" s="6" t="s">
        <v>411</v>
      </c>
      <c r="E10" s="6" t="s">
        <v>40</v>
      </c>
      <c r="F10" s="15">
        <v>600</v>
      </c>
      <c r="G10" s="159">
        <v>8</v>
      </c>
      <c r="H10" s="15">
        <v>25</v>
      </c>
      <c r="I10" s="33">
        <v>12</v>
      </c>
      <c r="J10" s="33">
        <v>12</v>
      </c>
      <c r="K10" s="33">
        <f t="shared" si="3"/>
        <v>6</v>
      </c>
      <c r="L10" s="33">
        <f t="shared" si="4"/>
        <v>30</v>
      </c>
      <c r="M10" s="33" t="s">
        <v>114</v>
      </c>
      <c r="N10" s="33" t="s">
        <v>124</v>
      </c>
      <c r="O10" s="14"/>
      <c r="P10" s="13">
        <f t="shared" si="5"/>
        <v>0</v>
      </c>
      <c r="Q10" s="13">
        <f t="shared" si="0"/>
        <v>0</v>
      </c>
      <c r="R10" s="13">
        <f t="shared" si="6"/>
        <v>0</v>
      </c>
      <c r="S10" s="13">
        <f t="shared" si="1"/>
        <v>0</v>
      </c>
      <c r="T10" s="14">
        <f t="shared" si="2"/>
        <v>0</v>
      </c>
      <c r="U10" s="13">
        <f t="shared" si="7"/>
        <v>0</v>
      </c>
      <c r="V10" s="154"/>
    </row>
    <row r="11" spans="1:22" ht="27" customHeight="1" x14ac:dyDescent="0.25">
      <c r="A11" s="6" t="s">
        <v>55</v>
      </c>
      <c r="B11" s="6" t="s">
        <v>14</v>
      </c>
      <c r="C11" s="6" t="s">
        <v>15</v>
      </c>
      <c r="D11" s="6" t="s">
        <v>253</v>
      </c>
      <c r="E11" s="6" t="s">
        <v>41</v>
      </c>
      <c r="F11" s="15">
        <v>600</v>
      </c>
      <c r="G11" s="33">
        <v>4</v>
      </c>
      <c r="H11" s="15">
        <v>25</v>
      </c>
      <c r="I11" s="33">
        <v>16</v>
      </c>
      <c r="J11" s="33">
        <v>16</v>
      </c>
      <c r="K11" s="33">
        <f t="shared" si="3"/>
        <v>8</v>
      </c>
      <c r="L11" s="33">
        <f t="shared" si="4"/>
        <v>40</v>
      </c>
      <c r="M11" s="33" t="s">
        <v>114</v>
      </c>
      <c r="N11" s="33" t="s">
        <v>127</v>
      </c>
      <c r="O11" s="14"/>
      <c r="P11" s="13">
        <f t="shared" si="5"/>
        <v>0</v>
      </c>
      <c r="Q11" s="13">
        <f t="shared" si="0"/>
        <v>0</v>
      </c>
      <c r="R11" s="13">
        <f t="shared" si="6"/>
        <v>0</v>
      </c>
      <c r="S11" s="13">
        <f t="shared" si="1"/>
        <v>0</v>
      </c>
      <c r="T11" s="14">
        <f t="shared" si="2"/>
        <v>0</v>
      </c>
      <c r="U11" s="13">
        <f t="shared" si="7"/>
        <v>0</v>
      </c>
      <c r="V11" s="154"/>
    </row>
    <row r="12" spans="1:22" ht="24" customHeight="1" thickBot="1" x14ac:dyDescent="0.3">
      <c r="A12" s="6" t="s">
        <v>56</v>
      </c>
      <c r="B12" s="6" t="s">
        <v>14</v>
      </c>
      <c r="C12" s="6" t="s">
        <v>15</v>
      </c>
      <c r="D12" s="6" t="s">
        <v>253</v>
      </c>
      <c r="E12" s="5" t="s">
        <v>169</v>
      </c>
      <c r="F12" s="15">
        <v>600</v>
      </c>
      <c r="G12" s="35">
        <v>4</v>
      </c>
      <c r="H12" s="15">
        <v>25</v>
      </c>
      <c r="I12" s="33">
        <v>8</v>
      </c>
      <c r="J12" s="33">
        <v>8</v>
      </c>
      <c r="K12" s="33">
        <f t="shared" si="3"/>
        <v>4</v>
      </c>
      <c r="L12" s="33">
        <f t="shared" si="4"/>
        <v>20</v>
      </c>
      <c r="M12" s="33" t="s">
        <v>114</v>
      </c>
      <c r="N12" s="33" t="s">
        <v>250</v>
      </c>
      <c r="O12" s="115"/>
      <c r="P12" s="13">
        <f t="shared" si="5"/>
        <v>0</v>
      </c>
      <c r="Q12" s="13">
        <f t="shared" si="0"/>
        <v>0</v>
      </c>
      <c r="R12" s="13">
        <f t="shared" si="6"/>
        <v>0</v>
      </c>
      <c r="S12" s="120">
        <f t="shared" si="1"/>
        <v>0</v>
      </c>
      <c r="T12" s="115">
        <f t="shared" si="2"/>
        <v>0</v>
      </c>
      <c r="U12" s="120">
        <f t="shared" si="7"/>
        <v>0</v>
      </c>
      <c r="V12" s="154"/>
    </row>
    <row r="13" spans="1:22" ht="25.5" customHeight="1" thickBot="1" x14ac:dyDescent="0.3">
      <c r="A13" s="6"/>
      <c r="B13" s="6"/>
      <c r="C13" s="6"/>
      <c r="D13" s="2" t="s">
        <v>24</v>
      </c>
      <c r="E13" s="2"/>
      <c r="F13" s="2"/>
      <c r="G13" s="2"/>
      <c r="H13" s="2"/>
      <c r="I13" s="2">
        <f>SUM(I4:I12)</f>
        <v>108</v>
      </c>
      <c r="J13" s="2">
        <f>SUM(J4:J12)</f>
        <v>108</v>
      </c>
      <c r="K13" s="2">
        <f>SUM(K4:K12)</f>
        <v>54</v>
      </c>
      <c r="L13" s="2">
        <f>SUM(L4:L12)</f>
        <v>270</v>
      </c>
      <c r="M13" s="6"/>
      <c r="N13" s="6"/>
      <c r="O13" s="16"/>
      <c r="P13" s="3" t="s">
        <v>25</v>
      </c>
      <c r="Q13" s="129">
        <f>SUM(Q4:Q12)</f>
        <v>0</v>
      </c>
      <c r="R13" s="129">
        <f>SUM(R4:R12)</f>
        <v>0</v>
      </c>
      <c r="S13" s="124">
        <f>SUM(S4:S12)</f>
        <v>0</v>
      </c>
      <c r="T13" s="153">
        <f>SUM(T4:T12)</f>
        <v>0</v>
      </c>
      <c r="U13" s="130">
        <f>SUM(U4:U12)</f>
        <v>0</v>
      </c>
    </row>
    <row r="15" spans="1:22" x14ac:dyDescent="0.25">
      <c r="B15" s="121"/>
    </row>
    <row r="16" spans="1:22" hidden="1" x14ac:dyDescent="0.25">
      <c r="A16" s="1">
        <v>1</v>
      </c>
      <c r="B16" s="5">
        <v>2</v>
      </c>
      <c r="C16" s="1">
        <v>3</v>
      </c>
      <c r="D16" s="5">
        <v>4</v>
      </c>
      <c r="E16" s="1">
        <v>5</v>
      </c>
      <c r="F16" s="5">
        <v>6</v>
      </c>
      <c r="G16" s="1">
        <v>7</v>
      </c>
      <c r="H16" s="5">
        <v>8</v>
      </c>
    </row>
    <row r="17" spans="1:8" ht="25.5" hidden="1" x14ac:dyDescent="0.25">
      <c r="A17" s="76" t="s">
        <v>0</v>
      </c>
      <c r="B17" s="76" t="s">
        <v>26</v>
      </c>
      <c r="C17" s="76" t="s">
        <v>6</v>
      </c>
      <c r="D17" s="76" t="s">
        <v>7</v>
      </c>
      <c r="E17" s="76" t="s">
        <v>247</v>
      </c>
      <c r="F17" s="77" t="s">
        <v>27</v>
      </c>
      <c r="G17" s="76" t="s">
        <v>9</v>
      </c>
      <c r="H17" s="76" t="s">
        <v>10</v>
      </c>
    </row>
    <row r="18" spans="1:8" ht="30" hidden="1" x14ac:dyDescent="0.25">
      <c r="A18" s="5">
        <v>1</v>
      </c>
      <c r="B18" s="78" t="s">
        <v>37</v>
      </c>
      <c r="C18" s="33">
        <v>6</v>
      </c>
      <c r="D18" s="33" t="s">
        <v>17</v>
      </c>
      <c r="E18" s="33">
        <v>5</v>
      </c>
      <c r="F18" s="33">
        <f t="shared" ref="F18:F26" si="8">E18*3</f>
        <v>15</v>
      </c>
      <c r="G18" s="33" t="s">
        <v>248</v>
      </c>
      <c r="H18" s="33" t="s">
        <v>124</v>
      </c>
    </row>
    <row r="19" spans="1:8" ht="30" hidden="1" x14ac:dyDescent="0.25">
      <c r="A19" s="5">
        <v>2</v>
      </c>
      <c r="B19" s="78" t="s">
        <v>38</v>
      </c>
      <c r="C19" s="33">
        <v>3</v>
      </c>
      <c r="D19" s="33" t="s">
        <v>17</v>
      </c>
      <c r="E19" s="33">
        <v>8</v>
      </c>
      <c r="F19" s="33">
        <f t="shared" si="8"/>
        <v>24</v>
      </c>
      <c r="G19" s="33" t="s">
        <v>114</v>
      </c>
      <c r="H19" s="33" t="s">
        <v>249</v>
      </c>
    </row>
    <row r="20" spans="1:8" ht="30" hidden="1" x14ac:dyDescent="0.25">
      <c r="A20" s="5">
        <v>3</v>
      </c>
      <c r="B20" s="78" t="s">
        <v>123</v>
      </c>
      <c r="C20" s="35">
        <v>3</v>
      </c>
      <c r="D20" s="33" t="s">
        <v>17</v>
      </c>
      <c r="E20" s="33">
        <v>3</v>
      </c>
      <c r="F20" s="33">
        <f t="shared" si="8"/>
        <v>9</v>
      </c>
      <c r="G20" s="33" t="s">
        <v>114</v>
      </c>
      <c r="H20" s="33" t="s">
        <v>250</v>
      </c>
    </row>
    <row r="21" spans="1:8" ht="30" hidden="1" x14ac:dyDescent="0.25">
      <c r="A21" s="5">
        <v>4</v>
      </c>
      <c r="B21" s="78" t="s">
        <v>34</v>
      </c>
      <c r="C21" s="33">
        <v>6</v>
      </c>
      <c r="D21" s="33" t="s">
        <v>17</v>
      </c>
      <c r="E21" s="33">
        <v>5</v>
      </c>
      <c r="F21" s="33">
        <f t="shared" si="8"/>
        <v>15</v>
      </c>
      <c r="G21" s="33" t="s">
        <v>114</v>
      </c>
      <c r="H21" s="33" t="s">
        <v>251</v>
      </c>
    </row>
    <row r="22" spans="1:8" ht="30" hidden="1" x14ac:dyDescent="0.25">
      <c r="A22" s="5">
        <v>5</v>
      </c>
      <c r="B22" s="78" t="s">
        <v>36</v>
      </c>
      <c r="C22" s="33">
        <v>3</v>
      </c>
      <c r="D22" s="33" t="s">
        <v>17</v>
      </c>
      <c r="E22" s="33">
        <v>8</v>
      </c>
      <c r="F22" s="33">
        <f t="shared" si="8"/>
        <v>24</v>
      </c>
      <c r="G22" s="33" t="s">
        <v>114</v>
      </c>
      <c r="H22" s="33" t="s">
        <v>127</v>
      </c>
    </row>
    <row r="23" spans="1:8" ht="30" hidden="1" x14ac:dyDescent="0.25">
      <c r="A23" s="5">
        <v>6</v>
      </c>
      <c r="B23" s="78" t="s">
        <v>121</v>
      </c>
      <c r="C23" s="35">
        <v>3</v>
      </c>
      <c r="D23" s="33" t="s">
        <v>17</v>
      </c>
      <c r="E23" s="33">
        <v>4</v>
      </c>
      <c r="F23" s="33">
        <f t="shared" si="8"/>
        <v>12</v>
      </c>
      <c r="G23" s="33" t="s">
        <v>114</v>
      </c>
      <c r="H23" s="33" t="s">
        <v>252</v>
      </c>
    </row>
    <row r="24" spans="1:8" ht="30" hidden="1" x14ac:dyDescent="0.25">
      <c r="A24" s="5">
        <v>7</v>
      </c>
      <c r="B24" s="78" t="s">
        <v>90</v>
      </c>
      <c r="C24" s="33">
        <v>6</v>
      </c>
      <c r="D24" s="33" t="s">
        <v>17</v>
      </c>
      <c r="E24" s="33">
        <v>5</v>
      </c>
      <c r="F24" s="33">
        <f t="shared" si="8"/>
        <v>15</v>
      </c>
      <c r="G24" s="33" t="s">
        <v>114</v>
      </c>
      <c r="H24" s="33" t="s">
        <v>124</v>
      </c>
    </row>
    <row r="25" spans="1:8" ht="30" hidden="1" x14ac:dyDescent="0.25">
      <c r="A25" s="5">
        <v>8</v>
      </c>
      <c r="B25" s="78" t="s">
        <v>126</v>
      </c>
      <c r="C25" s="33">
        <v>3</v>
      </c>
      <c r="D25" s="33" t="s">
        <v>17</v>
      </c>
      <c r="E25" s="33">
        <v>8</v>
      </c>
      <c r="F25" s="33">
        <f t="shared" si="8"/>
        <v>24</v>
      </c>
      <c r="G25" s="33" t="s">
        <v>114</v>
      </c>
      <c r="H25" s="33" t="s">
        <v>127</v>
      </c>
    </row>
    <row r="26" spans="1:8" ht="30" hidden="1" x14ac:dyDescent="0.25">
      <c r="A26" s="5">
        <v>9</v>
      </c>
      <c r="B26" s="78" t="s">
        <v>129</v>
      </c>
      <c r="C26" s="35">
        <v>3</v>
      </c>
      <c r="D26" s="33" t="s">
        <v>17</v>
      </c>
      <c r="E26" s="33">
        <v>3</v>
      </c>
      <c r="F26" s="33">
        <f t="shared" si="8"/>
        <v>9</v>
      </c>
      <c r="G26" s="33" t="s">
        <v>114</v>
      </c>
      <c r="H26" s="33" t="s">
        <v>250</v>
      </c>
    </row>
    <row r="27" spans="1:8" hidden="1" x14ac:dyDescent="0.25">
      <c r="A27" s="5"/>
      <c r="B27" s="1" t="s">
        <v>24</v>
      </c>
      <c r="C27" s="1"/>
      <c r="D27" s="1" t="s">
        <v>17</v>
      </c>
      <c r="E27" s="1">
        <f>SUM(E18:E26)</f>
        <v>49</v>
      </c>
      <c r="F27" s="1">
        <f>SUM(F18:F26)</f>
        <v>147</v>
      </c>
      <c r="G27" s="5"/>
      <c r="H27" s="5"/>
    </row>
  </sheetData>
  <pageMargins left="0.7" right="0.7" top="0.75" bottom="0.75" header="0.3" footer="0.3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10"/>
  <sheetViews>
    <sheetView topLeftCell="E3" workbookViewId="0">
      <selection activeCell="U10" sqref="U10"/>
    </sheetView>
  </sheetViews>
  <sheetFormatPr defaultRowHeight="15" x14ac:dyDescent="0.25"/>
  <cols>
    <col min="2" max="2" width="29.5703125" customWidth="1"/>
    <col min="3" max="3" width="18.28515625" customWidth="1"/>
    <col min="4" max="4" width="32.140625" customWidth="1"/>
    <col min="5" max="5" width="17" customWidth="1"/>
    <col min="6" max="6" width="13.140625" customWidth="1"/>
    <col min="7" max="7" width="21" customWidth="1"/>
    <col min="8" max="8" width="23.85546875" customWidth="1"/>
    <col min="9" max="11" width="13.7109375" customWidth="1"/>
    <col min="12" max="12" width="16.7109375" customWidth="1"/>
    <col min="13" max="13" width="23.7109375" customWidth="1"/>
    <col min="14" max="14" width="23.85546875" hidden="1" customWidth="1"/>
    <col min="15" max="15" width="13.5703125" customWidth="1"/>
    <col min="16" max="16" width="12.42578125" customWidth="1"/>
    <col min="17" max="18" width="13.7109375" customWidth="1"/>
    <col min="19" max="19" width="13.140625" customWidth="1"/>
    <col min="20" max="20" width="14.140625" customWidth="1"/>
    <col min="21" max="21" width="15.85546875" customWidth="1"/>
    <col min="22" max="22" width="18.85546875" customWidth="1"/>
  </cols>
  <sheetData>
    <row r="1" spans="1:22" x14ac:dyDescent="0.25">
      <c r="A1" s="12" t="s">
        <v>382</v>
      </c>
    </row>
    <row r="3" spans="1:2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339</v>
      </c>
      <c r="I3" s="2" t="s">
        <v>363</v>
      </c>
      <c r="J3" s="2" t="s">
        <v>430</v>
      </c>
      <c r="K3" s="2" t="s">
        <v>431</v>
      </c>
      <c r="L3" s="2" t="s">
        <v>359</v>
      </c>
      <c r="M3" s="2" t="s">
        <v>9</v>
      </c>
      <c r="N3" s="2" t="s">
        <v>10</v>
      </c>
      <c r="O3" s="2" t="s">
        <v>340</v>
      </c>
      <c r="P3" s="2" t="s">
        <v>341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429</v>
      </c>
      <c r="V3" s="2" t="s">
        <v>360</v>
      </c>
    </row>
    <row r="4" spans="1:22" ht="30" x14ac:dyDescent="0.25">
      <c r="A4" s="15" t="s">
        <v>13</v>
      </c>
      <c r="B4" s="6" t="s">
        <v>14</v>
      </c>
      <c r="C4" s="6" t="s">
        <v>15</v>
      </c>
      <c r="D4" s="6" t="s">
        <v>412</v>
      </c>
      <c r="E4" s="6" t="s">
        <v>40</v>
      </c>
      <c r="F4" s="15">
        <v>600</v>
      </c>
      <c r="G4" s="33">
        <v>8</v>
      </c>
      <c r="H4" s="15">
        <v>25</v>
      </c>
      <c r="I4" s="33">
        <v>16</v>
      </c>
      <c r="J4" s="33">
        <v>16</v>
      </c>
      <c r="K4" s="33">
        <f t="shared" ref="K4:K9" si="0">I4/2</f>
        <v>8</v>
      </c>
      <c r="L4" s="33">
        <f>I4+K4+J4</f>
        <v>40</v>
      </c>
      <c r="M4" s="33" t="s">
        <v>383</v>
      </c>
      <c r="N4" s="35" t="s">
        <v>385</v>
      </c>
      <c r="O4" s="14"/>
      <c r="P4" s="13">
        <f t="shared" ref="P4:P9" si="1">O4*1.23</f>
        <v>0</v>
      </c>
      <c r="Q4" s="13">
        <f t="shared" ref="Q4:Q9" si="2">O4*I4</f>
        <v>0</v>
      </c>
      <c r="R4" s="13">
        <f>O4*J4</f>
        <v>0</v>
      </c>
      <c r="S4" s="13">
        <f t="shared" ref="S4:S9" si="3">O4*K4</f>
        <v>0</v>
      </c>
      <c r="T4" s="14">
        <f t="shared" ref="T4:T9" si="4">O4*L4</f>
        <v>0</v>
      </c>
      <c r="U4" s="13">
        <f t="shared" ref="U4:U9" si="5">T4*1.23</f>
        <v>0</v>
      </c>
      <c r="V4" s="154"/>
    </row>
    <row r="5" spans="1:22" ht="30" x14ac:dyDescent="0.25">
      <c r="A5" s="6" t="s">
        <v>18</v>
      </c>
      <c r="B5" s="6" t="s">
        <v>14</v>
      </c>
      <c r="C5" s="6" t="s">
        <v>15</v>
      </c>
      <c r="D5" s="6" t="s">
        <v>368</v>
      </c>
      <c r="E5" s="6" t="s">
        <v>145</v>
      </c>
      <c r="F5" s="15">
        <v>600</v>
      </c>
      <c r="G5" s="33">
        <v>8</v>
      </c>
      <c r="H5" s="15">
        <v>25</v>
      </c>
      <c r="I5" s="33">
        <v>16</v>
      </c>
      <c r="J5" s="33">
        <v>16</v>
      </c>
      <c r="K5" s="33">
        <f t="shared" si="0"/>
        <v>8</v>
      </c>
      <c r="L5" s="33">
        <f t="shared" ref="L5:L9" si="6">I5+K5+J5</f>
        <v>40</v>
      </c>
      <c r="M5" s="33" t="s">
        <v>384</v>
      </c>
      <c r="N5" s="35" t="s">
        <v>385</v>
      </c>
      <c r="O5" s="14"/>
      <c r="P5" s="13">
        <f t="shared" si="1"/>
        <v>0</v>
      </c>
      <c r="Q5" s="13">
        <f t="shared" si="2"/>
        <v>0</v>
      </c>
      <c r="R5" s="13">
        <f t="shared" ref="R5:R9" si="7">O5*J5</f>
        <v>0</v>
      </c>
      <c r="S5" s="13">
        <f t="shared" si="3"/>
        <v>0</v>
      </c>
      <c r="T5" s="14">
        <f t="shared" si="4"/>
        <v>0</v>
      </c>
      <c r="U5" s="13">
        <f t="shared" si="5"/>
        <v>0</v>
      </c>
      <c r="V5" s="154"/>
    </row>
    <row r="6" spans="1:22" ht="30" x14ac:dyDescent="0.25">
      <c r="A6" s="6" t="s">
        <v>20</v>
      </c>
      <c r="B6" s="6" t="s">
        <v>14</v>
      </c>
      <c r="C6" s="6" t="s">
        <v>15</v>
      </c>
      <c r="D6" s="6" t="s">
        <v>368</v>
      </c>
      <c r="E6" s="5" t="s">
        <v>41</v>
      </c>
      <c r="F6" s="15">
        <v>600</v>
      </c>
      <c r="G6" s="35">
        <v>4</v>
      </c>
      <c r="H6" s="15">
        <v>25</v>
      </c>
      <c r="I6" s="33">
        <v>8</v>
      </c>
      <c r="J6" s="33">
        <v>8</v>
      </c>
      <c r="K6" s="33">
        <f t="shared" si="0"/>
        <v>4</v>
      </c>
      <c r="L6" s="33">
        <f t="shared" si="6"/>
        <v>20</v>
      </c>
      <c r="M6" s="33" t="s">
        <v>384</v>
      </c>
      <c r="N6" s="35" t="s">
        <v>386</v>
      </c>
      <c r="O6" s="14"/>
      <c r="P6" s="13">
        <f t="shared" si="1"/>
        <v>0</v>
      </c>
      <c r="Q6" s="13">
        <f t="shared" si="2"/>
        <v>0</v>
      </c>
      <c r="R6" s="13">
        <f t="shared" si="7"/>
        <v>0</v>
      </c>
      <c r="S6" s="13">
        <f t="shared" si="3"/>
        <v>0</v>
      </c>
      <c r="T6" s="14">
        <f t="shared" si="4"/>
        <v>0</v>
      </c>
      <c r="U6" s="13">
        <f t="shared" si="5"/>
        <v>0</v>
      </c>
      <c r="V6" s="154"/>
    </row>
    <row r="7" spans="1:22" ht="30" x14ac:dyDescent="0.25">
      <c r="A7" s="6" t="s">
        <v>21</v>
      </c>
      <c r="B7" s="6" t="s">
        <v>14</v>
      </c>
      <c r="C7" s="6" t="s">
        <v>15</v>
      </c>
      <c r="D7" s="6" t="s">
        <v>370</v>
      </c>
      <c r="E7" s="6" t="s">
        <v>40</v>
      </c>
      <c r="F7" s="15">
        <v>600</v>
      </c>
      <c r="G7" s="33">
        <v>8</v>
      </c>
      <c r="H7" s="15">
        <v>25</v>
      </c>
      <c r="I7" s="33">
        <v>16</v>
      </c>
      <c r="J7" s="33">
        <v>16</v>
      </c>
      <c r="K7" s="33">
        <f t="shared" si="0"/>
        <v>8</v>
      </c>
      <c r="L7" s="33">
        <f t="shared" si="6"/>
        <v>40</v>
      </c>
      <c r="M7" s="33" t="s">
        <v>384</v>
      </c>
      <c r="N7" s="35" t="s">
        <v>385</v>
      </c>
      <c r="O7" s="14"/>
      <c r="P7" s="13">
        <f t="shared" si="1"/>
        <v>0</v>
      </c>
      <c r="Q7" s="13">
        <f t="shared" si="2"/>
        <v>0</v>
      </c>
      <c r="R7" s="13">
        <f t="shared" si="7"/>
        <v>0</v>
      </c>
      <c r="S7" s="13">
        <f t="shared" si="3"/>
        <v>0</v>
      </c>
      <c r="T7" s="14">
        <f t="shared" si="4"/>
        <v>0</v>
      </c>
      <c r="U7" s="13">
        <f t="shared" si="5"/>
        <v>0</v>
      </c>
      <c r="V7" s="154"/>
    </row>
    <row r="8" spans="1:22" ht="30" x14ac:dyDescent="0.25">
      <c r="A8" s="6" t="s">
        <v>22</v>
      </c>
      <c r="B8" s="6" t="s">
        <v>14</v>
      </c>
      <c r="C8" s="6" t="s">
        <v>15</v>
      </c>
      <c r="D8" s="6" t="s">
        <v>370</v>
      </c>
      <c r="E8" s="6" t="s">
        <v>145</v>
      </c>
      <c r="F8" s="15">
        <v>600</v>
      </c>
      <c r="G8" s="33">
        <v>8</v>
      </c>
      <c r="H8" s="15">
        <v>25</v>
      </c>
      <c r="I8" s="33">
        <v>16</v>
      </c>
      <c r="J8" s="33">
        <v>16</v>
      </c>
      <c r="K8" s="33">
        <f t="shared" si="0"/>
        <v>8</v>
      </c>
      <c r="L8" s="33">
        <f t="shared" si="6"/>
        <v>40</v>
      </c>
      <c r="M8" s="33" t="s">
        <v>384</v>
      </c>
      <c r="N8" s="35" t="s">
        <v>385</v>
      </c>
      <c r="O8" s="14"/>
      <c r="P8" s="13">
        <f t="shared" si="1"/>
        <v>0</v>
      </c>
      <c r="Q8" s="13">
        <f t="shared" si="2"/>
        <v>0</v>
      </c>
      <c r="R8" s="13">
        <f t="shared" si="7"/>
        <v>0</v>
      </c>
      <c r="S8" s="13">
        <f t="shared" si="3"/>
        <v>0</v>
      </c>
      <c r="T8" s="14">
        <f t="shared" si="4"/>
        <v>0</v>
      </c>
      <c r="U8" s="13">
        <f t="shared" si="5"/>
        <v>0</v>
      </c>
      <c r="V8" s="154"/>
    </row>
    <row r="9" spans="1:22" ht="30.75" thickBot="1" x14ac:dyDescent="0.3">
      <c r="A9" s="6" t="s">
        <v>23</v>
      </c>
      <c r="B9" s="6" t="s">
        <v>14</v>
      </c>
      <c r="C9" s="6" t="s">
        <v>15</v>
      </c>
      <c r="D9" s="6" t="s">
        <v>370</v>
      </c>
      <c r="E9" s="5" t="s">
        <v>41</v>
      </c>
      <c r="F9" s="15">
        <v>600</v>
      </c>
      <c r="G9" s="35">
        <v>4</v>
      </c>
      <c r="H9" s="15">
        <v>25</v>
      </c>
      <c r="I9" s="33">
        <v>8</v>
      </c>
      <c r="J9" s="33">
        <v>8</v>
      </c>
      <c r="K9" s="33">
        <f t="shared" si="0"/>
        <v>4</v>
      </c>
      <c r="L9" s="33">
        <f t="shared" si="6"/>
        <v>20</v>
      </c>
      <c r="M9" s="33" t="s">
        <v>384</v>
      </c>
      <c r="N9" s="35" t="s">
        <v>386</v>
      </c>
      <c r="O9" s="14"/>
      <c r="P9" s="13">
        <f t="shared" si="1"/>
        <v>0</v>
      </c>
      <c r="Q9" s="13">
        <f t="shared" si="2"/>
        <v>0</v>
      </c>
      <c r="R9" s="13">
        <f t="shared" si="7"/>
        <v>0</v>
      </c>
      <c r="S9" s="13">
        <f t="shared" si="3"/>
        <v>0</v>
      </c>
      <c r="T9" s="14">
        <f t="shared" si="4"/>
        <v>0</v>
      </c>
      <c r="U9" s="13">
        <f t="shared" si="5"/>
        <v>0</v>
      </c>
      <c r="V9" s="154"/>
    </row>
    <row r="10" spans="1:22" ht="26.25" customHeight="1" thickBot="1" x14ac:dyDescent="0.3">
      <c r="A10" s="6"/>
      <c r="B10" s="6"/>
      <c r="C10" s="6"/>
      <c r="D10" s="2" t="s">
        <v>24</v>
      </c>
      <c r="E10" s="2"/>
      <c r="F10" s="2"/>
      <c r="G10" s="2"/>
      <c r="H10" s="2"/>
      <c r="I10" s="2">
        <f>SUM(I4:I9)</f>
        <v>80</v>
      </c>
      <c r="J10" s="2">
        <f>SUM(J4:J9)</f>
        <v>80</v>
      </c>
      <c r="K10" s="2">
        <f>SUM(K4:K9)</f>
        <v>40</v>
      </c>
      <c r="L10" s="2">
        <f>SUM(L4:L9)</f>
        <v>200</v>
      </c>
      <c r="M10" s="6"/>
      <c r="N10" s="6"/>
      <c r="O10" s="16"/>
      <c r="P10" s="3" t="s">
        <v>25</v>
      </c>
      <c r="Q10" s="129">
        <f>SUM(Q4:Q9)</f>
        <v>0</v>
      </c>
      <c r="R10" s="129">
        <f>SUM(R4:R9)</f>
        <v>0</v>
      </c>
      <c r="S10" s="124">
        <f>SUM(S4:S9)</f>
        <v>0</v>
      </c>
      <c r="T10" s="153">
        <f>SUM(T4:T9)</f>
        <v>0</v>
      </c>
      <c r="U10" s="130">
        <f>SUM(U4:U9)</f>
        <v>0</v>
      </c>
    </row>
  </sheetData>
  <phoneticPr fontId="30" type="noConversion"/>
  <pageMargins left="0.7" right="0.7" top="0.75" bottom="0.75" header="0.3" footer="0.3"/>
  <pageSetup paperSize="9"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81"/>
  <sheetViews>
    <sheetView topLeftCell="E1" workbookViewId="0">
      <selection activeCell="U30" sqref="U30"/>
    </sheetView>
  </sheetViews>
  <sheetFormatPr defaultRowHeight="15" x14ac:dyDescent="0.25"/>
  <cols>
    <col min="1" max="1" width="14.85546875" customWidth="1"/>
    <col min="2" max="2" width="26.28515625" customWidth="1"/>
    <col min="3" max="3" width="20.85546875" customWidth="1"/>
    <col min="4" max="4" width="32.140625" customWidth="1"/>
    <col min="5" max="5" width="17" customWidth="1"/>
    <col min="6" max="6" width="13.140625" customWidth="1"/>
    <col min="7" max="7" width="21" customWidth="1"/>
    <col min="8" max="8" width="23.85546875" customWidth="1"/>
    <col min="9" max="11" width="15.5703125" customWidth="1"/>
    <col min="12" max="12" width="16.7109375" customWidth="1"/>
    <col min="13" max="13" width="21" customWidth="1"/>
    <col min="14" max="14" width="23.85546875" hidden="1" customWidth="1"/>
    <col min="15" max="15" width="13.5703125" customWidth="1"/>
    <col min="16" max="16" width="12.42578125" customWidth="1"/>
    <col min="17" max="18" width="14.140625" customWidth="1"/>
    <col min="19" max="19" width="13.5703125" customWidth="1"/>
    <col min="20" max="20" width="14.140625" customWidth="1"/>
    <col min="21" max="21" width="15.85546875" customWidth="1"/>
    <col min="22" max="22" width="21.140625" customWidth="1"/>
  </cols>
  <sheetData>
    <row r="1" spans="1:22" x14ac:dyDescent="0.25">
      <c r="A1" s="12" t="s">
        <v>255</v>
      </c>
    </row>
    <row r="3" spans="1:22" ht="5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339</v>
      </c>
      <c r="I3" s="2" t="s">
        <v>363</v>
      </c>
      <c r="J3" s="2" t="s">
        <v>430</v>
      </c>
      <c r="K3" s="2" t="s">
        <v>431</v>
      </c>
      <c r="L3" s="2" t="s">
        <v>359</v>
      </c>
      <c r="M3" s="2" t="s">
        <v>9</v>
      </c>
      <c r="N3" s="2" t="s">
        <v>10</v>
      </c>
      <c r="O3" s="2" t="s">
        <v>340</v>
      </c>
      <c r="P3" s="2" t="s">
        <v>341</v>
      </c>
      <c r="Q3" s="3" t="s">
        <v>364</v>
      </c>
      <c r="R3" s="3" t="s">
        <v>427</v>
      </c>
      <c r="S3" s="3" t="s">
        <v>425</v>
      </c>
      <c r="T3" s="3" t="s">
        <v>428</v>
      </c>
      <c r="U3" s="2" t="s">
        <v>419</v>
      </c>
      <c r="V3" s="2" t="s">
        <v>360</v>
      </c>
    </row>
    <row r="4" spans="1:22" x14ac:dyDescent="0.25">
      <c r="A4" s="15" t="s">
        <v>13</v>
      </c>
      <c r="B4" s="6" t="s">
        <v>14</v>
      </c>
      <c r="C4" s="6" t="s">
        <v>15</v>
      </c>
      <c r="D4" s="6" t="s">
        <v>333</v>
      </c>
      <c r="E4" s="6" t="s">
        <v>40</v>
      </c>
      <c r="F4" s="15">
        <v>360</v>
      </c>
      <c r="G4" s="33">
        <v>6</v>
      </c>
      <c r="H4" s="15">
        <v>25</v>
      </c>
      <c r="I4" s="33">
        <v>11</v>
      </c>
      <c r="J4" s="33">
        <v>11</v>
      </c>
      <c r="K4" s="33">
        <v>6</v>
      </c>
      <c r="L4" s="33">
        <f>I4+K4+J4</f>
        <v>28</v>
      </c>
      <c r="M4" s="33" t="s">
        <v>289</v>
      </c>
      <c r="N4" s="33" t="s">
        <v>289</v>
      </c>
      <c r="O4" s="14"/>
      <c r="P4" s="13">
        <f>O4*1.23</f>
        <v>0</v>
      </c>
      <c r="Q4" s="13">
        <f t="shared" ref="Q4:Q29" si="0">O4*I4</f>
        <v>0</v>
      </c>
      <c r="R4" s="13">
        <f>O4*J4</f>
        <v>0</v>
      </c>
      <c r="S4" s="13">
        <f t="shared" ref="S4:S29" si="1">O4*K4</f>
        <v>0</v>
      </c>
      <c r="T4" s="14">
        <f>O4*L4</f>
        <v>0</v>
      </c>
      <c r="U4" s="13">
        <f>T4*1.23</f>
        <v>0</v>
      </c>
      <c r="V4" s="154"/>
    </row>
    <row r="5" spans="1:22" x14ac:dyDescent="0.25">
      <c r="A5" s="15" t="s">
        <v>18</v>
      </c>
      <c r="B5" s="6" t="s">
        <v>14</v>
      </c>
      <c r="C5" s="6" t="s">
        <v>15</v>
      </c>
      <c r="D5" s="6" t="s">
        <v>333</v>
      </c>
      <c r="E5" s="6" t="s">
        <v>145</v>
      </c>
      <c r="F5" s="15">
        <v>360</v>
      </c>
      <c r="G5" s="33">
        <v>6</v>
      </c>
      <c r="H5" s="15">
        <v>25</v>
      </c>
      <c r="I5" s="33">
        <v>2</v>
      </c>
      <c r="J5" s="33">
        <v>2</v>
      </c>
      <c r="K5" s="33">
        <v>2</v>
      </c>
      <c r="L5" s="33">
        <f t="shared" ref="L5:L29" si="2">I5+K5+J5</f>
        <v>6</v>
      </c>
      <c r="M5" s="33" t="s">
        <v>289</v>
      </c>
      <c r="N5" s="33" t="s">
        <v>289</v>
      </c>
      <c r="O5" s="14"/>
      <c r="P5" s="13">
        <f t="shared" ref="P5:P28" si="3">O5*1.23</f>
        <v>0</v>
      </c>
      <c r="Q5" s="13">
        <f t="shared" si="0"/>
        <v>0</v>
      </c>
      <c r="R5" s="13">
        <f t="shared" ref="R5:R29" si="4">O5*J5</f>
        <v>0</v>
      </c>
      <c r="S5" s="13">
        <f t="shared" si="1"/>
        <v>0</v>
      </c>
      <c r="T5" s="14">
        <f t="shared" ref="T5:T29" si="5">O5*L5</f>
        <v>0</v>
      </c>
      <c r="U5" s="13">
        <f t="shared" ref="U5:U29" si="6">T5*1.23</f>
        <v>0</v>
      </c>
      <c r="V5" s="154"/>
    </row>
    <row r="6" spans="1:22" x14ac:dyDescent="0.25">
      <c r="A6" s="15" t="s">
        <v>20</v>
      </c>
      <c r="B6" s="6" t="s">
        <v>14</v>
      </c>
      <c r="C6" s="6" t="s">
        <v>15</v>
      </c>
      <c r="D6" s="6" t="s">
        <v>333</v>
      </c>
      <c r="E6" s="5" t="s">
        <v>40</v>
      </c>
      <c r="F6" s="15">
        <v>195</v>
      </c>
      <c r="G6" s="35">
        <v>6</v>
      </c>
      <c r="H6" s="15">
        <v>25</v>
      </c>
      <c r="I6" s="33">
        <v>4</v>
      </c>
      <c r="J6" s="33">
        <v>4</v>
      </c>
      <c r="K6" s="33">
        <v>2</v>
      </c>
      <c r="L6" s="33">
        <f t="shared" si="2"/>
        <v>10</v>
      </c>
      <c r="M6" s="33" t="s">
        <v>289</v>
      </c>
      <c r="N6" s="33" t="s">
        <v>289</v>
      </c>
      <c r="O6" s="14"/>
      <c r="P6" s="13">
        <f t="shared" si="3"/>
        <v>0</v>
      </c>
      <c r="Q6" s="13">
        <f t="shared" si="0"/>
        <v>0</v>
      </c>
      <c r="R6" s="13">
        <f t="shared" si="4"/>
        <v>0</v>
      </c>
      <c r="S6" s="13">
        <f t="shared" si="1"/>
        <v>0</v>
      </c>
      <c r="T6" s="14">
        <f t="shared" si="5"/>
        <v>0</v>
      </c>
      <c r="U6" s="13">
        <f t="shared" si="6"/>
        <v>0</v>
      </c>
      <c r="V6" s="154"/>
    </row>
    <row r="7" spans="1:22" x14ac:dyDescent="0.25">
      <c r="A7" s="15" t="s">
        <v>21</v>
      </c>
      <c r="B7" s="6" t="s">
        <v>14</v>
      </c>
      <c r="C7" s="6" t="s">
        <v>15</v>
      </c>
      <c r="D7" s="6" t="s">
        <v>333</v>
      </c>
      <c r="E7" s="6" t="s">
        <v>145</v>
      </c>
      <c r="F7" s="15">
        <v>195</v>
      </c>
      <c r="G7" s="33">
        <v>6</v>
      </c>
      <c r="H7" s="15">
        <v>25</v>
      </c>
      <c r="I7" s="33">
        <v>6</v>
      </c>
      <c r="J7" s="33">
        <v>6</v>
      </c>
      <c r="K7" s="33">
        <v>3</v>
      </c>
      <c r="L7" s="33">
        <f t="shared" si="2"/>
        <v>15</v>
      </c>
      <c r="M7" s="33" t="s">
        <v>289</v>
      </c>
      <c r="N7" s="33" t="s">
        <v>289</v>
      </c>
      <c r="O7" s="14"/>
      <c r="P7" s="13">
        <f t="shared" si="3"/>
        <v>0</v>
      </c>
      <c r="Q7" s="13">
        <f t="shared" si="0"/>
        <v>0</v>
      </c>
      <c r="R7" s="13">
        <f t="shared" si="4"/>
        <v>0</v>
      </c>
      <c r="S7" s="13">
        <f t="shared" si="1"/>
        <v>0</v>
      </c>
      <c r="T7" s="14">
        <f t="shared" si="5"/>
        <v>0</v>
      </c>
      <c r="U7" s="13">
        <f t="shared" si="6"/>
        <v>0</v>
      </c>
      <c r="V7" s="154"/>
    </row>
    <row r="8" spans="1:22" x14ac:dyDescent="0.25">
      <c r="A8" s="15" t="s">
        <v>22</v>
      </c>
      <c r="B8" s="6" t="s">
        <v>14</v>
      </c>
      <c r="C8" s="6" t="s">
        <v>15</v>
      </c>
      <c r="D8" s="6" t="s">
        <v>333</v>
      </c>
      <c r="E8" s="6" t="s">
        <v>169</v>
      </c>
      <c r="F8" s="15">
        <v>195</v>
      </c>
      <c r="G8" s="33">
        <v>3</v>
      </c>
      <c r="H8" s="15">
        <v>25</v>
      </c>
      <c r="I8" s="33">
        <v>2</v>
      </c>
      <c r="J8" s="33">
        <v>2</v>
      </c>
      <c r="K8" s="33">
        <v>2</v>
      </c>
      <c r="L8" s="33">
        <f t="shared" si="2"/>
        <v>6</v>
      </c>
      <c r="M8" s="33" t="s">
        <v>289</v>
      </c>
      <c r="N8" s="33" t="s">
        <v>289</v>
      </c>
      <c r="O8" s="14"/>
      <c r="P8" s="13">
        <f t="shared" si="3"/>
        <v>0</v>
      </c>
      <c r="Q8" s="13">
        <f t="shared" si="0"/>
        <v>0</v>
      </c>
      <c r="R8" s="13">
        <f t="shared" si="4"/>
        <v>0</v>
      </c>
      <c r="S8" s="13">
        <f t="shared" si="1"/>
        <v>0</v>
      </c>
      <c r="T8" s="14">
        <f t="shared" si="5"/>
        <v>0</v>
      </c>
      <c r="U8" s="13">
        <f t="shared" si="6"/>
        <v>0</v>
      </c>
      <c r="V8" s="154"/>
    </row>
    <row r="9" spans="1:22" x14ac:dyDescent="0.25">
      <c r="A9" s="15" t="s">
        <v>23</v>
      </c>
      <c r="B9" s="6" t="s">
        <v>14</v>
      </c>
      <c r="C9" s="6" t="s">
        <v>15</v>
      </c>
      <c r="D9" s="6" t="s">
        <v>19</v>
      </c>
      <c r="E9" s="6" t="s">
        <v>40</v>
      </c>
      <c r="F9" s="15">
        <v>360</v>
      </c>
      <c r="G9" s="33">
        <v>6</v>
      </c>
      <c r="H9" s="15">
        <v>25</v>
      </c>
      <c r="I9" s="33">
        <v>18</v>
      </c>
      <c r="J9" s="33">
        <v>18</v>
      </c>
      <c r="K9" s="33">
        <v>9</v>
      </c>
      <c r="L9" s="33">
        <f t="shared" si="2"/>
        <v>45</v>
      </c>
      <c r="M9" s="33" t="s">
        <v>289</v>
      </c>
      <c r="N9" s="33" t="s">
        <v>289</v>
      </c>
      <c r="O9" s="14"/>
      <c r="P9" s="13">
        <f t="shared" si="3"/>
        <v>0</v>
      </c>
      <c r="Q9" s="13">
        <f t="shared" si="0"/>
        <v>0</v>
      </c>
      <c r="R9" s="13">
        <f t="shared" si="4"/>
        <v>0</v>
      </c>
      <c r="S9" s="13">
        <f t="shared" si="1"/>
        <v>0</v>
      </c>
      <c r="T9" s="14">
        <f t="shared" si="5"/>
        <v>0</v>
      </c>
      <c r="U9" s="13">
        <f t="shared" si="6"/>
        <v>0</v>
      </c>
      <c r="V9" s="154"/>
    </row>
    <row r="10" spans="1:22" x14ac:dyDescent="0.25">
      <c r="A10" s="15" t="s">
        <v>54</v>
      </c>
      <c r="B10" s="6" t="s">
        <v>14</v>
      </c>
      <c r="C10" s="6" t="s">
        <v>15</v>
      </c>
      <c r="D10" s="6" t="s">
        <v>19</v>
      </c>
      <c r="E10" s="6" t="s">
        <v>145</v>
      </c>
      <c r="F10" s="15">
        <v>360</v>
      </c>
      <c r="G10" s="33">
        <v>6</v>
      </c>
      <c r="H10" s="15">
        <v>25</v>
      </c>
      <c r="I10" s="33">
        <v>20</v>
      </c>
      <c r="J10" s="33">
        <v>20</v>
      </c>
      <c r="K10" s="33">
        <v>10</v>
      </c>
      <c r="L10" s="33">
        <f t="shared" si="2"/>
        <v>50</v>
      </c>
      <c r="M10" s="33" t="s">
        <v>289</v>
      </c>
      <c r="N10" s="33" t="s">
        <v>289</v>
      </c>
      <c r="O10" s="14"/>
      <c r="P10" s="13">
        <f t="shared" si="3"/>
        <v>0</v>
      </c>
      <c r="Q10" s="13">
        <f t="shared" si="0"/>
        <v>0</v>
      </c>
      <c r="R10" s="13">
        <f t="shared" si="4"/>
        <v>0</v>
      </c>
      <c r="S10" s="13">
        <f t="shared" si="1"/>
        <v>0</v>
      </c>
      <c r="T10" s="14">
        <f t="shared" si="5"/>
        <v>0</v>
      </c>
      <c r="U10" s="13">
        <f t="shared" si="6"/>
        <v>0</v>
      </c>
      <c r="V10" s="154"/>
    </row>
    <row r="11" spans="1:22" x14ac:dyDescent="0.25">
      <c r="A11" s="15" t="s">
        <v>55</v>
      </c>
      <c r="B11" s="6" t="s">
        <v>14</v>
      </c>
      <c r="C11" s="6" t="s">
        <v>15</v>
      </c>
      <c r="D11" s="6" t="s">
        <v>19</v>
      </c>
      <c r="E11" s="5" t="s">
        <v>169</v>
      </c>
      <c r="F11" s="15">
        <v>360</v>
      </c>
      <c r="G11" s="35">
        <v>3</v>
      </c>
      <c r="H11" s="15">
        <v>25</v>
      </c>
      <c r="I11" s="33">
        <v>5</v>
      </c>
      <c r="J11" s="33">
        <v>5</v>
      </c>
      <c r="K11" s="33">
        <v>3</v>
      </c>
      <c r="L11" s="33">
        <f t="shared" si="2"/>
        <v>13</v>
      </c>
      <c r="M11" s="33" t="s">
        <v>289</v>
      </c>
      <c r="N11" s="33" t="s">
        <v>289</v>
      </c>
      <c r="O11" s="14"/>
      <c r="P11" s="13">
        <f t="shared" si="3"/>
        <v>0</v>
      </c>
      <c r="Q11" s="13">
        <f t="shared" si="0"/>
        <v>0</v>
      </c>
      <c r="R11" s="13">
        <f t="shared" si="4"/>
        <v>0</v>
      </c>
      <c r="S11" s="13">
        <f t="shared" si="1"/>
        <v>0</v>
      </c>
      <c r="T11" s="14">
        <f t="shared" si="5"/>
        <v>0</v>
      </c>
      <c r="U11" s="13">
        <f t="shared" si="6"/>
        <v>0</v>
      </c>
      <c r="V11" s="154"/>
    </row>
    <row r="12" spans="1:22" x14ac:dyDescent="0.25">
      <c r="A12" s="15" t="s">
        <v>56</v>
      </c>
      <c r="B12" s="6" t="s">
        <v>14</v>
      </c>
      <c r="C12" s="6" t="s">
        <v>15</v>
      </c>
      <c r="D12" s="6" t="s">
        <v>16</v>
      </c>
      <c r="E12" s="6" t="s">
        <v>40</v>
      </c>
      <c r="F12" s="15">
        <v>590</v>
      </c>
      <c r="G12" s="33">
        <v>6</v>
      </c>
      <c r="H12" s="15">
        <v>25</v>
      </c>
      <c r="I12" s="33">
        <v>38</v>
      </c>
      <c r="J12" s="33">
        <v>38</v>
      </c>
      <c r="K12" s="33">
        <v>19</v>
      </c>
      <c r="L12" s="33">
        <f t="shared" si="2"/>
        <v>95</v>
      </c>
      <c r="M12" s="33" t="s">
        <v>289</v>
      </c>
      <c r="N12" s="33" t="s">
        <v>289</v>
      </c>
      <c r="O12" s="14"/>
      <c r="P12" s="13">
        <f t="shared" si="3"/>
        <v>0</v>
      </c>
      <c r="Q12" s="13">
        <f t="shared" si="0"/>
        <v>0</v>
      </c>
      <c r="R12" s="13">
        <f t="shared" si="4"/>
        <v>0</v>
      </c>
      <c r="S12" s="13">
        <f t="shared" si="1"/>
        <v>0</v>
      </c>
      <c r="T12" s="14">
        <f t="shared" si="5"/>
        <v>0</v>
      </c>
      <c r="U12" s="13">
        <f t="shared" si="6"/>
        <v>0</v>
      </c>
      <c r="V12" s="154"/>
    </row>
    <row r="13" spans="1:22" x14ac:dyDescent="0.25">
      <c r="A13" s="15" t="s">
        <v>59</v>
      </c>
      <c r="B13" s="6" t="s">
        <v>14</v>
      </c>
      <c r="C13" s="6" t="s">
        <v>15</v>
      </c>
      <c r="D13" s="6" t="s">
        <v>16</v>
      </c>
      <c r="E13" s="6" t="s">
        <v>145</v>
      </c>
      <c r="F13" s="15">
        <v>590</v>
      </c>
      <c r="G13" s="33">
        <v>6</v>
      </c>
      <c r="H13" s="15">
        <v>25</v>
      </c>
      <c r="I13" s="33">
        <v>42</v>
      </c>
      <c r="J13" s="33">
        <v>42</v>
      </c>
      <c r="K13" s="33">
        <v>21</v>
      </c>
      <c r="L13" s="33">
        <f t="shared" si="2"/>
        <v>105</v>
      </c>
      <c r="M13" s="33" t="s">
        <v>289</v>
      </c>
      <c r="N13" s="33" t="s">
        <v>289</v>
      </c>
      <c r="O13" s="14"/>
      <c r="P13" s="13">
        <f t="shared" si="3"/>
        <v>0</v>
      </c>
      <c r="Q13" s="13">
        <f t="shared" si="0"/>
        <v>0</v>
      </c>
      <c r="R13" s="13">
        <f t="shared" si="4"/>
        <v>0</v>
      </c>
      <c r="S13" s="13">
        <f t="shared" si="1"/>
        <v>0</v>
      </c>
      <c r="T13" s="14">
        <f t="shared" si="5"/>
        <v>0</v>
      </c>
      <c r="U13" s="13">
        <f t="shared" si="6"/>
        <v>0</v>
      </c>
      <c r="V13" s="154"/>
    </row>
    <row r="14" spans="1:22" x14ac:dyDescent="0.25">
      <c r="A14" s="15" t="s">
        <v>62</v>
      </c>
      <c r="B14" s="6" t="s">
        <v>14</v>
      </c>
      <c r="C14" s="6" t="s">
        <v>15</v>
      </c>
      <c r="D14" s="6" t="s">
        <v>16</v>
      </c>
      <c r="E14" s="5" t="s">
        <v>169</v>
      </c>
      <c r="F14" s="15">
        <v>590</v>
      </c>
      <c r="G14" s="35">
        <v>3</v>
      </c>
      <c r="H14" s="15">
        <v>25</v>
      </c>
      <c r="I14" s="33">
        <v>7</v>
      </c>
      <c r="J14" s="33">
        <v>7</v>
      </c>
      <c r="K14" s="33">
        <v>4</v>
      </c>
      <c r="L14" s="33">
        <f t="shared" si="2"/>
        <v>18</v>
      </c>
      <c r="M14" s="33" t="s">
        <v>289</v>
      </c>
      <c r="N14" s="33" t="s">
        <v>289</v>
      </c>
      <c r="O14" s="14"/>
      <c r="P14" s="13">
        <f t="shared" si="3"/>
        <v>0</v>
      </c>
      <c r="Q14" s="13">
        <f t="shared" si="0"/>
        <v>0</v>
      </c>
      <c r="R14" s="13">
        <f t="shared" si="4"/>
        <v>0</v>
      </c>
      <c r="S14" s="13">
        <f t="shared" si="1"/>
        <v>0</v>
      </c>
      <c r="T14" s="14">
        <f t="shared" si="5"/>
        <v>0</v>
      </c>
      <c r="U14" s="13">
        <f t="shared" si="6"/>
        <v>0</v>
      </c>
      <c r="V14" s="154"/>
    </row>
    <row r="15" spans="1:22" x14ac:dyDescent="0.25">
      <c r="A15" s="15" t="s">
        <v>64</v>
      </c>
      <c r="B15" s="6" t="s">
        <v>14</v>
      </c>
      <c r="C15" s="6" t="s">
        <v>15</v>
      </c>
      <c r="D15" s="6" t="s">
        <v>16</v>
      </c>
      <c r="E15" s="6" t="s">
        <v>40</v>
      </c>
      <c r="F15" s="15">
        <v>500</v>
      </c>
      <c r="G15" s="35">
        <v>6</v>
      </c>
      <c r="H15" s="15">
        <v>25</v>
      </c>
      <c r="I15" s="33">
        <v>2</v>
      </c>
      <c r="J15" s="33">
        <v>2</v>
      </c>
      <c r="K15" s="33">
        <v>2</v>
      </c>
      <c r="L15" s="33">
        <f t="shared" si="2"/>
        <v>6</v>
      </c>
      <c r="M15" s="33" t="s">
        <v>289</v>
      </c>
      <c r="N15" s="33" t="s">
        <v>289</v>
      </c>
      <c r="O15" s="14"/>
      <c r="P15" s="13">
        <f t="shared" si="3"/>
        <v>0</v>
      </c>
      <c r="Q15" s="13">
        <f t="shared" si="0"/>
        <v>0</v>
      </c>
      <c r="R15" s="13">
        <f t="shared" si="4"/>
        <v>0</v>
      </c>
      <c r="S15" s="13">
        <f t="shared" si="1"/>
        <v>0</v>
      </c>
      <c r="T15" s="14">
        <f t="shared" si="5"/>
        <v>0</v>
      </c>
      <c r="U15" s="13">
        <f t="shared" si="6"/>
        <v>0</v>
      </c>
      <c r="V15" s="154"/>
    </row>
    <row r="16" spans="1:22" x14ac:dyDescent="0.25">
      <c r="A16" s="15" t="s">
        <v>66</v>
      </c>
      <c r="B16" s="6" t="s">
        <v>14</v>
      </c>
      <c r="C16" s="6" t="s">
        <v>15</v>
      </c>
      <c r="D16" s="6" t="s">
        <v>16</v>
      </c>
      <c r="E16" s="6" t="s">
        <v>145</v>
      </c>
      <c r="F16" s="15">
        <v>500</v>
      </c>
      <c r="G16" s="15">
        <v>6</v>
      </c>
      <c r="H16" s="15">
        <v>25</v>
      </c>
      <c r="I16" s="15">
        <v>2</v>
      </c>
      <c r="J16" s="15">
        <v>2</v>
      </c>
      <c r="K16" s="15">
        <v>2</v>
      </c>
      <c r="L16" s="33">
        <f t="shared" si="2"/>
        <v>6</v>
      </c>
      <c r="M16" s="33" t="s">
        <v>289</v>
      </c>
      <c r="N16" s="33" t="s">
        <v>289</v>
      </c>
      <c r="O16" s="14"/>
      <c r="P16" s="13">
        <f t="shared" si="3"/>
        <v>0</v>
      </c>
      <c r="Q16" s="13">
        <f t="shared" si="0"/>
        <v>0</v>
      </c>
      <c r="R16" s="13">
        <f t="shared" si="4"/>
        <v>0</v>
      </c>
      <c r="S16" s="13">
        <f t="shared" si="1"/>
        <v>0</v>
      </c>
      <c r="T16" s="14">
        <f t="shared" si="5"/>
        <v>0</v>
      </c>
      <c r="U16" s="13">
        <f t="shared" si="6"/>
        <v>0</v>
      </c>
      <c r="V16" s="154"/>
    </row>
    <row r="17" spans="1:22" x14ac:dyDescent="0.25">
      <c r="A17" s="15" t="s">
        <v>68</v>
      </c>
      <c r="B17" s="6" t="s">
        <v>14</v>
      </c>
      <c r="C17" s="6" t="s">
        <v>15</v>
      </c>
      <c r="D17" s="6" t="s">
        <v>158</v>
      </c>
      <c r="E17" s="6" t="s">
        <v>40</v>
      </c>
      <c r="F17" s="15">
        <v>590</v>
      </c>
      <c r="G17" s="15">
        <v>8</v>
      </c>
      <c r="H17" s="15">
        <v>25</v>
      </c>
      <c r="I17" s="15">
        <v>14</v>
      </c>
      <c r="J17" s="15">
        <v>14</v>
      </c>
      <c r="K17" s="15">
        <v>7</v>
      </c>
      <c r="L17" s="33">
        <f t="shared" si="2"/>
        <v>35</v>
      </c>
      <c r="M17" s="33" t="s">
        <v>289</v>
      </c>
      <c r="N17" s="33" t="s">
        <v>289</v>
      </c>
      <c r="O17" s="14"/>
      <c r="P17" s="13">
        <f t="shared" si="3"/>
        <v>0</v>
      </c>
      <c r="Q17" s="13">
        <f t="shared" si="0"/>
        <v>0</v>
      </c>
      <c r="R17" s="13">
        <f t="shared" si="4"/>
        <v>0</v>
      </c>
      <c r="S17" s="13">
        <f t="shared" si="1"/>
        <v>0</v>
      </c>
      <c r="T17" s="14">
        <f t="shared" si="5"/>
        <v>0</v>
      </c>
      <c r="U17" s="13">
        <f t="shared" si="6"/>
        <v>0</v>
      </c>
      <c r="V17" s="154"/>
    </row>
    <row r="18" spans="1:22" x14ac:dyDescent="0.25">
      <c r="A18" s="15" t="s">
        <v>70</v>
      </c>
      <c r="B18" s="6" t="s">
        <v>14</v>
      </c>
      <c r="C18" s="6" t="s">
        <v>15</v>
      </c>
      <c r="D18" s="6" t="s">
        <v>158</v>
      </c>
      <c r="E18" s="6" t="s">
        <v>145</v>
      </c>
      <c r="F18" s="15">
        <v>590</v>
      </c>
      <c r="G18" s="15">
        <v>8</v>
      </c>
      <c r="H18" s="15">
        <v>25</v>
      </c>
      <c r="I18" s="15">
        <v>18</v>
      </c>
      <c r="J18" s="15">
        <v>18</v>
      </c>
      <c r="K18" s="15">
        <v>9</v>
      </c>
      <c r="L18" s="33">
        <f t="shared" si="2"/>
        <v>45</v>
      </c>
      <c r="M18" s="33" t="s">
        <v>289</v>
      </c>
      <c r="N18" s="33" t="s">
        <v>289</v>
      </c>
      <c r="O18" s="14"/>
      <c r="P18" s="13">
        <f t="shared" si="3"/>
        <v>0</v>
      </c>
      <c r="Q18" s="13">
        <f t="shared" si="0"/>
        <v>0</v>
      </c>
      <c r="R18" s="13">
        <f t="shared" si="4"/>
        <v>0</v>
      </c>
      <c r="S18" s="13">
        <f t="shared" si="1"/>
        <v>0</v>
      </c>
      <c r="T18" s="14">
        <f t="shared" si="5"/>
        <v>0</v>
      </c>
      <c r="U18" s="13">
        <f t="shared" si="6"/>
        <v>0</v>
      </c>
      <c r="V18" s="154"/>
    </row>
    <row r="19" spans="1:22" x14ac:dyDescent="0.25">
      <c r="A19" s="15" t="s">
        <v>72</v>
      </c>
      <c r="B19" s="6" t="s">
        <v>14</v>
      </c>
      <c r="C19" s="6" t="s">
        <v>15</v>
      </c>
      <c r="D19" s="6" t="s">
        <v>158</v>
      </c>
      <c r="E19" s="6" t="s">
        <v>291</v>
      </c>
      <c r="F19" s="15">
        <v>590</v>
      </c>
      <c r="G19" s="15">
        <v>6</v>
      </c>
      <c r="H19" s="15">
        <v>25</v>
      </c>
      <c r="I19" s="15">
        <v>1</v>
      </c>
      <c r="J19" s="15">
        <v>1</v>
      </c>
      <c r="K19" s="15">
        <v>1</v>
      </c>
      <c r="L19" s="33">
        <f t="shared" si="2"/>
        <v>3</v>
      </c>
      <c r="M19" s="33" t="s">
        <v>289</v>
      </c>
      <c r="N19" s="33" t="s">
        <v>289</v>
      </c>
      <c r="O19" s="14"/>
      <c r="P19" s="13">
        <f t="shared" si="3"/>
        <v>0</v>
      </c>
      <c r="Q19" s="13">
        <f t="shared" si="0"/>
        <v>0</v>
      </c>
      <c r="R19" s="13">
        <f t="shared" si="4"/>
        <v>0</v>
      </c>
      <c r="S19" s="13">
        <f t="shared" si="1"/>
        <v>0</v>
      </c>
      <c r="T19" s="14">
        <f t="shared" si="5"/>
        <v>0</v>
      </c>
      <c r="U19" s="13">
        <f t="shared" si="6"/>
        <v>0</v>
      </c>
      <c r="V19" s="154"/>
    </row>
    <row r="20" spans="1:22" x14ac:dyDescent="0.25">
      <c r="A20" s="15" t="s">
        <v>74</v>
      </c>
      <c r="B20" s="6" t="s">
        <v>292</v>
      </c>
      <c r="C20" s="6" t="s">
        <v>15</v>
      </c>
      <c r="D20" s="6" t="s">
        <v>333</v>
      </c>
      <c r="E20" s="93" t="s">
        <v>293</v>
      </c>
      <c r="F20" s="15">
        <v>100</v>
      </c>
      <c r="G20" s="158"/>
      <c r="H20" s="6"/>
      <c r="I20" s="15">
        <v>2</v>
      </c>
      <c r="J20" s="15">
        <v>2</v>
      </c>
      <c r="K20" s="15">
        <v>2</v>
      </c>
      <c r="L20" s="33">
        <f t="shared" si="2"/>
        <v>6</v>
      </c>
      <c r="M20" s="33" t="s">
        <v>289</v>
      </c>
      <c r="N20" s="33" t="s">
        <v>289</v>
      </c>
      <c r="O20" s="14"/>
      <c r="P20" s="13">
        <f t="shared" si="3"/>
        <v>0</v>
      </c>
      <c r="Q20" s="13">
        <f t="shared" si="0"/>
        <v>0</v>
      </c>
      <c r="R20" s="13">
        <f t="shared" si="4"/>
        <v>0</v>
      </c>
      <c r="S20" s="13">
        <f t="shared" si="1"/>
        <v>0</v>
      </c>
      <c r="T20" s="14">
        <f t="shared" si="5"/>
        <v>0</v>
      </c>
      <c r="U20" s="13">
        <f t="shared" si="6"/>
        <v>0</v>
      </c>
      <c r="V20" s="154"/>
    </row>
    <row r="21" spans="1:22" x14ac:dyDescent="0.25">
      <c r="A21" s="15" t="s">
        <v>77</v>
      </c>
      <c r="B21" s="6" t="s">
        <v>292</v>
      </c>
      <c r="C21" s="6" t="s">
        <v>15</v>
      </c>
      <c r="D21" s="6" t="s">
        <v>333</v>
      </c>
      <c r="E21" s="6" t="s">
        <v>294</v>
      </c>
      <c r="F21" s="15">
        <v>100</v>
      </c>
      <c r="G21" s="15"/>
      <c r="H21" s="6"/>
      <c r="I21" s="15">
        <v>1</v>
      </c>
      <c r="J21" s="15">
        <v>1</v>
      </c>
      <c r="K21" s="15">
        <v>1</v>
      </c>
      <c r="L21" s="33">
        <f t="shared" si="2"/>
        <v>3</v>
      </c>
      <c r="M21" s="33" t="s">
        <v>289</v>
      </c>
      <c r="N21" s="33" t="s">
        <v>289</v>
      </c>
      <c r="O21" s="14"/>
      <c r="P21" s="13">
        <f t="shared" si="3"/>
        <v>0</v>
      </c>
      <c r="Q21" s="13">
        <f t="shared" si="0"/>
        <v>0</v>
      </c>
      <c r="R21" s="13">
        <f t="shared" si="4"/>
        <v>0</v>
      </c>
      <c r="S21" s="13">
        <f t="shared" si="1"/>
        <v>0</v>
      </c>
      <c r="T21" s="14">
        <f t="shared" si="5"/>
        <v>0</v>
      </c>
      <c r="U21" s="13">
        <f t="shared" si="6"/>
        <v>0</v>
      </c>
      <c r="V21" s="154"/>
    </row>
    <row r="22" spans="1:22" x14ac:dyDescent="0.25">
      <c r="A22" s="15" t="s">
        <v>78</v>
      </c>
      <c r="B22" s="6" t="s">
        <v>292</v>
      </c>
      <c r="C22" s="6" t="s">
        <v>15</v>
      </c>
      <c r="D22" s="6" t="s">
        <v>333</v>
      </c>
      <c r="E22" s="6" t="s">
        <v>295</v>
      </c>
      <c r="F22" s="15">
        <v>100</v>
      </c>
      <c r="G22" s="15"/>
      <c r="H22" s="6"/>
      <c r="I22" s="15">
        <v>1</v>
      </c>
      <c r="J22" s="15">
        <v>1</v>
      </c>
      <c r="K22" s="15">
        <v>1</v>
      </c>
      <c r="L22" s="33">
        <f t="shared" si="2"/>
        <v>3</v>
      </c>
      <c r="M22" s="33" t="s">
        <v>289</v>
      </c>
      <c r="N22" s="33" t="s">
        <v>289</v>
      </c>
      <c r="O22" s="14"/>
      <c r="P22" s="13">
        <f t="shared" si="3"/>
        <v>0</v>
      </c>
      <c r="Q22" s="13">
        <f t="shared" si="0"/>
        <v>0</v>
      </c>
      <c r="R22" s="13">
        <f t="shared" si="4"/>
        <v>0</v>
      </c>
      <c r="S22" s="13">
        <f t="shared" si="1"/>
        <v>0</v>
      </c>
      <c r="T22" s="14">
        <f t="shared" si="5"/>
        <v>0</v>
      </c>
      <c r="U22" s="13">
        <f t="shared" si="6"/>
        <v>0</v>
      </c>
      <c r="V22" s="154"/>
    </row>
    <row r="23" spans="1:22" x14ac:dyDescent="0.25">
      <c r="A23" s="15" t="s">
        <v>81</v>
      </c>
      <c r="B23" s="6" t="s">
        <v>292</v>
      </c>
      <c r="C23" s="6" t="s">
        <v>15</v>
      </c>
      <c r="D23" s="6" t="s">
        <v>333</v>
      </c>
      <c r="E23" s="6" t="s">
        <v>296</v>
      </c>
      <c r="F23" s="15">
        <v>100</v>
      </c>
      <c r="G23" s="15"/>
      <c r="H23" s="6"/>
      <c r="I23" s="15">
        <v>1</v>
      </c>
      <c r="J23" s="15">
        <v>1</v>
      </c>
      <c r="K23" s="15">
        <v>1</v>
      </c>
      <c r="L23" s="33">
        <f t="shared" si="2"/>
        <v>3</v>
      </c>
      <c r="M23" s="33" t="s">
        <v>289</v>
      </c>
      <c r="N23" s="33" t="s">
        <v>289</v>
      </c>
      <c r="O23" s="14"/>
      <c r="P23" s="13">
        <f t="shared" si="3"/>
        <v>0</v>
      </c>
      <c r="Q23" s="13">
        <f t="shared" si="0"/>
        <v>0</v>
      </c>
      <c r="R23" s="13">
        <f t="shared" si="4"/>
        <v>0</v>
      </c>
      <c r="S23" s="13">
        <f t="shared" si="1"/>
        <v>0</v>
      </c>
      <c r="T23" s="14">
        <f t="shared" si="5"/>
        <v>0</v>
      </c>
      <c r="U23" s="13">
        <f t="shared" si="6"/>
        <v>0</v>
      </c>
      <c r="V23" s="154"/>
    </row>
    <row r="24" spans="1:22" ht="28.5" customHeight="1" x14ac:dyDescent="0.25">
      <c r="A24" s="15" t="s">
        <v>83</v>
      </c>
      <c r="B24" s="35" t="s">
        <v>355</v>
      </c>
      <c r="C24" s="6" t="s">
        <v>15</v>
      </c>
      <c r="D24" s="6" t="s">
        <v>333</v>
      </c>
      <c r="E24" s="6" t="s">
        <v>297</v>
      </c>
      <c r="F24" s="15">
        <v>25</v>
      </c>
      <c r="G24" s="15"/>
      <c r="H24" s="6"/>
      <c r="I24" s="15">
        <v>64</v>
      </c>
      <c r="J24" s="15">
        <v>64</v>
      </c>
      <c r="K24" s="15">
        <v>32</v>
      </c>
      <c r="L24" s="33">
        <f t="shared" si="2"/>
        <v>160</v>
      </c>
      <c r="M24" s="33" t="s">
        <v>289</v>
      </c>
      <c r="N24" s="33" t="s">
        <v>289</v>
      </c>
      <c r="O24" s="14"/>
      <c r="P24" s="13">
        <f t="shared" si="3"/>
        <v>0</v>
      </c>
      <c r="Q24" s="13">
        <f t="shared" si="0"/>
        <v>0</v>
      </c>
      <c r="R24" s="13">
        <f t="shared" si="4"/>
        <v>0</v>
      </c>
      <c r="S24" s="13">
        <f t="shared" si="1"/>
        <v>0</v>
      </c>
      <c r="T24" s="14">
        <f t="shared" si="5"/>
        <v>0</v>
      </c>
      <c r="U24" s="13">
        <f t="shared" si="6"/>
        <v>0</v>
      </c>
      <c r="V24" s="154"/>
    </row>
    <row r="25" spans="1:22" ht="30" hidden="1" x14ac:dyDescent="0.25">
      <c r="A25" s="15" t="s">
        <v>84</v>
      </c>
      <c r="B25" s="35" t="s">
        <v>355</v>
      </c>
      <c r="C25" s="6" t="s">
        <v>15</v>
      </c>
      <c r="D25" s="6" t="s">
        <v>19</v>
      </c>
      <c r="E25" s="6" t="s">
        <v>298</v>
      </c>
      <c r="F25" s="15">
        <v>50</v>
      </c>
      <c r="G25" s="15"/>
      <c r="H25" s="6"/>
      <c r="I25" s="15">
        <v>0</v>
      </c>
      <c r="J25" s="15">
        <v>0</v>
      </c>
      <c r="K25" s="15">
        <v>0</v>
      </c>
      <c r="L25" s="33">
        <f t="shared" si="2"/>
        <v>0</v>
      </c>
      <c r="M25" s="33" t="s">
        <v>289</v>
      </c>
      <c r="N25" s="33" t="s">
        <v>289</v>
      </c>
      <c r="O25" s="14"/>
      <c r="P25" s="13">
        <f t="shared" si="3"/>
        <v>0</v>
      </c>
      <c r="Q25" s="13">
        <f t="shared" si="0"/>
        <v>0</v>
      </c>
      <c r="R25" s="13">
        <f t="shared" si="4"/>
        <v>0</v>
      </c>
      <c r="S25" s="13">
        <f t="shared" si="1"/>
        <v>0</v>
      </c>
      <c r="T25" s="14">
        <f t="shared" si="5"/>
        <v>0</v>
      </c>
      <c r="U25" s="13">
        <f t="shared" si="6"/>
        <v>0</v>
      </c>
      <c r="V25" s="154"/>
    </row>
    <row r="26" spans="1:22" x14ac:dyDescent="0.25">
      <c r="A26" s="15" t="s">
        <v>84</v>
      </c>
      <c r="B26" s="6" t="s">
        <v>292</v>
      </c>
      <c r="C26" s="6" t="s">
        <v>15</v>
      </c>
      <c r="D26" s="6" t="s">
        <v>19</v>
      </c>
      <c r="E26" s="6" t="s">
        <v>299</v>
      </c>
      <c r="F26" s="15">
        <v>100</v>
      </c>
      <c r="G26" s="15"/>
      <c r="H26" s="6"/>
      <c r="I26" s="15">
        <v>2</v>
      </c>
      <c r="J26" s="15">
        <v>2</v>
      </c>
      <c r="K26" s="15">
        <v>2</v>
      </c>
      <c r="L26" s="33">
        <f t="shared" si="2"/>
        <v>6</v>
      </c>
      <c r="M26" s="33" t="s">
        <v>289</v>
      </c>
      <c r="N26" s="33" t="s">
        <v>289</v>
      </c>
      <c r="O26" s="14"/>
      <c r="P26" s="13">
        <f t="shared" si="3"/>
        <v>0</v>
      </c>
      <c r="Q26" s="13">
        <f t="shared" si="0"/>
        <v>0</v>
      </c>
      <c r="R26" s="13">
        <f t="shared" si="4"/>
        <v>0</v>
      </c>
      <c r="S26" s="13">
        <f t="shared" si="1"/>
        <v>0</v>
      </c>
      <c r="T26" s="14">
        <f t="shared" si="5"/>
        <v>0</v>
      </c>
      <c r="U26" s="13">
        <f t="shared" si="6"/>
        <v>0</v>
      </c>
      <c r="V26" s="154"/>
    </row>
    <row r="27" spans="1:22" x14ac:dyDescent="0.25">
      <c r="A27" s="15" t="s">
        <v>86</v>
      </c>
      <c r="B27" s="6" t="s">
        <v>292</v>
      </c>
      <c r="C27" s="6" t="s">
        <v>15</v>
      </c>
      <c r="D27" s="6" t="s">
        <v>16</v>
      </c>
      <c r="E27" s="6" t="s">
        <v>300</v>
      </c>
      <c r="F27" s="15">
        <v>100</v>
      </c>
      <c r="G27" s="15"/>
      <c r="H27" s="6"/>
      <c r="I27" s="15">
        <v>12</v>
      </c>
      <c r="J27" s="15">
        <v>12</v>
      </c>
      <c r="K27" s="15">
        <v>6</v>
      </c>
      <c r="L27" s="33">
        <f t="shared" si="2"/>
        <v>30</v>
      </c>
      <c r="M27" s="33" t="s">
        <v>289</v>
      </c>
      <c r="N27" s="33" t="s">
        <v>289</v>
      </c>
      <c r="O27" s="14"/>
      <c r="P27" s="13">
        <f t="shared" si="3"/>
        <v>0</v>
      </c>
      <c r="Q27" s="13">
        <f t="shared" si="0"/>
        <v>0</v>
      </c>
      <c r="R27" s="13">
        <f t="shared" si="4"/>
        <v>0</v>
      </c>
      <c r="S27" s="13">
        <f t="shared" si="1"/>
        <v>0</v>
      </c>
      <c r="T27" s="14">
        <f t="shared" si="5"/>
        <v>0</v>
      </c>
      <c r="U27" s="13">
        <f t="shared" si="6"/>
        <v>0</v>
      </c>
      <c r="V27" s="154"/>
    </row>
    <row r="28" spans="1:22" x14ac:dyDescent="0.25">
      <c r="A28" s="15" t="s">
        <v>89</v>
      </c>
      <c r="B28" s="35" t="s">
        <v>356</v>
      </c>
      <c r="C28" s="6" t="s">
        <v>15</v>
      </c>
      <c r="D28" s="35" t="s">
        <v>342</v>
      </c>
      <c r="E28" s="6" t="s">
        <v>301</v>
      </c>
      <c r="F28" s="15"/>
      <c r="G28" s="15"/>
      <c r="H28" s="6"/>
      <c r="I28" s="15">
        <v>6</v>
      </c>
      <c r="J28" s="15">
        <v>6</v>
      </c>
      <c r="K28" s="15">
        <v>3</v>
      </c>
      <c r="L28" s="33">
        <f t="shared" si="2"/>
        <v>15</v>
      </c>
      <c r="M28" s="33" t="s">
        <v>289</v>
      </c>
      <c r="N28" s="33" t="s">
        <v>289</v>
      </c>
      <c r="O28" s="14"/>
      <c r="P28" s="13">
        <f t="shared" si="3"/>
        <v>0</v>
      </c>
      <c r="Q28" s="13">
        <f t="shared" si="0"/>
        <v>0</v>
      </c>
      <c r="R28" s="13">
        <f t="shared" si="4"/>
        <v>0</v>
      </c>
      <c r="S28" s="13">
        <f t="shared" si="1"/>
        <v>0</v>
      </c>
      <c r="T28" s="14">
        <f t="shared" si="5"/>
        <v>0</v>
      </c>
      <c r="U28" s="13">
        <f t="shared" si="6"/>
        <v>0</v>
      </c>
      <c r="V28" s="154"/>
    </row>
    <row r="29" spans="1:22" ht="15.75" thickBot="1" x14ac:dyDescent="0.3">
      <c r="A29" s="15" t="s">
        <v>91</v>
      </c>
      <c r="B29" s="35" t="s">
        <v>356</v>
      </c>
      <c r="C29" s="6" t="s">
        <v>15</v>
      </c>
      <c r="D29" s="35" t="s">
        <v>342</v>
      </c>
      <c r="E29" s="6" t="s">
        <v>302</v>
      </c>
      <c r="F29" s="15"/>
      <c r="G29" s="15"/>
      <c r="H29" s="6"/>
      <c r="I29" s="15">
        <v>225</v>
      </c>
      <c r="J29" s="15">
        <v>225</v>
      </c>
      <c r="K29" s="15">
        <v>125</v>
      </c>
      <c r="L29" s="33">
        <f t="shared" si="2"/>
        <v>575</v>
      </c>
      <c r="M29" s="33" t="s">
        <v>289</v>
      </c>
      <c r="N29" s="33" t="s">
        <v>289</v>
      </c>
      <c r="O29" s="14"/>
      <c r="P29" s="13">
        <f>O29*1.23</f>
        <v>0</v>
      </c>
      <c r="Q29" s="13">
        <f t="shared" si="0"/>
        <v>0</v>
      </c>
      <c r="R29" s="13">
        <f t="shared" si="4"/>
        <v>0</v>
      </c>
      <c r="S29" s="13">
        <f t="shared" si="1"/>
        <v>0</v>
      </c>
      <c r="T29" s="115">
        <f t="shared" si="5"/>
        <v>0</v>
      </c>
      <c r="U29" s="120">
        <f t="shared" si="6"/>
        <v>0</v>
      </c>
      <c r="V29" s="154"/>
    </row>
    <row r="30" spans="1:22" ht="30.75" customHeight="1" thickBot="1" x14ac:dyDescent="0.3">
      <c r="A30" s="6"/>
      <c r="B30" s="6"/>
      <c r="C30" s="6"/>
      <c r="D30" s="2" t="s">
        <v>24</v>
      </c>
      <c r="E30" s="2"/>
      <c r="F30" s="2"/>
      <c r="G30" s="2"/>
      <c r="H30" s="2"/>
      <c r="I30" s="2">
        <f>SUM(I4:I29)</f>
        <v>506</v>
      </c>
      <c r="J30" s="2">
        <f>SUM(J4:J29)</f>
        <v>506</v>
      </c>
      <c r="K30" s="2">
        <f>SUM(K4:K29)</f>
        <v>275</v>
      </c>
      <c r="L30" s="2">
        <f>SUM(L4:L29)</f>
        <v>1287</v>
      </c>
      <c r="M30" s="6"/>
      <c r="N30" s="6"/>
      <c r="O30" s="16"/>
      <c r="P30" s="3" t="s">
        <v>25</v>
      </c>
      <c r="Q30" s="131">
        <f>SUM(Q4:Q29)</f>
        <v>0</v>
      </c>
      <c r="R30" s="131">
        <f>SUM(R4:R29)</f>
        <v>0</v>
      </c>
      <c r="S30" s="131">
        <f>SUM(S4:S29)</f>
        <v>0</v>
      </c>
      <c r="T30" s="123">
        <f>SUM(T4:T29)</f>
        <v>0</v>
      </c>
      <c r="U30" s="125">
        <f>SUM(U4:U29)</f>
        <v>0</v>
      </c>
    </row>
    <row r="33" spans="1:8" x14ac:dyDescent="0.25">
      <c r="B33" s="116"/>
      <c r="C33" s="116"/>
      <c r="D33" s="116"/>
      <c r="E33" s="116"/>
      <c r="F33" s="116"/>
      <c r="G33" s="116"/>
      <c r="H33" s="116"/>
    </row>
    <row r="34" spans="1:8" x14ac:dyDescent="0.25">
      <c r="B34" s="116"/>
      <c r="C34" s="116"/>
      <c r="D34" s="116"/>
      <c r="E34" s="116"/>
      <c r="F34" s="116"/>
      <c r="G34" s="116"/>
      <c r="H34" s="116"/>
    </row>
    <row r="35" spans="1:8" ht="15.75" hidden="1" x14ac:dyDescent="0.25">
      <c r="A35" s="163" t="s">
        <v>256</v>
      </c>
      <c r="B35" s="163"/>
    </row>
    <row r="36" spans="1:8" ht="15.75" hidden="1" x14ac:dyDescent="0.25">
      <c r="A36" s="79"/>
      <c r="B36" s="80"/>
    </row>
    <row r="37" spans="1:8" ht="15.75" hidden="1" x14ac:dyDescent="0.25">
      <c r="A37" s="81" t="s">
        <v>257</v>
      </c>
      <c r="B37" s="82" t="s">
        <v>247</v>
      </c>
    </row>
    <row r="38" spans="1:8" hidden="1" x14ac:dyDescent="0.25">
      <c r="A38" s="83" t="s">
        <v>258</v>
      </c>
      <c r="B38" s="84"/>
    </row>
    <row r="39" spans="1:8" hidden="1" x14ac:dyDescent="0.25">
      <c r="A39" s="106" t="s">
        <v>259</v>
      </c>
      <c r="B39" s="107">
        <v>11</v>
      </c>
      <c r="C39" t="s">
        <v>290</v>
      </c>
    </row>
    <row r="40" spans="1:8" hidden="1" x14ac:dyDescent="0.25">
      <c r="A40" s="106" t="s">
        <v>260</v>
      </c>
      <c r="B40" s="107">
        <v>2</v>
      </c>
      <c r="C40" t="s">
        <v>290</v>
      </c>
    </row>
    <row r="41" spans="1:8" hidden="1" x14ac:dyDescent="0.25">
      <c r="A41" s="85" t="s">
        <v>261</v>
      </c>
      <c r="B41" s="84">
        <v>4</v>
      </c>
      <c r="C41" t="s">
        <v>290</v>
      </c>
    </row>
    <row r="42" spans="1:8" hidden="1" x14ac:dyDescent="0.25">
      <c r="A42" s="85" t="s">
        <v>262</v>
      </c>
      <c r="B42" s="84">
        <v>6</v>
      </c>
      <c r="C42" t="s">
        <v>290</v>
      </c>
    </row>
    <row r="43" spans="1:8" hidden="1" x14ac:dyDescent="0.25">
      <c r="A43" s="85" t="s">
        <v>263</v>
      </c>
      <c r="B43" s="84">
        <v>2</v>
      </c>
      <c r="C43" t="s">
        <v>290</v>
      </c>
    </row>
    <row r="44" spans="1:8" hidden="1" x14ac:dyDescent="0.25">
      <c r="A44" s="85"/>
      <c r="B44" s="84"/>
    </row>
    <row r="45" spans="1:8" hidden="1" x14ac:dyDescent="0.25">
      <c r="A45" s="83" t="s">
        <v>264</v>
      </c>
      <c r="B45" s="84"/>
    </row>
    <row r="46" spans="1:8" hidden="1" x14ac:dyDescent="0.25">
      <c r="A46" s="106" t="s">
        <v>259</v>
      </c>
      <c r="B46" s="107">
        <v>18</v>
      </c>
      <c r="C46" t="s">
        <v>290</v>
      </c>
    </row>
    <row r="47" spans="1:8" hidden="1" x14ac:dyDescent="0.25">
      <c r="A47" s="106" t="s">
        <v>260</v>
      </c>
      <c r="B47" s="107">
        <v>20</v>
      </c>
      <c r="C47" t="s">
        <v>290</v>
      </c>
    </row>
    <row r="48" spans="1:8" hidden="1" x14ac:dyDescent="0.25">
      <c r="A48" s="85" t="s">
        <v>265</v>
      </c>
      <c r="B48" s="84">
        <v>5</v>
      </c>
      <c r="C48" t="s">
        <v>290</v>
      </c>
    </row>
    <row r="49" spans="1:3" hidden="1" x14ac:dyDescent="0.25">
      <c r="A49" s="85"/>
      <c r="B49" s="84"/>
    </row>
    <row r="50" spans="1:3" hidden="1" x14ac:dyDescent="0.25">
      <c r="A50" s="83" t="s">
        <v>266</v>
      </c>
      <c r="B50" s="84"/>
    </row>
    <row r="51" spans="1:3" hidden="1" x14ac:dyDescent="0.25">
      <c r="A51" s="85" t="s">
        <v>267</v>
      </c>
      <c r="B51" s="84">
        <v>38</v>
      </c>
      <c r="C51" t="s">
        <v>290</v>
      </c>
    </row>
    <row r="52" spans="1:3" hidden="1" x14ac:dyDescent="0.25">
      <c r="A52" s="85" t="s">
        <v>268</v>
      </c>
      <c r="B52" s="84">
        <v>42</v>
      </c>
      <c r="C52" t="s">
        <v>290</v>
      </c>
    </row>
    <row r="53" spans="1:3" hidden="1" x14ac:dyDescent="0.25">
      <c r="A53" s="85" t="s">
        <v>269</v>
      </c>
      <c r="B53" s="84">
        <v>7</v>
      </c>
      <c r="C53" t="s">
        <v>290</v>
      </c>
    </row>
    <row r="54" spans="1:3" hidden="1" x14ac:dyDescent="0.25">
      <c r="A54" s="85" t="s">
        <v>270</v>
      </c>
      <c r="B54" s="84">
        <v>2</v>
      </c>
      <c r="C54" t="s">
        <v>290</v>
      </c>
    </row>
    <row r="55" spans="1:3" hidden="1" x14ac:dyDescent="0.25">
      <c r="A55" s="85" t="s">
        <v>271</v>
      </c>
      <c r="B55" s="84">
        <v>2</v>
      </c>
      <c r="C55" t="s">
        <v>290</v>
      </c>
    </row>
    <row r="56" spans="1:3" hidden="1" x14ac:dyDescent="0.25">
      <c r="A56" s="85"/>
      <c r="B56" s="84"/>
    </row>
    <row r="57" spans="1:3" hidden="1" x14ac:dyDescent="0.25">
      <c r="A57" s="83" t="s">
        <v>272</v>
      </c>
      <c r="B57" s="84"/>
    </row>
    <row r="58" spans="1:3" hidden="1" x14ac:dyDescent="0.25">
      <c r="A58" s="85" t="s">
        <v>267</v>
      </c>
      <c r="B58" s="84">
        <v>14</v>
      </c>
      <c r="C58" t="s">
        <v>290</v>
      </c>
    </row>
    <row r="59" spans="1:3" hidden="1" x14ac:dyDescent="0.25">
      <c r="A59" s="85" t="s">
        <v>268</v>
      </c>
      <c r="B59" s="84">
        <v>18</v>
      </c>
      <c r="C59" t="s">
        <v>290</v>
      </c>
    </row>
    <row r="60" spans="1:3" hidden="1" x14ac:dyDescent="0.25">
      <c r="A60" s="85" t="s">
        <v>273</v>
      </c>
      <c r="B60" s="84">
        <v>1</v>
      </c>
      <c r="C60" t="s">
        <v>290</v>
      </c>
    </row>
    <row r="61" spans="1:3" hidden="1" x14ac:dyDescent="0.25">
      <c r="A61" s="85"/>
      <c r="B61" s="84"/>
    </row>
    <row r="62" spans="1:3" hidden="1" x14ac:dyDescent="0.25">
      <c r="A62" s="83" t="s">
        <v>274</v>
      </c>
      <c r="B62" s="84"/>
    </row>
    <row r="63" spans="1:3" hidden="1" x14ac:dyDescent="0.25">
      <c r="A63" s="85" t="s">
        <v>275</v>
      </c>
      <c r="B63" s="84">
        <v>2</v>
      </c>
      <c r="C63" t="s">
        <v>290</v>
      </c>
    </row>
    <row r="64" spans="1:3" hidden="1" x14ac:dyDescent="0.25">
      <c r="A64" s="85" t="s">
        <v>276</v>
      </c>
      <c r="B64" s="84">
        <v>1</v>
      </c>
      <c r="C64" t="s">
        <v>290</v>
      </c>
    </row>
    <row r="65" spans="1:3" hidden="1" x14ac:dyDescent="0.25">
      <c r="A65" s="85" t="s">
        <v>277</v>
      </c>
      <c r="B65" s="84">
        <v>1</v>
      </c>
      <c r="C65" t="s">
        <v>290</v>
      </c>
    </row>
    <row r="66" spans="1:3" hidden="1" x14ac:dyDescent="0.25">
      <c r="A66" s="85" t="s">
        <v>278</v>
      </c>
      <c r="B66" s="84">
        <v>1</v>
      </c>
      <c r="C66" t="s">
        <v>290</v>
      </c>
    </row>
    <row r="67" spans="1:3" hidden="1" x14ac:dyDescent="0.25">
      <c r="A67" s="85"/>
      <c r="B67" s="84"/>
    </row>
    <row r="68" spans="1:3" hidden="1" x14ac:dyDescent="0.25">
      <c r="A68" s="86" t="s">
        <v>279</v>
      </c>
      <c r="B68" s="87"/>
    </row>
    <row r="69" spans="1:3" hidden="1" x14ac:dyDescent="0.25">
      <c r="A69" s="87" t="s">
        <v>280</v>
      </c>
      <c r="B69" s="88">
        <v>64</v>
      </c>
      <c r="C69" t="s">
        <v>290</v>
      </c>
    </row>
    <row r="70" spans="1:3" hidden="1" x14ac:dyDescent="0.25">
      <c r="A70" s="85"/>
      <c r="B70" s="84"/>
    </row>
    <row r="71" spans="1:3" hidden="1" x14ac:dyDescent="0.25">
      <c r="A71" s="83" t="s">
        <v>281</v>
      </c>
      <c r="B71" s="84"/>
    </row>
    <row r="72" spans="1:3" hidden="1" x14ac:dyDescent="0.25">
      <c r="A72" s="85" t="s">
        <v>282</v>
      </c>
      <c r="B72" s="84">
        <v>2</v>
      </c>
      <c r="C72" t="s">
        <v>290</v>
      </c>
    </row>
    <row r="73" spans="1:3" hidden="1" x14ac:dyDescent="0.25">
      <c r="A73" s="87" t="s">
        <v>283</v>
      </c>
      <c r="B73" s="84">
        <v>2</v>
      </c>
      <c r="C73" t="s">
        <v>290</v>
      </c>
    </row>
    <row r="74" spans="1:3" hidden="1" x14ac:dyDescent="0.25">
      <c r="A74" s="86"/>
      <c r="B74" s="88"/>
    </row>
    <row r="75" spans="1:3" hidden="1" x14ac:dyDescent="0.25">
      <c r="A75" s="86" t="s">
        <v>284</v>
      </c>
      <c r="B75" s="87"/>
    </row>
    <row r="76" spans="1:3" hidden="1" x14ac:dyDescent="0.25">
      <c r="A76" s="87" t="s">
        <v>285</v>
      </c>
      <c r="B76" s="88">
        <v>12</v>
      </c>
      <c r="C76" t="s">
        <v>290</v>
      </c>
    </row>
    <row r="77" spans="1:3" ht="15.75" hidden="1" x14ac:dyDescent="0.25">
      <c r="A77" s="89"/>
      <c r="B77" s="89"/>
    </row>
    <row r="78" spans="1:3" ht="15.75" hidden="1" x14ac:dyDescent="0.25">
      <c r="A78" s="90" t="s">
        <v>286</v>
      </c>
      <c r="B78" s="89"/>
    </row>
    <row r="79" spans="1:3" ht="15.75" hidden="1" x14ac:dyDescent="0.25">
      <c r="A79" s="89" t="s">
        <v>287</v>
      </c>
      <c r="B79" s="91">
        <v>6</v>
      </c>
      <c r="C79" t="s">
        <v>290</v>
      </c>
    </row>
    <row r="80" spans="1:3" ht="15.75" hidden="1" x14ac:dyDescent="0.25">
      <c r="A80" s="89" t="s">
        <v>288</v>
      </c>
      <c r="B80" s="91">
        <v>225</v>
      </c>
      <c r="C80" t="s">
        <v>290</v>
      </c>
    </row>
    <row r="81" spans="1:2" ht="15.75" x14ac:dyDescent="0.25">
      <c r="A81" s="89"/>
      <c r="B81" s="92"/>
    </row>
  </sheetData>
  <mergeCells count="1">
    <mergeCell ref="A35:B35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Gołębia 24</vt:lpstr>
      <vt:lpstr>Krupnicza 33</vt:lpstr>
      <vt:lpstr>Oleandry 2A</vt:lpstr>
      <vt:lpstr>Piastowska 26</vt:lpstr>
      <vt:lpstr>Mickiewicza 9A</vt:lpstr>
      <vt:lpstr>Krupnicza 33A</vt:lpstr>
      <vt:lpstr>Ingardena 6</vt:lpstr>
      <vt:lpstr>Mickiewicza 9</vt:lpstr>
      <vt:lpstr>Mickiewicza 22</vt:lpstr>
      <vt:lpstr>Mickiewicza 11</vt:lpstr>
      <vt:lpstr>Reymonta 4</vt:lpstr>
      <vt:lpstr>Czerwone Maki 98</vt:lpstr>
      <vt:lpstr>Arkusz1</vt:lpstr>
      <vt:lpstr>Zestawienie 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2024-06-05T06:38:46Z</dcterms:modified>
</cp:coreProperties>
</file>