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F13" i="1" l="1"/>
  <c r="F15" i="1" l="1"/>
  <c r="D15" i="1"/>
  <c r="D12" i="1"/>
  <c r="F8" i="1"/>
  <c r="D8" i="1"/>
  <c r="D16" i="1" s="1"/>
  <c r="F16" i="1" l="1"/>
</calcChain>
</file>

<file path=xl/sharedStrings.xml><?xml version="1.0" encoding="utf-8"?>
<sst xmlns="http://schemas.openxmlformats.org/spreadsheetml/2006/main" count="83" uniqueCount="65">
  <si>
    <t>Lp.</t>
  </si>
  <si>
    <t>Nazwa banku/pożyczkodawcy</t>
  </si>
  <si>
    <t>Nr umowy/data</t>
  </si>
  <si>
    <t>BGK - Gdańsk</t>
  </si>
  <si>
    <t>do 31.03.2024</t>
  </si>
  <si>
    <t>Nr 09/2776 z dnia 09.11.2009r.</t>
  </si>
  <si>
    <t>Bank Spółdzielczy Tczew</t>
  </si>
  <si>
    <t>KKK/1300792 z dnia 05.11.2013</t>
  </si>
  <si>
    <t>do 31.12.2027</t>
  </si>
  <si>
    <t>Bank PKO BP</t>
  </si>
  <si>
    <t>I.</t>
  </si>
  <si>
    <t>Razem kredyty</t>
  </si>
  <si>
    <t>WFOŚiGW w Gdańsku</t>
  </si>
  <si>
    <t>BOŚ - Gdańsk</t>
  </si>
  <si>
    <t>S/14/01/2014/1098/F/OMW/JES2 z dnia 17.01.2014r.</t>
  </si>
  <si>
    <t>do 31.12.2026</t>
  </si>
  <si>
    <t>II.</t>
  </si>
  <si>
    <t>Razem pożyczki</t>
  </si>
  <si>
    <t>III.</t>
  </si>
  <si>
    <t>Razem obligacje</t>
  </si>
  <si>
    <t>IV.</t>
  </si>
  <si>
    <t>Ogółem</t>
  </si>
  <si>
    <t>BGK</t>
  </si>
  <si>
    <t>Nr WFOŚ/P/5/2019 z dnia 13.03.2019r.</t>
  </si>
  <si>
    <t>do 31.12.2024</t>
  </si>
  <si>
    <t>SGB - Bank S.A.</t>
  </si>
  <si>
    <t>Obligacje umowa z dnia 19.06.2019r.</t>
  </si>
  <si>
    <t>do 31.12.2028</t>
  </si>
  <si>
    <t>Obligacje umowa z dnia 30.10.2018r.</t>
  </si>
  <si>
    <t>do 25.11.2028</t>
  </si>
  <si>
    <t>Kwota wg umowy</t>
  </si>
  <si>
    <t>umowa z dnia 07.11.2014r.</t>
  </si>
  <si>
    <t>KKK/1700644 z dnia 30.11.2017</t>
  </si>
  <si>
    <t>Termin obowiązywania</t>
  </si>
  <si>
    <t>NFOŚiGW</t>
  </si>
  <si>
    <t>do 31.12.2030</t>
  </si>
  <si>
    <t xml:space="preserve"> 283/UK14/506661/21</t>
  </si>
  <si>
    <t>1945_2020_P</t>
  </si>
  <si>
    <t>229/UK14/KS/506661/22</t>
  </si>
  <si>
    <t>do 31.12.2035</t>
  </si>
  <si>
    <t>Zadłużenie (w PLN)</t>
  </si>
  <si>
    <t>Sposób spłaty i wielkość raty</t>
  </si>
  <si>
    <t>Oprocentowanie</t>
  </si>
  <si>
    <t>Rodzaj zabezpieczenia</t>
  </si>
  <si>
    <t>12.181,25 miesięcznie</t>
  </si>
  <si>
    <t>weksel in blanco</t>
  </si>
  <si>
    <t>WIBOR 3M pomniejszony o 2,5 pp</t>
  </si>
  <si>
    <t>73.802 kwartalnie</t>
  </si>
  <si>
    <t>WIBOR 1M +1,5 pp</t>
  </si>
  <si>
    <t>187.500 kwartalnie</t>
  </si>
  <si>
    <t>WIBOR 3M  nie mniej niż 3%</t>
  </si>
  <si>
    <t>133.285 kwartalnie</t>
  </si>
  <si>
    <t>WIBOR 3M+0,9 pp</t>
  </si>
  <si>
    <t>WIBOR 3M nie mniej niż 2%</t>
  </si>
  <si>
    <t>kwartalnie, zgodnie z harmonogramem</t>
  </si>
  <si>
    <t>WIBOR 3M+0,69 pp</t>
  </si>
  <si>
    <t>144.426 kwartalnie</t>
  </si>
  <si>
    <t>WIBOR 3M+1,2 pp</t>
  </si>
  <si>
    <t>406.250 kwartalnie</t>
  </si>
  <si>
    <t>WIBOR 3M+0,77 pp</t>
  </si>
  <si>
    <t>WIBOR 3M+0,65 pp</t>
  </si>
  <si>
    <t>WIBOR 6M+ zmienna marża</t>
  </si>
  <si>
    <t>raz w roku, zgodnie z harmonogramem wykupu</t>
  </si>
  <si>
    <t>brak zabezpieczenia</t>
  </si>
  <si>
    <t>WIBOR 6M+ 80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</si>
</sst>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3"/>
      <color theme="1"/>
      <name val="Garamond"/>
      <family val="1"/>
      <charset val="238"/>
    </font>
    <font>
      <sz val="13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19" zoomScaleNormal="100" workbookViewId="0">
      <selection activeCell="I20" sqref="I20"/>
    </sheetView>
  </sheetViews>
  <sheetFormatPr defaultRowHeight="14.4" x14ac:dyDescent="0.3"/>
  <cols>
    <col min="1" max="1" width="4.6640625" bestFit="1" customWidth="1"/>
    <col min="2" max="2" width="32.88671875" customWidth="1"/>
    <col min="3" max="3" width="34.109375" bestFit="1" customWidth="1"/>
    <col min="4" max="4" width="16.88671875" customWidth="1"/>
    <col min="5" max="5" width="19.33203125" customWidth="1"/>
    <col min="6" max="6" width="23.109375" style="1" customWidth="1"/>
    <col min="7" max="7" width="12.44140625" customWidth="1"/>
    <col min="8" max="8" width="17.21875" customWidth="1"/>
    <col min="9" max="9" width="15.5546875" customWidth="1"/>
  </cols>
  <sheetData>
    <row r="1" spans="1:9" ht="62.4" x14ac:dyDescent="0.3">
      <c r="A1" s="2" t="s">
        <v>0</v>
      </c>
      <c r="B1" s="2" t="s">
        <v>1</v>
      </c>
      <c r="C1" s="2" t="s">
        <v>2</v>
      </c>
      <c r="D1" s="2" t="s">
        <v>30</v>
      </c>
      <c r="E1" s="2" t="s">
        <v>33</v>
      </c>
      <c r="F1" s="3" t="s">
        <v>40</v>
      </c>
      <c r="G1" s="20" t="s">
        <v>41</v>
      </c>
      <c r="H1" s="20" t="s">
        <v>42</v>
      </c>
      <c r="I1" s="20" t="s">
        <v>43</v>
      </c>
    </row>
    <row r="2" spans="1:9" ht="31.2" x14ac:dyDescent="0.3">
      <c r="A2" s="4">
        <v>1</v>
      </c>
      <c r="B2" s="5" t="s">
        <v>3</v>
      </c>
      <c r="C2" s="5" t="s">
        <v>5</v>
      </c>
      <c r="D2" s="10">
        <v>2952108.42</v>
      </c>
      <c r="E2" s="5" t="s">
        <v>4</v>
      </c>
      <c r="F2" s="6">
        <v>221406</v>
      </c>
      <c r="G2" s="7" t="s">
        <v>47</v>
      </c>
      <c r="H2" s="23" t="s">
        <v>48</v>
      </c>
      <c r="I2" s="23" t="s">
        <v>45</v>
      </c>
    </row>
    <row r="3" spans="1:9" ht="31.2" x14ac:dyDescent="0.3">
      <c r="A3" s="4">
        <v>2</v>
      </c>
      <c r="B3" s="5" t="s">
        <v>6</v>
      </c>
      <c r="C3" s="7" t="s">
        <v>7</v>
      </c>
      <c r="D3" s="10">
        <v>4621656</v>
      </c>
      <c r="E3" s="5" t="s">
        <v>8</v>
      </c>
      <c r="F3" s="6">
        <v>2599692</v>
      </c>
      <c r="G3" s="7" t="s">
        <v>56</v>
      </c>
      <c r="H3" s="23" t="s">
        <v>57</v>
      </c>
      <c r="I3" s="23" t="s">
        <v>45</v>
      </c>
    </row>
    <row r="4" spans="1:9" ht="31.2" x14ac:dyDescent="0.3">
      <c r="A4" s="4">
        <v>3</v>
      </c>
      <c r="B4" s="5" t="s">
        <v>9</v>
      </c>
      <c r="C4" s="15" t="s">
        <v>31</v>
      </c>
      <c r="D4" s="10">
        <v>3732000</v>
      </c>
      <c r="E4" s="5" t="s">
        <v>8</v>
      </c>
      <c r="F4" s="6">
        <v>2399150</v>
      </c>
      <c r="G4" s="7" t="s">
        <v>51</v>
      </c>
      <c r="H4" s="23" t="s">
        <v>52</v>
      </c>
      <c r="I4" s="23" t="s">
        <v>45</v>
      </c>
    </row>
    <row r="5" spans="1:9" ht="62.4" x14ac:dyDescent="0.3">
      <c r="A5" s="4">
        <v>4</v>
      </c>
      <c r="B5" s="5" t="s">
        <v>25</v>
      </c>
      <c r="C5" s="15" t="s">
        <v>36</v>
      </c>
      <c r="D5" s="10">
        <v>7000000</v>
      </c>
      <c r="E5" s="5" t="s">
        <v>35</v>
      </c>
      <c r="F5" s="6">
        <v>7000000</v>
      </c>
      <c r="G5" s="7" t="s">
        <v>54</v>
      </c>
      <c r="H5" s="23" t="s">
        <v>55</v>
      </c>
      <c r="I5" s="23" t="s">
        <v>45</v>
      </c>
    </row>
    <row r="6" spans="1:9" ht="31.2" x14ac:dyDescent="0.3">
      <c r="A6" s="4">
        <v>5</v>
      </c>
      <c r="B6" s="5" t="s">
        <v>6</v>
      </c>
      <c r="C6" s="15" t="s">
        <v>32</v>
      </c>
      <c r="D6" s="10">
        <v>13000000</v>
      </c>
      <c r="E6" s="5" t="s">
        <v>8</v>
      </c>
      <c r="F6" s="6">
        <v>7312500</v>
      </c>
      <c r="G6" s="7" t="s">
        <v>58</v>
      </c>
      <c r="H6" s="23" t="s">
        <v>59</v>
      </c>
      <c r="I6" s="23" t="s">
        <v>45</v>
      </c>
    </row>
    <row r="7" spans="1:9" ht="62.4" x14ac:dyDescent="0.3">
      <c r="A7" s="4">
        <v>6</v>
      </c>
      <c r="B7" s="5" t="s">
        <v>25</v>
      </c>
      <c r="C7" s="15" t="s">
        <v>38</v>
      </c>
      <c r="D7" s="10">
        <v>15000000</v>
      </c>
      <c r="E7" s="5" t="s">
        <v>39</v>
      </c>
      <c r="F7" s="6">
        <v>15000000</v>
      </c>
      <c r="G7" s="7" t="s">
        <v>54</v>
      </c>
      <c r="H7" s="23" t="s">
        <v>60</v>
      </c>
      <c r="I7" s="23" t="s">
        <v>45</v>
      </c>
    </row>
    <row r="8" spans="1:9" ht="17.399999999999999" x14ac:dyDescent="0.3">
      <c r="A8" s="8" t="s">
        <v>10</v>
      </c>
      <c r="B8" s="24" t="s">
        <v>11</v>
      </c>
      <c r="C8" s="25"/>
      <c r="D8" s="17">
        <f>SUM(D2:D7)</f>
        <v>46305764.420000002</v>
      </c>
      <c r="E8" s="16"/>
      <c r="F8" s="9">
        <f>SUM(F2:F7)</f>
        <v>34532748</v>
      </c>
      <c r="G8" s="21"/>
      <c r="H8" s="21"/>
      <c r="I8" s="21"/>
    </row>
    <row r="9" spans="1:9" ht="62.4" x14ac:dyDescent="0.3">
      <c r="A9" s="4">
        <v>7</v>
      </c>
      <c r="B9" s="5" t="s">
        <v>34</v>
      </c>
      <c r="C9" s="5" t="s">
        <v>37</v>
      </c>
      <c r="D9" s="10">
        <v>3186759.34</v>
      </c>
      <c r="E9" s="5" t="s">
        <v>35</v>
      </c>
      <c r="F9" s="10">
        <v>5656022</v>
      </c>
      <c r="G9" s="7" t="s">
        <v>54</v>
      </c>
      <c r="H9" s="23" t="s">
        <v>53</v>
      </c>
      <c r="I9" s="23" t="s">
        <v>45</v>
      </c>
    </row>
    <row r="10" spans="1:9" ht="34.799999999999997" x14ac:dyDescent="0.3">
      <c r="A10" s="4">
        <v>8</v>
      </c>
      <c r="B10" s="5" t="s">
        <v>12</v>
      </c>
      <c r="C10" s="5" t="s">
        <v>23</v>
      </c>
      <c r="D10" s="10">
        <v>3000000</v>
      </c>
      <c r="E10" s="5" t="s">
        <v>24</v>
      </c>
      <c r="F10" s="10">
        <v>1125000</v>
      </c>
      <c r="G10" s="23" t="s">
        <v>49</v>
      </c>
      <c r="H10" s="23" t="s">
        <v>50</v>
      </c>
      <c r="I10" s="23" t="s">
        <v>45</v>
      </c>
    </row>
    <row r="11" spans="1:9" ht="46.8" x14ac:dyDescent="0.3">
      <c r="A11" s="4">
        <v>9</v>
      </c>
      <c r="B11" s="5" t="s">
        <v>13</v>
      </c>
      <c r="C11" s="5" t="s">
        <v>14</v>
      </c>
      <c r="D11" s="10">
        <v>1607925</v>
      </c>
      <c r="E11" s="5" t="s">
        <v>15</v>
      </c>
      <c r="F11" s="10">
        <v>499431.25</v>
      </c>
      <c r="G11" s="23" t="s">
        <v>44</v>
      </c>
      <c r="H11" s="23" t="s">
        <v>46</v>
      </c>
      <c r="I11" s="23" t="s">
        <v>45</v>
      </c>
    </row>
    <row r="12" spans="1:9" ht="17.399999999999999" x14ac:dyDescent="0.3">
      <c r="A12" s="8" t="s">
        <v>16</v>
      </c>
      <c r="B12" s="24" t="s">
        <v>17</v>
      </c>
      <c r="C12" s="25"/>
      <c r="D12" s="17">
        <f>SUM(D9:D11)</f>
        <v>7794684.3399999999</v>
      </c>
      <c r="E12" s="16"/>
      <c r="F12" s="9">
        <f>SUM(F9:F11)</f>
        <v>7280453.25</v>
      </c>
      <c r="G12" s="21"/>
      <c r="H12" s="21"/>
      <c r="I12" s="21"/>
    </row>
    <row r="13" spans="1:9" ht="62.4" x14ac:dyDescent="0.3">
      <c r="A13" s="14">
        <v>10</v>
      </c>
      <c r="B13" s="11" t="s">
        <v>22</v>
      </c>
      <c r="C13" s="5" t="s">
        <v>28</v>
      </c>
      <c r="D13" s="10">
        <v>32000000</v>
      </c>
      <c r="E13" s="5" t="s">
        <v>29</v>
      </c>
      <c r="F13" s="6">
        <f>32000000-4500000</f>
        <v>27500000</v>
      </c>
      <c r="G13" s="23" t="s">
        <v>62</v>
      </c>
      <c r="H13" s="23" t="s">
        <v>61</v>
      </c>
      <c r="I13" s="23" t="s">
        <v>63</v>
      </c>
    </row>
    <row r="14" spans="1:9" ht="62.4" x14ac:dyDescent="0.3">
      <c r="A14" s="14">
        <v>11</v>
      </c>
      <c r="B14" s="11" t="s">
        <v>25</v>
      </c>
      <c r="C14" s="5" t="s">
        <v>26</v>
      </c>
      <c r="D14" s="10">
        <v>7800000</v>
      </c>
      <c r="E14" s="5" t="s">
        <v>27</v>
      </c>
      <c r="F14" s="12">
        <v>7800000</v>
      </c>
      <c r="G14" s="23" t="s">
        <v>62</v>
      </c>
      <c r="H14" s="23" t="s">
        <v>64</v>
      </c>
      <c r="I14" s="23" t="s">
        <v>63</v>
      </c>
    </row>
    <row r="15" spans="1:9" ht="17.399999999999999" x14ac:dyDescent="0.3">
      <c r="A15" s="8" t="s">
        <v>18</v>
      </c>
      <c r="B15" s="24" t="s">
        <v>19</v>
      </c>
      <c r="C15" s="25"/>
      <c r="D15" s="17">
        <f>SUM(D13:D14)</f>
        <v>39800000</v>
      </c>
      <c r="E15" s="16"/>
      <c r="F15" s="9">
        <f>SUM(F13:F14)</f>
        <v>35300000</v>
      </c>
      <c r="G15" s="21"/>
      <c r="H15" s="21"/>
      <c r="I15" s="21"/>
    </row>
    <row r="16" spans="1:9" ht="17.399999999999999" x14ac:dyDescent="0.3">
      <c r="A16" s="14" t="s">
        <v>20</v>
      </c>
      <c r="B16" s="26" t="s">
        <v>21</v>
      </c>
      <c r="C16" s="27"/>
      <c r="D16" s="19">
        <f>SUM(D15,D12,D8)</f>
        <v>93900448.760000005</v>
      </c>
      <c r="E16" s="18"/>
      <c r="F16" s="13">
        <f>SUM(F8,F12,F15)</f>
        <v>77113201.25</v>
      </c>
      <c r="G16" s="23"/>
      <c r="H16" s="23"/>
      <c r="I16" s="23"/>
    </row>
    <row r="17" spans="7:9" ht="15.6" x14ac:dyDescent="0.3">
      <c r="G17" s="22"/>
      <c r="H17" s="22"/>
      <c r="I17" s="22"/>
    </row>
  </sheetData>
  <mergeCells count="4">
    <mergeCell ref="B15:C15"/>
    <mergeCell ref="B16:C16"/>
    <mergeCell ref="B8:C8"/>
    <mergeCell ref="B12:C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2023-08-16T10:54:34Z</dcterms:modified>
</cp:coreProperties>
</file>