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_Marzena\2020\188-2020 - mat zużywalne dla BO (też staplery)\188-2020-2-SIWZ-pyt-odp-mod\Modyfikacja SIWZ w zw z odp\"/>
    </mc:Choice>
  </mc:AlternateContent>
  <bookViews>
    <workbookView xWindow="0" yWindow="0" windowWidth="27870" windowHeight="12285" tabRatio="772"/>
  </bookViews>
  <sheets>
    <sheet name="PAKIETY WSZYSTKO" sheetId="14" r:id="rId1"/>
    <sheet name="PAKIET 5" sheetId="6" state="hidden" r:id="rId2"/>
    <sheet name="Urologia Pakiet" sheetId="11" state="hidden" r:id="rId3"/>
  </sheets>
  <definedNames>
    <definedName name="_xlnm.Print_Area" localSheetId="0">'PAKIETY WSZYSTKO'!$A$1:$O$380</definedName>
    <definedName name="_xlnm.Print_Titles" localSheetId="0">'PAKIETY WSZYSTKO'!$1:$3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74" i="14" l="1"/>
  <c r="N374" i="14"/>
  <c r="I371" i="14"/>
  <c r="J371" i="14"/>
  <c r="L371" i="14" s="1"/>
  <c r="I372" i="14"/>
  <c r="J372" i="14"/>
  <c r="L372" i="14" s="1"/>
  <c r="I373" i="14"/>
  <c r="J373" i="14"/>
  <c r="L373" i="14" s="1"/>
  <c r="I363" i="14"/>
  <c r="J363" i="14"/>
  <c r="L363" i="14" s="1"/>
  <c r="I364" i="14"/>
  <c r="J364" i="14"/>
  <c r="L364" i="14" s="1"/>
  <c r="I365" i="14"/>
  <c r="J365" i="14"/>
  <c r="L365" i="14" s="1"/>
  <c r="I366" i="14"/>
  <c r="J366" i="14"/>
  <c r="L366" i="14" s="1"/>
  <c r="I367" i="14"/>
  <c r="J367" i="14"/>
  <c r="L367" i="14" s="1"/>
  <c r="I368" i="14"/>
  <c r="J368" i="14"/>
  <c r="L368" i="14" s="1"/>
  <c r="I369" i="14"/>
  <c r="J369" i="14"/>
  <c r="L369" i="14" s="1"/>
  <c r="I370" i="14"/>
  <c r="J370" i="14"/>
  <c r="L370" i="14" s="1"/>
  <c r="J362" i="14"/>
  <c r="L362" i="14" s="1"/>
  <c r="I362" i="14"/>
  <c r="J361" i="14"/>
  <c r="L361" i="14" s="1"/>
  <c r="I361" i="14"/>
  <c r="J360" i="14"/>
  <c r="L360" i="14" s="1"/>
  <c r="I360" i="14"/>
  <c r="J359" i="14"/>
  <c r="L359" i="14" s="1"/>
  <c r="I359" i="14"/>
  <c r="J358" i="14"/>
  <c r="L358" i="14" s="1"/>
  <c r="I358" i="14"/>
  <c r="L357" i="14"/>
  <c r="J357" i="14"/>
  <c r="I357" i="14"/>
  <c r="J356" i="14"/>
  <c r="L356" i="14" s="1"/>
  <c r="I356" i="14"/>
  <c r="J355" i="14"/>
  <c r="L355" i="14" s="1"/>
  <c r="I355" i="14"/>
  <c r="J354" i="14"/>
  <c r="L354" i="14" s="1"/>
  <c r="I354" i="14"/>
  <c r="J353" i="14"/>
  <c r="L353" i="14" s="1"/>
  <c r="I353" i="14"/>
  <c r="J352" i="14"/>
  <c r="L352" i="14" s="1"/>
  <c r="I352" i="14"/>
  <c r="J351" i="14"/>
  <c r="L351" i="14" s="1"/>
  <c r="I351" i="14"/>
  <c r="J350" i="14"/>
  <c r="L350" i="14" s="1"/>
  <c r="I350" i="14"/>
  <c r="J349" i="14"/>
  <c r="L349" i="14" s="1"/>
  <c r="I349" i="14"/>
  <c r="J348" i="14"/>
  <c r="L348" i="14" s="1"/>
  <c r="I348" i="14"/>
  <c r="J347" i="14"/>
  <c r="L347" i="14" s="1"/>
  <c r="I347" i="14"/>
  <c r="J346" i="14"/>
  <c r="L346" i="14" s="1"/>
  <c r="I346" i="14"/>
  <c r="J345" i="14"/>
  <c r="L345" i="14" s="1"/>
  <c r="I345" i="14"/>
  <c r="O342" i="14"/>
  <c r="N342" i="14"/>
  <c r="I339" i="14"/>
  <c r="J339" i="14"/>
  <c r="L339" i="14" s="1"/>
  <c r="I340" i="14"/>
  <c r="J340" i="14"/>
  <c r="L340" i="14" s="1"/>
  <c r="I341" i="14"/>
  <c r="J341" i="14"/>
  <c r="L341" i="14" s="1"/>
  <c r="I338" i="14"/>
  <c r="J338" i="14"/>
  <c r="L338" i="14" s="1"/>
  <c r="J337" i="14"/>
  <c r="L337" i="14" s="1"/>
  <c r="I337" i="14"/>
  <c r="I332" i="14"/>
  <c r="J332" i="14"/>
  <c r="L332" i="14" s="1"/>
  <c r="I333" i="14"/>
  <c r="J333" i="14"/>
  <c r="L333" i="14" s="1"/>
  <c r="J331" i="14"/>
  <c r="L331" i="14" s="1"/>
  <c r="I331" i="14"/>
  <c r="J327" i="14"/>
  <c r="J328" i="14" s="1"/>
  <c r="I327" i="14"/>
  <c r="J323" i="14"/>
  <c r="L323" i="14" s="1"/>
  <c r="L324" i="14" s="1"/>
  <c r="I323" i="14"/>
  <c r="J319" i="14"/>
  <c r="L319" i="14" s="1"/>
  <c r="L320" i="14" s="1"/>
  <c r="I319" i="14"/>
  <c r="J315" i="14"/>
  <c r="L315" i="14" s="1"/>
  <c r="I315" i="14"/>
  <c r="J314" i="14"/>
  <c r="L314" i="14" s="1"/>
  <c r="I314" i="14"/>
  <c r="J313" i="14"/>
  <c r="L313" i="14" s="1"/>
  <c r="I313" i="14"/>
  <c r="J309" i="14"/>
  <c r="L309" i="14" s="1"/>
  <c r="I309" i="14"/>
  <c r="J308" i="14"/>
  <c r="L308" i="14" s="1"/>
  <c r="I308" i="14"/>
  <c r="J304" i="14"/>
  <c r="L304" i="14" s="1"/>
  <c r="L305" i="14" s="1"/>
  <c r="I304" i="14"/>
  <c r="I280" i="14"/>
  <c r="J280" i="14"/>
  <c r="L280" i="14" s="1"/>
  <c r="I281" i="14"/>
  <c r="J281" i="14"/>
  <c r="L281" i="14" s="1"/>
  <c r="I282" i="14"/>
  <c r="J282" i="14"/>
  <c r="L282" i="14" s="1"/>
  <c r="I283" i="14"/>
  <c r="J283" i="14"/>
  <c r="L283" i="14" s="1"/>
  <c r="I284" i="14"/>
  <c r="J284" i="14"/>
  <c r="L284" i="14" s="1"/>
  <c r="I285" i="14"/>
  <c r="J285" i="14"/>
  <c r="L285" i="14" s="1"/>
  <c r="I286" i="14"/>
  <c r="J286" i="14"/>
  <c r="L286" i="14" s="1"/>
  <c r="I287" i="14"/>
  <c r="J287" i="14"/>
  <c r="L287" i="14" s="1"/>
  <c r="I288" i="14"/>
  <c r="J288" i="14"/>
  <c r="L288" i="14" s="1"/>
  <c r="I289" i="14"/>
  <c r="J289" i="14"/>
  <c r="L289" i="14" s="1"/>
  <c r="I290" i="14"/>
  <c r="J290" i="14"/>
  <c r="L290" i="14" s="1"/>
  <c r="I291" i="14"/>
  <c r="J291" i="14"/>
  <c r="L291" i="14" s="1"/>
  <c r="I292" i="14"/>
  <c r="J292" i="14"/>
  <c r="L292" i="14" s="1"/>
  <c r="I293" i="14"/>
  <c r="J293" i="14"/>
  <c r="L293" i="14" s="1"/>
  <c r="I294" i="14"/>
  <c r="J294" i="14"/>
  <c r="L294" i="14" s="1"/>
  <c r="I295" i="14"/>
  <c r="J295" i="14"/>
  <c r="L295" i="14" s="1"/>
  <c r="I296" i="14"/>
  <c r="J296" i="14"/>
  <c r="L296" i="14" s="1"/>
  <c r="I277" i="14"/>
  <c r="J277" i="14"/>
  <c r="L277" i="14" s="1"/>
  <c r="I278" i="14"/>
  <c r="J278" i="14"/>
  <c r="L278" i="14" s="1"/>
  <c r="I279" i="14"/>
  <c r="J279" i="14"/>
  <c r="L279" i="14" s="1"/>
  <c r="I275" i="14"/>
  <c r="J275" i="14"/>
  <c r="L275" i="14" s="1"/>
  <c r="I276" i="14"/>
  <c r="J276" i="14"/>
  <c r="L276" i="14" s="1"/>
  <c r="I268" i="14"/>
  <c r="J268" i="14"/>
  <c r="L268" i="14" s="1"/>
  <c r="I269" i="14"/>
  <c r="J269" i="14"/>
  <c r="L269" i="14" s="1"/>
  <c r="I270" i="14"/>
  <c r="J270" i="14"/>
  <c r="L270" i="14" s="1"/>
  <c r="I271" i="14"/>
  <c r="J271" i="14"/>
  <c r="L271" i="14" s="1"/>
  <c r="I272" i="14"/>
  <c r="J272" i="14"/>
  <c r="L272" i="14" s="1"/>
  <c r="I273" i="14"/>
  <c r="J273" i="14"/>
  <c r="L273" i="14" s="1"/>
  <c r="I274" i="14"/>
  <c r="J274" i="14"/>
  <c r="L274" i="14" s="1"/>
  <c r="J267" i="14"/>
  <c r="L267" i="14" s="1"/>
  <c r="I267" i="14"/>
  <c r="I262" i="14"/>
  <c r="J262" i="14"/>
  <c r="L262" i="14" s="1"/>
  <c r="I263" i="14"/>
  <c r="J263" i="14"/>
  <c r="L263" i="14" s="1"/>
  <c r="I259" i="14"/>
  <c r="J259" i="14"/>
  <c r="L259" i="14" s="1"/>
  <c r="I260" i="14"/>
  <c r="J260" i="14"/>
  <c r="L260" i="14" s="1"/>
  <c r="I261" i="14"/>
  <c r="J261" i="14"/>
  <c r="L261" i="14" s="1"/>
  <c r="J258" i="14"/>
  <c r="L258" i="14" s="1"/>
  <c r="I258" i="14"/>
  <c r="I249" i="14"/>
  <c r="J249" i="14"/>
  <c r="L249" i="14" s="1"/>
  <c r="I250" i="14"/>
  <c r="J250" i="14"/>
  <c r="L250" i="14" s="1"/>
  <c r="I251" i="14"/>
  <c r="J251" i="14"/>
  <c r="L251" i="14" s="1"/>
  <c r="I252" i="14"/>
  <c r="J252" i="14"/>
  <c r="L252" i="14" s="1"/>
  <c r="I253" i="14"/>
  <c r="J253" i="14"/>
  <c r="L253" i="14" s="1"/>
  <c r="I254" i="14"/>
  <c r="J254" i="14"/>
  <c r="L254" i="14" s="1"/>
  <c r="I245" i="14"/>
  <c r="J245" i="14"/>
  <c r="L245" i="14" s="1"/>
  <c r="I246" i="14"/>
  <c r="J246" i="14"/>
  <c r="L246" i="14" s="1"/>
  <c r="I247" i="14"/>
  <c r="J247" i="14"/>
  <c r="L247" i="14" s="1"/>
  <c r="I248" i="14"/>
  <c r="J248" i="14"/>
  <c r="L248" i="14" s="1"/>
  <c r="I240" i="14"/>
  <c r="J240" i="14"/>
  <c r="L240" i="14" s="1"/>
  <c r="I241" i="14"/>
  <c r="J241" i="14"/>
  <c r="L241" i="14" s="1"/>
  <c r="I242" i="14"/>
  <c r="J242" i="14"/>
  <c r="L242" i="14" s="1"/>
  <c r="I243" i="14"/>
  <c r="J243" i="14"/>
  <c r="L243" i="14" s="1"/>
  <c r="I244" i="14"/>
  <c r="J244" i="14"/>
  <c r="L244" i="14" s="1"/>
  <c r="J239" i="14"/>
  <c r="L239" i="14" s="1"/>
  <c r="I239" i="14"/>
  <c r="J235" i="14"/>
  <c r="L235" i="14" s="1"/>
  <c r="I235" i="14"/>
  <c r="J234" i="14"/>
  <c r="L234" i="14" s="1"/>
  <c r="I234" i="14"/>
  <c r="J233" i="14"/>
  <c r="L233" i="14" s="1"/>
  <c r="I233" i="14"/>
  <c r="J232" i="14"/>
  <c r="L232" i="14" s="1"/>
  <c r="I232" i="14"/>
  <c r="J231" i="14"/>
  <c r="L231" i="14" s="1"/>
  <c r="I231" i="14"/>
  <c r="I225" i="14"/>
  <c r="J225" i="14"/>
  <c r="L225" i="14" s="1"/>
  <c r="I226" i="14"/>
  <c r="J226" i="14"/>
  <c r="L226" i="14" s="1"/>
  <c r="I227" i="14"/>
  <c r="J227" i="14"/>
  <c r="L227" i="14" s="1"/>
  <c r="I228" i="14"/>
  <c r="J228" i="14"/>
  <c r="L228" i="14"/>
  <c r="I229" i="14"/>
  <c r="J229" i="14"/>
  <c r="L229" i="14" s="1"/>
  <c r="J224" i="14"/>
  <c r="L224" i="14" s="1"/>
  <c r="I224" i="14"/>
  <c r="J216" i="14"/>
  <c r="L216" i="14" s="1"/>
  <c r="I216" i="14"/>
  <c r="L215" i="14"/>
  <c r="J215" i="14"/>
  <c r="I215" i="14"/>
  <c r="J214" i="14"/>
  <c r="L214" i="14" s="1"/>
  <c r="I214" i="14"/>
  <c r="J213" i="14"/>
  <c r="L213" i="14" s="1"/>
  <c r="I213" i="14"/>
  <c r="J211" i="14"/>
  <c r="L211" i="14" s="1"/>
  <c r="I211" i="14"/>
  <c r="J210" i="14"/>
  <c r="L210" i="14" s="1"/>
  <c r="I210" i="14"/>
  <c r="J209" i="14"/>
  <c r="L209" i="14" s="1"/>
  <c r="I209" i="14"/>
  <c r="J207" i="14"/>
  <c r="L207" i="14" s="1"/>
  <c r="I207" i="14"/>
  <c r="J206" i="14"/>
  <c r="L206" i="14" s="1"/>
  <c r="I206" i="14"/>
  <c r="J205" i="14"/>
  <c r="L205" i="14" s="1"/>
  <c r="I205" i="14"/>
  <c r="J203" i="14"/>
  <c r="L203" i="14" s="1"/>
  <c r="I203" i="14"/>
  <c r="J202" i="14"/>
  <c r="L202" i="14" s="1"/>
  <c r="I202" i="14"/>
  <c r="J201" i="14"/>
  <c r="L201" i="14" s="1"/>
  <c r="I201" i="14"/>
  <c r="I196" i="14"/>
  <c r="J196" i="14"/>
  <c r="L196" i="14"/>
  <c r="I197" i="14"/>
  <c r="J197" i="14"/>
  <c r="L197" i="14" s="1"/>
  <c r="I198" i="14"/>
  <c r="J198" i="14"/>
  <c r="L198" i="14" s="1"/>
  <c r="I199" i="14"/>
  <c r="J199" i="14"/>
  <c r="L199" i="14" s="1"/>
  <c r="I192" i="14"/>
  <c r="J192" i="14"/>
  <c r="L192" i="14" s="1"/>
  <c r="I193" i="14"/>
  <c r="J193" i="14"/>
  <c r="L193" i="14" s="1"/>
  <c r="I194" i="14"/>
  <c r="J194" i="14"/>
  <c r="L194" i="14" s="1"/>
  <c r="I195" i="14"/>
  <c r="J195" i="14"/>
  <c r="L195" i="14" s="1"/>
  <c r="I186" i="14"/>
  <c r="J186" i="14"/>
  <c r="L186" i="14" s="1"/>
  <c r="I187" i="14"/>
  <c r="J187" i="14"/>
  <c r="L187" i="14" s="1"/>
  <c r="I188" i="14"/>
  <c r="J188" i="14"/>
  <c r="L188" i="14" s="1"/>
  <c r="I189" i="14"/>
  <c r="J189" i="14"/>
  <c r="L189" i="14"/>
  <c r="I190" i="14"/>
  <c r="J190" i="14"/>
  <c r="L190" i="14" s="1"/>
  <c r="I191" i="14"/>
  <c r="J191" i="14"/>
  <c r="L191" i="14" s="1"/>
  <c r="I179" i="14"/>
  <c r="J179" i="14"/>
  <c r="L179" i="14" s="1"/>
  <c r="I180" i="14"/>
  <c r="J180" i="14"/>
  <c r="L180" i="14" s="1"/>
  <c r="I181" i="14"/>
  <c r="J181" i="14"/>
  <c r="L181" i="14" s="1"/>
  <c r="I182" i="14"/>
  <c r="J182" i="14"/>
  <c r="L182" i="14" s="1"/>
  <c r="I183" i="14"/>
  <c r="J183" i="14"/>
  <c r="L183" i="14"/>
  <c r="I184" i="14"/>
  <c r="J184" i="14"/>
  <c r="L184" i="14" s="1"/>
  <c r="I185" i="14"/>
  <c r="J185" i="14"/>
  <c r="L185" i="14" s="1"/>
  <c r="I172" i="14"/>
  <c r="J172" i="14"/>
  <c r="L172" i="14" s="1"/>
  <c r="I173" i="14"/>
  <c r="J173" i="14"/>
  <c r="L173" i="14" s="1"/>
  <c r="I174" i="14"/>
  <c r="J174" i="14"/>
  <c r="L174" i="14" s="1"/>
  <c r="I175" i="14"/>
  <c r="J175" i="14"/>
  <c r="L175" i="14" s="1"/>
  <c r="I176" i="14"/>
  <c r="J176" i="14"/>
  <c r="L176" i="14" s="1"/>
  <c r="I177" i="14"/>
  <c r="J177" i="14"/>
  <c r="L177" i="14" s="1"/>
  <c r="I178" i="14"/>
  <c r="J178" i="14"/>
  <c r="L178" i="14" s="1"/>
  <c r="I171" i="14"/>
  <c r="J171" i="14"/>
  <c r="L171" i="14" s="1"/>
  <c r="I170" i="14"/>
  <c r="J170" i="14"/>
  <c r="L170" i="14" s="1"/>
  <c r="I167" i="14"/>
  <c r="J167" i="14"/>
  <c r="L167" i="14" s="1"/>
  <c r="I168" i="14"/>
  <c r="J168" i="14"/>
  <c r="L168" i="14" s="1"/>
  <c r="I169" i="14"/>
  <c r="J169" i="14"/>
  <c r="L169" i="14" s="1"/>
  <c r="I164" i="14"/>
  <c r="J164" i="14"/>
  <c r="L164" i="14" s="1"/>
  <c r="I165" i="14"/>
  <c r="J165" i="14"/>
  <c r="L165" i="14" s="1"/>
  <c r="I166" i="14"/>
  <c r="J166" i="14"/>
  <c r="L166" i="14" s="1"/>
  <c r="I162" i="14"/>
  <c r="J162" i="14"/>
  <c r="L162" i="14" s="1"/>
  <c r="I163" i="14"/>
  <c r="J163" i="14"/>
  <c r="L163" i="14" s="1"/>
  <c r="I161" i="14"/>
  <c r="J161" i="14"/>
  <c r="L161" i="14" s="1"/>
  <c r="J160" i="14"/>
  <c r="L160" i="14" s="1"/>
  <c r="I160" i="14"/>
  <c r="J156" i="14"/>
  <c r="L156" i="14" s="1"/>
  <c r="L157" i="14" s="1"/>
  <c r="I156" i="14"/>
  <c r="I150" i="14"/>
  <c r="J150" i="14"/>
  <c r="L150" i="14"/>
  <c r="I151" i="14"/>
  <c r="J151" i="14"/>
  <c r="L151" i="14" s="1"/>
  <c r="I152" i="14"/>
  <c r="J152" i="14"/>
  <c r="L152" i="14" s="1"/>
  <c r="I142" i="14"/>
  <c r="J142" i="14"/>
  <c r="L142" i="14" s="1"/>
  <c r="I143" i="14"/>
  <c r="J143" i="14"/>
  <c r="L143" i="14" s="1"/>
  <c r="I144" i="14"/>
  <c r="J144" i="14"/>
  <c r="L144" i="14" s="1"/>
  <c r="I145" i="14"/>
  <c r="J145" i="14"/>
  <c r="L145" i="14" s="1"/>
  <c r="I146" i="14"/>
  <c r="J146" i="14"/>
  <c r="L146" i="14" s="1"/>
  <c r="I147" i="14"/>
  <c r="J147" i="14"/>
  <c r="L147" i="14" s="1"/>
  <c r="I148" i="14"/>
  <c r="J148" i="14"/>
  <c r="L148" i="14" s="1"/>
  <c r="I149" i="14"/>
  <c r="J149" i="14"/>
  <c r="L149" i="14" s="1"/>
  <c r="I137" i="14"/>
  <c r="J137" i="14"/>
  <c r="L137" i="14" s="1"/>
  <c r="I138" i="14"/>
  <c r="J138" i="14"/>
  <c r="L138" i="14" s="1"/>
  <c r="I139" i="14"/>
  <c r="J139" i="14"/>
  <c r="L139" i="14" s="1"/>
  <c r="I140" i="14"/>
  <c r="J140" i="14"/>
  <c r="L140" i="14" s="1"/>
  <c r="I141" i="14"/>
  <c r="J141" i="14"/>
  <c r="L141" i="14" s="1"/>
  <c r="I134" i="14"/>
  <c r="J134" i="14"/>
  <c r="L134" i="14" s="1"/>
  <c r="I135" i="14"/>
  <c r="J135" i="14"/>
  <c r="L135" i="14" s="1"/>
  <c r="I136" i="14"/>
  <c r="J136" i="14"/>
  <c r="L136" i="14" s="1"/>
  <c r="I132" i="14"/>
  <c r="J132" i="14"/>
  <c r="L132" i="14" s="1"/>
  <c r="I133" i="14"/>
  <c r="J133" i="14"/>
  <c r="L133" i="14" s="1"/>
  <c r="J131" i="14"/>
  <c r="L131" i="14" s="1"/>
  <c r="I131" i="14"/>
  <c r="I121" i="14"/>
  <c r="J121" i="14"/>
  <c r="L121" i="14"/>
  <c r="I122" i="14"/>
  <c r="J122" i="14"/>
  <c r="L122" i="14" s="1"/>
  <c r="I123" i="14"/>
  <c r="J123" i="14"/>
  <c r="L123" i="14" s="1"/>
  <c r="I124" i="14"/>
  <c r="J124" i="14"/>
  <c r="L124" i="14" s="1"/>
  <c r="I125" i="14"/>
  <c r="J125" i="14"/>
  <c r="L125" i="14" s="1"/>
  <c r="I126" i="14"/>
  <c r="J126" i="14"/>
  <c r="L126" i="14" s="1"/>
  <c r="I127" i="14"/>
  <c r="J127" i="14"/>
  <c r="L127" i="14" s="1"/>
  <c r="I117" i="14"/>
  <c r="J117" i="14"/>
  <c r="L117" i="14" s="1"/>
  <c r="I118" i="14"/>
  <c r="J118" i="14"/>
  <c r="L118" i="14" s="1"/>
  <c r="I119" i="14"/>
  <c r="J119" i="14"/>
  <c r="L119" i="14" s="1"/>
  <c r="I120" i="14"/>
  <c r="J120" i="14"/>
  <c r="L120" i="14" s="1"/>
  <c r="I113" i="14"/>
  <c r="J113" i="14"/>
  <c r="L113" i="14" s="1"/>
  <c r="I114" i="14"/>
  <c r="J114" i="14"/>
  <c r="L114" i="14" s="1"/>
  <c r="I115" i="14"/>
  <c r="J115" i="14"/>
  <c r="L115" i="14" s="1"/>
  <c r="I116" i="14"/>
  <c r="J116" i="14"/>
  <c r="L116" i="14" s="1"/>
  <c r="I109" i="14"/>
  <c r="J109" i="14"/>
  <c r="L109" i="14"/>
  <c r="I110" i="14"/>
  <c r="J110" i="14"/>
  <c r="L110" i="14" s="1"/>
  <c r="I111" i="14"/>
  <c r="J111" i="14"/>
  <c r="L111" i="14" s="1"/>
  <c r="I112" i="14"/>
  <c r="J112" i="14"/>
  <c r="L112" i="14" s="1"/>
  <c r="J108" i="14"/>
  <c r="L108" i="14" s="1"/>
  <c r="I108" i="14"/>
  <c r="J104" i="14"/>
  <c r="L104" i="14" s="1"/>
  <c r="I104" i="14"/>
  <c r="J103" i="14"/>
  <c r="L103" i="14" s="1"/>
  <c r="I103" i="14"/>
  <c r="J102" i="14"/>
  <c r="L102" i="14" s="1"/>
  <c r="I102" i="14"/>
  <c r="J101" i="14"/>
  <c r="L101" i="14" s="1"/>
  <c r="I101" i="14"/>
  <c r="J100" i="14"/>
  <c r="L100" i="14" s="1"/>
  <c r="I100" i="14"/>
  <c r="I95" i="14"/>
  <c r="J95" i="14"/>
  <c r="L95" i="14"/>
  <c r="J98" i="14"/>
  <c r="L98" i="14" s="1"/>
  <c r="I98" i="14"/>
  <c r="J97" i="14"/>
  <c r="L97" i="14" s="1"/>
  <c r="I97" i="14"/>
  <c r="J94" i="14"/>
  <c r="L94" i="14" s="1"/>
  <c r="I94" i="14"/>
  <c r="J93" i="14"/>
  <c r="L93" i="14" s="1"/>
  <c r="I93" i="14"/>
  <c r="J91" i="14"/>
  <c r="L91" i="14" s="1"/>
  <c r="I91" i="14"/>
  <c r="J90" i="14"/>
  <c r="L90" i="14" s="1"/>
  <c r="I90" i="14"/>
  <c r="J88" i="14"/>
  <c r="L88" i="14" s="1"/>
  <c r="I88" i="14"/>
  <c r="J87" i="14"/>
  <c r="L87" i="14" s="1"/>
  <c r="I87" i="14"/>
  <c r="I84" i="14"/>
  <c r="J84" i="14"/>
  <c r="L84" i="14" s="1"/>
  <c r="I85" i="14"/>
  <c r="J85" i="14"/>
  <c r="L85" i="14" s="1"/>
  <c r="J83" i="14"/>
  <c r="L83" i="14" s="1"/>
  <c r="I83" i="14"/>
  <c r="I72" i="14"/>
  <c r="J72" i="14"/>
  <c r="L72" i="14" s="1"/>
  <c r="I74" i="14"/>
  <c r="J74" i="14"/>
  <c r="L74" i="14" s="1"/>
  <c r="I75" i="14"/>
  <c r="J75" i="14"/>
  <c r="L75" i="14"/>
  <c r="I76" i="14"/>
  <c r="J76" i="14"/>
  <c r="L76" i="14" s="1"/>
  <c r="I77" i="14"/>
  <c r="J77" i="14"/>
  <c r="L77" i="14" s="1"/>
  <c r="I78" i="14"/>
  <c r="J78" i="14"/>
  <c r="L78" i="14" s="1"/>
  <c r="I69" i="14"/>
  <c r="J69" i="14"/>
  <c r="L69" i="14" s="1"/>
  <c r="I70" i="14"/>
  <c r="J70" i="14"/>
  <c r="L70" i="14" s="1"/>
  <c r="I71" i="14"/>
  <c r="J71" i="14"/>
  <c r="L71" i="14" s="1"/>
  <c r="I63" i="14"/>
  <c r="J63" i="14"/>
  <c r="L63" i="14" s="1"/>
  <c r="I64" i="14"/>
  <c r="J64" i="14"/>
  <c r="L64" i="14" s="1"/>
  <c r="I65" i="14"/>
  <c r="J65" i="14"/>
  <c r="L65" i="14" s="1"/>
  <c r="I66" i="14"/>
  <c r="J66" i="14"/>
  <c r="L66" i="14" s="1"/>
  <c r="I67" i="14"/>
  <c r="J67" i="14"/>
  <c r="L67" i="14" s="1"/>
  <c r="I68" i="14"/>
  <c r="J68" i="14"/>
  <c r="L68" i="14" s="1"/>
  <c r="I57" i="14"/>
  <c r="J57" i="14"/>
  <c r="L57" i="14" s="1"/>
  <c r="I58" i="14"/>
  <c r="J58" i="14"/>
  <c r="L58" i="14" s="1"/>
  <c r="I59" i="14"/>
  <c r="J59" i="14"/>
  <c r="L59" i="14" s="1"/>
  <c r="I60" i="14"/>
  <c r="J60" i="14"/>
  <c r="L60" i="14"/>
  <c r="I61" i="14"/>
  <c r="J61" i="14"/>
  <c r="L61" i="14" s="1"/>
  <c r="I62" i="14"/>
  <c r="J62" i="14"/>
  <c r="L62" i="14" s="1"/>
  <c r="I51" i="14"/>
  <c r="J51" i="14"/>
  <c r="L51" i="14" s="1"/>
  <c r="I52" i="14"/>
  <c r="J52" i="14"/>
  <c r="L52" i="14" s="1"/>
  <c r="I53" i="14"/>
  <c r="J53" i="14"/>
  <c r="L53" i="14" s="1"/>
  <c r="I54" i="14"/>
  <c r="J54" i="14"/>
  <c r="L54" i="14" s="1"/>
  <c r="I55" i="14"/>
  <c r="J55" i="14"/>
  <c r="L55" i="14" s="1"/>
  <c r="I56" i="14"/>
  <c r="J56" i="14"/>
  <c r="L56" i="14" s="1"/>
  <c r="I46" i="14"/>
  <c r="J46" i="14"/>
  <c r="L46" i="14"/>
  <c r="I47" i="14"/>
  <c r="J47" i="14"/>
  <c r="L47" i="14" s="1"/>
  <c r="I48" i="14"/>
  <c r="J48" i="14"/>
  <c r="L48" i="14" s="1"/>
  <c r="I49" i="14"/>
  <c r="J49" i="14"/>
  <c r="L49" i="14"/>
  <c r="I50" i="14"/>
  <c r="J50" i="14"/>
  <c r="L50" i="14" s="1"/>
  <c r="I43" i="14"/>
  <c r="J43" i="14"/>
  <c r="L43" i="14" s="1"/>
  <c r="I44" i="14"/>
  <c r="J44" i="14"/>
  <c r="L44" i="14" s="1"/>
  <c r="I45" i="14"/>
  <c r="J45" i="14"/>
  <c r="L45" i="14" s="1"/>
  <c r="J42" i="14"/>
  <c r="L42" i="14" s="1"/>
  <c r="I42" i="14"/>
  <c r="I32" i="14"/>
  <c r="J32" i="14"/>
  <c r="L32" i="14" s="1"/>
  <c r="I33" i="14"/>
  <c r="J33" i="14"/>
  <c r="L33" i="14" s="1"/>
  <c r="I34" i="14"/>
  <c r="J34" i="14"/>
  <c r="L34" i="14" s="1"/>
  <c r="I28" i="14"/>
  <c r="J28" i="14"/>
  <c r="L28" i="14" s="1"/>
  <c r="I29" i="14"/>
  <c r="J29" i="14"/>
  <c r="L29" i="14" s="1"/>
  <c r="I30" i="14"/>
  <c r="J30" i="14"/>
  <c r="L30" i="14" s="1"/>
  <c r="I31" i="14"/>
  <c r="J31" i="14"/>
  <c r="L31" i="14" s="1"/>
  <c r="J27" i="14"/>
  <c r="L27" i="14" s="1"/>
  <c r="I27" i="14"/>
  <c r="I23" i="14"/>
  <c r="J23" i="14"/>
  <c r="L23" i="14" s="1"/>
  <c r="I18" i="14"/>
  <c r="J18" i="14"/>
  <c r="L18" i="14" s="1"/>
  <c r="I19" i="14"/>
  <c r="J19" i="14"/>
  <c r="L19" i="14" s="1"/>
  <c r="I20" i="14"/>
  <c r="J20" i="14"/>
  <c r="L20" i="14" s="1"/>
  <c r="I21" i="14"/>
  <c r="J21" i="14"/>
  <c r="L21" i="14" s="1"/>
  <c r="I22" i="14"/>
  <c r="J22" i="14"/>
  <c r="L22" i="14" s="1"/>
  <c r="I13" i="14"/>
  <c r="J13" i="14"/>
  <c r="L13" i="14" s="1"/>
  <c r="I14" i="14"/>
  <c r="J14" i="14"/>
  <c r="L14" i="14" s="1"/>
  <c r="I15" i="14"/>
  <c r="J15" i="14"/>
  <c r="L15" i="14" s="1"/>
  <c r="I16" i="14"/>
  <c r="J16" i="14"/>
  <c r="L16" i="14" s="1"/>
  <c r="I17" i="14"/>
  <c r="J17" i="14"/>
  <c r="L17" i="14"/>
  <c r="I10" i="14"/>
  <c r="J10" i="14"/>
  <c r="L10" i="14" s="1"/>
  <c r="I11" i="14"/>
  <c r="J11" i="14"/>
  <c r="L11" i="14" s="1"/>
  <c r="I12" i="14"/>
  <c r="J12" i="14"/>
  <c r="L12" i="14" s="1"/>
  <c r="I8" i="14"/>
  <c r="J8" i="14"/>
  <c r="L8" i="14" s="1"/>
  <c r="I9" i="14"/>
  <c r="J9" i="14"/>
  <c r="L9" i="14" s="1"/>
  <c r="I7" i="14"/>
  <c r="J7" i="14"/>
  <c r="L7" i="14" s="1"/>
  <c r="J6" i="14"/>
  <c r="L6" i="14" s="1"/>
  <c r="I6" i="14"/>
  <c r="J374" i="14" l="1"/>
  <c r="L374" i="14"/>
  <c r="L342" i="14"/>
  <c r="J342" i="14"/>
  <c r="L334" i="14"/>
  <c r="J334" i="14"/>
  <c r="J324" i="14"/>
  <c r="J320" i="14"/>
  <c r="J305" i="14"/>
  <c r="L217" i="14"/>
  <c r="L153" i="14"/>
  <c r="L128" i="14"/>
  <c r="L105" i="14"/>
  <c r="L327" i="14"/>
  <c r="L328" i="14" s="1"/>
  <c r="L316" i="14"/>
  <c r="J316" i="14"/>
  <c r="L310" i="14"/>
  <c r="J310" i="14"/>
  <c r="L297" i="14"/>
  <c r="J297" i="14"/>
  <c r="L264" i="14"/>
  <c r="J264" i="14"/>
  <c r="L255" i="14"/>
  <c r="J255" i="14"/>
  <c r="L236" i="14"/>
  <c r="J236" i="14"/>
  <c r="J217" i="14"/>
  <c r="J157" i="14"/>
  <c r="J153" i="14"/>
  <c r="J128" i="14"/>
  <c r="J105" i="14"/>
  <c r="L79" i="14"/>
  <c r="J79" i="14"/>
  <c r="L35" i="14"/>
  <c r="J35" i="14"/>
  <c r="N20" i="11" l="1"/>
  <c r="L20" i="11"/>
  <c r="O20" i="11" s="1"/>
  <c r="N19" i="11"/>
  <c r="O19" i="11" s="1"/>
  <c r="L19" i="11"/>
  <c r="N18" i="11"/>
  <c r="O18" i="11" s="1"/>
  <c r="L18" i="11"/>
  <c r="N17" i="11"/>
  <c r="O17" i="11" s="1"/>
  <c r="L17" i="11"/>
  <c r="N16" i="11"/>
  <c r="O16" i="11" s="1"/>
  <c r="L16" i="11"/>
  <c r="N14" i="11"/>
  <c r="O14" i="11" s="1"/>
  <c r="L14" i="11"/>
  <c r="N13" i="11"/>
  <c r="O13" i="11" s="1"/>
  <c r="L13" i="11"/>
  <c r="N12" i="11"/>
  <c r="O12" i="11" s="1"/>
  <c r="L12" i="11"/>
  <c r="N10" i="11"/>
  <c r="O10" i="11" s="1"/>
  <c r="L10" i="11"/>
  <c r="N9" i="11"/>
  <c r="O9" i="11" s="1"/>
  <c r="L9" i="11"/>
  <c r="N8" i="11"/>
  <c r="O8" i="11" s="1"/>
  <c r="L8" i="11"/>
  <c r="N6" i="11"/>
  <c r="O6" i="11" s="1"/>
  <c r="L6" i="11"/>
  <c r="N5" i="11"/>
  <c r="O5" i="11" s="1"/>
  <c r="L5" i="11"/>
  <c r="N4" i="11"/>
  <c r="O4" i="11" s="1"/>
  <c r="L4" i="11"/>
  <c r="N3" i="11"/>
  <c r="O3" i="11" s="1"/>
  <c r="L3" i="11"/>
  <c r="N2" i="11"/>
  <c r="O2" i="11" s="1"/>
  <c r="L2" i="11"/>
  <c r="M26" i="6"/>
  <c r="N26" i="6" s="1"/>
  <c r="K26" i="6"/>
  <c r="M25" i="6"/>
  <c r="N25" i="6" s="1"/>
  <c r="K25" i="6"/>
  <c r="M24" i="6"/>
  <c r="N24" i="6" s="1"/>
  <c r="K24" i="6"/>
  <c r="M23" i="6"/>
  <c r="N23" i="6" s="1"/>
  <c r="K23" i="6"/>
  <c r="M22" i="6"/>
  <c r="N22" i="6" s="1"/>
  <c r="K22" i="6"/>
  <c r="M21" i="6"/>
  <c r="N21" i="6" s="1"/>
  <c r="K21" i="6"/>
  <c r="M20" i="6"/>
  <c r="N20" i="6" s="1"/>
  <c r="K20" i="6"/>
  <c r="M19" i="6"/>
  <c r="N19" i="6" s="1"/>
  <c r="K19" i="6"/>
  <c r="M18" i="6"/>
  <c r="N18" i="6" s="1"/>
  <c r="K18" i="6"/>
  <c r="M17" i="6"/>
  <c r="N17" i="6" s="1"/>
  <c r="K17" i="6"/>
  <c r="M16" i="6"/>
  <c r="N16" i="6" s="1"/>
  <c r="K16" i="6"/>
  <c r="M15" i="6"/>
  <c r="N15" i="6" s="1"/>
  <c r="K15" i="6"/>
  <c r="M14" i="6"/>
  <c r="N14" i="6" s="1"/>
  <c r="K14" i="6"/>
  <c r="M13" i="6"/>
  <c r="N13" i="6" s="1"/>
  <c r="K13" i="6"/>
  <c r="M12" i="6"/>
  <c r="N12" i="6" s="1"/>
  <c r="K12" i="6"/>
  <c r="M11" i="6"/>
  <c r="N11" i="6" s="1"/>
  <c r="K11" i="6"/>
  <c r="M10" i="6"/>
  <c r="N10" i="6" s="1"/>
  <c r="K10" i="6"/>
  <c r="M9" i="6"/>
  <c r="N9" i="6" s="1"/>
  <c r="K9" i="6"/>
  <c r="M8" i="6"/>
  <c r="N8" i="6" s="1"/>
  <c r="K8" i="6"/>
  <c r="M7" i="6"/>
  <c r="N7" i="6" s="1"/>
  <c r="K7" i="6"/>
  <c r="M6" i="6"/>
  <c r="N6" i="6" s="1"/>
  <c r="K6" i="6"/>
  <c r="M5" i="6"/>
  <c r="N5" i="6" s="1"/>
  <c r="K5" i="6"/>
  <c r="M4" i="6"/>
  <c r="N4" i="6" s="1"/>
  <c r="K4" i="6"/>
  <c r="N27" i="6" l="1"/>
  <c r="M27" i="6"/>
</calcChain>
</file>

<file path=xl/sharedStrings.xml><?xml version="1.0" encoding="utf-8"?>
<sst xmlns="http://schemas.openxmlformats.org/spreadsheetml/2006/main" count="857" uniqueCount="412">
  <si>
    <t>Lp.</t>
  </si>
  <si>
    <t>OPIS PRODUKTU</t>
  </si>
  <si>
    <t>Jedn. miary</t>
  </si>
  <si>
    <t>Szacunkowa Ilość na 24 miesiące</t>
  </si>
  <si>
    <t>Ilość sztuk w opakowaniu</t>
  </si>
  <si>
    <t>Producent</t>
  </si>
  <si>
    <t>Nazwa handlowa produktu / Numer katalogowy</t>
  </si>
  <si>
    <t>Numer i nazwa dokumentu dopuszczającego do obrotu i do używania</t>
  </si>
  <si>
    <t>Klasa wyrobu medycznego</t>
  </si>
  <si>
    <t>Cena jednostkowa / za 1 j.m./ netto</t>
  </si>
  <si>
    <t>Cena jednostkowa / za 1 j.m./ brutto</t>
  </si>
  <si>
    <t>VAT</t>
  </si>
  <si>
    <t>Wartość netto</t>
  </si>
  <si>
    <t>Wartość brutto</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</si>
  <si>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bardzo grubej (o wysokości zszywek przed zamknięciem 4,0-4,5-5,0mm).</t>
  </si>
  <si>
    <t>Stapler okrężny jednorazowy o średnicy 21mm, 25mm, 28mm, 31mm i 33mm zakrzywiony, o długości trzonu 22cm do zabiegów na otwarto lub 35cm do zabiegów laparoskopowych, z łamanym kowadełkiem po oddaniu strzału dla zwiększonego bezpieczeństwa podczas wyciągania staplera przez nowo utworzone zespolenie, w zależności od zapotrzebowania dla średnic 21, 25, 28mm mozliwość zamówienia staplera ze zszywkami tytanowymi wykonanymi z drutu obustronnie spłaszczonego, przeznaczonymi do tkanki grubej (4,8mm przed zamknięciem, 2,0mm po zamknięciu) i normalnej (3,5 mm przed zamknięciem, 1,5mm po zamknięciu), a dla średnic 31mm i 33mm zszywki preznaczone do tkanki grubej. Zamawiający określi średnicę staplera, wysokość zszywek i długość staplera przy składaniu zamówienia.</t>
  </si>
  <si>
    <t>szt.</t>
  </si>
  <si>
    <t>Jednorazowy zestaw do zabiegów typu VATS lobectomia, w skład którego wchodzą następujące elementy:</t>
  </si>
  <si>
    <t>zestaw</t>
  </si>
  <si>
    <t>Jednorazowe kowadełko do staplera okrężnego, o średnicy 21mm lub 25mm, wstępnie złamane i przymocowane do sondy żołądkowej o długości ok. 100cm, współpracujące ze staplerem okrężnym o średnicy 21mm i długości trzonka 35cm (długość laparoskopowa). Zamawiający określi średnicę kowadełka przy składaniu zamówienia.</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</si>
  <si>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średnio-grubej (o wysokości zszywek przed zamknięciem 3,0-3,5-4,0mm).</t>
  </si>
  <si>
    <t>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</si>
  <si>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średnio-grubej (o wysokości zszywek przed zamknięciem 3,0-3,5-4,0mm).</t>
  </si>
  <si>
    <t>Ładunek do jednorazowego staplera liniowego zamykająco-tnącego,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Zamawiający określi wysokość zszywek przy składaniu zamówienia.</t>
  </si>
  <si>
    <t>Uniweralny zestaw staplera laparoskopowego wielorazowego użytku, nadający się do sterylizacji w autoklawie parowym, przeznaczony do współpracy z ładunkami prostymi i z artykulacją o długości 30mm, 45mm i 60mm, obsługujący za pomocą mikroprocesora i silniczków wszystkie funkcje staplera - zamykanie i otwieranie ładunku, zginanie ładunków z artykulacją, rotacja wokół własnej osi, odpalanie ładunku. Stapler przeznaczony do min. 50 procedur (lub min. 300 strzałów). Stapler dostarczony z akumulatorem i ładowarką.</t>
  </si>
  <si>
    <t>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</si>
  <si>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Jednorazowe narzędzie do stapiania tkanek oraz zamykania naczyń krwionośnych i limfatycznych o średnicy do 7mm włącznie, z wbudowanym nożem zapewniającym funkcję cięcia, przeznaczone do zabiegów laparoskopowych o długości trzonu 23cm, średnica trzonu 5mm, szczęki lekko zagięte typu Maryland, aktywacja za pomocą włącznika nożnego lub ręcznego, współpracujące z generatorem ForceTriad. - 1 szt.</t>
  </si>
  <si>
    <t>Ładunek do jednorazowego staplera liniowego zamykająco-tnącego, z nożem stanowiącym część ładunku, o długości linii szwu 80mm,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</si>
  <si>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Ładunki jednorazowego użytku do uniwersalnego staplera endoskopowego zamykająco-tnące, z nożem w magazynku, mieszczące 6 rzędów tytanowych zszywek o 3 różnych wysokościach, o dł. linii szwów 45mm lub 60mm, posiadające artykulację 45 stopni w dwie strony, przeznaczone do zamykania tkanki naczyniowo-średniej (o wysokości zszywek przed zamknięciem 2,0-2,5-3,0mm) lub przeznaczone do zamykania tkanki średnio-grubej (o wysokości zszywek przed zamknięciem 3,0-3,5-4,0mm) - 2 szt. w zestawie (do wyboru po 2 szt. z 4 dostępnych możliwości - 45mm dla tkani naczyniowo-średniej lub średnio-grubej, 60mm dla tkanki naczyniowo-średniej lub średnio grubej). Zamawiający określi długość ładunku i wysokość zszywek przy składaniu zamówienia. - 2 szt.</t>
  </si>
  <si>
    <t>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</si>
  <si>
    <t>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t>
  </si>
  <si>
    <t>Ładunki jednorazowego użytku do uniwersalnego staplera endoskopowego zamykająco-tnące, z nożem w magazynku, mieszczące 6 rzędów tytanowych zszywek, o dł. linii szwów 30mm, posiadające artykulację 45 stopni w dwie strony, przeznaczone do zamykania tkanki naczyniowej. - 2 szt.</t>
  </si>
  <si>
    <t>Jednorazowy automatyczny stapler liniowy o długości linii szwu 90mm,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Zamawiający określi wysokość zszywek przy składaniu zamówienia. Zamawiający wymaga zaoferowania 2 rodzajów staplerów.</t>
  </si>
  <si>
    <t>Samorozprężalny worek do ewakuacji preparatu w zabiegach laparoskopowych, jednorazowego użytku, sterylny, wykonany z odpornego na zerwanie poliuretanu, z trzonem o średnicy 10mm i długości trzonu 29,5cm, z metalową samorozprężalną obręczą i nitką pozwalającą na zaciśnięcie worka z preparatem w środku, worek o wymiarach ok. 6,6x15,24cm i pojemności ok. 190ml. Opakowanie typu plastikowa forma + Tyvec.</t>
  </si>
  <si>
    <t>Ładunek do jednorazowego automatycznego staplera liniowego o długości linii szwu 90mm, z podwójną linią naprzemiennie ułożonych tytanowych zszywek wykonanych z drutu obustronnie spłaszczonego, do tkanki cienkiej (3,5mm przed zamknięciem, 1,5mm po zamknięciu) lub grubej (4,8mm przed zamknięciem, 2,0mm po zamknięciu). Zamawiający określi wysokość zszywek przy składaniu zamówienia. Zamawiający wymaga zaoferowania 2 rodzajów ładunków.</t>
  </si>
  <si>
    <t>Jednorazowe nożyczki do operacji laparoskopowych, o długości branszy tnących 16 mm, typu Metzenbauma, maksymalne rozwarcie 8 mm ze złączem do kauteryzacji jednobiegunowej, trzon o średnicy 5mm, obrotowy (360°), długość trzonu 45 cm.</t>
  </si>
  <si>
    <t>Jednorazowe atraumatyczne narzędzie typu "clinch", o długości chwytaków 21mm i maksymalnym rozwarciu 32mm, o średnicy trzonu 5mm, długości trzonu 31cm, z systemem blokowania pozycji chwytaka (z możliwością wyłączenia systemu)</t>
  </si>
  <si>
    <t>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mieszczące 6 rzędów tytanowych zszywek o 3 różnych wysokościach, o dł. linii szwów 30mm, posiadajace artykulację 45stopni w dwie strony, przeznaczone do zamykania tkanki naczyniowo-średniej .</t>
  </si>
  <si>
    <t>Jednorazowe narzędzie typu "grasper", o średnicy trzonu 5mm, długości trzonu 31cm, z możliwością rotacji o 360°, z systemem blokowania pozycji chwytaka (z możliwością wyłączenia systemu)</t>
  </si>
  <si>
    <t>Ładunki jednorazowego użytku do  uniwersalnego staplera endoskopowego  zamykająco-tnące, mieszczące 6 rzędów tytanowych zszywek o 3 różnych wysokościach, o dł. linii szwów 60mm, posiadajace artykulację 45stopni w dwie strony, przeznaczone do zamykania tkanki bardzo grubej .</t>
  </si>
  <si>
    <t>Roztwór przeciwmgielny jednorazowego użytku, jałowy, do stosowania na narzędziach laparoskopowych jałowych; dostarczony w jałowym pojemniku zawierającym 6 gramów roztworu wraz z jałową gąbką do nasączenia roztworem z możliwością naklejenia na obłożenie pola operacyjnego.</t>
  </si>
  <si>
    <t>Klipsownica jednorazowa do operacji laparoskopowych, posiadająca 15 tytanowych klipsów w rozmiarze L (duże - 11mm po zamknięciu) załadowanych w magazynku, przechodząca przez trocar o średnicy 10mm, posiadająca przezroczysty, obracający się o 360 stopni trzonek</t>
  </si>
  <si>
    <t>Ładunki jednorazowego użytku do  uniwersalnego staplera endoskopowego  zamykająco-tnące, mieszczące 6 rzędów tytanowych zszywek o 3 różnych wysokościach, ze zintegrowanym materiałem wzmacniającym linię szwów wchłaniającym się w ciągu ok. 15 tygodni, o długości linii szwów 60mm, posiadajace artykulację 45stopni w dwie strony, przeznaczone do zamykania tkanki średnio-grubej .</t>
  </si>
  <si>
    <t>Jednorazowa igła Verresa do wytwarzania pneumoperitoneum, jednorazowego użytku, dł. 120 mm, stalowa, kaliber 14G, przezroczysty uchwyt z czerwonym wskaźnikiem bezpieczeństwa</t>
  </si>
  <si>
    <t>Uniwersalny jednorazowy stapler laparoskopowy do ładunków staplerów jednorazowych laparoskopowych,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 bariatrycznej)</t>
  </si>
  <si>
    <t>Jednorazowa igła Verresa do wytwarzania pneumoperitoneum, jednorazowego użytku, dł. 150 mm, stalowa, kaliber 14G, przezroczysty uchwyt z czerwonym wskaźnikiem bezpieczeństwa</t>
  </si>
  <si>
    <t>Jednorazowy zestaw trokarów do zabiegów laparoskopowych, w skład którego wchodzą: trokar bezostrzowy z automatyczną i bezobsługową redukcją 5-12mm, długość kaniuli 100mm + dodatkowa kaniula 5-12mm, trokar bezostrzowy 5mm, długość kaniuli 100mm + dodatkowa kaniula 5mm, igła Verresa 150mm, preparat antyroszeniowy do optyki</t>
  </si>
  <si>
    <t>Uniweralny jednorazowy stapler laparoskopowy do ładunków staplerów jednorazowych laparoskopowych, wspólna rękojeść dla ładunków prostych i z artykulacją, z mozliwością ponownego ładowania do 25 razy, o średnicy trzonu 12mm, z możliwością rotacji o 360 stopni- dostępny w 3 długościach - określonych każdorazowo przez Zamawiającego (krótka - do chirurgii otwartej; standardowa laparoskopowa oraz długa do chirurgii bariatrycznej)</t>
  </si>
  <si>
    <t>RAZEM:</t>
  </si>
  <si>
    <t xml:space="preserve">Jednorazowe narzędzie do stapiania tkanek oraz zamykania naczyń krwionośnych i limfatycznych o średnicy do 7mm włącznie, z możliwością aktywowania wbudowanego trybu monopolarnego typu V-mode, z wbudowanym nożem zapewniającym funkcję cięcia, przeznaczone do zabiegów laparoskopowych, o długości trzonu 44cm, średnica trzonu 5mm, obustronnie wygięte szczęki, zakres obrotu trzonu 340°, aktywacja za pomocą włącznika nożnego (dostępna jedynie dla systemu zamykania naczyń) lub ręcznego, współpracujące z generatorem ForceTriad. </t>
  </si>
  <si>
    <t>Jednorazowe narzędzie do stapiania tkanek oraz zamykania naczyń krwionośnych i limfatycznych o średnicy do 7mm włącznie, z wbudowanym nożem zapewniającym funkcję cięcia, przeznaczone do zabiegów laparoskopowych o dł. 37cm lub do zabiegów na otwarto o długości trzonu 23cm, średnica trzonu 5mm, szczęki lekko zagięte typu Maryland, aktywacja za pomocą włącznika nożnego lub ręcznego, współpracujące z generatorem ForceTriad lub LS10. Zamawiający określi długość trzonu narzędzia przy składaniu zamówienia.</t>
  </si>
  <si>
    <t>?</t>
  </si>
  <si>
    <t>Jednorazowy instrument kompatybilny z systemem zamykania naczyń LigaSure z opcją cięcia do zabiegów klasycznych, długość przypłaszczonego obustronnie trzonu - 18cm, zakrzywione bransze w kształcie disektora, długość bransz 36mm, długość cięcia 34mm, rotacja trzonu 180°, aktywacja ręczna</t>
  </si>
  <si>
    <t>Elektroda bierna jednorazowa, o wymiarach 11,5 x 18,5 cm(+/-3%), dwudzielna, niekierunkowa, z grubą warstwą przewodzącego żelu w całej części aktywnej oraz z systemem ścisłego przylegania brzeżnego zapobiegającego przypadkowemu zalaniu w polu operacyjnym (wodoszczelna), współpracująca z aktywnymi systemami zabezpieczenia pacjenta przed poparzeniami (np. system typu REM), bezlateksowe, 1op.=600 sztuk w pudełku (12 torebek po 50 szt. elektrod w każdej).</t>
  </si>
  <si>
    <t>Jednorazowy przewód monopolarny współpracujący z generatorem Force Triad, zapewniający tryb pracy V-mode, współpracujący ze standardowymi narzędziami laparoskopowymi z wtykiem męskim, o długości 3m (1op = 25 szt.)</t>
  </si>
  <si>
    <t>Jednorazowa elektroda czynna z przełącznikiem przyciskowym lub kołyskowym, dostarczona z plastikowym futerałem do umieszczenia w polu operacyjnym, z przewodem przyłączeniowym o długości ok. 4,5m, z wyjmowalną elektrodą ostrzową o średnicy 2,4mm, współpracująca z generatorami typu Valleylab lub ERBE, 1 op.=50szt. elektrod.</t>
  </si>
  <si>
    <t>Jednorazowa elektroda czynna z przełącznikiem przyciskowym wraz ze zintegrowanym przewodem do ewakuacji dymu pokoagulacyjnego, dostarczona wraz z elektrodą nożową pokrytą silikonem zapobiegającym przywieraniu tkanek oraz plastikowym futerałem; przewód o dł. 3m. (1op.=25szt.)</t>
  </si>
  <si>
    <t>Jednorazowa elektroda monopolarna posiadająca standardowy tryb pracy monopolarnej w postaci cięcia i koagulacji oraz dodatkowo tryb pracy typu "Valleylab", współpracująca z platformą elektrochirurgiczną ForceTriad, każda elektroda posiada 3 przyciski oraz dodatkowo suwak do sterowania nastawieniami mocy bezpośrednio z pola jałowego.</t>
  </si>
  <si>
    <t>Jednorazowe narzędzie do stapiania tkanek oraz zamykania naczyń krwionośnych i limfatycznych o średnicy do 7mm włącznie, z wbudowanym nożem zapewniającym funkcję cięcia, przeznaczone do zabiegów na otwarto, o długości trzonu 20cm lub do zabiegów laparoskopowych o dł. 37cm lub do zabiegów na otwarto o długości trzonu 23cm, średnica trzonu 5mm, fakturowane szczęki proste, aktywacja za pomocą włącznika nożnego lub ręcznego, współpracujące z generatorem ForceTriad. Zamawiający określi długość narzędzia przy składaniu zamówienia.</t>
  </si>
  <si>
    <t>Stapler skórny jednorazowego użytku, zawierający 35 zszywek w jednym magazynku. Stapler winien zawieraż ilościowy, widoczny wskaźnik bieżącego zużycia zszywek. Zszywki powlekane teflonem, celem ułatwienia przejścia przez tkankę. Wykonane z wysokiej jakości stali nierdzewnej o rozmiarach po zamknięciu nóżki 3,6mm, grzbiet 6,9mm. Stapler powinien mieć możliwość zakładania zszywek pod kątek w celu uwzględnienia różnej grubości skóry.</t>
  </si>
  <si>
    <t>PAKIET 5</t>
  </si>
  <si>
    <t>Sprzęt do specjalistycznych procedur małoinwazyjnych w obrębie klatki piersiowej</t>
  </si>
  <si>
    <r>
      <t>Ładunek do staplera endoskopowego, zamykająco-tnący, z nożem w ładunku, umieszczający 6 rzędów tytanowych zszywek (3+3), posiadający możliwość zginania w obie strony do 45</t>
    </r>
    <r>
      <rPr>
        <u/>
        <sz val="11"/>
        <color rgb="FFC00000"/>
        <rFont val="Calibri"/>
        <family val="2"/>
        <charset val="238"/>
      </rPr>
      <t>°</t>
    </r>
    <r>
      <rPr>
        <u/>
        <sz val="11"/>
        <color rgb="FFC00000"/>
        <rFont val="Arial CE"/>
      </rPr>
      <t>, o następujących długościach linii szwów i wysokościach zszywek: długość ładunku 30mm (wysokość zszywek przed zamknięciem 2,0mm, 2,5mm, 3,5mm - po zamknięciu odpowiednio 0,75mm, 1,0mm, 1,5mm), długość ładunku 45mm (wysokość zszywek przed zamknięciem 2,0mm, 2,5mm, 3,5mm, 4,8mm - po zamknięciu odpowiednio 0,75mm, 1,0mm, 1,5mm, 2,0mm) lub długość ładunku 60mm (wysokość zszywek przed zamknięciem 2,5mm, 3,5mm lub 4,8mm - po zamknięciu odpowiednio 1,0mm, 1,5mm, 2,0mm). Ładunki ze zszywkami o wysokości 2,0mm, 2,5mm i 3,5mm przechodzące przez trokar/ torakoport o średnicy 12mm; ładunki ze zszywkami o wysokości 4,8mm przechodzące przez trokar/ torakoport o średnicy 15mm. Wszystkie ładunki współpracują z jednorazową lub wielorazową uniwersalną rękojeścią do staplerów endoskopowych podczas jednego zabiegu. Zamawiający określi długość ładunku i wysokość zszywek przy składaniu zamówienia. Zamawiający wymaga zaoferowania 10 różnych ładunków do wyboru.</t>
    </r>
    <r>
      <rPr>
        <u/>
        <sz val="11"/>
        <color rgb="FFC00000"/>
        <rFont val="Times New Roman"/>
        <family val="1"/>
        <charset val="238"/>
      </rPr>
      <t>Ładunek do staplera endoskopowego, zamykająco-tnący, z nożem w ładunku, umieszczający 6 rzędów tytanowych zszywek (3+3), posiadający możliwość zginania w obie strony do 45</t>
    </r>
    <r>
      <rPr>
        <u/>
        <sz val="11"/>
        <color rgb="FFC00000"/>
        <rFont val="Calibri"/>
        <family val="2"/>
        <charset val="238"/>
      </rPr>
      <t>°</t>
    </r>
    <r>
      <rPr>
        <u/>
        <sz val="11"/>
        <color rgb="FFC00000"/>
        <rFont val="Arial CE"/>
      </rPr>
      <t>, o następujących długościach linii szwów i wysokościach zszywek: długość ładunku 30mm (wysokość zszywek przed zamknięciem 2,0mm, 2,5mm, 3,5mm - po zamknięciu odpowiednio 0,75mm, 1,0mm, 1,5mm), długość ładunku 45mm (wysokość zszywek przed zamknięciem 2,0mm, 2,5mm, 3,5mm, 4,8mm - po zamknięciu odpowiednio 0,75mm, 1,0mm, 1,5mm, 2,0mm) lub długość ładunku 60mm (wysokość zszywek przed zamknięciem 2,5mm, 3,5mm lub 4,8mm - po zamknięciu odpowiednio 1,0mm, 1,5mm, 2,0mm). Ładunki ze zszywkami o wysokości 2,0mm, 2,5mm i 3,5mm przechodzące przez trokar/ torakoport o średnicy 12mm; ładunki ze zszywkami o wysokości 4,8mm przechodzące przez trokar/ torakoport o średnicy 15mm. Wszystkie ładunki współpracują z jednorazową lub wielorazową uniwersalną rękojeścią do staplerów endoskopowych podczas jednego zabiegu. Zamawiający określi długość ładunku i wysokość zszywek przy składaniu zamówienia. Zamawiający wymaga zaoferowania 10 różnych ładunków do wyboru.</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</si>
  <si>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mm, posiadajace artykulację 45stopni w dwie strony, przeznaczone do zamykania tkanki</t>
    </r>
    <r>
      <rPr>
        <sz val="11"/>
        <color rgb="FFFF0000"/>
        <rFont val="Times New Roman"/>
        <family val="1"/>
        <charset val="238"/>
      </rPr>
      <t xml:space="preserve"> średnio-grubej</t>
    </r>
    <r>
      <rPr>
        <sz val="11"/>
        <color rgb="FF000000"/>
        <rFont val="Times New Roman"/>
        <family val="1"/>
        <charset val="238"/>
      </rPr>
      <t xml:space="preserve"> (o wysokości zszywek przed zamknięciem </t>
    </r>
    <r>
      <rPr>
        <sz val="11"/>
        <color rgb="FFFF0000"/>
        <rFont val="Times New Roman"/>
        <family val="1"/>
        <charset val="238"/>
      </rPr>
      <t>3,0-3,5-4,0</t>
    </r>
    <r>
      <rPr>
        <sz val="11"/>
        <color rgb="FF000000"/>
        <rFont val="Times New Roman"/>
        <family val="1"/>
        <charset val="238"/>
      </rPr>
      <t xml:space="preserve">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mm, posiadajace artykulację 45stopni w dwie strony, przeznaczone do zamykania tkanki</t>
    </r>
    <r>
      <rPr>
        <sz val="11"/>
        <color rgb="FFFF0000"/>
        <rFont val="Times New Roman"/>
        <family val="1"/>
        <charset val="238"/>
      </rPr>
      <t xml:space="preserve"> średnio-grubej</t>
    </r>
    <r>
      <rPr>
        <sz val="11"/>
        <color rgb="FF000000"/>
        <rFont val="Times New Roman"/>
        <family val="1"/>
        <charset val="238"/>
      </rPr>
      <t xml:space="preserve"> (o wysokości zszywek przed zamknięciem </t>
    </r>
    <r>
      <rPr>
        <sz val="11"/>
        <color rgb="FFFF0000"/>
        <rFont val="Times New Roman"/>
        <family val="1"/>
        <charset val="238"/>
      </rPr>
      <t>3,0-3,5-4,0</t>
    </r>
    <r>
      <rPr>
        <sz val="11"/>
        <color rgb="FF000000"/>
        <rFont val="Times New Roman"/>
        <family val="1"/>
        <charset val="238"/>
      </rPr>
      <t>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</si>
  <si>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t>
    </r>
    <r>
      <rPr>
        <sz val="11"/>
        <color rgb="FFFF0000"/>
        <rFont val="Times New Roman"/>
        <family val="1"/>
        <charset val="238"/>
      </rPr>
      <t>2,0-2,5-3,0</t>
    </r>
    <r>
      <rPr>
        <sz val="11"/>
        <color rgb="FF000000"/>
        <rFont val="Times New Roman"/>
        <family val="1"/>
        <charset val="238"/>
      </rPr>
      <t xml:space="preserve">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t>
    </r>
    <r>
      <rPr>
        <sz val="11"/>
        <color rgb="FFFF0000"/>
        <rFont val="Times New Roman"/>
        <family val="1"/>
        <charset val="238"/>
      </rPr>
      <t>2,0-2,5-3,0</t>
    </r>
    <r>
      <rPr>
        <sz val="11"/>
        <color rgb="FF000000"/>
        <rFont val="Times New Roman"/>
        <family val="1"/>
        <charset val="238"/>
      </rPr>
      <t>mm).</t>
    </r>
  </si>
  <si>
    <r>
      <t xml:space="preserve">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b/>
        <sz val="11"/>
        <color rgb="FFFF0000"/>
        <rFont val="Times New Roman"/>
        <family val="1"/>
        <charset val="238"/>
      </rPr>
      <t>30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</si>
  <si>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t>
    </r>
    <r>
      <rPr>
        <sz val="11"/>
        <color rgb="FF000000"/>
        <rFont val="Times New Roman"/>
        <family val="1"/>
        <charset val="238"/>
      </rPr>
      <t xml:space="preserve">j (o wysokości zszywek przed zamknięciem 4,0-4,5-5,0mm).Ładunki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t>
    </r>
    <r>
      <rPr>
        <sz val="11"/>
        <color rgb="FF000000"/>
        <rFont val="Times New Roman"/>
        <family val="1"/>
        <charset val="238"/>
      </rPr>
      <t>j (o wysokości zszywek przed zamknięciem 4,0-4,5-5,0mm).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</si>
  <si>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 xml:space="preserve">średnio-grubej </t>
    </r>
    <r>
      <rPr>
        <sz val="11"/>
        <color rgb="FF000000"/>
        <rFont val="Times New Roman"/>
        <family val="1"/>
        <charset val="238"/>
      </rPr>
      <t xml:space="preserve">(o wysokości zszywek przed zamknięciem 3,0-3,5-4,0mm).Ładunki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 xml:space="preserve">średnio-grubej </t>
    </r>
    <r>
      <rPr>
        <sz val="11"/>
        <color rgb="FF000000"/>
        <rFont val="Times New Roman"/>
        <family val="1"/>
        <charset val="238"/>
      </rPr>
      <t>(o wysokości zszywek przed zamknięciem 3,0-3,5-4,0mm).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</si>
  <si>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45</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</si>
  <si>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naczyniowej</t>
    </r>
    <r>
      <rPr>
        <sz val="11"/>
        <color rgb="FF000000"/>
        <rFont val="Times New Roman"/>
        <family val="1"/>
        <charset val="238"/>
      </rPr>
      <t xml:space="preserve"> (o wysokości zszywek przed zamknięciem 2,0mm).Ładunki jednorazowego użytku do  uniwersalnego staplera endoskopowego  zamykająco-tnące,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naczyniowej</t>
    </r>
    <r>
      <rPr>
        <sz val="11"/>
        <color rgb="FF000000"/>
        <rFont val="Times New Roman"/>
        <family val="1"/>
        <charset val="238"/>
      </rPr>
      <t xml:space="preserve"> (o wysokości zszywek przed zamknięciem 2,0mm).</t>
    </r>
  </si>
  <si>
    <r>
      <t>Ładunki jednorazowego użytku do  uniwersalnego staplera endoskopowego  zamykająco-tnące, z zagiętym</t>
    </r>
    <r>
      <rPr>
        <sz val="11"/>
        <color rgb="FFFF0000"/>
        <rFont val="Times New Roman"/>
        <family val="1"/>
        <charset val="238"/>
      </rPr>
      <t xml:space="preserve"> kowadełkiem </t>
    </r>
    <r>
      <rPr>
        <sz val="11"/>
        <color rgb="FF000000"/>
        <rFont val="Times New Roman"/>
        <family val="1"/>
        <charset val="238"/>
      </rPr>
      <t xml:space="preserve">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tkanki średnio-naczyniowej</t>
    </r>
    <r>
      <rPr>
        <sz val="11"/>
        <color rgb="FF000000"/>
        <rFont val="Times New Roman"/>
        <family val="1"/>
        <charset val="238"/>
      </rPr>
      <t xml:space="preserve"> (o wysokości zszywek przed zamknięciem 3,0-3,5-4,0mm).Ładunki jednorazowego użytku do  uniwersalnego staplera endoskopowego  zamykająco-tnące, z zagiętym</t>
    </r>
    <r>
      <rPr>
        <sz val="11"/>
        <color rgb="FFFF0000"/>
        <rFont val="Times New Roman"/>
        <family val="1"/>
        <charset val="238"/>
      </rPr>
      <t xml:space="preserve"> kowadełkiem </t>
    </r>
    <r>
      <rPr>
        <sz val="11"/>
        <color rgb="FF000000"/>
        <rFont val="Times New Roman"/>
        <family val="1"/>
        <charset val="238"/>
      </rPr>
      <t xml:space="preserve">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tkanki średnio-naczyniowej</t>
    </r>
    <r>
      <rPr>
        <sz val="11"/>
        <color rgb="FF000000"/>
        <rFont val="Times New Roman"/>
        <family val="1"/>
        <charset val="238"/>
      </rPr>
      <t xml:space="preserve"> (o wysokości zszywek przed zamknięciem 3,0-3,5-4,0mm).</t>
    </r>
  </si>
  <si>
    <r>
      <t xml:space="preserve">Ładunki jednorazowego użytku do  uniwersalnego staplera endoskopowego  zamykająco-tnące, z </t>
    </r>
    <r>
      <rPr>
        <sz val="11"/>
        <color rgb="FFFF0000"/>
        <rFont val="Times New Roman"/>
        <family val="1"/>
        <charset val="238"/>
      </rPr>
      <t>zagiętym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t>
    </r>
    <r>
      <rPr>
        <b/>
        <sz val="11"/>
        <color rgb="FFFF0000"/>
        <rFont val="Times New Roman"/>
        <family val="1"/>
        <charset val="238"/>
      </rPr>
      <t xml:space="preserve"> 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 xml:space="preserve">tkanki naczyniowo-średniej </t>
    </r>
    <r>
      <rPr>
        <sz val="11"/>
        <color rgb="FF000000"/>
        <rFont val="Times New Roman"/>
        <family val="1"/>
        <charset val="238"/>
      </rPr>
      <t xml:space="preserve">(o wysokości zszywek przed zamknięciem 2,0-2,5-3,0mm).Ładunki jednorazowego użytku do  uniwersalnego staplera endoskopowego  zamykająco-tnące, z </t>
    </r>
    <r>
      <rPr>
        <sz val="11"/>
        <color rgb="FFFF0000"/>
        <rFont val="Times New Roman"/>
        <family val="1"/>
        <charset val="238"/>
      </rPr>
      <t>zagiętym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t>
    </r>
    <r>
      <rPr>
        <b/>
        <sz val="11"/>
        <color rgb="FFFF0000"/>
        <rFont val="Times New Roman"/>
        <family val="1"/>
        <charset val="238"/>
      </rPr>
      <t xml:space="preserve"> 45m</t>
    </r>
    <r>
      <rPr>
        <sz val="11"/>
        <color rgb="FF000000"/>
        <rFont val="Times New Roman"/>
        <family val="1"/>
        <charset val="238"/>
      </rPr>
      <t xml:space="preserve">m, posiadajace artykulację 45stopni w dwie strony, przeznaczone do zamykania </t>
    </r>
    <r>
      <rPr>
        <sz val="11"/>
        <color rgb="FFFF0000"/>
        <rFont val="Times New Roman"/>
        <family val="1"/>
        <charset val="238"/>
      </rPr>
      <t xml:space="preserve">tkanki naczyniowo-średniej </t>
    </r>
    <r>
      <rPr>
        <sz val="11"/>
        <color rgb="FF000000"/>
        <rFont val="Times New Roman"/>
        <family val="1"/>
        <charset val="238"/>
      </rPr>
      <t>(o wysokości zszywek przed zamknięciem 2,0-2,5-3,0mm).</t>
    </r>
  </si>
  <si>
    <r>
      <t>Ładunki jednorazowego użytku do  uniwersalnego staplera endoskopowego  zamykająco-tnące, z zagiętym</t>
    </r>
    <r>
      <rPr>
        <sz val="11"/>
        <color rgb="FFFF0000"/>
        <rFont val="Times New Roman"/>
        <family val="1"/>
        <charset val="238"/>
      </rPr>
      <t xml:space="preserve">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t>
    </r>
    <r>
      <rPr>
        <sz val="11"/>
        <color rgb="FFFF0000"/>
        <rFont val="Times New Roman"/>
        <family val="1"/>
        <charset val="238"/>
      </rPr>
      <t xml:space="preserve">zamykania tkanki naczyniowej </t>
    </r>
    <r>
      <rPr>
        <sz val="11"/>
        <color rgb="FF000000"/>
        <rFont val="Times New Roman"/>
        <family val="1"/>
        <charset val="238"/>
      </rPr>
      <t>(o wysokości zszywek przed zamknięciem 2,0mm).Ładunki jednorazowego użytku do  uniwersalnego staplera endoskopowego  zamykająco-tnące, z zagiętym</t>
    </r>
    <r>
      <rPr>
        <sz val="11"/>
        <color rgb="FFFF0000"/>
        <rFont val="Times New Roman"/>
        <family val="1"/>
        <charset val="238"/>
      </rPr>
      <t xml:space="preserve"> 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dł.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t>
    </r>
    <r>
      <rPr>
        <sz val="11"/>
        <color rgb="FFFF0000"/>
        <rFont val="Times New Roman"/>
        <family val="1"/>
        <charset val="238"/>
      </rPr>
      <t xml:space="preserve">zamykania tkanki naczyniowej </t>
    </r>
    <r>
      <rPr>
        <sz val="11"/>
        <color rgb="FF000000"/>
        <rFont val="Times New Roman"/>
        <family val="1"/>
        <charset val="238"/>
      </rPr>
      <t>(o wysokości zszywek przed zamknięciem 2,0mm).</t>
    </r>
  </si>
  <si>
    <r>
      <t xml:space="preserve">Ładunki jednorazowego użytku do  uniwersalnego staplera endoskopowego  zamykająco-tnące,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grubej</t>
    </r>
    <r>
      <rPr>
        <sz val="11"/>
        <color rgb="FF000000"/>
        <rFont val="Times New Roman"/>
        <family val="1"/>
        <charset val="238"/>
      </rPr>
      <t xml:space="preserve"> (o wysokości zszywek przed zamknięciem 4,0-4,5-5,0mm).Ładunki jednorazowego użytku do  uniwersalnego staplera endoskopowego  zamykająco-tnące,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tkanki </t>
    </r>
    <r>
      <rPr>
        <sz val="11"/>
        <color rgb="FFFF0000"/>
        <rFont val="Times New Roman"/>
        <family val="1"/>
        <charset val="238"/>
      </rPr>
      <t>bardzo grubej</t>
    </r>
    <r>
      <rPr>
        <sz val="11"/>
        <color rgb="FF000000"/>
        <rFont val="Times New Roman"/>
        <family val="1"/>
        <charset val="238"/>
      </rPr>
      <t xml:space="preserve"> (o wysokości zszywek przed zamknięciem 4,0-4,5-5,0mm).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</si>
  <si>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średnio-grubej</t>
    </r>
    <r>
      <rPr>
        <sz val="11"/>
        <color rgb="FF000000"/>
        <rFont val="Times New Roman"/>
        <family val="1"/>
        <charset val="238"/>
      </rPr>
      <t xml:space="preserve"> (o wysokości zszywek przed zamknięciem 3,0-3,5-4,0mm).Ładunki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średnio-grubej</t>
    </r>
    <r>
      <rPr>
        <sz val="11"/>
        <color rgb="FF000000"/>
        <rFont val="Times New Roman"/>
        <family val="1"/>
        <charset val="238"/>
      </rPr>
      <t xml:space="preserve"> (o wysokości zszywek przed zamknięciem 3,0-3,5-4,0mm).</t>
    </r>
  </si>
  <si>
    <r>
      <t xml:space="preserve">Ładunki jednorazowego użytku do  uniwersalnego staplera endoskopowego  zamykająco-tnące, z nożem w magazynku,mieszczące 6 rzędów tytanowych zszywek o 3 różnych wysokościach, o dł. linii szwów </t>
    </r>
    <r>
      <rPr>
        <b/>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</si>
  <si>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 xml:space="preserve">tkanki średnio-naczyniowej </t>
    </r>
    <r>
      <rPr>
        <sz val="11"/>
        <color rgb="FF000000"/>
        <rFont val="Times New Roman"/>
        <family val="1"/>
        <charset val="238"/>
      </rPr>
      <t>(o wysokości zszywek przed zamknięciem 3,0-3,5-4,0mm).</t>
    </r>
  </si>
  <si>
    <r>
      <t xml:space="preserve">Ładunki jednorazowego użytku do  uniwersalnego staplera endoskopowego  zamykająco-tnące, z zagiętym </t>
    </r>
    <r>
      <rPr>
        <sz val="11"/>
        <color rgb="FFFF0000"/>
        <rFont val="Times New Roman"/>
        <family val="1"/>
        <charset val="238"/>
      </rPr>
      <t>kowadełkiem</t>
    </r>
    <r>
      <rPr>
        <sz val="11"/>
        <color rgb="FF000000"/>
        <rFont val="Times New Roman"/>
        <family val="1"/>
        <charset val="238"/>
      </rPr>
      <t xml:space="preserve"> ułatwiającym umieszczenie ładunku w ograniczonej przestrzeni operacyjnej, z dołączoną do zagiętego kowadełka elastyczną sondą ułatwiającą atraumatyczne umieszczenie delikatnych struktur w szczękach ładunku, z nożem w magazynku,mieszczące 6 rzędów tytanowych zszywek o 3 różnych wysokościach, o dł. linii szwów </t>
    </r>
    <r>
      <rPr>
        <sz val="11"/>
        <color rgb="FFFF0000"/>
        <rFont val="Times New Roman"/>
        <family val="1"/>
        <charset val="238"/>
      </rPr>
      <t>60</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naczyniowo-średniej</t>
    </r>
    <r>
      <rPr>
        <sz val="11"/>
        <color rgb="FF000000"/>
        <rFont val="Times New Roman"/>
        <family val="1"/>
        <charset val="238"/>
      </rPr>
      <t xml:space="preserve"> (o wysokości zszywek przed zamknięciem 2,0-2,5-3,0mm).</t>
    </r>
  </si>
  <si>
    <r>
      <t xml:space="preserve">Ładunki jednorazowego użytku do  uniwersalnego staplera endoskopowego  zamykająco-tnące, z nożem w magazynku,mieszczące 6 rzędów tytanowych zszywek o 3 różnych wysokościach, ze zintegrowanym materiałem </t>
    </r>
    <r>
      <rPr>
        <sz val="11"/>
        <color rgb="FFFF0000"/>
        <rFont val="Times New Roman"/>
        <family val="1"/>
        <charset val="238"/>
      </rPr>
      <t>wzmacniającym linię szwów</t>
    </r>
    <r>
      <rPr>
        <sz val="11"/>
        <color rgb="FF000000"/>
        <rFont val="Times New Roman"/>
        <family val="1"/>
        <charset val="238"/>
      </rPr>
      <t xml:space="preserve"> wchłaniającym się w ciągu ok. 15 tygodni, o długości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średnio-grubej</t>
    </r>
    <r>
      <rPr>
        <sz val="11"/>
        <color rgb="FF000000"/>
        <rFont val="Times New Roman"/>
        <family val="1"/>
        <charset val="238"/>
      </rPr>
      <t xml:space="preserve"> (3,0-3,5-4,0mm).</t>
    </r>
  </si>
  <si>
    <r>
      <t xml:space="preserve">Ładunki jednorazowego użytku do  uniwersalnego staplera endoskopowego  zamykająco-tnące, z nożem w magazynku,mieszczące 6 rzędów tytanowych zszywek o 3 różnych wysokościach, ze zintegrowanym materiałem </t>
    </r>
    <r>
      <rPr>
        <sz val="11"/>
        <color rgb="FFFF0000"/>
        <rFont val="Times New Roman"/>
        <family val="1"/>
        <charset val="238"/>
      </rPr>
      <t>wzmacniającym linię szwów</t>
    </r>
    <r>
      <rPr>
        <sz val="11"/>
        <color rgb="FF000000"/>
        <rFont val="Times New Roman"/>
        <family val="1"/>
        <charset val="238"/>
      </rPr>
      <t xml:space="preserve"> wchłaniającym się w ciągu ok. 15 tygodni, o długości linii szwów </t>
    </r>
    <r>
      <rPr>
        <sz val="11"/>
        <color rgb="FFFF0000"/>
        <rFont val="Times New Roman"/>
        <family val="1"/>
        <charset val="238"/>
      </rPr>
      <t>45</t>
    </r>
    <r>
      <rPr>
        <sz val="11"/>
        <color rgb="FF000000"/>
        <rFont val="Times New Roman"/>
        <family val="1"/>
        <charset val="238"/>
      </rPr>
      <t xml:space="preserve">mm, posiadajace artykulację 45stopni w dwie strony, przeznaczone do zamykania </t>
    </r>
    <r>
      <rPr>
        <sz val="11"/>
        <color rgb="FFFF0000"/>
        <rFont val="Times New Roman"/>
        <family val="1"/>
        <charset val="238"/>
      </rPr>
      <t>tkanki bardzo grubej</t>
    </r>
    <r>
      <rPr>
        <sz val="11"/>
        <color rgb="FF000000"/>
        <rFont val="Times New Roman"/>
        <family val="1"/>
        <charset val="238"/>
      </rPr>
      <t xml:space="preserve"> (4,0-4,5-5,0mm).</t>
    </r>
  </si>
  <si>
    <r>
      <t xml:space="preserve">Ładunki jednorazowego użytku do  uniwersalnego staplera endoskopowego  zamykająco-tnące, z nożem w magazynku,mieszczące 6 rzędów tytanowych zszywek o 3 różnych wysokościach, ze zintegrowanym </t>
    </r>
    <r>
      <rPr>
        <sz val="11"/>
        <color rgb="FFFF0000"/>
        <rFont val="Times New Roman"/>
        <family val="1"/>
        <charset val="238"/>
      </rPr>
      <t>materiałem wzmacniającym linię</t>
    </r>
    <r>
      <rPr>
        <sz val="11"/>
        <color rgb="FF000000"/>
        <rFont val="Times New Roman"/>
        <family val="1"/>
        <charset val="238"/>
      </rPr>
      <t xml:space="preserve"> szwów wchłaniającym się w ciągu ok. 15 tygodni, o długości linii szwów </t>
    </r>
    <r>
      <rPr>
        <sz val="11"/>
        <color rgb="FFFF0000"/>
        <rFont val="Times New Roman"/>
        <family val="1"/>
        <charset val="238"/>
      </rPr>
      <t>60</t>
    </r>
    <r>
      <rPr>
        <sz val="11"/>
        <color rgb="FF000000"/>
        <rFont val="Times New Roman"/>
        <family val="1"/>
        <charset val="238"/>
      </rPr>
      <t>mm, posiadajace artykulację 45stopni w dwie strony, przeznaczone do zamykania</t>
    </r>
    <r>
      <rPr>
        <sz val="11"/>
        <color rgb="FFFF0000"/>
        <rFont val="Times New Roman"/>
        <family val="1"/>
        <charset val="238"/>
      </rPr>
      <t xml:space="preserve"> tkanki średnio-grubej</t>
    </r>
    <r>
      <rPr>
        <sz val="11"/>
        <color rgb="FF000000"/>
        <rFont val="Times New Roman"/>
        <family val="1"/>
        <charset val="238"/>
      </rPr>
      <t xml:space="preserve"> (3,0-3,5-4,0mm).</t>
    </r>
  </si>
  <si>
    <t>LF1212</t>
  </si>
  <si>
    <t>Samorozprężalny worek do ewakuacji preparatu w zabiegach laparoskopowych, jednorazowego użytku, sterylny, wykonany z odpornego na zerwanie poliuretanu, z trzonem o średnicy 15mm i długości trzonu 29,5cm, o wymiarach 12,70x22,86cm i pojemności ok. 1500ml. Opakowanie typu plastikowa forma + Tyvec.</t>
  </si>
  <si>
    <t>Sterylny marker chirurgiczny, nietoksyczny, nieplamiący, niedrażniący fiolet gencjany, dostarczone ze sterylną elastyczną linijką.</t>
  </si>
  <si>
    <t>Proteza jądra - gładka powłoka silikonowa wypełniona żelem silikonowym, konsystencja półpłynna. Rozmiar: S/M/L</t>
  </si>
  <si>
    <t>Hemopath</t>
  </si>
  <si>
    <t>2,7 x 2,7 cm</t>
  </si>
  <si>
    <t>4,5 x 4,5 cm</t>
  </si>
  <si>
    <t>4,5 x 9 cm</t>
  </si>
  <si>
    <t>Szacunkowa Ilość na 24 miesiące - Klinika Urologii</t>
  </si>
  <si>
    <t>Jednorazowe narzędzie do stapiania tkanek oraz zamykania naczyń krwionośnych i limfatycznych o średnicy do 7mm włącznie, z wbudowanym nożem zapewniającym funkcję cięcia, przeznaczone do zabiegów laparoskopowych o dł. 32cm lub do zabiegów na otwarto o długości trzonu 23cm, średnica trzonu 5mm, szczęki lekko zagięte typu Maryland, aktywacja za pomocą włącznika nożnego lub ręcznego, współpracujące z generatorem ForceTriad.</t>
  </si>
  <si>
    <t>Taśma do zabiegów TVT/TOT</t>
  </si>
  <si>
    <t>Elastyczny hemostatyk uszczelniający miejsce krwawienia, mocno przylegający do powierzchni tkanki. Miękki, cienki opatrunek kolagenowy zapewniający łatwą kontrolę podczas nakładania. Trójwymiarowa budowa zapewniająca mechaniczne wzmocnienie skrzepu. Gotowy do użycia, zawierający odrówniający wzór złożony z niebieskich kwadratów dla szybkiego odróżnienia powierzchni nie pokrytej opatrunkiem.</t>
  </si>
  <si>
    <t>Materiał hemostyczny z utlenowanej, nieregenerowanej celulozy w 100% pochodzenia roślinnego, wykonany z naturalnej bawełny. Struktura włókienkowa, nietkana, pH 2,2-4,5 i zawartości grupy karboksylowej 16-24%. Mateiał złożony z 84bardzo cienkich warstw, z możliwością separowania na 6-7 warstw. Właściwości bakteriobójcze materiału hamujące wzrost i namnażnie się organizmów gram dodatnich i gram ujemnych, w tym bakterii tlenowych i beztlenowych. Etykiety samoprzylepne- możliwość wklejania do kart pacjenta. Czas hemostazy 3-4 min. Czas wchłaniania 7-14 dni.</t>
  </si>
  <si>
    <t>2,5 x 5 cm</t>
  </si>
  <si>
    <t>5 x 7,5 cm</t>
  </si>
  <si>
    <t>5 x 10 cm</t>
  </si>
  <si>
    <t>Wchłaniany jałowy hemostatyk powierzchniowy ze 100 %regenerowanej oksydowanej celulozy w formie gazy (pochodzenia roślinnego) o działaniu bakteriobójczym, potwierdzonym badaniami klinicznymi i przedklinicznymi in vivo i in vitro. Niskie pH 2,5-3,5 w kontakcie z krwią hamujące rozwój szczepów MRSA, MRSE, PRSP, VRE, E. Coli. Okres wchłaniania 7-14 dni. Czas umożliwiający hemostazę: 2-8 minut.</t>
  </si>
  <si>
    <t>10 x 20 cm</t>
  </si>
  <si>
    <t>Wchłanialny materiał hemostatyczny wykonany z włókien kolagenowych pochodzenia wołowego (220 mg kolagenu na 10 cm2); zawierający ryboflawinę (żółte zabarwienie pozwalające odróżnić materiał od tkanek ciała); obie strony równie aktywne; absorpcja około 3 tyg.; brak komponentów pochodzenia ludzkiego, rozmiar 3 x 5 cm</t>
  </si>
  <si>
    <t>Wchłanialny materiał hemostatyczny wykonany z włókien kolagenowych pochodzenia wołowego (220 mg kolagenu na 10 cm2); zawierający ryboflawinę (żółte zabarwienie pozwalające odróżnić materiał od tkanek ciała); obie strony równie aktywne; absorpcja około 3 tyg.; brak komponentów pochodzenia ludzkiego, rozmiar 5 x 8 cm</t>
  </si>
  <si>
    <t>Stapler okrężny jednorazowy o średnicy 28 mm, 31 mm,  zakrzywiony, o standardowej długości 22 cm, dla staplera o średnicy 33 mm o długości XL 35 cm,  z łamanym  kowadełkiem po oddaniu strzału dla zwiększonego bezpieczeństwa podczas wyciągania staplera przez nowo utworzone zespolenie,  zawierający  potrójny rząd naprzemiennie ułożonych zszywek tytanowych. Stapler oferowany wraz ze zszywkami w 2 rozmiarach, do tkanki średniej/grubej i bardzo grubej. Stapler ze zszywkami średniej grubej powoduje umieszczenie trzech rzędów tytanowych zszywek o postępującej wysokości 3,0 mm, 3,5 mm, 4,0 mm. W przypadku tkanki bardzo grubej o postępującej wysokości zszywek 4,0 mm, 4,5 mm, 5,0 mm. Zamawiający określi średnicę staplera, wysokość zszywek i długość staplera przy składaniu zamówienia.</t>
  </si>
  <si>
    <t>Jednorazowa nakładka kompatybilna  z automatycznym wielorazowym staplerem, z technologią pomiaru grubości tkanki i dostosowywania prędkości rozkladania zszywekw celu otrzymania optymalnej linii szwu,  chroniąca przed kontaminacją. *</t>
  </si>
  <si>
    <t>Ładunek sterylny  30mm z zagiętym kowadełkiem do tkanki naczyniowo-średniej- 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z nożem w magazynku, mieszczące 6 rzędów tytanowych zszywek o 3 różnych wysokościach, o dł. linii szwów 30mm, posiadające artykulację 45stopni w dwie strony, przeznaczone do zamykania tkanki naczyniowo-średniej (o wysokości zszywek przed zamknięciem 2,0-2,5-3,0mm)</t>
  </si>
  <si>
    <t xml:space="preserve">Ładunki sterylne do uniwersalnego staplera laparoskopowego zamykająco-tnące z nożem w magazynku, umieszczające 6 rzędów tytanowych zszywek(3 + 3), o długości linii szwów od 30mm, posiadające artykulację 45° w dwie strony, przeznaczone do tkanki naczyniowej, o wysokości zszywek przed zamknięciem 2,0-2,0-2,0mm, pasujące do jednej uniwersalnej rękojeści dla wszystkich rodzajów ładunków (do rękojeści w 3 długościach). </t>
  </si>
  <si>
    <t xml:space="preserve">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 </t>
  </si>
  <si>
    <t xml:space="preserve">Jednorazowe narzędzie do stapiania tkanek oraz zamykania naczyń krwionośnych i limfatycznych o średnicy do 7mm włącznie, z wbudowanym nożem zapewniającym funkcję cięcia, przeznaczone do precyzyjnych zabiegów na otwarto, o długości około 20 cm, szczęki wygięte o długości 21.6 mm, aktywacja za pomocą włącznika nożnego lub ręcznego. </t>
  </si>
  <si>
    <t>Jednorazowe narzędzie do stapiania tkanek oraz zamykania naczyń krwionośnych i limfatycznych o średnicy do 7mm włącznie, z wbudowanym nożem zapewniającym funkcję cięcia, przeznaczone do zabiegów laparoskopowych o dł. 37cm, średnica trzonu 5mm, szczęki lekko zagięte typu Maryland, aktywacja za pomocą włącznika nożnego lub ręcznego, współpracujące z generatorem ForceTriad.</t>
  </si>
  <si>
    <t>Jednorazowe narzędzie do stapiania tkanek oraz zamykania naczyń krwionośnych i limfatycznych o średnicy do 7mm włącznie, z wbudowanym nożem zapewniającym funkcję cięcia, przeznaczone  do zabiegów na otwarto o długości trzonu 23cm, średnica trzonu 5mm, szczęki lekko zagięte typu Maryland, aktywacja za pomocą włącznika nożnego lub ręcznego, współpracujące z generatorem ForceTriad.</t>
  </si>
  <si>
    <t>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mieszczące 6 rzędów tytanowych zszywek o 3 różnych wysokościach, o dł. linii szwów 45mm, posiadajace artykulację 45stopni w dwie strony, przeznaczone do zamykania tkanki naczyniowo-średniej .</t>
  </si>
  <si>
    <t>Ładunki jednorazowego użytku do  uniwersalnego staplera endoskopowego  zamykająco-tnące, z zagiętym kowadełkiem ułatwiającym umieszczenie ładunku w ograniczonej przestrzeni operacyjnej, z dołączoną do zagiętego kowadełka elastyczną sondą ułatwiającą atraumatyczne umieszczenie delikatnych struktur w szczękach ładunku, mieszczące 6 rzędów tytanowych zszywek o 3 różnych wysokościach, o dł. linii szwów 60mm, posiadajace artykulację 45stopni w dwie strony, przeznaczone do zamykania tkanki naczyniowo-średniej .</t>
  </si>
  <si>
    <t>Łatka hemostatyczna zbudowana z utlenionej celulozy impregnowanej solami buforowanymi, trilizyną i reaktywnym glikolem polietylenowym; dostępna w trzech rozmiarach:</t>
  </si>
  <si>
    <t>1a</t>
  </si>
  <si>
    <t>2cm x 4cm</t>
  </si>
  <si>
    <t>1b</t>
  </si>
  <si>
    <t xml:space="preserve">5cm x 10cm </t>
  </si>
  <si>
    <t>1c</t>
  </si>
  <si>
    <t>8cm x 16cm</t>
  </si>
  <si>
    <t xml:space="preserve"> Worek do ewakuacji preparatu , jednorazowego użytku, sterylny, o długości trzonu 20,9 cm,  worek o wymiarach ok. 7,6x15,2 cm.</t>
  </si>
  <si>
    <t xml:space="preserve"> Worek do ewakuacji preparatu , jednorazowego użytku, sterylny, o długości trzonu 20,9 cm,  worek o wymiarach ok. 12,7x20,3 cm.</t>
  </si>
  <si>
    <t xml:space="preserve">Siatka z polipropylenu monofilamentowego,  makroporowa, o gramaturze 46 g/m2. Wielkość porów 2,0 x 2,4 mm. Grubość siatki 0,7 cm. Możliwość docinania siatki bez ryzyka strzępienia. </t>
  </si>
  <si>
    <t>15 cm x 15 cm</t>
  </si>
  <si>
    <t>15 cm x 8 cm</t>
  </si>
  <si>
    <t>Pętla do podwiązywania, z aplikatorem z powlekaną, plecioną, syntetyczną wchłanialną nicią chirurgiczną.</t>
  </si>
  <si>
    <t>2-0, długość nici 53 cm</t>
  </si>
  <si>
    <t>0, długość nici 53 cm</t>
  </si>
  <si>
    <t>2a</t>
  </si>
  <si>
    <t>2b</t>
  </si>
  <si>
    <t xml:space="preserve">Wchłanialny system do zamykania ran, z mikrohaczykami oraz zaciskiem pętlowym bez konieczności wiązania nici. Szew złożony z syntetycznego poliestru złożonego z glikolidu, dioksanonu i węglanu trimetylenu. Około 90% wstępnej wytrzymałości na rozciąganie po 1 tygodniu, 75% po 2 tygodniach od zastosowania. Wchłanianie 90-110 dni. </t>
  </si>
  <si>
    <t>1/2 koła, 26 mm, 3/0, długość nici- 23 cm</t>
  </si>
  <si>
    <t>1/2 koła, 27 mm, 2/0, długość nici- 23 m</t>
  </si>
  <si>
    <t>3a</t>
  </si>
  <si>
    <t>3b</t>
  </si>
  <si>
    <t xml:space="preserve">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t>
  </si>
  <si>
    <t>4a</t>
  </si>
  <si>
    <t>4b</t>
  </si>
  <si>
    <t>4c</t>
  </si>
  <si>
    <t>15cmx10cm</t>
  </si>
  <si>
    <t xml:space="preserve">Lekka siatka częściowo wchłanialna z systemem samomocującym do zaopatrywania przepuklin pachwinowych, dwuskładnikowa zbudowana z monofilamentu polipropylenowego 50% i polilaktydu 50%, o ciężarze jednostkowym 80 g/m² (po wchłonięciu polilaktydu 40 g/m²) o rozmiarze porów 1,6 x 1,0 mm, z klapką na powrózek. </t>
  </si>
  <si>
    <t>Siatka do naprawy przepuklin, poliestrowa, monofilamentowa o strukturze 3D, wewnątrzorzewnowa – z hydrofilową powłoką kolagenową, makroporowa -rozmiar porów 3,3 x 2,3 mm. Grubość siatki 0,7 cm, gramatura siatki: 0,66 g/m2. Możliwość docinania siatki.</t>
  </si>
  <si>
    <t>5a</t>
  </si>
  <si>
    <t>5b</t>
  </si>
  <si>
    <t>6a</t>
  </si>
  <si>
    <t>6b</t>
  </si>
  <si>
    <t>25cmx20cm</t>
  </si>
  <si>
    <t>30cmx20cm</t>
  </si>
  <si>
    <t>37cmx28cm</t>
  </si>
  <si>
    <t>15cmx10 cm prawa anatomiczna</t>
  </si>
  <si>
    <t>15cmx10cm lewa anatomiczna</t>
  </si>
  <si>
    <t>12cmx8cm lewa anatomiczna</t>
  </si>
  <si>
    <t>12cmx8cm prawa anatomiczna</t>
  </si>
  <si>
    <t>Jednorazowy automatyczny stapler liniowy o długości linii szwu 30mm lub 60mm, z podwójną linią naprzemiennie ułożonych tytanowych zszywek wykonanych z drutu obustronnie spłaszczonego, załadowany ładunkiem do tkanki normalnej (3,5mm przed zamknięciem, 1,5mm po zamknięciu) lub grubej (4,8mm przed zamknięciem, 2,0mm po zamknięciu) lub do tkanki naczyniowej (dla  staplera o długości 30mm, z trzema rzędami tytanowych zszywek, o wysokości 2,5mm przed zamknięciem i 1,0mm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</si>
  <si>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</si>
  <si>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*Poz.8- Zamawiający wymaga użyczenia na czas trwania umowy automatycznego wielorazowego staplera oraz adapterów w 3 długościach do wyboru, kompatybilnych z nakładkami wymienionymi w poz. 8.</t>
  </si>
  <si>
    <t>PAKIET 2 CHIRURGIA OGÓLNA WAM</t>
  </si>
  <si>
    <t>PAKIET 1 TORAKOCHIRURGIA WAM</t>
  </si>
  <si>
    <t>PAKIET 3 PRZEPUKLINA LAPAROSKOPOWA WAM</t>
  </si>
  <si>
    <t>15cm x 10cm</t>
  </si>
  <si>
    <t>Ładunki jednorazowego użytku do  uniwersalnego staplera endoskopowego  zamykająco-tnące, z nożem w magazynku,mieszczące 6 rzędów tytanowych zszywek o 3 różnych wysokościach, o dł. linii szwów 30mm, posiadajace artykulację 45stopni w dwie strony, przeznaczone do zamykania tkanki średnio-grubej (o wysokości zszywek przed zamknięciem 3,0-3,5-4,0mm).</t>
  </si>
  <si>
    <t>Narzędzie do uszczelniania i rozdzielania naczyń (w tym limfatycznych) do 7 mm włącznie i pęczków tkankowych, długość 30 cm, średnica trzonu 5 mm, powierzchnia elektrod z powłoką antyadhezyjną w nanotechnologii, aktywowany ręcznie lub nożnie, z wbudowanym nożem, z przewodem, obracanym trzonem 350°, z szczękami unilateralnymi typu Maryland, dedykowany do zabiegów chirurgii klatki piersiowej. Produkt sterylny, jednorazowy, kompatybilny z generatorem Ligasure.</t>
  </si>
  <si>
    <t>Jednorazowe narzędzie typu dissektor, o średnicy trzonu 5mm, długości trzonu 31cm, z możliwością rotacji o 360°, ze złączem do kauteryzacji jednobiegunowej.</t>
  </si>
  <si>
    <t xml:space="preserve">Zestaw jednorazowego użytku do chirurgicznej naprawy przepuklin składający się z następujących komponentów:                                                      1. Jednorazowy trokar o średnicy 12mm, długości kaniuli ok. 100mm, przezroczysta kaniula ze zintegrowanym systemem zakotwiczenia w powłokach, trokar ostrzowy, z bezpiecznym metalowym ostrzem, automtyczna uszczelka w zakresie 5-12mm, posiadający 3-stopniowy zawór umożliwiający insuflację, zatrzymanie przepływu gazu oraz desuflację bez odłączania wężyka z CO2.                                                         2. Jednorazowy trokar o średnicy 5mm, długości kaniuli 100mm, kaniula ze zintegrowanym systemem zakotwiczenia w powłokach, trokar ostrzowy, z bezpiecznym metalowym ostrzem,  posiadający 3-stopniowy zawór umożliwiający insuflację, zatrzymanie przepływu gazu oraz desuflację bez odłączania wężyka z CO2.                                                           3. Jednorazowa kaniula uniwersalna o średnicy 5 mm, długość kaniuli 100 mm, kaniula ze zintegrowanym systemem zakotwiczenia w powłokach, posiadająca 3-stopniowy zawór z następującymi ustawieniami: insuflacja, zatrzymanie przepływu gazu oraz desuflacja przez zawór bez odłączania przewodu z CO2.                                                     4. Jednorazowe nożyczki do operacji laparoskopowych, o długości branszy tnących 16 mm, typu Metzenbauma, maksymalne rozwarcie 8 mm ze złączem do kauteryzacji jednobiegunowej, trzon o średnicy 5mm, obrotowy (360°), długość trzonu 31 cm.                                                  5. Jednorazowa igła Verresa do wytwarzania pneumoperitoneum, jednorazowego użytku, dł. 120 mm, stalowa, kaliber 14G, przezroczysty uchwyt z czerwonym wskaźnikiem bezpieczeństwa.                                             6. Jednorazowe narzędzie do preparowania, z jednobiegunową kauteryzacją, trzon o średnicy 5 mm, długość trzonu 31 cm.             7. Jednorazowe narzędzie typu "grasper", o średnicy trzonu 5mm, długości trzonu 31cm, z możliwością rotacji o 360°, z systemem blokowania pozycji chwytaka (z możliwością wyłączenia systemu)                    </t>
  </si>
  <si>
    <t xml:space="preserve">Worek do ewakuacji preparatu w zabiegach laparoskopowych, jednorazowego użytku, sterylny, wykonany z odpornego na zerwanie Rip Stop Nylon, z trzonem o średnicy 10mm i długości całkowitej 36.2 cm, i pojemności ok. 275ml. </t>
  </si>
  <si>
    <t>32a</t>
  </si>
  <si>
    <t>32b</t>
  </si>
  <si>
    <t>32c</t>
  </si>
  <si>
    <t xml:space="preserve">Jednorazowy rękaw ochronny dla rany chirurgicznej, wykonany z wytrzymałej na rozerwanie folii poliuretanowej, z dwoma elastycznymi obręczami wykonanymi z tworzywa Pellethane zabezpieczającymi ranę od strony jamy otrzewnowej oraz z zewnątrz, rozmiar średni 5 - 9cm </t>
  </si>
  <si>
    <t xml:space="preserve">Jednorazowy rękaw ochronny dla rany chirurgicznej, wykonany z wytrzymałej na rozerwanie folii poliuretanowej, z dwoma elastycznymi obręczami wykonanymi z tworzywa Pellethane zabezpieczającymi ranę od strony jamy otrzewnowej oraz z zewnątrz, rozmiar duży 9 - 14cm </t>
  </si>
  <si>
    <t xml:space="preserve">Jednorazowe czyściki do elektrod, samoprzylepne, o wielkości ok. 5 x 5cm (radiocieniodajne). </t>
  </si>
  <si>
    <t xml:space="preserve">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pakowana bez ładunku. </t>
  </si>
  <si>
    <t xml:space="preserve">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81 mm. Nóż zintegrowany z ładunkiem. </t>
  </si>
  <si>
    <t xml:space="preserve">Jednorazowe nożyczki do cięcia i koagulacji tkanek z wbudowaną aktywacją ręczną, zamykające naczynia do 7 mm włącznie , uchwyt pistoletowy, zakrzywione bransze robocze dł. 38 mm, długość ramienia 20 cm, rotacja pełna 360 stopni, końcówka robocza zaprojektowana do jednoręcznego użycia. Kompatybilny z generatorem GEN11  </t>
  </si>
  <si>
    <t xml:space="preserve">Uniwersalny ładunek do jednorazowego staplera liniowego z nożem posiadającego sekwencyjną regulację wysokości zszywek przeznaczonych do tkanki standardowej (1,5 mm po zamknięciu), średnio-grubej (1,8 mm po zamknięciu) i grubej (2 mm po zamknięciu). Ładunek posiadający sześć rzędów zszywek ze stopu tytanu wykonanych w technologii przestrzennej 3D o dł. lini szwu 61 mm. Nóż zintegrowany z ładunkiem. </t>
  </si>
  <si>
    <t xml:space="preserve">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Rączka staplera pakowana bez ładunku. </t>
  </si>
  <si>
    <t>Jednorazowy automatyczny stapler liniowy o długości linii szwu 60 mm załadowany ładunkiem w kolorze niebieskim do tkanki standardowej, o wys. zszywki 3,5 mm, po zamknięciu 1,5 mm. Zszywki wykonane ze stopu tytanu. Stapler posiada dwie dźwignie - zamykającą i spustową.</t>
  </si>
  <si>
    <t xml:space="preserve">Jednorazowy automatyczny stapler liniowy o długości linii szwu 60 mm załadowany ładunkiem w kolorze zielonym do tkanki grubej, o wys. zszywki 4,8 mm, po zamknięciu 2,0 mm. Zszywki wykonane ze stopu tytanu. Stapler posiada dwie dźwignie - zamykającą i spustową. </t>
  </si>
  <si>
    <t xml:space="preserve">Jednorazowy ładunek w kolorze niebieskim do automatycznego staplera liniowego o długości linii szwu 60 mm do tkanki standardowej. Wys. zszywki 3,5 mm, po zamknięciu 1,5 mm. Zszywki wykonane ze stopu tytanu. </t>
  </si>
  <si>
    <t xml:space="preserve">Jednorazowy ładunek w kolorze zielonym do automatycznego staplera liniowego o długości linii szwu 60 mm do tkanki standardowej. Wys. zszywki 4,8 mm, po zamknięciu 2,0 mm. Zszywki wykonane ze stopu tytanu. </t>
  </si>
  <si>
    <t xml:space="preserve">Jednorazowa końcówka noża harmonicznego, dł. 9 cm. o uchwycie nożycowym z możliwością cięcia i koagulacji. Zakrzywiona bransza aktywna o długości 16 mm. Końcówka z dwoma przyciskami aktywującymi: max i min.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t>
  </si>
  <si>
    <t>Ładunek w kolorze niebieskim do staplera z zakrzywioną głowicą o długości linii cięcia 40mm, do tkanki standardowej, wyposażony w zszywki wykonane ze stopu tytanu o wysokości 3,5 mm, po zamknięciu 1,5 mm. Lub Ładunek w kolorze zielonym do staplera z zakrzywioną głowicą o długości linii cięcia 40mm, do tkanki grubej, wyposażony w zszywki wykonane ze stopu tytanu o wysokościj 4,7 mm, po zamknięciu 2,0 mm.  Rozmiar ładunku każdorazowo do wyboru Zamawiającego.</t>
  </si>
  <si>
    <t>PAKIET 4 NÓŻ HARMONICZNY WAM</t>
  </si>
  <si>
    <t>Jednorazowe narzędzie do fiksowania siatek przepuklinowych metodą laparoskopową oraz otwartą 5 mm, z 30 wchłanialnymi, spiralnymi zszywkami wykonanymi z syntetycznego kopolimeru poliestru, w kolorze fioletowym. Istotny okres wchłaniania w granicach 3 – 5 miesięcy. Absorpcja polimeru zostaje całkowicie zakończona w czasie do 1 roku. Długośc zszywki 5,1 mm, szerokość: 5,08 mm.</t>
  </si>
  <si>
    <t xml:space="preserve">Przedmiot zamówienia </t>
  </si>
  <si>
    <t>j.m.</t>
  </si>
  <si>
    <t>Ilość j.m. do 20.03.2024</t>
  </si>
  <si>
    <t>Nazwa handlowa</t>
  </si>
  <si>
    <t>Nr REF, nr katalogowy produktu</t>
  </si>
  <si>
    <t>Cena jedn. Netto(zł)</t>
  </si>
  <si>
    <t>Wartość netto(zł)</t>
  </si>
  <si>
    <t>op</t>
  </si>
  <si>
    <t>3 szt.</t>
  </si>
  <si>
    <t>6 szt.</t>
  </si>
  <si>
    <t>Jednorazowy automatyczny stapler liniowy o długości linii szwu 30mm, 45mm lub 60mm, z podwójną linią naprzemiennie ułożonych tytanowych zszywek wykonanych z drutu obustronnie spłaszczonego, załadowany ładunkiem do tkanki normalnej (3,5mm przed zamknięciem, 1,5mm po zamknięciu) lub grubej (4,8mm przed zamknięciem, 2,0mm po zamknięciu) lub do tkanki naczyniowej (dla  staplera o długości 30mm, z trzema rzędami tytanowych zszywek, o wysokości 2,5mm przed zamknięciem i 1,0mm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</si>
  <si>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</si>
  <si>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Jednorazowy stapler skórny z 35 szerokimi zszywkami wykonanymi ze stali chirurgicznej (średnica drutu 0,56mm); wielkość zszywki po zamknięciu  6,5x4,1mm). - 1 szt.</t>
  </si>
  <si>
    <t>Jednorazowy ekstraktor do usuwania zszywek skórnych. - 1 szt.</t>
  </si>
  <si>
    <t>Jednorazowy rękaw ochronny dla rany chirurgicznej, wykonany z wytrzymałej na rozerwanie folii poliuretanowej, z dwoma elastycznymi obręczami wykonanymi z tworzywa Pellethane zabezpieczającymi ranę od strony jamy otrzewnowej oraz z zewnątrz, rozmiar średni 5 - 9cm (1 op. = 5 szt.)</t>
  </si>
  <si>
    <t>Jednorazowy rękaw ochronny dla rany chirurgicznej, wykonany z wytrzymałej na rozerwanie folii poliuretanowej, z dwoma elastycznymi obręczami wykonanymi z tworzywa Pellethane zabezpieczającymi ranę od strony jamy otrzewnowej oraz z zewnątrz, rozmiar duży 9 - 14cm (1 op. = 5 szt.)</t>
  </si>
  <si>
    <t>Jednorazowy trokar o średnicy 5mm, długości kaniuli 100mm, kaniula ze zintegrowanym systemem zakotwiczenia w powłokach, trokar typu bezostrzowego z plastikowym ostrzem i ruchomą osłonką rozpychającą tkanki o kształcie stożka, posiadający 3-stopniowy zawór umożliwiający insuflację, zatrzymanie przepływu gazu oraz desuflację bez odłączania wężyka z CO2.</t>
  </si>
  <si>
    <t>Jednorazowy trokar o średnicy 11mm, długości kaniuli 100mm, kaniula ze zintegrowanym systemem zakotwiczenia w powłokach, trokar typu bezostrzowego z plastikowym ostrzem i ruchomą osłonką rozpychającą tkanki o kształcie stożka, automatyczna uszczelka w zakresie 5-11mm, posiadający 3-stopniowy zawór umożliwiający insuflację, zatrzymanie przepływu gazu oraz desuflację bez odłączania wężyka z CO2.</t>
  </si>
  <si>
    <t>szt,.</t>
  </si>
  <si>
    <t>Jednorazowy trokar o średnicy 12mm, długości kaniuli ok. 100mm,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</si>
  <si>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Jednorazowa kaniula uniwersalna o średnicy 5 mm, długość kaniuli 100 mm, kaniula ze zintegrowanym systemem zakotwiczenia w powłokach, posiadająca 3-stopniowy zawór z następującymi ustawieniami: insuflacja, zatrzymanie przepływu gazu oraz desuflacja przez zawór bez odłączania przewodu z CO2.</t>
  </si>
  <si>
    <t>Jednorazowa kaniula uniwersalna o średnicy 11 mm, długość kaniuli 100 mm, kaniula ze zintegrowanym systemem zakotwiczenia w powłokach, z automatycznym systemem bezobsługowej redukcji uszczelki od 5mm do 11 mm, posiadająca 3-stopniowy zawór z następującymi ustawieniami: insuflacja, zatrzymanie przepływu gazu oraz desuflacja przez zawór bez odłączania przewodu z CO2.</t>
  </si>
  <si>
    <t>Jednorazowa kaniula uniwersalna o średnicy 12 mm, długość kaniuli 100 mm, kaniula ze zintegrowanym systemem zakotwiczenia w powłokach, z automatycznym systemem bezobsługowej redukcji uszczelki od 5mm do 12 mm, posiadająca 3-stopniowy zawór z następującymi ustawieniami: insuflacja, zatrzymanie przepływu gazu oraz desuflacja przez zawór bez odłączania przewodu z CO2.</t>
  </si>
  <si>
    <t>Jednorazowy instrument kompatybilny z systemem zamykania naczyń LigaSure z opcją cięcia do zabiegów klasycznych, długość przypłaszczonego obustronnie trzonu - 18cm, zakrzywione bransze w kształcie disektora, pokryte nanopowłoką zapobiegającą przywieraniu tkanki, długość bransz 36mm, długość cięcia 34mm, rotacja trzonu 180°, aktywacja ręczna</t>
  </si>
  <si>
    <t>Jednorazowe narzędzie do stapiania tkanek oraz zamykania naczyń krwionośnych i limfatycznych o średnicy do 7mm włącznie, z wbudowanym nożem zapewniającym funkcję cięcia, przeznaczone do zabiegów laparoskopowych o dł. 37cm lub do zabiegów na otwarto o długości trzonu 23cm, średnica trzonu 5mm, szczęki lekko zagięte typu Maryland, pokryte nanopowłoką zapobiegającą przywieraniu tkanki, aktywacja za pomocą włącznika nożnego lub ręcznego, współpracujące z generatorem ForceTriad.</t>
  </si>
  <si>
    <t>50 szt.</t>
  </si>
  <si>
    <t>Jednorazowe czyściki do elektrod, samoprzylepne, o wielkości ok. 5 x 5cm (radiocieniodajne). 1 op.=100szt.</t>
  </si>
  <si>
    <t>100 szt.</t>
  </si>
  <si>
    <t>25 szt.</t>
  </si>
  <si>
    <t>5cm x 10cm</t>
  </si>
  <si>
    <t>Siatka z polipropylenu monofilamentowego,  makroporowa, o gramaturze 46 g/m2. Wielkość porów 2,0 x 2,4 mm. Grubość siatki 0,7 cm. Możliwość docinania siatki bez ryzyka strzępienia.</t>
  </si>
  <si>
    <t>Wysokoelastyczny klej tkankowy do stosowania miejscowego o pojemności 75ml wyposażony w aplikator kontroli przepływu, wykonany z cyjanoakrylanu 2-oktylu, cyjanoakrylu n-butylu, stabilizatora BHA i SO2.</t>
  </si>
  <si>
    <t>Wchłanialny system do zamykania ran, z mikrohaczykami oraz zaciskiem pętlowym bez konieczności wiązania nici. Szew złożony z syntetycznego poliestru złożonego z glikolidu, dioksanonu i węglanu trimetylenu. Około 90% wstępnej wytrzymałości na rozciąganie po 1 tygodniu, 75% po 2 tygodniach od zastosowania. Wchłanianie 90-110 dni.</t>
  </si>
  <si>
    <t>1/2 koła, 17 mm, 3/0, długość nici- 23 cm</t>
  </si>
  <si>
    <t>1/2 koła, 17 mm, 3/0, długość nici- 30 cm</t>
  </si>
  <si>
    <t>1d</t>
  </si>
  <si>
    <t>Elektroda bierna jednorazowa, o wymiarach 11,5 x 18,5 cm(+/-3%), dwudzielna, niekierunkowa, z grubą warstwą przewodzącego żelu w całej części aktywnej oraz z systemem ścisłego przylegania brzeżnego zapobiegającego przypadkowemu zalaniu w polu operacyjnym (wodoszczelna), współpracująca z aktywnymi systemami zabezpieczenia pacjenta przed poparzeniami (np. system typu REM), bezlateksowe.</t>
  </si>
  <si>
    <t>Jednorazowe narzędzie do stapiania tkanek oraz zamykania naczyń krwionośnych i limfatycznych o średnicy do 7mm włącznie, z wbudowanym nożem zapewniającym funkcję cięcia, przeznaczone do precyzyjnych zabiegów na otwarto, o długości około 19cm, szczęki wygięte, aktywacja za pomocą włącznika nożnego lub ręcznego.</t>
  </si>
  <si>
    <t>Jednorazowe narzędzie do stapiania tkanek oraz zamykania naczyń krwionośnych i limfatycznych o średnicy do 7mm włącznie, z wbudowanym nożem zapewniającym funkcję cięcia, przeznaczone do precyzyjnych zabiegów na otwarto, o długości około 20 cm, szczęki wygięte o długości 21.6 mm, aktywacja za pomocą włącznika nożnego lub ręcznego.</t>
  </si>
  <si>
    <t>Lejce naczyniowe zółte 1,5x1 / 1x40 – lejce naczyniowe z silikonu medycznego, kształt owalny. Rozmiar: 1,5 x 1,0 x 40cm, w kolorze białym, niebieskim,czerwonym i żółtym</t>
  </si>
  <si>
    <t>Lejce naczyniowe zółte 2,4x1 / 1x40 – lejce naczyniowe z silikonu medycznego, kształt owalny. Rozmiar: 2,4 x 1,2 x 75cm, w kolorze białym, niebieskim,czerwonym i żółtym</t>
  </si>
  <si>
    <t>Jednorazowa rączka staplera liniowego z nożem wbudowanym w ładunek, umożliwiająca sekwencyjną regulację wysokości zszywek przeznaczonych do tkanki standardowej (1,5 mm po zamknięciu), pośredniej ( 1,8 mm po zamknięciu), i grubej (2 mm po zamknięciu). Stapler kompatybilny z ładunkiem posiadającym sześć rzędów zszywek wykonanych w technologii przestrzennej 3D o długości linii szwu 81mm. Rączka staplera pakowana bez ładunku. (3szt./op.)</t>
  </si>
  <si>
    <t>Uniwersalny ładunek do jednorazowego staplera liniowego z nożem posiadającego sekwencyjną regulację wysokości zszywek przeznaczonych do tkanki standardowej (1,5 mm po zamknięciu), średnio-grubej (1,8 mm po zamknięciu) i grubej ( 2 mm po zamknięciu). Ładunek posiadający sześć rzędów zszywek ze stopu tytanu wykonanych w technologii przestrzennej 3D o dł. linii szwu 81mm. Nóż zintegrowany z ładunkiem. ( 12szt./op.)</t>
  </si>
  <si>
    <t>Jednorazowy stapler okrężny wygięty z kontrolowanym dociskiem tkanki i regulowaną wysokością zamknięcia zszywki w zakresie od 1 mm do 2,5 mm. Rozmiary staplera: 29mm. Wysokość otwartej zszywki 5,5 mm. Ergonomiczny uchwyt staplera pokryty antypoślizgową gumową powłoką. ( 3szt./op.)</t>
  </si>
  <si>
    <t>Jednorazowe nożyczki do cięcia i koagulacji tkanek z wbudowaną aktywacją ręczną, zamykające naczynia do 7 mm włącznie, uchwyt pistoletowy, zakrzywione bransze robocze dł. 38mm, długość ramienna 20cm, rotacja pełna 360 stopni, końcówka robocza zaprojektowana do jednoręcznego użycia. Kompatybilny z generatorem GEN11 (6szt./op.)</t>
  </si>
  <si>
    <t>Jednorazowa końcówka noża harmonicznego, dł. ramienia 36cm,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 (6 szt./op.)</t>
  </si>
  <si>
    <t>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posiadająca dźwignię zamykającą i elektryczny spust aktywujący wystrzelenie ładunku. Dł. ramienia 34cm. (3szt./op.)</t>
  </si>
  <si>
    <t>Uniwersalny ładunek do jednorazowego staplera liniowego z nożem posiadającego sekwencyjną regulację wysokości zszywek przeznaczonych do tkanki standardowej (1,5 mm po zamknięciu), średnio-grubej (1,8 mm po zamknięciu) i grubej ( 2 mm po zamknięciu). Ładunek posiadający sześć rzędów zszywek ze stopu tytanu wykonanych w technologii przestrzennej 3D o dł. linii szwu 61mm. Nóż zintegrowany z ładunkiem. ( 12szt./op.)</t>
  </si>
  <si>
    <t>Jednorazowa rączka staplera liniowego z nożem wbudowanym w ładunek, umożliwiająca sekwencyjną regulację wysokości zszywek przeznaczonych do tkanki standardowej (1,5 mm po zamknięciu), pośredniej ( 1,8 mm po zamknięciu), i grubej (2 mm po zamknięciu). Stapler kompatybilny z ładunkiem posiadającym sześć rzędów zszywek wykonanych w technologii przestrzennej 3D o długości linii szwu 61mm. Rączka staplera pakowana bez ładunku. (3szt./op.)</t>
  </si>
  <si>
    <t>Jednorazowy ładunek liniowy w kolorze niebieskim do staplera endoskopowego, umożliwiającego wykonanie zespolenia na długości 45 mm, ładowany w szczęki staplera. Ładunek do tkanki standardowej wyposażony w zszywki wykonane ze stopu tytanu, o wys. 3,5 mm, po zamknięciu 1,5 mm. ( 12szt./op.)</t>
  </si>
  <si>
    <t>Jednorazowy ładunek liniowy w kolorze niebieskim do staplera endoskopowego, umożliwiającego wykonanie zespolenia na długości 60 mm, ładowany w szczęki staplera. Ładunek do tkanki standardowej wyposażony w zszywki wykonane ze stopu tytanu, o wys. 3,5 mm, po zamknięciu 1,5 mm. (12szt./op.)</t>
  </si>
  <si>
    <t>Jednorazowy stapler liniowy z nożem o dł. linii szwu 102 mm załadowany ładunkiem w kolorze niebieskim do tkanki standardowej, wyposażony w zszywki ze stopu tytanu o wysokości 3,85 mm, po zamknięciu 1,5 mm. Nóż zintegrowany ze staplerem (3szt./op.)</t>
  </si>
  <si>
    <t>Ładunek w kolorze niebieskim do jednorazowego staplera liniowego z nożem o dł. linii szwu 102 mm, do tkanki standardowej, wyposażony w zszywki ze stopu tytanu o wysokości 3,85 mm, po zamknięciu 1,5 mm. Nóż zintegrowany ze staplerem. (12szt./op.)</t>
  </si>
  <si>
    <t>Jednorazowy automatyczny stapler liniowy o długości linii szwu 60mm załadowany ładunkiem w kolorze niebieskim do tkanki standardowej, o wys. zszywki 3,5 mm po zamknięciu 1,5 mm. Zszywki wykonane ze stopu tytanu. Stapler posiada dwie dźwignie – zamykającą i spustową. (3szt./op.)</t>
  </si>
  <si>
    <t>Jednorazowy ładunek w kolorze niebieskim do automatycznego staplera liniowego o długości linii szwu 60 mm do tkanki standardowej. Wys. zszywki 3,5 mm,po zamknięciu 1,5 mm. Zszywki wykonane ze stopu tytanu. (12szt./op.)</t>
  </si>
  <si>
    <t>1.</t>
  </si>
  <si>
    <t>2.</t>
  </si>
  <si>
    <t>3.</t>
  </si>
  <si>
    <t>4.</t>
  </si>
  <si>
    <t>5.</t>
  </si>
  <si>
    <t>6.</t>
  </si>
  <si>
    <t>7.</t>
  </si>
  <si>
    <t>8.</t>
  </si>
  <si>
    <t>9.</t>
  </si>
  <si>
    <t>10.</t>
  </si>
  <si>
    <t>11.</t>
  </si>
  <si>
    <t>12.</t>
  </si>
  <si>
    <t>13.</t>
  </si>
  <si>
    <t>14.</t>
  </si>
  <si>
    <t>15.</t>
  </si>
  <si>
    <t>16.</t>
  </si>
  <si>
    <t>Jednorazowy stapler liniowy z wymiennymi ładunkami 30,45,60 i 90 mm, aplikuje podwójna linię tytanowych zszywek ułożonych naprzemiennie, zszywki dostosowane do MRI i zgodne biologicznie. Posiada zabezpieczenie przed wysunięciem się tkanki z niezamkniętego staplera oraz znacznik pozycjonujący ułatwiający kontrolę tkanki i uzyskanie idealnego kształtu litery B. Z możliwością wielokrotnego użycia i wymiany ładunków w ramach jednego zabiegu operacyjnego. Wysokość zszywki 3,8 mm do tkanki standardowej (niebieski) lub 4,8 mm do tkanki grubej (zielony), po zamknięciu 1,5 lub 2,0 mm. Ilość zszywek 11,15,21,33. W sterylnym opakowaniu znajduje się stapler załadowany ładunkiem plus dodatkowy sterylny ładunek o tym samym rozmiarze.</t>
  </si>
  <si>
    <t>Stapler okrężny jednorazowego użytku 21,24,26,29,32,34 mm, zakrzywiony z tytanowymi zszywkami dostosowanymi do MRI i zgodnymi biologicznie. Ergonomia silikonowa, konstrukcja „pokrętła skrzydłowego”, przejrzysty wskaźnik optymalnego momentu strzału. Oznaczenie wysokości zszywki na staplerze. Długość staplera 45 cm. Wysokość zszywek 4,8 mm przed zamknięciem.</t>
  </si>
  <si>
    <t>Jednorazowy stapler liniowy zamykająco-tnący, 55,75 i 100 mm, automatyczne zabezpieczenie przed przypadkowym wystrzeleniem noża, system blokady bezpieczeństwa przed wystrzeleniem zużytego ładunku, zabezpieczenie przed pustym wystrzałem. Zszywki tytanowe dostosowane do MRI i zgodne biologicznie. Po zamknięciu tworzące kształt litery B. Z możliwością 8-krotnego użycia. Długość linii cięcia 55, 75 i 100 mm. Długość linii szwu 57, 77, i 102 mm. Ilość zszywek 56, 76, i 100. Wysokośc zszywki 3,85 do tkanki standardowej (kolor niebieski), 4,2 mm do tkanki pośredniej (kolor złoty), i 4,5 mm do tkanki grubej (kolor zielony) po zamknięciu 1,5 / 1,8 lub 2,0 mm.</t>
  </si>
  <si>
    <t>Ładunek do staplera zamykająco-tnącego:             a. 55 mm – długość linii cięcia 55mm, długość linii szwu 57mm, ilość zszywek 56. Wysokość zszywki 3,85 do tkanki standardowej (kolor niebieski), i 4,5 mm do tkanki grubej (kolor zielony), po zamknięciu 1,5 lub 2,0 mm.                                                        b. 100 mm – długość linii cięcia 100 mm, długość linii szwu 102 mm, ilość zszywek 100. Wysokość zszywki 3,85 do tkanki standardowej (kolor niebieski) i 4,5 mm do tkanki grubej (kolor zielony), po zamknięciu 1,5 lub 2,0 mm.                  c. 75 mm – długość linii cięcia 75mm, długość linii szwu 77mm, ilość zszywek 76. Wysokość zszywki 3,85 do tkanki standardowej (kolor niebieski) 4,2 do tkanki pośredniej (złoty kolor), i 4,5 mm do tkanki grubej (kolor zielony) po zamknięciu 1,5 / 1,8  lub 2,0 mm.</t>
  </si>
  <si>
    <t>Jednorazowa rękojeść staplera endoskopowego z rotacją 360 stopni, z ruchomym elementem (artykulacją) umożliwiającym zmianę kąta załamania staplera i przyciskiem zmieniającym kierunek noża, przeznaczona do ładunków wykonujących zespolenie o długości 61,3 mm, posiadająca dwie dźwignie zamykającą i spustową. Długość ramienia 25 cm, długość szczęk 90,3 mm, długość całkowita 54cm.</t>
  </si>
  <si>
    <t>Ładunek do staplera endoskopowego, zamykająco-tnący, z nożem w ładunku, umieszczający 6 rzędów zszywek tytanowych – zszywki 3+3, o długości linii szwów 60mm, posiadający możliwość zginania w obie strony o 45 stopni, przeznaczony do tkanki standardowej, średniej lub grubej, pasujący do jednej uniwersalnej rękojeści dla wszystkich rodzajów ładunków.</t>
  </si>
  <si>
    <t>Bezostrzowy, optyczny trokar 5mm z zaawansowanym systemem fiksacji w powłokach przy pomocy balonika i dysku retencyjnego umożliwiający wykonanie insuflacji  za pomocą otworu na obturatorze</t>
  </si>
  <si>
    <t>Bezostrzowy, optyczny trokar 11mm z zaawansowanym systemem fiksacji w powłokach przy pomocy balonika i dysku retencyjnego umożliwiający wykonanie insuflacji  za pomocą otworu na obturatorze</t>
  </si>
  <si>
    <t>Bezostrzowy, optyczny trokar 12mm z zaawansowanym systemem fiksacji w powłokach przy pomocy balonika i dysku retencyjnego umożliwiający wykonanie insuflacji  za pomocą otworu na obturatorze</t>
  </si>
  <si>
    <t>Zestaw bezostrzowych, optycznych 2szt. Kaniuli, karbowanych wewnętrznie wraz z 1 szt. obturatora, trokar niskoprofilowy o dł. 100mm, średnicy 5mm</t>
  </si>
  <si>
    <t>Retraktor/protaktor do ochrony brzegów ran w rozmiarze M, wielkość nacięcia 5-9 cm, ze sztywna obręczą</t>
  </si>
  <si>
    <t>Laparoskopowy system w skład którego wchodzą: 1szt.Retraktor/protaktor do ochrony brzegów ran typu alexis w rozmiarze M, wielkość nacięcia  5-9 cm, ze sztywną obręczą oraz 1szt. Trokar optyczny z karbowaną optycznie kaniulą, średnica 12mm, oraz 1 szt. nakładki utrzymująca odmę</t>
  </si>
  <si>
    <t>Wielorazowa rękojeść laparoskopowa z możliwością dokręcenia końcówek wielorazowych i jednorazowych za pomocą dwóch blokujących się gwintów na końcu narzędzia, zawierające pin do koagulacji monopolarnej z portem do płukania kanału roboczego, długość 34cm bez zatrzasku</t>
  </si>
  <si>
    <t>Grasper-super automatyczny , jednorazowego użytku z poilmerowymi wkładkami kompatybilny z wielorazową rękojeścią</t>
  </si>
  <si>
    <t>Babcock  z pomniejszonym obszarem chwytnym jednorazowego użytku, do najbardziej delikatnych tkanek, średnica 5mm</t>
  </si>
  <si>
    <t xml:space="preserve">PAKIET 10 </t>
  </si>
  <si>
    <t>PAKIET 5 lejce, klipsy, jednorazówka, worki ekstrakcyjne WAM</t>
  </si>
  <si>
    <t>Klipsy polimerowe niewchłanialne, rozmiar ML,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0301-04MLE/OMN (kompatybilność potwierdzona w instrukcji obsługi klipsów).</t>
  </si>
  <si>
    <t>Klipsy polimerowe niewchłanialne, rozmiar 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0301-04LE/OMN (kompatybilność potwierdzona w instrukcji obsługi klipsów).</t>
  </si>
  <si>
    <t>Klipsy polimerowe niewchłanialne, rozmiar XL, o podwyższonej stabilności poprzecznej na naczyniu; dwukierunkowo naprzemiennie ułożone zęby umieszczone na całej wewnętrznej powierzchni ramion klipsa zakończone ostrzem uniesionym w kierunku przeciwległego ramienia pod kątem 45°, aktywny zawias oraz zatrzask; do każdego zasobnika dwie samoprzylepne naklejki do umieszczenia w dokumentacji medycznej; ładunek zawierający 6 szt. klipsów, kompatybilne z klipsownicą ref. 0301-04XLE/OMN (kompatybilność potwierdzona w instrukcji obsługi klipsów).</t>
  </si>
  <si>
    <t>Klipsy tytanowe rozmiar ML o wymiarach przed zamknięciem 8,1 mm i 9,1 mm po zamknięciu, łatwy załadunek klipsa do klipsownicy, równoległe zamykanie ramion klipsa na całej długości, pojedynczy podłużny rowek wzdłuż całej wewnętrznej powierzchni klipsa, kompatybilne z klipsownicami o przekroju szczęk w kształcie litery V 50-60O, do każdego zasobnika dwie samoprzylepne naklejki do umieszczenia w dokumentacji medycznej; ładunek zawierający 6 szt. klipsów, kompatybilne z klipsownicą ref. 0301-07MLE (kompatybilność potwierdzona w instrukcji obsługi klipsów)</t>
  </si>
  <si>
    <t>Klipsy tytanowe rozmiar ML o wymiarach przed zamknięciem 5,5 mm i 8,7 mm po zamknięciu, posiadające wewnętrzne i zewnętrzne rowkowanie zabezpieczające przed zsunięciem się z naczynia i wysunięciem z klipsownicy, kompatybilne z klipsownicami o uchwycie szczęk 0,84 -1,00 mm, do każdego zasobnika dwie samoprzylepne naklejki do umieszczenia w dokumentacji medycznej; ładunek zawierający 6 szt. klipsów.</t>
  </si>
  <si>
    <t>Zestaw trokarów:                                                                                  1 x trokar 10 mm typ bezpieczny liniowy z mechanizmem                          aktywującym ostrze i wskaźnikiem aktywacji,                                  2 x kaniula żłobkowana 10 mm z portem do insuflacji,                       1 x redukcja do kaniul 5/10 mm,                                                     1 x trokar 5 mm typ piramidalny rozpychający,                                2 x kaniula żłobkowana 5 mm z portem do insuflacji,                         1 x igła veresa z kranikiem,                                                           1 x woreczek ekstrakcyjny ze ściągaczem,                                     1 x 6 szt klipsów ML do klipsownicy typu 0301-07MLE,                     1 x 6 szt klipsów ML do klipsownicy typu 0301-02MLE,</t>
  </si>
  <si>
    <t>Lejce naczyniowe z silikonu medycznego, kształt owalny, pakowane pojedynczo, rozmiar 2,4 x 1,2 mm x 75 cm</t>
  </si>
  <si>
    <t>Laparoskopowy woreczek ekstrakcyjny, pojemność 200 ml, średnica 54 mm, długość 200 mm, w polietylenowej rurce z wypychaczem, długość prowadnika 223 mm, wypychacz z uchwytem na dwa palce, do trokara 10mm, ściągacz z pamięcią kształtu wykonany z nitinolu.</t>
  </si>
  <si>
    <t>Laparoskopowy woreczek ekstrakcyjny, pojemność 400 ml, średnica 80 mm, długość 190 mm, w polietylenowej rurce z wypychaczem, długość prowadnika 223 mm, wypychacz z uchwytem na dwa palce, do trokara 10mm, ściągacz z pamięcią kształtu wykonany z nitinolu.</t>
  </si>
  <si>
    <t>Laparoskopowy woreczek ekstrakcyjny, pojemność 800 ml, średnica 100 mm, długość 205 mm, w polietylenowej rurce z wypychaczem, długość prowadnika 223 mm, wypychacz z uchwytem na dwa palce, do trokara 10mm, ściągacz z pamięcią kształtu wykonany z nitinolu.</t>
  </si>
  <si>
    <t>Laparoskopowy woreczek ekstrakcyjny, pojemność 1200 ml, średnica 130 mm, długość 205 mm, w polietylenowej rurce z wypychaczem, długość prowadnika 223 mm, wypychacz z uchwytem na dwa palce, do trokara 10mm, ściągacz z pamięcią kształtu wykonany z nitinolu.</t>
  </si>
  <si>
    <t>Laparoskopowy woreczek ekstrakcyjny, pojemność 1500 ml, średnica 150 mm, długość 205 mm, w polietylenowej rurce z wypychaczem, długość prowadnika 223 mm, wypychacz z uchwytem na dwa palce, do trokara 10mm, ściągacz z pamięcią kształtu wykonany z nitinolu.</t>
  </si>
  <si>
    <t>Jednorazowy, sterylny system filtracji dymu elektrochirurgicznego podczas procedur laparoskopowych, łącznik luer lock do połączenia z trokarem, dren z zaciskiem rolkowym do regualcji przepływu gazu, filtr ULPA z aktywnym węglem - skuteczność &gt;99,999968% dla cząstek o wielkości 25-27 nanometrów.</t>
  </si>
  <si>
    <t>Nożyczki laparokopowe zagięte typu Metzenbaum, sterylne, do kilkukrotnego użytku (do 9 sterylizacji w parze), trzon obrotowy 5 mm, długość 34 cm, z kolorystycznym oznaczeniem rodzaju narzędzia.</t>
  </si>
  <si>
    <t>Preparator laparoskopowy, sterylny, do kilkukrotnego użytku (do 9 sterylizacji w parze), trzon obrotowy 5 mm, długość 34 cm, z kolorystycznym oznaczeniem rodzaju narzędzia</t>
  </si>
  <si>
    <t>Grasper laparoskopowy typu Lap Clinch, sterylny, kilkukrotnego użytku (do 9 sterylizacji w parze), trzon obrotowy 5 mm, długość 34 cm, z kolorystycznym oznaczeniem rodzaju narzędzia</t>
  </si>
  <si>
    <t>Nożyczki laparokopowe zagięte, typu Metzenbaum, jednorazowe, sterylne, trzon obrotowy 5 mm, długość 34 cm, z kolorystycznym oznaczeniem rodzaju narzędzia.</t>
  </si>
  <si>
    <t>Preparator laparoskopowy, jednorazowy, sterylny,, trzon obrotowy 5 mm, długość 34 cm, z kolorystycznym oznaczeniem rodzaju narzędzia.</t>
  </si>
  <si>
    <t>Grasper laparoskopowy typu Lap Clinch,, jednorazowy, sterylny, trzon obrotowy 5 mm, długość 34 cm, z kolorystycznym oznaczeniem rodzaju narzędzia.</t>
  </si>
  <si>
    <t>Laparoskopowy woreczek ekstrakcyjny, pojemność 200 ml, szerokośc 102 mm, długość 102 mm, przymocowany do prowadnika umożliwiającego otwarcie i zamknięcia worka, manipulowanie rozwiniętym workiem oraz odłączenie worka z zewnątrz, obręcz z pamięcią kształtu, rączka z uchwytem na trzy palce, długość trzonu 316 mm.</t>
  </si>
  <si>
    <t>Laparoskopowy woreczek ekstrakcyjny, pojemność 300 ml, szerokośc 120 mm, długość 126 mm, przymocowany do prowadnika umożliwiającego otwarcie i zamknięcia worka, manipulowanie rozwiniętym workiem oraz odłączenie worka z zewnątrz, obręcz z pamięcią kształtu, rączka z uchwytem na trzy palce, długość trzonu 316 mm.</t>
  </si>
  <si>
    <t>Laparoskopowy woreczek ekstrakcyjny, pojemność 1350 ml, szerokośc 190 mm, długość 200 mm, przymocowany do prowadnika umożliwiającego otwarcie i zamknięcia worka, manipulowanie rozwiniętym workiem oraz odłączenie worka z zewnątrz, obręcz z pamięcią kształtu, rączka z uchwytem na trzy palce, długość trzonu 316 mm.</t>
  </si>
  <si>
    <t>PAKIET 6 STAPLERY SKÓRNE</t>
  </si>
  <si>
    <t>PAKIET 9</t>
  </si>
  <si>
    <t xml:space="preserve">PAKIET 11 </t>
  </si>
  <si>
    <t>Jednorazowy zestaw do zabiegów laparoskopowej resekcji esicy, w skład którego wchodzą następujące elementy:              Wariant I:                                                                                      1. Jednorazowa nakładka kompatybilna z automatycznym wielorazowym staplerem, z technologią pomiaru grubości tkanki i dostosowywania prędkości rozkładu zszywek w celu otrzymania optymalnej linii szwu, chroniąca przed kontaminacją. 1 szt.                                                              2. Laparoskopowe narzędzie do uszczelniania i rozdzielania naczyń (w tym limfatycznych) do 7mm włacznie i pęczków tkankowych, długość 37 cm, średnica trzonu 5 mm, powierzchnia elektrod z powłoką antyadhezyjną w nanotechnologii, aktywowany ręcznie lub nożnie, z wbudowanym nożem, z przewodem, obracanym trzonem 350 stopni, ze szczękami unilateralnymi typu Maryland. Produkt sterylny, jednorazowy, kompatybilny z generatorem LigaSure .1  szt.                                                                                                  3. Ładunek z nożem do staplera endoskopowego jednorazowego użytku długości 60 mm z możliwością zginania do 45 stopni, sztywne kowadełko, stopniowana powierzchnia ładunku,wysokość zszywek tytanowych od wewnątrz 3,0-3,5-4,0 mm do tkanki średnio-naczyniowej. 1 szt.                               4. Worek do ewakuacji preparatu, jednorazowego użytku, sterylny, o długości trzonu 20,9 cm, worek o wymiarach ok. 12,7x20,3 cm 1 szt.                                                                      5. Jednorazowy trokar o średnicy 12 mm, długości kaniuli ok. 100 mm, przezroczysta kaniula ze zintegrowanym systemem zakotwiczenia w powłokach, trokar ostrzowy, z metalowym, bezpiecznym ostrzem, automatyczna uszczelka w zakresie 5-12mm, posiadająca 3-stopniowy zawór umożliwiający insuflację, zatrzymanie przepływu gazu oraz desuflację bez odłaczania wężyka z CO2. 1 szt.                                                                    6. Jednorazowy trokar o średnicy 5 mm, długości kaniuli ok. 100 mm, przezroczysta kaniula ze zintegrowanym systemem zakotwiczenia w powłokach, trokar ostrzowy, z metalowym, bezpiecznym ostrzem. 1 szt.                                                          7. Jednorazowa kaniula uniwersalna o średnicy 5 mm, długość kaniuli 100mm, kaniula z zintegrowanym systemem zakotwiczenia w powłokach. 1 szt.</t>
  </si>
  <si>
    <t>Jednorazowy zestaw do zabiegów laparoskopowej resekcji esicy, w skład którego wchodzą następujące elementy:              Wariant II:                                                                                 1. Uniwersalna rękojeść staplera laparoskopowego, do minimum 25 strzałów podczas jedenj operacji, długość trzonu 16 cm, średnica trzonu 12 mm, współpracująca z ładunkami 30, 45 oraz 60 mm, z możliwością artykulacji do 45 stopni, możliwość otwierania bransz staplera poprzez wypchnięcie dżwigni zamykająco-spustowej, obrotowa 360 stopni, gumowana rękojeść. 1 szt.                                                           2. Laparoskopowe narzędzie do uszczelniania i rozdzielania naczyń (w tym limfatycznych) do 7mm włacznie i pęczków tkankowych, długość 37 cm, średnica trzonu 5 mm, powierzchnia elektrod z powłoką antyadhezyjną w nanotechnologii, aktywowany ręcznie lub nożnie, z wbudowanym nożem, z przewodem, obracanym trzonem 350 stopni, ze szczękami unilateralnymi typu Maryland. Produkt sterylny, jednorazowy, kompatybilny z generatorem LigaSure .1  szt.                                                                                            3. Ładunek z nożem do staplera endoskopowego jednorazowego użytku długości 60 mm z możliwością zginania do 45 stopni, sztywne kowadełko, stopniowana powierzchnia ładunku,wysokość zszywek tytanowych od wewnątrz 3,0-3,5-4,0 mm do tkanki średnio-naczyniowej. 1 szt.                               4. Worek do ewakuacji preparatu, jednorazowego użytku, sterylny, o długości trzonu 20,9 cm, worek o wymiarach ok. 12,7x20,3 cm 1 szt.                                                                      5. Jednorazowy trokar o średnicy 12 mm, długości kaniuli ok. 100 mm, przezroczysta kaniula ze zintegrowanym systemem zakotwiczenia w powłokach, trokar ostrzowy, z metalowym, bezpiecznym ostrzem, automatyczna uszczelka w zakresie 5-12mm, posiadająca 3-stopniowy zawór umożliwiający insuflację, zatrzymanie przepływu gazu oraz desuflację bez odłaczania wężyka z CO2. 1 szt.                                                                    6. Jednorazowy trokar o średnicy 5 mm, długości kaniuli ok. 100 mm, przezroczysta kaniula ze zintegrowanym systemem zakotwiczenia w powłokach, trokar ostrzowy, z metalowym, bezpiecznym ostrzem. 1 szt.                                                          7. Jednorazowa kaniula uniwersalna o średnicy 5 mm, długość kaniuli 100mm, kaniula z zintegrowanym systemem zakotwiczenia w powłokach. 1 szt.</t>
  </si>
  <si>
    <t>Jednorazowy zestaw do zabiegów niskiej przedniej resekcji, w skład którego wchodzą następujące elementy:                  Wariant I:                                                                                            1. Stapler okrężny z zakrzywionym trzonem o średnicy 28mm, długość trzonu 22cm, z łamanym kowadełkiem po oddaniu strzłu, zszywki tytanowe obustronnie spłaszczone na całej długości, wysokość zszywek 4,8 mm do tkanki grubej, automatyczny docisk tkanki gwarantujący idealne formowanie się zszywki w kształt litery B, sterylny, jednorazowego użytku, gumowana rękojeść. 1 szt.                                                               2. Laparoskopowe narzędzie do uszczelniania i rozdzielania naczyń (w tym limfatycznych) do 7mm włącznie i pęczków tkankowych, długość 37 cm, średnica trzonu 5 mm, powierzchnia elektrod z powłoką antyadhezyjną w nanotechnologii, aktywowany ręcznie lub nożnie, z wbudowanym nożem, z przewodem, obracanym trzonem 350 stopni, z szczękami unilateralnymi typu Maryland. Produkt sterylny, jednorazowy, kompatybilny z generatorem LigaSure. 1 szt.                                                                    3. Stapler liniowy automatyczny, długość szwu 60 mm, dwa rzędy tytanowych zszywek obustronnie spłaszczonych na całej długości , wysokość zszywek 3,5 mm, łącznie do 8 strzałów, z prowadnikiem tnącym po wyzwoleniu ładunku, rękojeść gumowana, sterylny, jednorazowego użytku. 1 szt.                  4. Uchwyt monopolarny jednorazowy z elektrodą nożową, dwoman przyciskami cięcie i koagulacja, przewodem o dł. 3 m, z futerałem, złączem kompatybilnym z generatorem Valleylab oraz elekrodami z typowym trzonkiem 2,4 mm. 1 szt.</t>
  </si>
  <si>
    <t>Jednorazowy zestaw do zabiegów niskiej przedniej resekcji, w skład którego wchodzą następujące elementy:                  Wariant II:                                                                                            1. Stapler okrężny z zakrzywionym trzonem o średnicy 28mm, długość trzonu 22cm, z łamanym kowadełkiem po oddaniu strzłu, zszywki tytanowe obustronnie spłaszczone na całej długości, wysokość zszywek 4,8 mm do tkanki grubej, automatyczny docisk tkanki gwarantujący idealne formowanie się zszywki w kształt litery B, sterylny, jednorazowego użytku, gumowana rękojeść. 1 szt.                                                               2.Narzędzie do zabiegów klasycznych do uszczelniania i rozdzielania naczyń (w tym limfatycznych) do 7mm włącznie oraz pęczków tkankowych, długość 18 cm, trzon obracany o 180 stopni, szczęki zakrzywione pod kątem 14 stopni, powierzchnia elektrod z powłoką antyadhezyjną w nanotechnologii, uruchamianie systemu zamykania naczyń włącznikiem ręcznym lub nożnym, szczęki z wbudowanym nożem, narzędzie z wbudowanym przewodem, kompatybilne z generatorem LigaSure 1 szt.                                                                    3. Stapler liniowy automatyczny, długość szwu 60 mm, dwa rzędy tytanowych zszywek obustronnie spłaszczonych na całej długości , wysokość zszywek 3,5 mm, łącznie do 8 strzałów, z prowadnikiem tnącym po wyzwoleniu ładunku, rękojeść gumowana, sterylny, jednorazowego użytku. 1 szt.                  4. Uchwyt monopolarny jednorazowy z elektrodą nożową, dwoman przyciskami cięcie i koagulacja, przewodem o dł. 3 m, z futerałem, złączem kompatybilnym z generatorem Valleylab oraz elekrodami z typowym trzonkiem 2,4 mm. 1 szt.</t>
  </si>
  <si>
    <t>Ładunki jednorazowego użytku do  uniwersalnego staplera endoskopowego  zamykająco-tnące, mieszczące 6 rzędów tytanowych zszywek o 3 różnych wysokościach, o dł. linii szwów 45mm,60 mm,  posiadajace artykulację 45stopni w dwie strony, przeznaczone do zamykania tkanki średnio-grubej .</t>
  </si>
  <si>
    <t>Ładunki jednorazowego użytku do  uniwersalnego staplera endoskopowego  zamykająco-tnące, mieszczące 6 rzędów tytanowych zszywek o 3 różnych wysokościach, o dł. linii szwów 30mm,  45mm,60mm, posiadajace artykulację 45stopni w dwie strony, przeznaczone do zamykania tkanki średnio-naczyniowej</t>
  </si>
  <si>
    <t>*Poz.9- Zamawiający wymaga użyczenia na czas trwania umowy automatycznego wielorazowego staplera oraz adapterów w 3 długościach do wyboru, kompatybilnych z nakładkami wymienionymi w poz. 9.</t>
  </si>
  <si>
    <t>Klipsy tytanowe średnio-duże, posiadające zewnętrzne i wewnętrzne żebrowanie, dystalne zamknięcie, długość przed zamknięciem 5,5mm po zamknięciu 8,7mm. Magazynek po 6 klipsów w zestawie. Opakowanie zbiorcze zawiera 20 magazynków.</t>
  </si>
  <si>
    <t>Klipsy tytanowe rozmiar M/L, przekrój poprzeczny w kształcie serca, równoległe zamykanie ramion na całej długości, pojedynczy podłużny rowek wzdłuż całej powierzchni klipsa, poprzeczne lub skośne rowkowanie wewnętrznej powierzchni klipsa. Taśma samoprzylepna na spodzie zasobnika pozwalająca przykleić zasobniki do rękawicy lub obłożenia operacyjnego, ładunek zawierający 6szt. Klipsów, opakowanie zawiera 120 klipsów.</t>
  </si>
  <si>
    <t>Klipsy polimerowe z zamkiem, niewchłanialne, ładunek zawierający 6szt. Klipsów rozmiar XL</t>
  </si>
  <si>
    <t>PAKIET 13</t>
  </si>
  <si>
    <t>** Poz. 10-Zamawiający wymaga dostarczenia bezprzewodowego generatora- 2 szt., baterii- 2 szt., ładowarki z możliwością jednoczesnego ładowania 4 baterii.</t>
  </si>
  <si>
    <t>Jednorazowe narzędzie bezprzewodowe do preparowania ultradźwiękowego, o długości trzonu 13 cm, 26 cm, 39 cm lub 48 cm, średnica trzonu 5 mm, szczęki zagięte. Urządzenie pozwalające na pracy w dwóch trybach max. I min. Dostępnych z jednego przycisku. Narzędzie wspólpracujące z wielorazowym generatorem pracującym w technologii ultradźwiękowej. **</t>
  </si>
  <si>
    <t>szt</t>
  </si>
  <si>
    <t>1zestaw</t>
  </si>
  <si>
    <t>PAKIET 14</t>
  </si>
  <si>
    <t>PAKIET 15</t>
  </si>
  <si>
    <t>Proteza jądra - sterylny, apirogenny, pełny implant z elastomeru  niskiej twardości silikonu; wypełnienie substancją stałą, elastyczną , nierozlewającą się i nie wyciekającą podczas nakłucia; rozmiar S,M,L, XL</t>
  </si>
  <si>
    <t>PAKIET 16</t>
  </si>
  <si>
    <t>Filtr gazu CO2 z drenem do insuflatorów, sterylny</t>
  </si>
  <si>
    <t xml:space="preserve">DWUKIERUNKOWY FILTR HYDROFOBOWY  typu PALLORO 1H/7MM DO WIEŻY LAPAROSKOPOWEJ OLYMPUS </t>
  </si>
  <si>
    <t>PAKIET 17</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</si>
  <si>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2,5x5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</si>
  <si>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5x7,5 cm, op. 10 szt.</t>
  </si>
  <si>
    <t>Materiał hemostatyczny z utlenowanej, nieregenerowanej celulozy, w 100 % pochodzenia roślinnego, wykonany z naturalnej bawełny. Struktura włókienkowa, nietkana, pH 2,2-4,5 i zawartości grupy karboksylowej 16-24%. Materiał złożony z 84 bardzo cienkich warstw, z możliwością separowania na 6-7 warstw. Właściwości bakteriobójcze materiału hamujące wzrost i namnażanie się organizmów gramm dodatnich i gramm ujemnych, w tym bakteriitlenowych i beztlenowych. Etykiety samoprzylepne -możliwość wklejania do kart pacjenta. Czas hemostazy 3-4 min. Czas wchłaniania 7-14 dni. Rozmiar 5x10 cm, op. 10 szt.</t>
  </si>
  <si>
    <t>Stapler skórny wykorzystywany do zamykania rany pooperacyjnej. Zszywki pokryte teflonem. W zestawie 35 zszywek. Wymiary zszywki po zamknięciu 6,9mm x 4,2 mm. Op.=6 szt.</t>
  </si>
  <si>
    <t>PAKIET 18</t>
  </si>
  <si>
    <t>1 szt.</t>
  </si>
  <si>
    <t>Prowadnik nitinolowy j.u., proste zakończenie 50mm dł., czarno-żółta powłoka, Ø 0,035", dł. 2000 mm</t>
  </si>
  <si>
    <t>Prowadnik nitinolowy j.u., proste hydrof.zakończenie 65mm dł.znaczniki, czarna powłoka, Ø 0,035", dł. 2600 mm</t>
  </si>
  <si>
    <t>Płyta żebrowa, konturowana, lewa, przeznaczona dla 3 żebra, 15 otworowa, TAN</t>
  </si>
  <si>
    <t>Płyta żebrowa, konturowana, lewa, przeznaczona dla 4 i 5 żebra, 16 otworowa, TAN</t>
  </si>
  <si>
    <t>Płyta żebrowa, konturowana, lewa, przeznaczona dla 6 żebra, 17 otworowa, TAN</t>
  </si>
  <si>
    <t>Płyta żebrowa, konturowana, lewa, przeznaczona od 8 do 9 żebra, 18 otworowa, TAN</t>
  </si>
  <si>
    <t>Płyta żebrowa, konturowana, prawa, przeznaczona dla 3 żebra, 15 otworowa, TAN</t>
  </si>
  <si>
    <t>Płyta żebrowa, konturowana, prawa, przeznaczona dla 4 i 5 żebra, 16 otworowa, TAN</t>
  </si>
  <si>
    <t>Płyta żebrowa, konturowana, prawa, przeznaczona dla 6 żebra, 17 otworowa, TAN</t>
  </si>
  <si>
    <t>Płyta żebrowa, konturowana, prawa, przeznaczona dla 8 i 9 żebra, 18 otworowa, TAN</t>
  </si>
  <si>
    <t>Płyta żebrowa, uniwersalna, 8 otworowa, TAN</t>
  </si>
  <si>
    <t>Śruba żebrowa, z gwintowanym łbem, średnica 2,9 mm, długość 6 mm, samogwintująca, TAN</t>
  </si>
  <si>
    <t>Śruba żebrowa, z gwintowanym łbem, średnica 2,9 mm, długość 8 mm, samogwintująca, TAN</t>
  </si>
  <si>
    <t>Śruba żebrowa, z gwintowanym łbem, średnica 2,9 mm, długość 10 mm, samogwintująca, TAN</t>
  </si>
  <si>
    <t>Śruba żebrowa, z gwintowanym łbem, średnica 2,9 mm, długość 12 mm, samogwintująca, TAN</t>
  </si>
  <si>
    <t>Śruba żebrowa, z gwintowanym łbem, średnica 2,9 mm, długość 14 mm, samogwintująca, TAN</t>
  </si>
  <si>
    <t>Śruba żebrowa, z gwintowanym łbem, średnica 2,9 mm, długość 16 mm, samogwintująca, TAN</t>
  </si>
  <si>
    <t>Śródszpikowa szyna, średnia, szerokość 4 mm, TAN</t>
  </si>
  <si>
    <t>Śródszpikowa szyna, średnia, szerokość 5 mm, TAN</t>
  </si>
  <si>
    <t>Płyta mostkowa gwintowana 2.4, prosta z centralnym pinem, 12 otworów, czysty tytan</t>
  </si>
  <si>
    <t>Płyta mostkowa gwintowana 2.4, prosta z centralnym pinem, 20 otworów, czysty tytan</t>
  </si>
  <si>
    <t xml:space="preserve">Płyta mostkowa gwintowana 2.4, typu H z centralnym pinem, mała, 4+4 otworowa, czysty tytan
</t>
  </si>
  <si>
    <t>Płyta mostkowa gwintowana 2.4, typu H z centralnym pinem, duza, 4+4 otworowa, czysty tytan</t>
  </si>
  <si>
    <t>Płyta mostkowa gwintowana 2.4, typu gwiazdka z centralnym pinem, 3+3 otworowa, czysty tytan</t>
  </si>
  <si>
    <t>Płyta mostkowa gwintowana 2.4, typu gwiazdka z centralnym pinem, 6+6 otworowa, czysty tytan</t>
  </si>
  <si>
    <t>Śruba mostkowa, z gwintowanym łbem, średnica 3.0 mm, długość 8 mm, samogwintująca, tytanowa</t>
  </si>
  <si>
    <t>Śruba mostkowa, z gwintowanym łbem, średnica 3.0 mm, długość 10 mm, samogwintująca, tytanowa</t>
  </si>
  <si>
    <t>Śruba mostkowa, z gwintowanym łbem, średnica 3.0 mm, długość 12 mm, samogwintująca, tytanowa</t>
  </si>
  <si>
    <t>Śruba mostkowa, z gwintowanym łbem, średnica 3.0 mm, długość 14 mm, samogwintująca, tytanowa</t>
  </si>
  <si>
    <t>Śruba mostkowa, z gwintowanym łbem, średnica 3.0 mm, długość 16 mm, samogwintująca, tytanowa</t>
  </si>
  <si>
    <t>Płytka mostkowa, prosta, gr. 2,8 mm, 10 otworów, TAN</t>
  </si>
  <si>
    <r>
      <t xml:space="preserve">Jednorazowy stapler okrężny wygięty z kontrolowanym dociskiem tkanki i regulowaną wysokością zamknięcia zszywki w zakresie od 1 mm do 2,5 mm. Rozmiary staplera: 21 mm, 25 mm,29 mm, 33 mm Wysokość otwartej zszywki 5,5mm. Ergonomiczny uchwyt staplera pokryty antypoślizgową gumową powłoką. </t>
    </r>
    <r>
      <rPr>
        <b/>
        <sz val="7.5"/>
        <color theme="1"/>
        <rFont val="Arial Narrow"/>
        <family val="2"/>
        <charset val="238"/>
      </rPr>
      <t>Rozmiar staplera każdorazowo do wyboru Zamawiającego.</t>
    </r>
  </si>
  <si>
    <r>
      <t>Jednorazowa końcówka noża harmonicznego, dł. ramienia 23 cm lub 36 cm, śr. 5 mm o uchwycie pistoletowym z możliwością cięcia i koagulacji. Zakrzywiona bransza aktywna pokryta czarną matową powłoką minimalizującą przywieranie tkanki. Końcówka z przyciskami aktywującymi Max, Min oraz dwoma przyciskami "Zaawansowana Hemostaza" po obu stronach uchwytu do zamykania naczyń do 7mm.   Urządzenie posiadające wbudowaną technologię adaptacji do tkanki umożliwiającą generatorowi ciągłe monitorowanie instrumentu podczas jego pracy i automatycznie modulowanie wartości wyjściowej energii drgań harmonicznych, a także generowanie zwrotnego sygnału dźwiękowego dla użytkownika.</t>
    </r>
    <r>
      <rPr>
        <b/>
        <sz val="7.5"/>
        <color theme="1"/>
        <rFont val="Arial Narrow"/>
        <family val="2"/>
        <charset val="238"/>
      </rPr>
      <t>Długość narzędzia każdorazowo do wyboru Zamawiającego.</t>
    </r>
  </si>
  <si>
    <r>
      <t xml:space="preserve">Jednorazowa rękojeść staplera endoskopowego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lub 60 mm, posiadająca dwie dźwignie zamykającą i spustową. Dł. ramienia 28 cm lub 34 cm. </t>
    </r>
    <r>
      <rPr>
        <b/>
        <sz val="7.5"/>
        <color theme="1"/>
        <rFont val="Arial Narrow"/>
        <family val="2"/>
        <charset val="238"/>
      </rPr>
      <t>Rozmiar staplera każdorazowo do wyboru Zamawiającego.</t>
    </r>
  </si>
  <si>
    <r>
      <t>Jednorazowa elektryczna rękojeść staplera endoskopowego zasilana baterią,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 45 mm, 60 mm, posiadająca dźwignię zamykającą i eletryczny spust aktywujący wystrzelenie ładunku. Dł. ramienia 28 cm, 34 cm.</t>
    </r>
    <r>
      <rPr>
        <b/>
        <sz val="7.5"/>
        <color theme="1"/>
        <rFont val="Arial Narrow"/>
        <family val="2"/>
        <charset val="238"/>
      </rPr>
      <t xml:space="preserve"> Rozmiar staplera każdorazowo do wyboru Zamawiającego.</t>
    </r>
  </si>
  <si>
    <r>
      <t xml:space="preserve">Jednorazowy ładunek liniowy w kolorze białym lub niebieskim lub złotym lub zielonym do staplera endoskopowego, umożliwiającego wykonanie zespolenia na długości 45 mm, ładowany w szczęki staplera. Ładunek do tkanki cienkiej lub standardowej lub posredniej lub grubej wyposażony w zszywki wykonane ze stopu tytanu, o wys. 2,5 mm po zamknięciu 1,0 mm lub 3,5 mm, po zamknięciu 1,5 mm lub 3,5 mm po zamknięciu 1,8 mm lub 4,1 mm po zamknięciu 2,0 mm. </t>
    </r>
    <r>
      <rPr>
        <b/>
        <sz val="7.5"/>
        <color theme="1"/>
        <rFont val="Arial Narrow"/>
        <family val="2"/>
        <charset val="238"/>
      </rPr>
      <t>Rozmiar ładunku każdorazowo do wyboru Zamawiającego.</t>
    </r>
  </si>
  <si>
    <r>
      <t xml:space="preserve">Jednorazowy ładunek liniowy w kolorze białym lub niebieskim lub złotym lub zielonym do staplera endoskopowego, umożliwiającego wykonanie zespolenia na długości 60 mm, ładowany w szczęki staplera. Ładunek do tkanki cienkiej lub standardowej lub posredniej lub grubej wyposażony w zszywki wykonane ze stopu tytanu, o wys. 2,5 mm po zamknięciu 1,0 mm lub 3,5 mm, po zamknięciu 1,5 mm lub 3,5 mm po zamknięciu 1,8 mm lub 4,1 mm po zamknięciu 2,0 mm </t>
    </r>
    <r>
      <rPr>
        <b/>
        <sz val="7.5"/>
        <color theme="1"/>
        <rFont val="Arial Narrow"/>
        <family val="2"/>
        <charset val="238"/>
      </rPr>
      <t>Rozmiar ładunku każdorazowo do wyboru Zamawiającego.</t>
    </r>
  </si>
  <si>
    <r>
      <t xml:space="preserve">Jednorazowy stapler liniowy z nożem o dł. linii szwu 102 mm załadowany ładunkiem w kolorze niebieskim lub zielonym do tkanki standardowej lub grubej wyposażony w zszywki ze stopu tytanu o wysokości 3,85 mm, po zamknięciu 1,5 mm lub o wys.4,5 mm po zamknięciu 2,0 mm. Nóż zintegrowany ze staplerem. </t>
    </r>
    <r>
      <rPr>
        <b/>
        <sz val="7.5"/>
        <color theme="1"/>
        <rFont val="Arial Narrow"/>
        <family val="2"/>
        <charset val="238"/>
      </rPr>
      <t xml:space="preserve"> Rozmiar staplera każdorazowo do wyboru Zamawiającego.</t>
    </r>
  </si>
  <si>
    <r>
      <t xml:space="preserve">Ładunek w kolorze niebieskim lub zielonym do jednorazowego staplera liniowego z nożem o dł. linii szwu 102 mm, do tkanki standardowej lub grubej wyposażony w zszywki ze stopu tytanu o wysokości 3,85 mm, po zamknięciu 1,5 mm lub o wys.4,5 mm po zamknięciu 2,0 mm. Nóż zintegrowany ze staplerem. </t>
    </r>
    <r>
      <rPr>
        <b/>
        <sz val="7.5"/>
        <color theme="1"/>
        <rFont val="Arial Narrow"/>
        <family val="2"/>
        <charset val="238"/>
      </rPr>
      <t>Rozmiar ładunku każdorazowo do wyboru Zamawiającego.</t>
    </r>
  </si>
  <si>
    <r>
      <t>Jednorazowy stapler zamykająco tnący z zakrzywioną główką (kształt półksiężyca), długość linii cięcia 40mm. Stapler umożliwia 5-krotne przeładowanie ładunku podczas jednego zabiegu, zawiera ładunek w kolorze niebieskim do tkanki standardowej o wysokości zszywki otwartej 3,5 mm, po zamknięciu 1,5 mm lub w kolorze zielonym do tkanki grubej o wysokości zszywki otwartej 4,7 mm, po zamknięciu 2,0 mm.Zszywki wykonane ze stopu tytanu.</t>
    </r>
    <r>
      <rPr>
        <b/>
        <sz val="7.5"/>
        <color theme="1"/>
        <rFont val="Arial Narrow"/>
        <family val="2"/>
        <charset val="238"/>
      </rPr>
      <t xml:space="preserve"> Rozmiar staplera każdorazowo do wyboru Zamawiającego.</t>
    </r>
  </si>
  <si>
    <t>Cena jedn. Brutto(zł)</t>
  </si>
  <si>
    <t>PAKIET 8 - Blok Operacyjny Kliniki Chirurgii Twarzowo-Szczękowej</t>
  </si>
  <si>
    <t>Wielkość banku szt - nie mniej niż:</t>
  </si>
  <si>
    <t>Wartość banku w zł netto</t>
  </si>
  <si>
    <t>Wartość banku w zł brutto</t>
  </si>
  <si>
    <t>Dotyczy dodatkowo pakietu 19 i 20</t>
  </si>
  <si>
    <t>PAKIET 19 - Stenty samorozprężalne oskrzelowe i prowadniki</t>
  </si>
  <si>
    <t>PAKIET 20 - Zestaw do stabilizacji żeber</t>
  </si>
  <si>
    <t>PAKIET 7 - Blok Operacyjny Kliniki Chirurgii Ogólnej i Kolorektalnej</t>
  </si>
  <si>
    <t>Niezbędne instrumentarium do przeprowadzenia zabiegu (tj. set narzedziowy zapakowany w skrzynkę, która jako całość podlega sterylizacji), będzie uzyczone przez Wykonawcę. Wykonawca dostarczy Zamawiającemu taki zestaw w terminie tożsamym z utworzeniem banku. Instrumentarium będzie użyczone bezpłatnie na cały okres trwania umowy.</t>
  </si>
  <si>
    <t xml:space="preserve">Wartość instrumentarium, ktore zostanie przekazane Zamawiającemu do użytkowania w ramach zamówienia określa się na kwotę ….… zł netto, ….... zł brutto </t>
  </si>
  <si>
    <t>W skład instrumentarium wchodzi następujący asortyment: ………………..</t>
  </si>
  <si>
    <t xml:space="preserve">Wartość przedmiotu użyczenia, ktory zostanie przekazany Zamawiającemu do użytkowania w ramach zamówienia określa się na kwotę ….… zł netto, ….... zł brutto </t>
  </si>
  <si>
    <t>W skład przedmiotu użyczenia wchodzi następujący asortyment: ………………..</t>
  </si>
  <si>
    <t>PAKIET 12 - Blok Operacyjny Kliniki Chirurgii Twarzowo-Szczękowej</t>
  </si>
  <si>
    <t>Stent oskrzelowy prosty, nitinolowy samorozprężalny o dł. 20, 30, 40, 50, 60, 80mm i średnicy 8, 10, 12, 14, 16, 18, 20mm, końce stentu sferyczne szersze o 2 mm. Stent całkowicie lub częściowo powlekany silikonem (odkryte końce) do wyboru przez Zamawiającego. Stent wyposażony w co najmniej 4 markery RTG wykonane z tantalu lub złota umieszczone na końcu dystalnym i proksymalnym. Uwalniany, za pomocą dwuczęściowej rękojeści prostej. Wewnętrzny kateter zakończony taperowaną oliwką ułatwiającą umieszczenie stentu. Zestaw wprowadzający OTW o długości 600mm, dostępny w trzech wariantach 4mm/12Fr, 6mm/18Fr, 7mm/21Fr; 2 markery RTG na zestawie wprowadzającym ułatwiające określenie położenia stentu przed i w trakcie jego uwalniania; kompatybilny z prowadnikiem 0.035"; wyposażony w kanał do irygacji oraz blokadę rękojeści w postaci pokrętła zapobiegającego przypadkowemu uwolnieniu stentu z zestawu. Możliwość implantacji obok bronchoskopu</t>
  </si>
  <si>
    <t>Stent nitinolowy samorozprężalny „Y" - dostępne rozmiary: długość części tchawicznej 40, 45, 50mm; średnica części tchawicznej 16, 18, 20mm, długość części oskrzelowej odpowiednio 20, 30mm oraz 15, 30mm, średnica części oskrzelowej 12 i 14mm. Stent w całości pokryty silikonem, odnoga prawa bez pokrycia na długości 5mm w części dystalnej, wyposażony w minimum 5 markerów RTG wykonanych z tantalu lub złota (na końcu dystalnym, proksymalnym oraz w miejscu rozdwojenia stentu). Stent uwalniany za pomocą dwuczęściowej rękojeści prostej, załadowany do systemu wprowadzania OTW 24 i 25 Fr, o długości 600mm, uwalniany za pomocą prutej nici. Części oskrzelowe stentu po uwolnieniu z aplikatora z możliwością repozycji. Zestaw wyposażony w dwa wewnętrzne katetery, każdy zakończony taperowaną oliwką (w dwóch kolorach) ułatwiającą wprowadzenie stentu do zwężenia; 2 markery RTG na zestawie wprowadzającym ułatwiające określenie położenia stentu przed i w trakcie jego uwalniania, kompatybilny z prowadnikiem 0.035"; wyposażony w kanał do irygacji oraz podwójną blokadę rękojeści w postaci pokręteł zapobiegających przypadkowemu uwolnieniu stentu z zestawu oraz określająca tzw. „punkt bez powrotu". Możliwość implantacji obok bronchoskopu.</t>
  </si>
  <si>
    <t>Stent nitinolowy samorozprężalny „J" - dostępne rozmiary części tchawicznej i oskrzelowej odpowiednio: średnica16/12mm, długość 40/30mm oraz średnica 20/14mm i długość 50/30mm. Stent całkowicie powlekany silikonem. Stent wyposażony w co najmniej 6 markerów RTG wykonanych z tantalu lub złota. Stent uwalniany za pomocą dwuczęściowej rękojeści prostej, załadowany do systemu wprowadzania OTW 7mm/21Fr. Zestaw wprowadzający posiada wewnętrzny prowadnik zakończony taperowaną oliwką ułatwiającą umieszczenie stentu w zwężeniu. Długość zestawu wprowadzania 600mm, 2 markery RTG na zestawie wprowadzającym ułatwiające określenie położenia stentu przed i w trakcie jego uwalniania, kompatybilny z prowadnikiem 0.035"; wyposażony w kanał do irygacji oraz blokadę rękojeści w postaci pokrętła zapobiegającego przypadkowemu uwolnieniu stentu z zestawu. Możliwość implantacji obok bronchoskopu.</t>
  </si>
  <si>
    <r>
      <rPr>
        <sz val="7.5"/>
        <color theme="1"/>
        <rFont val="Arial Narrow"/>
        <family val="2"/>
        <charset val="238"/>
      </rPr>
      <t>Jednorazowa nakładka kompatybilna  z automatycznym wielorazowym staplerem, z technologią pomiaru grubości tkanki i dostosowywania prędkości rozkladania zszywekw celu otrzymania optymalnej linii szwu,  chroniąca przed kontaminacją. *</t>
    </r>
  </si>
  <si>
    <t>* Poz 32 i 33 - Zamawiający wymaga użyczenia na czas trwania umowy generatora (dotyczy towaru dopuszczonego zgodnie z udzielonymi odpowiedziami)</t>
  </si>
  <si>
    <t>Sterylny pakowany pojedynczo marker do skóry chirurgiczny, nietoksyczny,nieplamiący,niedrażniący fiolet gencjalny, dostarczony ze specjalną elastyczną linijką.</t>
  </si>
  <si>
    <t>* Poz 29 i 30 - Zamawiający wymaga użyczenia na czas trwania umowy generatora (dotyczy towaru dopuszczonego zgodnie z udzielonymi odpowiedziami)</t>
  </si>
  <si>
    <t>Jednorazowy automatyczny stapler liniowy o długości linii szwu 60mm załadowany ładunkiem w kolorze zielonym do tkanki grubej, o wys. zszywki 4,8 mm po zamknięciu 2,0 mm. Zszywki wykonane ze stopu tytanu. Stapler posiada dwie dźwignie – zamykającą i spustową. (3szt./op.)</t>
  </si>
  <si>
    <t>Jednorazowy ładunek w kolorze zielonym do automatycznego staplera liniowego o dł. liniii szwu 60 mm do tkanki grubej. Wys. zszywki 4,8 mm, po zamknięciu 2,0 mm. Zszywki wykonane ze stopu tytanu. (12szt./op.)</t>
  </si>
  <si>
    <t>Wartość brutto(zł)</t>
  </si>
  <si>
    <t>9 (8+8x11)</t>
  </si>
  <si>
    <t>10 (5x8)</t>
  </si>
  <si>
    <t>12 (10+10x11)</t>
  </si>
  <si>
    <t>Razem Pakiet 1</t>
  </si>
  <si>
    <t>Razem Pakiet 2</t>
  </si>
  <si>
    <t>Razem Pakiet 3</t>
  </si>
  <si>
    <t>Razem Pakiet 4</t>
  </si>
  <si>
    <t>Razem Pakiet 5</t>
  </si>
  <si>
    <t>Razem Pakiet 6</t>
  </si>
  <si>
    <t>Razem Pakiet 7</t>
  </si>
  <si>
    <t>Razem Pakiet 8</t>
  </si>
  <si>
    <t>Razem Pakiet 9</t>
  </si>
  <si>
    <t>Razem Pakiet 10</t>
  </si>
  <si>
    <t>Razem Pakiet 11</t>
  </si>
  <si>
    <t>Razem Pakiet 12</t>
  </si>
  <si>
    <t>Razem Pakiet 13</t>
  </si>
  <si>
    <t>Razem Pakiet 14</t>
  </si>
  <si>
    <t>Razem Pakiet 15</t>
  </si>
  <si>
    <t>Razem Pakiet 16</t>
  </si>
  <si>
    <t>Razem Pakiet 17</t>
  </si>
  <si>
    <t>Razem Pakiet 18</t>
  </si>
  <si>
    <t>Razem Pakiet 19</t>
  </si>
  <si>
    <t>Razem Pakiet 20</t>
  </si>
  <si>
    <t>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</si>
</sst>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zł&quot;;[Red]\-#,##0.00\ &quot;zł&quot;"/>
    <numFmt numFmtId="164" formatCode="#,##0.00&quot; zł&quot;"/>
    <numFmt numFmtId="165" formatCode="#,##0.00\ &quot;zł&quot;"/>
    <numFmt numFmtId="166" formatCode="[$-415]General"/>
    <numFmt numFmtId="167" formatCode="[$-415]0.00%"/>
  </numFmts>
  <fonts count="43">
    <font>
      <sz val="10"/>
      <color rgb="FF000000"/>
      <name val="Arial"/>
    </font>
    <font>
      <b/>
      <sz val="11"/>
      <color rgb="FF000000"/>
      <name val="Czcionka tekstu podstawowego"/>
    </font>
    <font>
      <sz val="8"/>
      <color rgb="FF000000"/>
      <name val="Calibri"/>
      <family val="2"/>
      <charset val="238"/>
    </font>
    <font>
      <b/>
      <sz val="11"/>
      <color rgb="FFFF0000"/>
      <name val="Czcionka tekstu podstawowego"/>
    </font>
    <font>
      <i/>
      <sz val="11"/>
      <color rgb="FF000000"/>
      <name val="Czcionka tekstu podstawowego"/>
    </font>
    <font>
      <b/>
      <sz val="11"/>
      <color rgb="FF000000"/>
      <name val="Calibri"/>
      <family val="2"/>
      <charset val="238"/>
    </font>
    <font>
      <sz val="8"/>
      <name val="Calibri"/>
      <family val="2"/>
      <charset val="238"/>
    </font>
    <font>
      <sz val="11"/>
      <color rgb="FF000000"/>
      <name val="Arial"/>
      <family val="2"/>
      <charset val="238"/>
    </font>
    <font>
      <sz val="11"/>
      <color rgb="FF000000"/>
      <name val="Times New Roman"/>
      <family val="1"/>
      <charset val="238"/>
    </font>
    <font>
      <sz val="8"/>
      <color rgb="FFFF0000"/>
      <name val="Calibri"/>
      <family val="2"/>
      <charset val="238"/>
    </font>
    <font>
      <sz val="11"/>
      <color rgb="FFFF0000"/>
      <name val="Times New Roman"/>
      <family val="1"/>
      <charset val="238"/>
    </font>
    <font>
      <u/>
      <sz val="11"/>
      <color rgb="FFC00000"/>
      <name val="Times New Roman"/>
      <family val="1"/>
      <charset val="238"/>
    </font>
    <font>
      <b/>
      <sz val="18"/>
      <color rgb="FFFF0000"/>
      <name val="Calibri"/>
      <family val="2"/>
      <charset val="238"/>
    </font>
    <font>
      <sz val="18"/>
      <color rgb="FFFF0000"/>
      <name val="Calibri"/>
      <family val="2"/>
      <charset val="238"/>
    </font>
    <font>
      <sz val="16"/>
      <color rgb="FFFF0000"/>
      <name val="Calibri"/>
      <family val="2"/>
      <charset val="238"/>
    </font>
    <font>
      <sz val="18"/>
      <color rgb="FF000000"/>
      <name val="Calibri"/>
      <family val="2"/>
      <charset val="238"/>
    </font>
    <font>
      <u/>
      <sz val="11"/>
      <color rgb="FFFF0000"/>
      <name val="Times New Roman"/>
      <family val="1"/>
      <charset val="238"/>
    </font>
    <font>
      <sz val="8"/>
      <color rgb="FF00B050"/>
      <name val="Calibri"/>
      <family val="2"/>
      <charset val="238"/>
    </font>
    <font>
      <b/>
      <sz val="18"/>
      <color rgb="FF00B050"/>
      <name val="Calibri"/>
      <family val="2"/>
      <charset val="238"/>
    </font>
    <font>
      <sz val="8"/>
      <name val="Arial"/>
      <family val="2"/>
      <charset val="238"/>
    </font>
    <font>
      <sz val="8"/>
      <color rgb="FF000000"/>
      <name val="Arial"/>
      <family val="2"/>
      <charset val="238"/>
    </font>
    <font>
      <sz val="8"/>
      <color rgb="FFFF0000"/>
      <name val="Arial"/>
      <family val="2"/>
      <charset val="238"/>
    </font>
    <font>
      <u/>
      <sz val="11"/>
      <color rgb="FFC00000"/>
      <name val="Calibri"/>
      <family val="2"/>
      <charset val="238"/>
    </font>
    <font>
      <u/>
      <sz val="11"/>
      <color rgb="FFC00000"/>
      <name val="Arial CE"/>
    </font>
    <font>
      <b/>
      <sz val="11"/>
      <color rgb="FFFF0000"/>
      <name val="Times New Roman"/>
      <family val="1"/>
      <charset val="238"/>
    </font>
    <font>
      <b/>
      <sz val="9"/>
      <color theme="1"/>
      <name val="Arial Narrow"/>
      <family val="2"/>
      <charset val="238"/>
    </font>
    <font>
      <sz val="10"/>
      <color theme="5"/>
      <name val="Arial"/>
      <family val="2"/>
      <charset val="238"/>
    </font>
    <font>
      <sz val="11"/>
      <color theme="1"/>
      <name val="Calibri"/>
      <family val="2"/>
      <charset val="238"/>
      <scheme val="minor"/>
    </font>
    <font>
      <sz val="10"/>
      <color rgb="FF000000"/>
      <name val="Arial1"/>
      <charset val="238"/>
    </font>
    <font>
      <sz val="10"/>
      <color rgb="FF000000"/>
      <name val="Arial Narrow"/>
      <family val="2"/>
      <charset val="238"/>
    </font>
    <font>
      <b/>
      <sz val="7.5"/>
      <color theme="1"/>
      <name val="Arial Narrow"/>
      <family val="2"/>
      <charset val="238"/>
    </font>
    <font>
      <sz val="7.5"/>
      <color theme="1"/>
      <name val="Arial Narrow"/>
      <family val="2"/>
      <charset val="238"/>
    </font>
    <font>
      <sz val="7.5"/>
      <name val="Arial Narrow"/>
      <family val="2"/>
      <charset val="238"/>
    </font>
    <font>
      <sz val="7.5"/>
      <color theme="5"/>
      <name val="Arial Narrow"/>
      <family val="2"/>
      <charset val="238"/>
    </font>
    <font>
      <b/>
      <sz val="7.5"/>
      <color rgb="FFC00000"/>
      <name val="Arial Narrow"/>
      <family val="2"/>
      <charset val="238"/>
    </font>
    <font>
      <sz val="7.5"/>
      <color rgb="FFC00000"/>
      <name val="Arial Narrow"/>
      <family val="2"/>
      <charset val="238"/>
    </font>
    <font>
      <b/>
      <sz val="7.5"/>
      <color rgb="FF000000"/>
      <name val="Arial Narrow"/>
      <family val="2"/>
      <charset val="238"/>
    </font>
    <font>
      <sz val="7.5"/>
      <color rgb="FF000000"/>
      <name val="Arial Narrow"/>
      <family val="2"/>
      <charset val="238"/>
    </font>
    <font>
      <b/>
      <i/>
      <sz val="9"/>
      <color theme="1"/>
      <name val="Arial Narrow"/>
      <family val="2"/>
      <charset val="238"/>
    </font>
    <font>
      <b/>
      <sz val="7.5"/>
      <name val="Arial Narrow"/>
      <family val="2"/>
      <charset val="238"/>
    </font>
    <font>
      <b/>
      <sz val="7.5"/>
      <color rgb="FFFF0000"/>
      <name val="Arial Narrow"/>
      <family val="2"/>
      <charset val="238"/>
    </font>
    <font>
      <sz val="10"/>
      <color theme="5"/>
      <name val="Arial Narrow"/>
      <family val="2"/>
      <charset val="238"/>
    </font>
    <font>
      <sz val="10"/>
      <color theme="1"/>
      <name val="Arial Narrow"/>
      <family val="2"/>
      <charset val="238"/>
    </font>
  </fonts>
  <fills count="11">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rgb="FFF8CBAD"/>
      </patternFill>
    </fill>
    <fill>
      <patternFill patternType="solid">
        <fgColor theme="0"/>
        <bgColor rgb="FFFF9999"/>
      </patternFill>
    </fill>
    <fill>
      <patternFill patternType="solid">
        <fgColor theme="0"/>
        <bgColor rgb="FFFFFFFF"/>
      </patternFill>
    </fill>
    <fill>
      <patternFill patternType="solid">
        <fgColor theme="7"/>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7" fillId="0" borderId="0"/>
    <xf numFmtId="166" fontId="28" fillId="0" borderId="0" applyBorder="0" applyProtection="0"/>
    <xf numFmtId="166" fontId="28" fillId="0" borderId="0"/>
  </cellStyleXfs>
  <cellXfs count="312">
    <xf numFmtId="0" fontId="0" fillId="0" borderId="0" xfId="0" applyFont="1" applyAlignment="1"/>
    <xf numFmtId="0" fontId="2" fillId="0" borderId="0" xfId="0" applyFont="1"/>
    <xf numFmtId="0" fontId="3" fillId="0" borderId="0" xfId="0" applyFont="1" applyAlignment="1"/>
    <xf numFmtId="0" fontId="4" fillId="0" borderId="0" xfId="0" applyFont="1" applyAlignment="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left" vertical="top"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1" fillId="0" borderId="1" xfId="0" applyFont="1" applyBorder="1" applyAlignment="1"/>
    <xf numFmtId="164" fontId="1" fillId="0" borderId="1" xfId="0" applyNumberFormat="1" applyFont="1" applyBorder="1" applyAlignment="1"/>
    <xf numFmtId="0" fontId="10" fillId="0" borderId="1" xfId="0" applyFont="1" applyBorder="1" applyAlignment="1">
      <alignment horizontal="left" vertical="top" wrapText="1"/>
    </xf>
    <xf numFmtId="0" fontId="2" fillId="0" borderId="1" xfId="0" applyFont="1" applyBorder="1" applyAlignment="1"/>
    <xf numFmtId="0" fontId="9" fillId="0" borderId="1" xfId="0" applyFont="1" applyBorder="1" applyAlignment="1">
      <alignment wrapText="1"/>
    </xf>
    <xf numFmtId="0" fontId="11" fillId="0" borderId="1" xfId="0" applyFont="1" applyBorder="1" applyAlignment="1">
      <alignment horizontal="left" vertical="top"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left" vertical="top" wrapText="1"/>
    </xf>
    <xf numFmtId="0" fontId="17" fillId="0" borderId="0" xfId="0" applyFont="1" applyAlignment="1"/>
    <xf numFmtId="0" fontId="18" fillId="0" borderId="3" xfId="0" applyFont="1" applyBorder="1" applyAlignment="1">
      <alignment horizontal="center" vertical="center"/>
    </xf>
    <xf numFmtId="164" fontId="9" fillId="0" borderId="1" xfId="0" applyNumberFormat="1" applyFont="1" applyBorder="1" applyAlignment="1"/>
    <xf numFmtId="164" fontId="6" fillId="0" borderId="1" xfId="0" applyNumberFormat="1" applyFont="1" applyBorder="1" applyAlignment="1"/>
    <xf numFmtId="164" fontId="2" fillId="0" borderId="1" xfId="0" applyNumberFormat="1" applyFont="1" applyBorder="1" applyAlignment="1"/>
    <xf numFmtId="0" fontId="20" fillId="0" borderId="1" xfId="0" applyFont="1" applyBorder="1" applyAlignment="1">
      <alignment wrapText="1"/>
    </xf>
    <xf numFmtId="0" fontId="9" fillId="0" borderId="1" xfId="0" applyFont="1" applyBorder="1" applyAlignment="1"/>
    <xf numFmtId="0" fontId="21" fillId="0" borderId="1" xfId="0" applyFont="1" applyBorder="1" applyAlignment="1">
      <alignment wrapText="1"/>
    </xf>
    <xf numFmtId="0" fontId="2" fillId="0" borderId="1" xfId="0" applyFont="1" applyBorder="1" applyAlignment="1">
      <alignment horizontal="center"/>
    </xf>
    <xf numFmtId="0" fontId="19" fillId="0" borderId="0" xfId="0" applyFont="1" applyAlignment="1"/>
    <xf numFmtId="0" fontId="19" fillId="0" borderId="1" xfId="0" applyFont="1" applyBorder="1" applyAlignment="1">
      <alignment horizontal="left" vertical="center" wrapText="1"/>
    </xf>
    <xf numFmtId="0" fontId="20" fillId="0" borderId="1" xfId="0" applyFont="1" applyBorder="1" applyAlignment="1"/>
    <xf numFmtId="164" fontId="20" fillId="0" borderId="1" xfId="0" applyNumberFormat="1" applyFont="1" applyBorder="1" applyAlignment="1"/>
    <xf numFmtId="0" fontId="21" fillId="0" borderId="1" xfId="0" applyFont="1" applyBorder="1" applyAlignment="1">
      <alignment horizontal="left" vertical="center" wrapText="1"/>
    </xf>
    <xf numFmtId="0" fontId="0" fillId="0" borderId="0" xfId="0" applyFont="1" applyFill="1" applyAlignment="1">
      <alignment horizontal="left"/>
    </xf>
    <xf numFmtId="0" fontId="0" fillId="0" borderId="0" xfId="0" applyFont="1" applyFill="1" applyAlignment="1"/>
    <xf numFmtId="0" fontId="26" fillId="0" borderId="0" xfId="0" applyFont="1" applyFill="1" applyAlignment="1"/>
    <xf numFmtId="0" fontId="0" fillId="0" borderId="0" xfId="0"/>
    <xf numFmtId="0" fontId="0" fillId="5" borderId="0" xfId="0" applyFill="1" applyAlignment="1">
      <alignment wrapText="1"/>
    </xf>
    <xf numFmtId="0" fontId="0" fillId="3" borderId="0" xfId="0" applyFont="1" applyFill="1"/>
    <xf numFmtId="0" fontId="0" fillId="6" borderId="0" xfId="0" applyFont="1" applyFill="1" applyAlignment="1"/>
    <xf numFmtId="0" fontId="0" fillId="3" borderId="0" xfId="0" applyFont="1" applyFill="1" applyAlignment="1"/>
    <xf numFmtId="0" fontId="0" fillId="5" borderId="0" xfId="0" applyFont="1" applyFill="1" applyAlignment="1"/>
    <xf numFmtId="0" fontId="0" fillId="3" borderId="0" xfId="0" applyFill="1"/>
    <xf numFmtId="0" fontId="0" fillId="5" borderId="0" xfId="0" applyFill="1"/>
    <xf numFmtId="0" fontId="30" fillId="0" borderId="0" xfId="0" applyFont="1" applyFill="1" applyAlignment="1">
      <alignment horizontal="left" vertical="center"/>
    </xf>
    <xf numFmtId="0" fontId="30" fillId="4" borderId="7" xfId="0" applyFont="1" applyFill="1" applyBorder="1" applyAlignment="1">
      <alignment horizontal="left"/>
    </xf>
    <xf numFmtId="0" fontId="31"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top" wrapText="1"/>
    </xf>
    <xf numFmtId="0" fontId="31" fillId="0" borderId="4" xfId="0" applyFont="1" applyFill="1" applyBorder="1" applyAlignment="1">
      <alignment horizontal="center" vertical="center" wrapText="1"/>
    </xf>
    <xf numFmtId="164" fontId="31" fillId="0" borderId="4" xfId="0" applyNumberFormat="1"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horizontal="left" vertical="top" wrapText="1"/>
    </xf>
    <xf numFmtId="0" fontId="31" fillId="0" borderId="1" xfId="0" applyFont="1" applyFill="1" applyBorder="1" applyAlignment="1">
      <alignment horizontal="center" vertical="center" wrapText="1"/>
    </xf>
    <xf numFmtId="164" fontId="31" fillId="0" borderId="1" xfId="0" applyNumberFormat="1" applyFont="1" applyFill="1" applyBorder="1" applyAlignment="1">
      <alignment horizontal="center" vertical="center"/>
    </xf>
    <xf numFmtId="0" fontId="31" fillId="0" borderId="2" xfId="0" applyFont="1" applyFill="1" applyBorder="1" applyAlignment="1">
      <alignment horizontal="center" vertical="center" wrapText="1"/>
    </xf>
    <xf numFmtId="0" fontId="31" fillId="5" borderId="1" xfId="0" applyFont="1" applyFill="1" applyBorder="1" applyAlignment="1">
      <alignment wrapText="1"/>
    </xf>
    <xf numFmtId="0" fontId="32" fillId="0" borderId="9" xfId="0" applyFont="1" applyBorder="1" applyAlignment="1">
      <alignment horizontal="center" vertical="center" wrapText="1"/>
    </xf>
    <xf numFmtId="164" fontId="31" fillId="5" borderId="1" xfId="0" applyNumberFormat="1" applyFont="1" applyFill="1" applyBorder="1" applyAlignment="1">
      <alignment horizontal="center" vertical="center"/>
    </xf>
    <xf numFmtId="0" fontId="31" fillId="0" borderId="1" xfId="0" applyFont="1" applyFill="1" applyBorder="1" applyAlignment="1">
      <alignment wrapText="1"/>
    </xf>
    <xf numFmtId="165" fontId="31" fillId="0" borderId="1" xfId="0" applyNumberFormat="1" applyFont="1" applyFill="1" applyBorder="1" applyAlignment="1">
      <alignment horizontal="center" vertical="center"/>
    </xf>
    <xf numFmtId="0" fontId="31" fillId="0" borderId="1" xfId="0" applyFont="1" applyFill="1" applyBorder="1" applyAlignment="1">
      <alignment vertical="top" wrapText="1"/>
    </xf>
    <xf numFmtId="0" fontId="31" fillId="0" borderId="3" xfId="0" applyFont="1" applyFill="1" applyBorder="1" applyAlignment="1">
      <alignment horizontal="center" vertical="center"/>
    </xf>
    <xf numFmtId="165" fontId="31" fillId="0" borderId="4" xfId="0" applyNumberFormat="1" applyFont="1" applyFill="1" applyBorder="1" applyAlignment="1">
      <alignment horizontal="center" vertical="center"/>
    </xf>
    <xf numFmtId="0" fontId="31" fillId="0" borderId="2" xfId="0" applyFont="1" applyFill="1" applyBorder="1" applyAlignment="1">
      <alignment horizontal="left" vertical="top" wrapText="1"/>
    </xf>
    <xf numFmtId="0" fontId="33" fillId="0" borderId="0" xfId="0" applyFont="1" applyFill="1" applyBorder="1" applyAlignment="1">
      <alignment horizontal="center" vertical="center"/>
    </xf>
    <xf numFmtId="0" fontId="34" fillId="0" borderId="0" xfId="0" applyFont="1" applyFill="1" applyBorder="1" applyAlignment="1">
      <alignment wrapText="1"/>
    </xf>
    <xf numFmtId="0" fontId="33" fillId="0" borderId="0" xfId="0" applyFont="1" applyFill="1" applyBorder="1" applyAlignment="1">
      <alignment horizontal="center" vertical="center" wrapText="1"/>
    </xf>
    <xf numFmtId="164" fontId="33"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64" fontId="31" fillId="0" borderId="0" xfId="0" applyNumberFormat="1" applyFont="1" applyFill="1" applyBorder="1" applyAlignment="1">
      <alignment horizontal="center" vertical="center"/>
    </xf>
    <xf numFmtId="0" fontId="35" fillId="0" borderId="0" xfId="0" applyFont="1" applyFill="1" applyBorder="1" applyAlignment="1">
      <alignment wrapText="1"/>
    </xf>
    <xf numFmtId="0" fontId="30" fillId="0" borderId="0" xfId="0" applyFont="1" applyFill="1" applyBorder="1" applyAlignment="1">
      <alignment horizontal="left" vertical="center"/>
    </xf>
    <xf numFmtId="0" fontId="31"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2" xfId="0" applyFont="1" applyFill="1" applyBorder="1" applyAlignment="1">
      <alignment horizontal="center" vertical="center"/>
    </xf>
    <xf numFmtId="0" fontId="31" fillId="0" borderId="17" xfId="0" applyFont="1" applyBorder="1" applyAlignment="1">
      <alignment horizontal="center" vertical="center" wrapText="1"/>
    </xf>
    <xf numFmtId="8" fontId="31" fillId="0" borderId="1" xfId="0" applyNumberFormat="1" applyFont="1" applyBorder="1" applyAlignment="1">
      <alignment horizontal="center" vertical="center" wrapText="1"/>
    </xf>
    <xf numFmtId="0" fontId="32" fillId="0" borderId="5" xfId="0" applyFont="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Border="1" applyAlignment="1">
      <alignment horizontal="center" vertical="center"/>
    </xf>
    <xf numFmtId="0" fontId="31" fillId="0" borderId="1" xfId="0" applyFont="1" applyBorder="1" applyAlignment="1">
      <alignment wrapText="1"/>
    </xf>
    <xf numFmtId="164" fontId="31" fillId="0" borderId="1" xfId="0" applyNumberFormat="1" applyFont="1" applyBorder="1" applyAlignment="1">
      <alignment horizontal="center" vertical="center"/>
    </xf>
    <xf numFmtId="0" fontId="31" fillId="0" borderId="2" xfId="0" applyFont="1" applyBorder="1" applyAlignment="1">
      <alignment horizontal="center" vertical="center"/>
    </xf>
    <xf numFmtId="0" fontId="31" fillId="0" borderId="2" xfId="0" applyFont="1" applyBorder="1" applyAlignment="1">
      <alignment wrapText="1"/>
    </xf>
    <xf numFmtId="0" fontId="31" fillId="0" borderId="16" xfId="0" applyFont="1" applyBorder="1" applyAlignment="1">
      <alignment horizontal="center" vertical="center"/>
    </xf>
    <xf numFmtId="0" fontId="31" fillId="0" borderId="5" xfId="0" applyFont="1" applyBorder="1" applyAlignment="1">
      <alignment wrapText="1"/>
    </xf>
    <xf numFmtId="0" fontId="31" fillId="0" borderId="17" xfId="0" applyFont="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165" fontId="30" fillId="0" borderId="0"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xf>
    <xf numFmtId="0" fontId="31" fillId="0" borderId="1" xfId="0" applyFont="1" applyBorder="1" applyAlignment="1">
      <alignment horizontal="left" vertical="top" wrapText="1"/>
    </xf>
    <xf numFmtId="0" fontId="31" fillId="0" borderId="2" xfId="0" applyFont="1" applyBorder="1" applyAlignment="1">
      <alignment horizontal="left" vertical="top" wrapText="1"/>
    </xf>
    <xf numFmtId="0" fontId="31" fillId="0" borderId="20" xfId="0" applyFont="1" applyBorder="1" applyAlignment="1">
      <alignment horizontal="left" vertical="top" wrapText="1"/>
    </xf>
    <xf numFmtId="164" fontId="31" fillId="0" borderId="2" xfId="0" applyNumberFormat="1" applyFont="1" applyBorder="1" applyAlignment="1">
      <alignment horizontal="center" vertical="center"/>
    </xf>
    <xf numFmtId="0" fontId="31" fillId="0" borderId="5" xfId="1" applyNumberFormat="1" applyFont="1" applyBorder="1" applyAlignment="1">
      <alignment vertical="center" wrapText="1"/>
    </xf>
    <xf numFmtId="0" fontId="31" fillId="0" borderId="5" xfId="0" applyFont="1" applyFill="1" applyBorder="1" applyAlignment="1">
      <alignment horizontal="center" vertical="center"/>
    </xf>
    <xf numFmtId="8" fontId="31" fillId="0" borderId="18" xfId="0" applyNumberFormat="1" applyFont="1" applyBorder="1" applyAlignment="1">
      <alignment horizontal="center" vertical="center" wrapText="1"/>
    </xf>
    <xf numFmtId="0" fontId="31" fillId="0" borderId="6" xfId="1" applyNumberFormat="1" applyFont="1" applyBorder="1" applyAlignment="1">
      <alignment vertical="center" wrapText="1"/>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0" fillId="4" borderId="19" xfId="0" applyFont="1" applyFill="1" applyBorder="1" applyAlignment="1">
      <alignment horizontal="center" vertical="top"/>
    </xf>
    <xf numFmtId="0" fontId="31" fillId="0" borderId="5" xfId="0" applyFont="1" applyFill="1" applyBorder="1" applyAlignment="1">
      <alignment horizontal="left" vertical="top" wrapText="1"/>
    </xf>
    <xf numFmtId="0" fontId="31" fillId="0" borderId="5" xfId="0" applyFont="1" applyFill="1" applyBorder="1" applyAlignment="1">
      <alignment horizontal="center" vertical="center" wrapText="1"/>
    </xf>
    <xf numFmtId="164" fontId="31" fillId="0" borderId="5" xfId="0" applyNumberFormat="1" applyFont="1" applyFill="1" applyBorder="1" applyAlignment="1">
      <alignment horizontal="center" vertical="center"/>
    </xf>
    <xf numFmtId="0" fontId="31" fillId="5" borderId="1" xfId="0" applyFont="1" applyFill="1" applyBorder="1" applyAlignment="1">
      <alignment horizontal="left" vertical="top" wrapText="1"/>
    </xf>
    <xf numFmtId="0" fontId="31" fillId="0" borderId="20" xfId="0" applyFont="1" applyFill="1" applyBorder="1" applyAlignment="1">
      <alignment horizontal="left" vertical="top" wrapText="1"/>
    </xf>
    <xf numFmtId="9" fontId="33" fillId="0" borderId="0" xfId="0" applyNumberFormat="1" applyFont="1" applyFill="1" applyBorder="1" applyAlignment="1">
      <alignment horizontal="center" vertical="center"/>
    </xf>
    <xf numFmtId="166" fontId="36" fillId="0" borderId="0" xfId="2" applyFont="1" applyFill="1" applyAlignment="1" applyProtection="1">
      <alignment horizontal="left" vertical="center"/>
    </xf>
    <xf numFmtId="0" fontId="30" fillId="4" borderId="19" xfId="0" applyFont="1" applyFill="1" applyBorder="1" applyAlignment="1">
      <alignment horizontal="left"/>
    </xf>
    <xf numFmtId="166" fontId="37" fillId="0" borderId="0" xfId="2" applyFont="1" applyFill="1" applyAlignment="1" applyProtection="1">
      <alignment horizontal="left" vertical="center"/>
    </xf>
    <xf numFmtId="166" fontId="37" fillId="0" borderId="1" xfId="3" applyFont="1" applyFill="1" applyBorder="1" applyAlignment="1" applyProtection="1">
      <alignment horizontal="center" vertical="center"/>
    </xf>
    <xf numFmtId="166" fontId="37" fillId="0" borderId="1" xfId="3" applyFont="1" applyFill="1" applyBorder="1" applyAlignment="1" applyProtection="1">
      <alignment horizontal="left" vertical="center" wrapText="1"/>
    </xf>
    <xf numFmtId="166" fontId="37" fillId="0" borderId="16" xfId="3" applyFont="1" applyFill="1" applyBorder="1" applyAlignment="1" applyProtection="1">
      <alignment horizontal="center" vertical="center"/>
    </xf>
    <xf numFmtId="166" fontId="37" fillId="0" borderId="1" xfId="2" applyFont="1" applyFill="1" applyBorder="1" applyAlignment="1">
      <alignment horizontal="center" vertical="center"/>
    </xf>
    <xf numFmtId="164" fontId="37" fillId="0" borderId="1" xfId="2" applyNumberFormat="1" applyFont="1" applyFill="1" applyBorder="1" applyAlignment="1">
      <alignment horizontal="center" vertical="center"/>
    </xf>
    <xf numFmtId="166" fontId="37" fillId="0" borderId="1" xfId="3" applyFont="1" applyFill="1" applyBorder="1" applyAlignment="1" applyProtection="1">
      <alignment wrapText="1"/>
    </xf>
    <xf numFmtId="166" fontId="37" fillId="0" borderId="1" xfId="3" applyFont="1" applyFill="1" applyBorder="1" applyAlignment="1" applyProtection="1">
      <alignment horizontal="left" vertical="top" wrapText="1"/>
    </xf>
    <xf numFmtId="166" fontId="37" fillId="0" borderId="10" xfId="3" applyFont="1" applyFill="1" applyBorder="1" applyAlignment="1" applyProtection="1">
      <alignment horizontal="center" vertical="center"/>
    </xf>
    <xf numFmtId="0" fontId="30" fillId="10" borderId="7" xfId="0" applyFont="1" applyFill="1" applyBorder="1" applyAlignment="1">
      <alignment horizontal="left"/>
    </xf>
    <xf numFmtId="0" fontId="31" fillId="10" borderId="0" xfId="0" applyFont="1" applyFill="1" applyAlignment="1">
      <alignment horizontal="left" vertical="center"/>
    </xf>
    <xf numFmtId="0" fontId="30" fillId="0" borderId="25"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1" fillId="0" borderId="23" xfId="0" applyFont="1" applyFill="1" applyBorder="1" applyAlignment="1">
      <alignment horizontal="center" vertical="center"/>
    </xf>
    <xf numFmtId="0" fontId="31" fillId="0" borderId="23" xfId="0" applyFont="1" applyFill="1" applyBorder="1" applyAlignment="1">
      <alignment horizontal="left" vertical="top" wrapText="1"/>
    </xf>
    <xf numFmtId="0" fontId="31" fillId="0" borderId="23" xfId="0" applyFont="1" applyFill="1" applyBorder="1" applyAlignment="1">
      <alignment horizontal="center" vertical="center" wrapText="1"/>
    </xf>
    <xf numFmtId="164" fontId="31" fillId="0" borderId="23"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1" fillId="0" borderId="16" xfId="0" applyFont="1" applyFill="1" applyBorder="1" applyAlignment="1">
      <alignment horizontal="left" vertical="top" wrapText="1"/>
    </xf>
    <xf numFmtId="166" fontId="36" fillId="0" borderId="0" xfId="2" applyFont="1" applyFill="1" applyAlignment="1" applyProtection="1">
      <alignment horizontal="left"/>
    </xf>
    <xf numFmtId="0" fontId="25" fillId="0" borderId="23" xfId="0" applyFont="1" applyFill="1" applyBorder="1" applyAlignment="1">
      <alignment horizontal="center" vertical="center" wrapText="1"/>
    </xf>
    <xf numFmtId="0" fontId="38" fillId="0" borderId="23" xfId="0" quotePrefix="1" applyFont="1" applyFill="1" applyBorder="1" applyAlignment="1">
      <alignment horizontal="center" vertical="center" wrapText="1"/>
    </xf>
    <xf numFmtId="0" fontId="39" fillId="5" borderId="24" xfId="0" applyFont="1" applyFill="1" applyBorder="1" applyAlignment="1">
      <alignment horizontal="center" vertical="center" wrapText="1"/>
    </xf>
    <xf numFmtId="0" fontId="39" fillId="5" borderId="26" xfId="0" applyFont="1" applyFill="1" applyBorder="1" applyAlignment="1">
      <alignment horizontal="center" vertical="center" wrapText="1"/>
    </xf>
    <xf numFmtId="0" fontId="39" fillId="5" borderId="25" xfId="0" applyFont="1" applyFill="1" applyBorder="1" applyAlignment="1">
      <alignment horizontal="center" vertical="center" wrapText="1"/>
    </xf>
    <xf numFmtId="0" fontId="39" fillId="5" borderId="27" xfId="0" applyFont="1" applyFill="1" applyBorder="1" applyAlignment="1">
      <alignment horizontal="center" vertical="center" wrapText="1" shrinkToFit="1"/>
    </xf>
    <xf numFmtId="0" fontId="39" fillId="5" borderId="23" xfId="0" applyFont="1" applyFill="1" applyBorder="1" applyAlignment="1">
      <alignment horizontal="center" vertical="center" wrapText="1"/>
    </xf>
    <xf numFmtId="0" fontId="39" fillId="5" borderId="23" xfId="0" applyFont="1" applyFill="1" applyBorder="1" applyAlignment="1">
      <alignment horizontal="center" vertical="center" wrapText="1" shrinkToFit="1"/>
    </xf>
    <xf numFmtId="0" fontId="0" fillId="0" borderId="0" xfId="0" applyBorder="1"/>
    <xf numFmtId="0" fontId="31" fillId="0" borderId="30" xfId="0" applyFont="1" applyFill="1" applyBorder="1" applyAlignment="1">
      <alignment horizontal="left" vertical="top" wrapText="1"/>
    </xf>
    <xf numFmtId="0" fontId="31" fillId="0" borderId="14" xfId="0" applyFont="1" applyFill="1" applyBorder="1" applyAlignment="1">
      <alignment horizontal="left" vertical="top" wrapText="1"/>
    </xf>
    <xf numFmtId="0" fontId="29" fillId="0" borderId="0" xfId="0" applyFont="1" applyFill="1" applyAlignment="1"/>
    <xf numFmtId="0" fontId="31" fillId="0" borderId="0" xfId="0" applyFont="1" applyFill="1" applyAlignment="1">
      <alignment horizontal="center" vertical="center"/>
    </xf>
    <xf numFmtId="0" fontId="37" fillId="0" borderId="0" xfId="0" applyFont="1" applyFill="1" applyAlignment="1"/>
    <xf numFmtId="0" fontId="40" fillId="0" borderId="0" xfId="0" applyFont="1" applyFill="1" applyAlignment="1">
      <alignment horizontal="left" vertical="center"/>
    </xf>
    <xf numFmtId="0" fontId="40" fillId="0" borderId="0" xfId="0" applyFont="1" applyFill="1" applyAlignment="1">
      <alignment horizontal="center" vertical="center"/>
    </xf>
    <xf numFmtId="0" fontId="31" fillId="0" borderId="23" xfId="0" applyFont="1" applyBorder="1" applyAlignment="1">
      <alignment horizontal="center" vertical="center" wrapText="1"/>
    </xf>
    <xf numFmtId="164" fontId="31" fillId="0" borderId="23" xfId="0" applyNumberFormat="1" applyFont="1" applyBorder="1" applyAlignment="1">
      <alignment horizontal="center" vertical="center"/>
    </xf>
    <xf numFmtId="0" fontId="37" fillId="0" borderId="1" xfId="0" applyFont="1" applyBorder="1" applyAlignment="1"/>
    <xf numFmtId="0" fontId="37" fillId="0" borderId="1" xfId="0" applyFont="1" applyBorder="1" applyAlignment="1">
      <alignment wrapText="1"/>
    </xf>
    <xf numFmtId="0" fontId="32" fillId="0" borderId="1" xfId="0" applyFont="1" applyBorder="1" applyAlignment="1"/>
    <xf numFmtId="0" fontId="32" fillId="0" borderId="1" xfId="0" applyFont="1" applyBorder="1" applyAlignment="1">
      <alignment wrapText="1"/>
    </xf>
    <xf numFmtId="0" fontId="37" fillId="0" borderId="1" xfId="0" applyFont="1" applyBorder="1" applyAlignment="1">
      <alignment horizontal="center" vertical="center" wrapText="1"/>
    </xf>
    <xf numFmtId="0" fontId="37" fillId="0" borderId="1" xfId="0" applyFont="1" applyBorder="1" applyAlignment="1">
      <alignment vertical="center" wrapText="1"/>
    </xf>
    <xf numFmtId="0" fontId="31" fillId="0" borderId="0" xfId="0" applyFont="1" applyBorder="1"/>
    <xf numFmtId="165" fontId="30" fillId="5" borderId="0" xfId="0" applyNumberFormat="1" applyFont="1" applyFill="1" applyBorder="1" applyAlignment="1">
      <alignment horizontal="center" vertical="center" wrapText="1"/>
    </xf>
    <xf numFmtId="165" fontId="30" fillId="5" borderId="7" xfId="0" applyNumberFormat="1" applyFont="1" applyFill="1" applyBorder="1" applyAlignment="1">
      <alignment horizontal="center" vertical="center" wrapText="1"/>
    </xf>
    <xf numFmtId="0" fontId="29" fillId="0" borderId="0" xfId="0" applyFont="1" applyBorder="1"/>
    <xf numFmtId="0" fontId="37" fillId="0" borderId="0" xfId="0" applyFont="1" applyAlignment="1"/>
    <xf numFmtId="0" fontId="37" fillId="0" borderId="23" xfId="0" applyFont="1" applyFill="1" applyBorder="1" applyAlignment="1"/>
    <xf numFmtId="0" fontId="37" fillId="0" borderId="0" xfId="0" applyFont="1" applyBorder="1"/>
    <xf numFmtId="0" fontId="37" fillId="0" borderId="23" xfId="0" applyFont="1" applyFill="1" applyBorder="1" applyAlignment="1">
      <alignment horizontal="center"/>
    </xf>
    <xf numFmtId="0" fontId="31" fillId="0" borderId="0" xfId="0" applyFont="1" applyFill="1" applyAlignment="1"/>
    <xf numFmtId="0" fontId="31" fillId="0" borderId="0" xfId="0" applyFont="1" applyFill="1" applyAlignment="1">
      <alignment horizontal="center" vertical="center" wrapText="1"/>
    </xf>
    <xf numFmtId="0" fontId="39" fillId="5" borderId="0" xfId="0" applyFont="1" applyFill="1" applyBorder="1" applyAlignment="1">
      <alignment horizontal="center" vertical="center" wrapText="1"/>
    </xf>
    <xf numFmtId="0" fontId="39" fillId="5" borderId="0" xfId="0" applyFont="1" applyFill="1" applyBorder="1" applyAlignment="1">
      <alignment horizontal="center" vertical="center" wrapText="1" shrinkToFit="1"/>
    </xf>
    <xf numFmtId="0" fontId="29" fillId="5" borderId="0" xfId="0" applyFont="1" applyFill="1" applyAlignment="1">
      <alignment wrapText="1"/>
    </xf>
    <xf numFmtId="0" fontId="29" fillId="0" borderId="0" xfId="0" applyFont="1" applyFill="1" applyAlignment="1">
      <alignment horizontal="left"/>
    </xf>
    <xf numFmtId="164" fontId="31" fillId="5" borderId="23" xfId="0" applyNumberFormat="1" applyFont="1" applyFill="1" applyBorder="1" applyAlignment="1">
      <alignment horizontal="center" vertical="center" wrapText="1"/>
    </xf>
    <xf numFmtId="164" fontId="31" fillId="5" borderId="5" xfId="0" applyNumberFormat="1" applyFont="1" applyFill="1" applyBorder="1" applyAlignment="1">
      <alignment horizontal="center" vertical="center" wrapText="1"/>
    </xf>
    <xf numFmtId="10" fontId="31" fillId="5" borderId="5" xfId="0" applyNumberFormat="1" applyFont="1" applyFill="1" applyBorder="1" applyAlignment="1">
      <alignment horizontal="center" vertical="center" wrapText="1"/>
    </xf>
    <xf numFmtId="0" fontId="41" fillId="0" borderId="0" xfId="0" applyFont="1" applyFill="1" applyAlignment="1"/>
    <xf numFmtId="0" fontId="29" fillId="0" borderId="0" xfId="0" applyFont="1"/>
    <xf numFmtId="0" fontId="42" fillId="0" borderId="0" xfId="0" applyFont="1"/>
    <xf numFmtId="0" fontId="29" fillId="0" borderId="0" xfId="0" applyFont="1" applyAlignment="1"/>
    <xf numFmtId="0" fontId="31" fillId="0" borderId="0" xfId="0" applyFont="1" applyFill="1"/>
    <xf numFmtId="164" fontId="31" fillId="5" borderId="0" xfId="0" applyNumberFormat="1" applyFont="1" applyFill="1" applyBorder="1" applyAlignment="1">
      <alignment horizontal="center" vertical="center" wrapText="1"/>
    </xf>
    <xf numFmtId="10" fontId="31" fillId="5" borderId="0" xfId="0" applyNumberFormat="1" applyFont="1" applyFill="1" applyBorder="1" applyAlignment="1">
      <alignment horizontal="center" vertical="center" wrapText="1"/>
    </xf>
    <xf numFmtId="0" fontId="31" fillId="0" borderId="5" xfId="1" applyNumberFormat="1" applyFont="1" applyBorder="1" applyAlignment="1">
      <alignment horizontal="center" vertical="center" wrapText="1"/>
    </xf>
    <xf numFmtId="0" fontId="31" fillId="0" borderId="6" xfId="1" applyNumberFormat="1" applyFont="1" applyFill="1" applyBorder="1" applyAlignment="1">
      <alignment horizontal="center" vertical="center" wrapText="1"/>
    </xf>
    <xf numFmtId="0" fontId="31" fillId="0" borderId="5" xfId="1" applyNumberFormat="1" applyFont="1" applyFill="1" applyBorder="1" applyAlignment="1">
      <alignment horizontal="center" vertical="center" wrapText="1"/>
    </xf>
    <xf numFmtId="0" fontId="31" fillId="0" borderId="25" xfId="1" applyNumberFormat="1" applyFont="1" applyFill="1" applyBorder="1" applyAlignment="1">
      <alignment horizontal="center" vertical="center" wrapText="1"/>
    </xf>
    <xf numFmtId="0" fontId="31" fillId="0" borderId="23" xfId="1" applyNumberFormat="1" applyFont="1" applyFill="1" applyBorder="1" applyAlignment="1">
      <alignment horizontal="center" vertical="center" wrapText="1"/>
    </xf>
    <xf numFmtId="0" fontId="31" fillId="0" borderId="0" xfId="0" applyFont="1"/>
    <xf numFmtId="0" fontId="29" fillId="0" borderId="0" xfId="0" applyFont="1" applyFill="1"/>
    <xf numFmtId="0" fontId="31" fillId="5" borderId="5" xfId="0" applyFont="1" applyFill="1" applyBorder="1" applyAlignment="1">
      <alignment horizontal="center" vertical="center" wrapText="1"/>
    </xf>
    <xf numFmtId="0" fontId="31" fillId="5" borderId="5" xfId="0" applyFont="1" applyFill="1" applyBorder="1" applyAlignment="1">
      <alignment wrapText="1"/>
    </xf>
    <xf numFmtId="166" fontId="37" fillId="0" borderId="0" xfId="2" applyFont="1" applyFill="1" applyAlignment="1" applyProtection="1">
      <alignment horizontal="left"/>
    </xf>
    <xf numFmtId="0" fontId="31" fillId="0" borderId="0" xfId="1" applyNumberFormat="1" applyFont="1" applyFill="1" applyBorder="1" applyAlignment="1">
      <alignment horizontal="center" vertical="center" wrapText="1"/>
    </xf>
    <xf numFmtId="166" fontId="37" fillId="0" borderId="1" xfId="3" applyFont="1" applyFill="1" applyBorder="1" applyAlignment="1" applyProtection="1">
      <alignment horizontal="center" vertical="center" wrapText="1"/>
    </xf>
    <xf numFmtId="0" fontId="37" fillId="0" borderId="1" xfId="1" applyFont="1" applyFill="1" applyBorder="1" applyAlignment="1">
      <alignment horizontal="center" vertical="center" wrapText="1"/>
    </xf>
    <xf numFmtId="0" fontId="29" fillId="5" borderId="0" xfId="0" applyFont="1" applyFill="1" applyAlignment="1"/>
    <xf numFmtId="166" fontId="37" fillId="0" borderId="1" xfId="3" applyFont="1" applyFill="1" applyBorder="1" applyAlignment="1" applyProtection="1">
      <alignment vertical="top" wrapText="1"/>
    </xf>
    <xf numFmtId="166" fontId="37" fillId="0" borderId="1" xfId="3" applyFont="1" applyFill="1" applyBorder="1" applyAlignment="1" applyProtection="1">
      <alignment vertical="center"/>
    </xf>
    <xf numFmtId="164" fontId="31" fillId="0" borderId="0" xfId="0" applyNumberFormat="1" applyFont="1" applyFill="1" applyBorder="1" applyAlignment="1">
      <alignment horizontal="center" vertical="center" wrapText="1"/>
    </xf>
    <xf numFmtId="10" fontId="31" fillId="0" borderId="0" xfId="0" applyNumberFormat="1" applyFont="1" applyFill="1" applyBorder="1" applyAlignment="1">
      <alignment horizontal="center" vertical="center" wrapText="1"/>
    </xf>
    <xf numFmtId="166" fontId="37" fillId="2" borderId="1" xfId="3" applyFont="1" applyFill="1" applyBorder="1" applyAlignment="1" applyProtection="1">
      <alignment horizontal="center" vertical="center"/>
    </xf>
    <xf numFmtId="166" fontId="37" fillId="0" borderId="20" xfId="3" applyFont="1" applyFill="1" applyBorder="1" applyAlignment="1" applyProtection="1">
      <alignment horizontal="center" vertical="center"/>
    </xf>
    <xf numFmtId="166" fontId="37" fillId="0" borderId="20" xfId="3" applyFont="1" applyFill="1" applyBorder="1" applyAlignment="1" applyProtection="1">
      <alignment horizontal="left" vertical="top" wrapText="1"/>
    </xf>
    <xf numFmtId="166" fontId="37" fillId="0" borderId="21" xfId="3" applyFont="1" applyFill="1" applyBorder="1" applyAlignment="1" applyProtection="1">
      <alignment horizontal="center" vertical="center"/>
    </xf>
    <xf numFmtId="0" fontId="31" fillId="0" borderId="0" xfId="1" applyNumberFormat="1" applyFont="1" applyBorder="1" applyAlignment="1">
      <alignment vertical="center" wrapText="1"/>
    </xf>
    <xf numFmtId="0" fontId="37" fillId="0" borderId="5" xfId="0" applyFont="1" applyBorder="1" applyAlignment="1">
      <alignment wrapText="1"/>
    </xf>
    <xf numFmtId="0" fontId="37" fillId="0" borderId="5" xfId="0" applyFont="1" applyBorder="1" applyAlignment="1">
      <alignment horizontal="center" vertical="center"/>
    </xf>
    <xf numFmtId="0" fontId="31" fillId="0" borderId="5" xfId="0" applyFont="1" applyBorder="1"/>
    <xf numFmtId="0" fontId="32" fillId="5" borderId="5" xfId="0" applyFont="1" applyFill="1" applyBorder="1" applyAlignment="1">
      <alignment horizontal="center" vertical="center" wrapText="1"/>
    </xf>
    <xf numFmtId="0" fontId="29" fillId="0" borderId="0" xfId="0" applyFont="1" applyFill="1" applyBorder="1"/>
    <xf numFmtId="0" fontId="31" fillId="5" borderId="5" xfId="0" applyFont="1" applyFill="1" applyBorder="1" applyAlignment="1">
      <alignment horizontal="center" vertical="center"/>
    </xf>
    <xf numFmtId="0" fontId="37" fillId="5" borderId="5" xfId="0" applyFont="1" applyFill="1" applyBorder="1" applyAlignment="1">
      <alignment wrapText="1"/>
    </xf>
    <xf numFmtId="0" fontId="37" fillId="5" borderId="5" xfId="0" applyFont="1" applyFill="1" applyBorder="1" applyAlignment="1">
      <alignment horizontal="center" vertical="center"/>
    </xf>
    <xf numFmtId="0" fontId="31" fillId="5" borderId="0" xfId="0" applyFont="1" applyFill="1" applyBorder="1" applyAlignment="1">
      <alignment horizontal="center" vertical="center"/>
    </xf>
    <xf numFmtId="166" fontId="37" fillId="5" borderId="0" xfId="2" applyFont="1" applyFill="1" applyBorder="1" applyAlignment="1">
      <alignment horizontal="center" vertical="center"/>
    </xf>
    <xf numFmtId="166" fontId="37" fillId="5" borderId="0" xfId="2" applyFont="1" applyFill="1" applyAlignment="1">
      <alignment horizontal="center" vertical="center"/>
    </xf>
    <xf numFmtId="166" fontId="37" fillId="5" borderId="0" xfId="2" applyFont="1" applyFill="1" applyAlignment="1">
      <alignment horizontal="center" vertical="center" wrapText="1"/>
    </xf>
    <xf numFmtId="0" fontId="29" fillId="5" borderId="0" xfId="0" applyFont="1" applyFill="1"/>
    <xf numFmtId="166" fontId="36" fillId="7" borderId="2" xfId="2" applyFont="1" applyFill="1" applyBorder="1" applyAlignment="1">
      <alignment horizontal="left"/>
    </xf>
    <xf numFmtId="166" fontId="37" fillId="5" borderId="22" xfId="3" applyFont="1" applyFill="1" applyBorder="1" applyAlignment="1" applyProtection="1">
      <alignment horizontal="center" vertical="center"/>
    </xf>
    <xf numFmtId="166" fontId="37" fillId="5" borderId="22" xfId="3" applyFont="1" applyFill="1" applyBorder="1" applyAlignment="1" applyProtection="1">
      <alignment wrapText="1"/>
    </xf>
    <xf numFmtId="166" fontId="37" fillId="5" borderId="22" xfId="2" applyFont="1" applyFill="1" applyBorder="1" applyAlignment="1">
      <alignment horizontal="center" vertical="center"/>
    </xf>
    <xf numFmtId="0" fontId="37" fillId="5" borderId="23" xfId="1" applyFont="1" applyFill="1" applyBorder="1" applyAlignment="1">
      <alignment horizontal="center" vertical="center" wrapText="1"/>
    </xf>
    <xf numFmtId="166" fontId="37" fillId="5" borderId="0" xfId="3" applyFont="1" applyFill="1" applyBorder="1" applyAlignment="1" applyProtection="1">
      <alignment horizontal="center"/>
    </xf>
    <xf numFmtId="166" fontId="37" fillId="5" borderId="0" xfId="3" applyFont="1" applyFill="1" applyBorder="1" applyAlignment="1" applyProtection="1">
      <alignment wrapText="1"/>
    </xf>
    <xf numFmtId="166" fontId="37" fillId="9" borderId="0" xfId="3" applyFont="1" applyFill="1" applyBorder="1" applyAlignment="1" applyProtection="1"/>
    <xf numFmtId="166" fontId="37" fillId="5" borderId="0" xfId="3" applyFont="1" applyFill="1" applyBorder="1" applyAlignment="1" applyProtection="1">
      <alignment horizontal="center" vertical="center"/>
    </xf>
    <xf numFmtId="0" fontId="37" fillId="5" borderId="0" xfId="1" applyFont="1" applyFill="1" applyBorder="1" applyAlignment="1">
      <alignment horizontal="center" vertical="center" wrapText="1"/>
    </xf>
    <xf numFmtId="164" fontId="37" fillId="5" borderId="0" xfId="2" applyNumberFormat="1" applyFont="1" applyFill="1" applyBorder="1" applyAlignment="1">
      <alignment horizontal="center" vertical="center"/>
    </xf>
    <xf numFmtId="164" fontId="37" fillId="9" borderId="0" xfId="2" applyNumberFormat="1" applyFont="1" applyFill="1" applyBorder="1" applyAlignment="1">
      <alignment horizontal="center" vertical="center" wrapText="1"/>
    </xf>
    <xf numFmtId="167" fontId="37" fillId="9" borderId="0" xfId="2" applyNumberFormat="1" applyFont="1" applyFill="1" applyBorder="1" applyAlignment="1">
      <alignment horizontal="center" vertical="center" wrapText="1"/>
    </xf>
    <xf numFmtId="166" fontId="37" fillId="5" borderId="22" xfId="3" applyFont="1" applyFill="1" applyBorder="1" applyAlignment="1" applyProtection="1">
      <alignment horizontal="center"/>
    </xf>
    <xf numFmtId="0" fontId="37" fillId="5" borderId="22" xfId="1" applyFont="1" applyFill="1" applyBorder="1" applyAlignment="1">
      <alignment horizontal="center" vertical="center" wrapText="1"/>
    </xf>
    <xf numFmtId="166" fontId="37" fillId="5" borderId="4" xfId="3" applyFont="1" applyFill="1" applyBorder="1" applyAlignment="1" applyProtection="1">
      <alignment horizontal="center" vertical="center"/>
    </xf>
    <xf numFmtId="166" fontId="37" fillId="5" borderId="4" xfId="3" applyFont="1" applyFill="1" applyBorder="1" applyAlignment="1" applyProtection="1">
      <alignment wrapText="1"/>
    </xf>
    <xf numFmtId="166" fontId="37" fillId="5" borderId="4" xfId="3" applyFont="1" applyFill="1" applyBorder="1" applyAlignment="1" applyProtection="1">
      <alignment horizontal="center"/>
    </xf>
    <xf numFmtId="166" fontId="37" fillId="5" borderId="4" xfId="2" applyFont="1" applyFill="1" applyBorder="1" applyAlignment="1">
      <alignment horizontal="center" vertical="center"/>
    </xf>
    <xf numFmtId="0" fontId="37" fillId="5" borderId="4" xfId="1" applyFont="1" applyFill="1" applyBorder="1" applyAlignment="1">
      <alignment horizontal="center" vertical="center" wrapText="1"/>
    </xf>
    <xf numFmtId="166" fontId="37" fillId="5" borderId="0" xfId="2" applyFont="1" applyFill="1"/>
    <xf numFmtId="166" fontId="37" fillId="8" borderId="0" xfId="2" applyFont="1" applyFill="1" applyAlignment="1">
      <alignment wrapText="1"/>
    </xf>
    <xf numFmtId="164" fontId="36" fillId="9" borderId="0" xfId="2" applyNumberFormat="1" applyFont="1" applyFill="1" applyBorder="1" applyAlignment="1">
      <alignment horizontal="center" vertical="center" wrapText="1"/>
    </xf>
    <xf numFmtId="166" fontId="37" fillId="5" borderId="5" xfId="2" applyFont="1" applyFill="1" applyBorder="1" applyAlignment="1">
      <alignment horizontal="center" vertical="center"/>
    </xf>
    <xf numFmtId="166" fontId="37" fillId="5" borderId="5" xfId="2" applyFont="1" applyFill="1" applyBorder="1" applyAlignment="1">
      <alignment horizontal="center" vertical="center" wrapText="1"/>
    </xf>
    <xf numFmtId="0" fontId="37" fillId="0" borderId="22" xfId="0" applyFont="1" applyBorder="1" applyAlignment="1">
      <alignment horizontal="center" vertical="center"/>
    </xf>
    <xf numFmtId="0" fontId="37" fillId="0" borderId="22" xfId="0" applyFont="1" applyBorder="1" applyAlignment="1">
      <alignment wrapText="1"/>
    </xf>
    <xf numFmtId="0" fontId="37" fillId="0" borderId="0" xfId="0" applyFont="1"/>
    <xf numFmtId="166" fontId="37" fillId="3" borderId="16" xfId="3" applyFont="1" applyFill="1" applyBorder="1" applyAlignment="1" applyProtection="1">
      <alignment horizontal="center" vertical="center"/>
    </xf>
    <xf numFmtId="166" fontId="37" fillId="3" borderId="1" xfId="3" applyFont="1" applyFill="1" applyBorder="1" applyAlignment="1" applyProtection="1">
      <alignment horizontal="center" vertical="center"/>
    </xf>
    <xf numFmtId="0" fontId="30" fillId="3" borderId="19" xfId="0" applyFont="1" applyFill="1" applyBorder="1" applyAlignment="1">
      <alignment horizontal="left"/>
    </xf>
    <xf numFmtId="0" fontId="37" fillId="5" borderId="0" xfId="0" applyFont="1" applyFill="1" applyBorder="1" applyAlignment="1">
      <alignment wrapText="1"/>
    </xf>
    <xf numFmtId="0" fontId="37" fillId="5" borderId="0" xfId="0" applyFont="1" applyFill="1" applyBorder="1" applyAlignment="1">
      <alignment horizontal="center" vertical="center"/>
    </xf>
    <xf numFmtId="4" fontId="32" fillId="5" borderId="0" xfId="0" applyNumberFormat="1" applyFont="1" applyFill="1" applyBorder="1" applyAlignment="1">
      <alignment horizontal="center" vertical="center" wrapText="1"/>
    </xf>
    <xf numFmtId="0" fontId="37" fillId="5" borderId="5" xfId="0" applyFont="1" applyFill="1" applyBorder="1" applyAlignment="1">
      <alignment horizontal="center" vertical="center" wrapText="1"/>
    </xf>
    <xf numFmtId="0" fontId="39" fillId="3" borderId="0" xfId="0" applyFont="1" applyFill="1" applyAlignment="1">
      <alignment horizontal="left" vertical="center"/>
    </xf>
    <xf numFmtId="0" fontId="39" fillId="3" borderId="0" xfId="0" applyFont="1" applyFill="1" applyAlignment="1">
      <alignment horizontal="center" vertical="center"/>
    </xf>
    <xf numFmtId="0" fontId="0" fillId="0" borderId="0" xfId="0" applyFill="1" applyAlignment="1">
      <alignment wrapText="1"/>
    </xf>
    <xf numFmtId="0" fontId="0" fillId="0" borderId="0" xfId="0" applyFill="1" applyBorder="1"/>
    <xf numFmtId="0" fontId="0" fillId="0" borderId="0" xfId="0" applyFill="1"/>
    <xf numFmtId="0" fontId="0" fillId="0" borderId="0" xfId="0" applyFont="1" applyFill="1"/>
    <xf numFmtId="166" fontId="37" fillId="9" borderId="22" xfId="3" applyFont="1" applyFill="1" applyBorder="1" applyAlignment="1" applyProtection="1">
      <alignment vertical="center"/>
    </xf>
    <xf numFmtId="166" fontId="37" fillId="3" borderId="22" xfId="3" applyFont="1" applyFill="1" applyBorder="1" applyAlignment="1" applyProtection="1">
      <alignment wrapText="1"/>
    </xf>
    <xf numFmtId="165" fontId="30" fillId="5" borderId="0" xfId="0" applyNumberFormat="1"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3" borderId="5" xfId="0" applyFont="1" applyFill="1" applyBorder="1" applyAlignment="1">
      <alignment horizontal="center" vertical="center"/>
    </xf>
    <xf numFmtId="0" fontId="37" fillId="3" borderId="5" xfId="0" applyFont="1" applyFill="1" applyBorder="1" applyAlignment="1">
      <alignment wrapText="1"/>
    </xf>
    <xf numFmtId="9" fontId="31" fillId="5" borderId="23" xfId="0" applyNumberFormat="1" applyFont="1" applyFill="1" applyBorder="1" applyAlignment="1">
      <alignment horizontal="center" vertical="center" wrapText="1"/>
    </xf>
    <xf numFmtId="0" fontId="31" fillId="0" borderId="16" xfId="0" applyFont="1" applyFill="1" applyBorder="1" applyAlignment="1">
      <alignment wrapText="1"/>
    </xf>
    <xf numFmtId="0" fontId="31" fillId="0" borderId="17" xfId="0" applyFont="1" applyFill="1" applyBorder="1" applyAlignment="1">
      <alignment horizontal="center" vertical="center" wrapText="1"/>
    </xf>
    <xf numFmtId="164" fontId="31" fillId="0" borderId="25" xfId="0" applyNumberFormat="1" applyFont="1" applyFill="1" applyBorder="1" applyAlignment="1">
      <alignment horizontal="center" vertical="center"/>
    </xf>
    <xf numFmtId="164" fontId="31" fillId="0" borderId="28" xfId="0" applyNumberFormat="1" applyFont="1" applyFill="1" applyBorder="1" applyAlignment="1">
      <alignment horizontal="center" vertical="center"/>
    </xf>
    <xf numFmtId="0" fontId="37" fillId="0" borderId="1" xfId="0" applyFont="1" applyBorder="1" applyAlignment="1">
      <alignment horizontal="center" vertical="center"/>
    </xf>
    <xf numFmtId="0" fontId="31" fillId="5" borderId="1" xfId="0" applyFont="1" applyFill="1" applyBorder="1" applyAlignment="1">
      <alignment horizontal="center" vertical="center"/>
    </xf>
    <xf numFmtId="0" fontId="37" fillId="5" borderId="1"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5" xfId="0" applyFont="1" applyFill="1" applyBorder="1" applyAlignment="1"/>
    <xf numFmtId="165" fontId="31" fillId="5" borderId="23" xfId="0" applyNumberFormat="1" applyFont="1" applyFill="1" applyBorder="1" applyAlignment="1">
      <alignment horizontal="center" vertical="center" wrapText="1"/>
    </xf>
    <xf numFmtId="0" fontId="32" fillId="0" borderId="1" xfId="0" applyFont="1" applyBorder="1" applyAlignment="1">
      <alignment horizontal="center" vertical="center"/>
    </xf>
    <xf numFmtId="0" fontId="32" fillId="5" borderId="1" xfId="0" applyFont="1" applyFill="1" applyBorder="1" applyAlignment="1">
      <alignment horizontal="center" vertical="center"/>
    </xf>
    <xf numFmtId="165" fontId="30" fillId="5" borderId="0" xfId="0" applyNumberFormat="1" applyFont="1" applyFill="1" applyBorder="1" applyAlignment="1">
      <alignment vertical="center" wrapText="1"/>
    </xf>
    <xf numFmtId="0" fontId="31" fillId="0" borderId="15" xfId="0" applyFont="1" applyFill="1" applyBorder="1" applyAlignment="1">
      <alignment horizontal="center" vertical="center"/>
    </xf>
    <xf numFmtId="0" fontId="31" fillId="0" borderId="8" xfId="0" applyFont="1" applyFill="1" applyBorder="1" applyAlignment="1">
      <alignment horizontal="center" vertical="center"/>
    </xf>
    <xf numFmtId="164" fontId="31" fillId="0" borderId="25" xfId="0" applyNumberFormat="1" applyFont="1" applyFill="1" applyBorder="1" applyAlignment="1">
      <alignment horizontal="center" vertical="center"/>
    </xf>
    <xf numFmtId="164" fontId="31" fillId="0" borderId="15" xfId="0" applyNumberFormat="1" applyFont="1" applyFill="1" applyBorder="1" applyAlignment="1">
      <alignment horizontal="center" vertical="center"/>
    </xf>
    <xf numFmtId="164" fontId="31" fillId="0" borderId="8" xfId="0" applyNumberFormat="1" applyFont="1" applyFill="1" applyBorder="1" applyAlignment="1">
      <alignment horizontal="center" vertical="center"/>
    </xf>
    <xf numFmtId="164" fontId="31" fillId="5" borderId="25" xfId="0" applyNumberFormat="1" applyFont="1" applyFill="1" applyBorder="1" applyAlignment="1">
      <alignment horizontal="center" vertical="center" wrapText="1"/>
    </xf>
    <xf numFmtId="164" fontId="31" fillId="5" borderId="15" xfId="0" applyNumberFormat="1" applyFont="1" applyFill="1" applyBorder="1" applyAlignment="1">
      <alignment horizontal="center" vertical="center" wrapText="1"/>
    </xf>
    <xf numFmtId="164" fontId="31" fillId="5" borderId="8" xfId="0" applyNumberFormat="1" applyFont="1" applyFill="1" applyBorder="1" applyAlignment="1">
      <alignment horizontal="center" vertical="center" wrapText="1"/>
    </xf>
    <xf numFmtId="9" fontId="31" fillId="5" borderId="25" xfId="0" applyNumberFormat="1" applyFont="1" applyFill="1" applyBorder="1" applyAlignment="1">
      <alignment horizontal="center" vertical="center" wrapText="1"/>
    </xf>
    <xf numFmtId="9" fontId="31" fillId="5" borderId="15" xfId="0" applyNumberFormat="1" applyFont="1" applyFill="1" applyBorder="1" applyAlignment="1">
      <alignment horizontal="center" vertical="center" wrapText="1"/>
    </xf>
    <xf numFmtId="9" fontId="31" fillId="5" borderId="8" xfId="0" applyNumberFormat="1" applyFont="1" applyFill="1" applyBorder="1" applyAlignment="1">
      <alignment horizontal="center" vertical="center" wrapText="1"/>
    </xf>
    <xf numFmtId="165" fontId="30" fillId="5" borderId="0" xfId="0" applyNumberFormat="1" applyFont="1" applyFill="1" applyBorder="1" applyAlignment="1">
      <alignment horizontal="center" vertical="center" wrapText="1"/>
    </xf>
    <xf numFmtId="0" fontId="31" fillId="0" borderId="0" xfId="0" applyFont="1" applyAlignment="1">
      <alignment horizontal="left" vertical="top" wrapText="1"/>
    </xf>
    <xf numFmtId="0" fontId="39" fillId="3" borderId="0" xfId="1" applyFont="1" applyFill="1" applyBorder="1" applyAlignment="1">
      <alignment horizontal="left" vertical="center" wrapText="1"/>
    </xf>
    <xf numFmtId="0" fontId="36" fillId="0" borderId="28" xfId="0" applyFont="1" applyFill="1" applyBorder="1" applyAlignment="1">
      <alignment horizontal="center"/>
    </xf>
    <xf numFmtId="0" fontId="36" fillId="0" borderId="29" xfId="0" applyFont="1" applyFill="1" applyBorder="1" applyAlignment="1">
      <alignment horizontal="center"/>
    </xf>
    <xf numFmtId="0" fontId="36" fillId="0" borderId="30" xfId="0" applyFont="1" applyFill="1" applyBorder="1" applyAlignment="1">
      <alignment horizontal="center"/>
    </xf>
    <xf numFmtId="0" fontId="40" fillId="0" borderId="0" xfId="0" applyFont="1" applyFill="1" applyAlignment="1">
      <alignment horizontal="left" vertical="center" wrapText="1"/>
    </xf>
    <xf numFmtId="0" fontId="40" fillId="0" borderId="0" xfId="1" applyFont="1" applyBorder="1" applyAlignment="1">
      <alignment horizontal="left" vertical="center" wrapText="1"/>
    </xf>
    <xf numFmtId="0" fontId="34" fillId="0" borderId="0" xfId="0" applyFont="1" applyFill="1" applyBorder="1" applyAlignment="1">
      <alignment horizontal="left" wrapText="1"/>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cellXfs>
  <cellStyles count="4">
    <cellStyle name="Excel Built-in Normal" xfId="2"/>
    <cellStyle name="Excel Built-in Normal 1" xfId="3"/>
    <cellStyle name="Normal 3" xfId="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M1353"/>
  <sheetViews>
    <sheetView tabSelected="1" zoomScale="110" zoomScaleNormal="110" zoomScaleSheetLayoutView="110" workbookViewId="0">
      <pane ySplit="1935" topLeftCell="A359"/>
      <selection activeCell="M2" sqref="M2"/>
      <selection pane="bottomLeft" activeCell="Q368" sqref="Q368"/>
    </sheetView>
  </sheetViews>
  <sheetFormatPr defaultColWidth="14.42578125" defaultRowHeight="15" customHeight="1"/>
  <cols>
    <col min="1" max="1" width="4" style="150" customWidth="1"/>
    <col min="2" max="2" width="46.7109375" style="170" customWidth="1"/>
    <col min="3" max="3" width="4.7109375" style="150" customWidth="1"/>
    <col min="4" max="4" width="7.42578125" style="150" customWidth="1"/>
    <col min="5" max="5" width="7.7109375" style="150" customWidth="1"/>
    <col min="6" max="6" width="10.42578125" style="150" customWidth="1"/>
    <col min="7" max="7" width="10.42578125" style="171" customWidth="1"/>
    <col min="8" max="9" width="11.140625" style="150" customWidth="1"/>
    <col min="10" max="10" width="13" style="150" customWidth="1"/>
    <col min="11" max="11" width="6" style="150" customWidth="1"/>
    <col min="12" max="12" width="11.85546875" style="150" customWidth="1"/>
    <col min="13" max="15" width="9.5703125" style="149" customWidth="1"/>
    <col min="16" max="16384" width="14.42578125" style="37"/>
  </cols>
  <sheetData>
    <row r="1" spans="1:84" ht="15" customHeight="1">
      <c r="M1" s="298" t="s">
        <v>368</v>
      </c>
      <c r="N1" s="299"/>
      <c r="O1" s="300"/>
    </row>
    <row r="2" spans="1:84" s="40" customFormat="1" ht="48" customHeight="1">
      <c r="A2" s="140" t="s">
        <v>0</v>
      </c>
      <c r="B2" s="140" t="s">
        <v>182</v>
      </c>
      <c r="C2" s="140" t="s">
        <v>183</v>
      </c>
      <c r="D2" s="129" t="s">
        <v>4</v>
      </c>
      <c r="E2" s="140" t="s">
        <v>184</v>
      </c>
      <c r="F2" s="141" t="s">
        <v>185</v>
      </c>
      <c r="G2" s="142" t="s">
        <v>186</v>
      </c>
      <c r="H2" s="143" t="s">
        <v>187</v>
      </c>
      <c r="I2" s="143" t="s">
        <v>363</v>
      </c>
      <c r="J2" s="140" t="s">
        <v>188</v>
      </c>
      <c r="K2" s="140" t="s">
        <v>411</v>
      </c>
      <c r="L2" s="141" t="s">
        <v>387</v>
      </c>
      <c r="M2" s="138" t="s">
        <v>365</v>
      </c>
      <c r="N2" s="138" t="s">
        <v>366</v>
      </c>
      <c r="O2" s="138" t="s">
        <v>367</v>
      </c>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row>
    <row r="3" spans="1:84" s="40" customFormat="1" ht="12" customHeight="1">
      <c r="A3" s="144">
        <v>1</v>
      </c>
      <c r="B3" s="144">
        <v>2</v>
      </c>
      <c r="C3" s="144">
        <v>3</v>
      </c>
      <c r="D3" s="130">
        <v>4</v>
      </c>
      <c r="E3" s="144">
        <v>5</v>
      </c>
      <c r="F3" s="144">
        <v>6</v>
      </c>
      <c r="G3" s="144">
        <v>7</v>
      </c>
      <c r="H3" s="145">
        <v>8</v>
      </c>
      <c r="I3" s="145" t="s">
        <v>388</v>
      </c>
      <c r="J3" s="144" t="s">
        <v>389</v>
      </c>
      <c r="K3" s="144">
        <v>11</v>
      </c>
      <c r="L3" s="144" t="s">
        <v>390</v>
      </c>
      <c r="M3" s="139">
        <v>13</v>
      </c>
      <c r="N3" s="139">
        <v>14</v>
      </c>
      <c r="O3" s="139">
        <v>15</v>
      </c>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row>
    <row r="4" spans="1:84" s="40" customFormat="1" ht="16.5" customHeight="1" thickBot="1">
      <c r="A4" s="172"/>
      <c r="B4" s="172"/>
      <c r="C4" s="172"/>
      <c r="D4" s="96"/>
      <c r="E4" s="172"/>
      <c r="F4" s="172"/>
      <c r="G4" s="172"/>
      <c r="H4" s="173"/>
      <c r="I4" s="173"/>
      <c r="J4" s="172"/>
      <c r="K4" s="172"/>
      <c r="L4" s="172"/>
      <c r="M4" s="174"/>
      <c r="N4" s="174"/>
      <c r="O4" s="174"/>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row>
    <row r="5" spans="1:84" s="36" customFormat="1" ht="13.5">
      <c r="A5" s="47"/>
      <c r="B5" s="117" t="s">
        <v>155</v>
      </c>
      <c r="C5" s="49"/>
      <c r="D5" s="49"/>
      <c r="E5" s="49"/>
      <c r="F5" s="49"/>
      <c r="G5" s="50"/>
      <c r="H5" s="49"/>
      <c r="I5" s="49"/>
      <c r="J5" s="49"/>
      <c r="K5" s="49"/>
      <c r="L5" s="49"/>
      <c r="M5" s="175"/>
      <c r="N5" s="175"/>
      <c r="O5" s="175"/>
    </row>
    <row r="6" spans="1:84" ht="132">
      <c r="A6" s="131">
        <v>1</v>
      </c>
      <c r="B6" s="147" t="s">
        <v>151</v>
      </c>
      <c r="C6" s="131" t="s">
        <v>16</v>
      </c>
      <c r="D6" s="131">
        <v>3</v>
      </c>
      <c r="E6" s="131">
        <v>621</v>
      </c>
      <c r="F6" s="131"/>
      <c r="G6" s="133"/>
      <c r="H6" s="134"/>
      <c r="I6" s="134">
        <f t="shared" ref="I6:I23" si="0">ROUND(H6+(H6*K6),2)</f>
        <v>0</v>
      </c>
      <c r="J6" s="176">
        <f t="shared" ref="J6:J23" si="1">ROUND(E6*H6,2)</f>
        <v>0</v>
      </c>
      <c r="K6" s="270"/>
      <c r="L6" s="176">
        <f t="shared" ref="L6:L23" si="2">ROUND(J6+(J6*K6),2)</f>
        <v>0</v>
      </c>
    </row>
    <row r="7" spans="1:84" ht="96">
      <c r="A7" s="131">
        <v>2</v>
      </c>
      <c r="B7" s="148" t="s">
        <v>32</v>
      </c>
      <c r="C7" s="51" t="s">
        <v>16</v>
      </c>
      <c r="D7" s="51">
        <v>3</v>
      </c>
      <c r="E7" s="51">
        <v>144</v>
      </c>
      <c r="F7" s="51"/>
      <c r="G7" s="53"/>
      <c r="H7" s="134"/>
      <c r="I7" s="134">
        <f t="shared" si="0"/>
        <v>0</v>
      </c>
      <c r="J7" s="176">
        <f t="shared" si="1"/>
        <v>0</v>
      </c>
      <c r="K7" s="270"/>
      <c r="L7" s="176">
        <f t="shared" si="2"/>
        <v>0</v>
      </c>
    </row>
    <row r="8" spans="1:84" ht="108">
      <c r="A8" s="51">
        <v>3</v>
      </c>
      <c r="B8" s="56" t="s">
        <v>152</v>
      </c>
      <c r="C8" s="55" t="s">
        <v>16</v>
      </c>
      <c r="D8" s="55">
        <v>6</v>
      </c>
      <c r="E8" s="51">
        <v>216</v>
      </c>
      <c r="F8" s="55"/>
      <c r="G8" s="57"/>
      <c r="H8" s="134"/>
      <c r="I8" s="134">
        <f t="shared" si="0"/>
        <v>0</v>
      </c>
      <c r="J8" s="176">
        <f t="shared" si="1"/>
        <v>0</v>
      </c>
      <c r="K8" s="270"/>
      <c r="L8" s="176">
        <f t="shared" si="2"/>
        <v>0</v>
      </c>
    </row>
    <row r="9" spans="1:84" ht="72">
      <c r="A9" s="55">
        <v>4</v>
      </c>
      <c r="B9" s="56" t="s">
        <v>34</v>
      </c>
      <c r="C9" s="55" t="s">
        <v>16</v>
      </c>
      <c r="D9" s="55">
        <v>6</v>
      </c>
      <c r="E9" s="51">
        <v>108</v>
      </c>
      <c r="F9" s="55"/>
      <c r="G9" s="57"/>
      <c r="H9" s="134"/>
      <c r="I9" s="134">
        <f t="shared" si="0"/>
        <v>0</v>
      </c>
      <c r="J9" s="176">
        <f t="shared" si="1"/>
        <v>0</v>
      </c>
      <c r="K9" s="270"/>
      <c r="L9" s="176">
        <f t="shared" si="2"/>
        <v>0</v>
      </c>
    </row>
    <row r="10" spans="1:84" ht="60">
      <c r="A10" s="55">
        <v>5</v>
      </c>
      <c r="B10" s="56" t="s">
        <v>14</v>
      </c>
      <c r="C10" s="55" t="s">
        <v>16</v>
      </c>
      <c r="D10" s="55">
        <v>6</v>
      </c>
      <c r="E10" s="51">
        <v>72</v>
      </c>
      <c r="F10" s="55"/>
      <c r="G10" s="57"/>
      <c r="H10" s="134"/>
      <c r="I10" s="134">
        <f t="shared" si="0"/>
        <v>0</v>
      </c>
      <c r="J10" s="176">
        <f t="shared" si="1"/>
        <v>0</v>
      </c>
      <c r="K10" s="270"/>
      <c r="L10" s="176">
        <f t="shared" si="2"/>
        <v>0</v>
      </c>
    </row>
    <row r="11" spans="1:84" ht="60">
      <c r="A11" s="55">
        <v>6</v>
      </c>
      <c r="B11" s="56" t="s">
        <v>20</v>
      </c>
      <c r="C11" s="55" t="s">
        <v>16</v>
      </c>
      <c r="D11" s="55">
        <v>6</v>
      </c>
      <c r="E11" s="51">
        <v>648</v>
      </c>
      <c r="F11" s="55"/>
      <c r="G11" s="57"/>
      <c r="H11" s="134"/>
      <c r="I11" s="134">
        <f t="shared" si="0"/>
        <v>0</v>
      </c>
      <c r="J11" s="176">
        <f t="shared" si="1"/>
        <v>0</v>
      </c>
      <c r="K11" s="270"/>
      <c r="L11" s="176">
        <f t="shared" si="2"/>
        <v>0</v>
      </c>
    </row>
    <row r="12" spans="1:84" ht="60">
      <c r="A12" s="55">
        <v>7</v>
      </c>
      <c r="B12" s="56" t="s">
        <v>22</v>
      </c>
      <c r="C12" s="55" t="s">
        <v>16</v>
      </c>
      <c r="D12" s="55">
        <v>6</v>
      </c>
      <c r="E12" s="51">
        <v>2106</v>
      </c>
      <c r="F12" s="55"/>
      <c r="G12" s="59"/>
      <c r="H12" s="134"/>
      <c r="I12" s="134">
        <f t="shared" si="0"/>
        <v>0</v>
      </c>
      <c r="J12" s="176">
        <f t="shared" si="1"/>
        <v>0</v>
      </c>
      <c r="K12" s="270"/>
      <c r="L12" s="176">
        <f t="shared" si="2"/>
        <v>0</v>
      </c>
    </row>
    <row r="13" spans="1:84" ht="36">
      <c r="A13" s="55">
        <v>8</v>
      </c>
      <c r="B13" s="60" t="s">
        <v>102</v>
      </c>
      <c r="C13" s="55" t="s">
        <v>16</v>
      </c>
      <c r="D13" s="55">
        <v>6</v>
      </c>
      <c r="E13" s="51">
        <v>612</v>
      </c>
      <c r="F13" s="55"/>
      <c r="G13" s="61"/>
      <c r="H13" s="134"/>
      <c r="I13" s="134">
        <f t="shared" si="0"/>
        <v>0</v>
      </c>
      <c r="J13" s="176">
        <f t="shared" si="1"/>
        <v>0</v>
      </c>
      <c r="K13" s="270"/>
      <c r="L13" s="176">
        <f t="shared" si="2"/>
        <v>0</v>
      </c>
    </row>
    <row r="14" spans="1:84" ht="72">
      <c r="A14" s="55">
        <v>9</v>
      </c>
      <c r="B14" s="60" t="s">
        <v>47</v>
      </c>
      <c r="C14" s="55" t="s">
        <v>16</v>
      </c>
      <c r="D14" s="55">
        <v>3</v>
      </c>
      <c r="E14" s="51">
        <v>1332</v>
      </c>
      <c r="F14" s="55"/>
      <c r="G14" s="57"/>
      <c r="H14" s="134"/>
      <c r="I14" s="134">
        <f t="shared" si="0"/>
        <v>0</v>
      </c>
      <c r="J14" s="176">
        <f t="shared" si="1"/>
        <v>0</v>
      </c>
      <c r="K14" s="270"/>
      <c r="L14" s="176">
        <f t="shared" si="2"/>
        <v>0</v>
      </c>
    </row>
    <row r="15" spans="1:84" ht="60">
      <c r="A15" s="55">
        <v>10</v>
      </c>
      <c r="B15" s="63" t="s">
        <v>307</v>
      </c>
      <c r="C15" s="55" t="s">
        <v>16</v>
      </c>
      <c r="D15" s="55">
        <v>6</v>
      </c>
      <c r="E15" s="51">
        <v>54</v>
      </c>
      <c r="F15" s="55"/>
      <c r="G15" s="57"/>
      <c r="H15" s="134"/>
      <c r="I15" s="134">
        <f t="shared" si="0"/>
        <v>0</v>
      </c>
      <c r="J15" s="176">
        <f t="shared" si="1"/>
        <v>0</v>
      </c>
      <c r="K15" s="270"/>
      <c r="L15" s="176">
        <f t="shared" si="2"/>
        <v>0</v>
      </c>
    </row>
    <row r="16" spans="1:84" ht="60">
      <c r="A16" s="55">
        <v>11</v>
      </c>
      <c r="B16" s="63" t="s">
        <v>108</v>
      </c>
      <c r="C16" s="55" t="s">
        <v>16</v>
      </c>
      <c r="D16" s="55">
        <v>6</v>
      </c>
      <c r="E16" s="51">
        <v>180</v>
      </c>
      <c r="F16" s="55"/>
      <c r="G16" s="57"/>
      <c r="H16" s="134"/>
      <c r="I16" s="134">
        <f t="shared" si="0"/>
        <v>0</v>
      </c>
      <c r="J16" s="176">
        <f t="shared" si="1"/>
        <v>0</v>
      </c>
      <c r="K16" s="270"/>
      <c r="L16" s="176">
        <f t="shared" si="2"/>
        <v>0</v>
      </c>
    </row>
    <row r="17" spans="1:12" ht="84">
      <c r="A17" s="55">
        <v>12</v>
      </c>
      <c r="B17" s="65" t="s">
        <v>159</v>
      </c>
      <c r="C17" s="55" t="s">
        <v>16</v>
      </c>
      <c r="D17" s="55">
        <v>6</v>
      </c>
      <c r="E17" s="51">
        <v>18</v>
      </c>
      <c r="F17" s="55"/>
      <c r="G17" s="57"/>
      <c r="H17" s="134"/>
      <c r="I17" s="134">
        <f t="shared" si="0"/>
        <v>0</v>
      </c>
      <c r="J17" s="176">
        <f t="shared" si="1"/>
        <v>0</v>
      </c>
      <c r="K17" s="270"/>
      <c r="L17" s="176">
        <f t="shared" si="2"/>
        <v>0</v>
      </c>
    </row>
    <row r="18" spans="1:12" ht="72">
      <c r="A18" s="55">
        <v>13</v>
      </c>
      <c r="B18" s="63" t="s">
        <v>53</v>
      </c>
      <c r="C18" s="55" t="s">
        <v>16</v>
      </c>
      <c r="D18" s="55">
        <v>50</v>
      </c>
      <c r="E18" s="51">
        <v>1650</v>
      </c>
      <c r="F18" s="55"/>
      <c r="G18" s="57"/>
      <c r="H18" s="134"/>
      <c r="I18" s="134">
        <f t="shared" si="0"/>
        <v>0</v>
      </c>
      <c r="J18" s="176">
        <f t="shared" si="1"/>
        <v>0</v>
      </c>
      <c r="K18" s="270"/>
      <c r="L18" s="176">
        <f t="shared" si="2"/>
        <v>0</v>
      </c>
    </row>
    <row r="19" spans="1:12" ht="36">
      <c r="A19" s="55">
        <v>14</v>
      </c>
      <c r="B19" s="63" t="s">
        <v>54</v>
      </c>
      <c r="C19" s="55" t="s">
        <v>16</v>
      </c>
      <c r="D19" s="55">
        <v>25</v>
      </c>
      <c r="E19" s="51">
        <v>150</v>
      </c>
      <c r="F19" s="55"/>
      <c r="G19" s="57"/>
      <c r="H19" s="134"/>
      <c r="I19" s="134">
        <f t="shared" si="0"/>
        <v>0</v>
      </c>
      <c r="J19" s="176">
        <f t="shared" si="1"/>
        <v>0</v>
      </c>
      <c r="K19" s="270"/>
      <c r="L19" s="176">
        <f t="shared" si="2"/>
        <v>0</v>
      </c>
    </row>
    <row r="20" spans="1:12" ht="60">
      <c r="A20" s="55">
        <v>15</v>
      </c>
      <c r="B20" s="63" t="s">
        <v>55</v>
      </c>
      <c r="C20" s="55" t="s">
        <v>16</v>
      </c>
      <c r="D20" s="55">
        <v>50</v>
      </c>
      <c r="E20" s="51">
        <v>1500</v>
      </c>
      <c r="F20" s="55"/>
      <c r="G20" s="57"/>
      <c r="H20" s="134"/>
      <c r="I20" s="134">
        <f t="shared" si="0"/>
        <v>0</v>
      </c>
      <c r="J20" s="176">
        <f t="shared" si="1"/>
        <v>0</v>
      </c>
      <c r="K20" s="270"/>
      <c r="L20" s="176">
        <f t="shared" si="2"/>
        <v>0</v>
      </c>
    </row>
    <row r="21" spans="1:12" ht="48">
      <c r="A21" s="55">
        <v>16</v>
      </c>
      <c r="B21" s="63" t="s">
        <v>56</v>
      </c>
      <c r="C21" s="266" t="s">
        <v>16</v>
      </c>
      <c r="D21" s="266">
        <v>25</v>
      </c>
      <c r="E21" s="267">
        <v>75</v>
      </c>
      <c r="F21" s="266"/>
      <c r="G21" s="57"/>
      <c r="H21" s="134"/>
      <c r="I21" s="134">
        <f t="shared" si="0"/>
        <v>0</v>
      </c>
      <c r="J21" s="176">
        <f t="shared" si="1"/>
        <v>0</v>
      </c>
      <c r="K21" s="270"/>
      <c r="L21" s="176">
        <f t="shared" si="2"/>
        <v>0</v>
      </c>
    </row>
    <row r="22" spans="1:12" ht="60">
      <c r="A22" s="55">
        <v>17</v>
      </c>
      <c r="B22" s="271" t="s">
        <v>57</v>
      </c>
      <c r="C22" s="131" t="s">
        <v>16</v>
      </c>
      <c r="D22" s="131">
        <v>25</v>
      </c>
      <c r="E22" s="131">
        <v>75</v>
      </c>
      <c r="F22" s="131"/>
      <c r="G22" s="272"/>
      <c r="H22" s="134"/>
      <c r="I22" s="134">
        <f t="shared" si="0"/>
        <v>0</v>
      </c>
      <c r="J22" s="176">
        <f t="shared" si="1"/>
        <v>0</v>
      </c>
      <c r="K22" s="270"/>
      <c r="L22" s="176">
        <f t="shared" si="2"/>
        <v>0</v>
      </c>
    </row>
    <row r="23" spans="1:12" ht="24">
      <c r="A23" s="306">
        <v>18</v>
      </c>
      <c r="B23" s="136" t="s">
        <v>17</v>
      </c>
      <c r="C23" s="284" t="s">
        <v>18</v>
      </c>
      <c r="D23" s="284">
        <v>6</v>
      </c>
      <c r="E23" s="284">
        <v>252</v>
      </c>
      <c r="F23" s="304"/>
      <c r="G23" s="309"/>
      <c r="H23" s="286"/>
      <c r="I23" s="286">
        <f t="shared" si="0"/>
        <v>0</v>
      </c>
      <c r="J23" s="289">
        <f t="shared" si="1"/>
        <v>0</v>
      </c>
      <c r="K23" s="292"/>
      <c r="L23" s="289">
        <f t="shared" si="2"/>
        <v>0</v>
      </c>
    </row>
    <row r="24" spans="1:12" ht="72">
      <c r="A24" s="307"/>
      <c r="B24" s="136" t="s">
        <v>26</v>
      </c>
      <c r="C24" s="284"/>
      <c r="D24" s="284"/>
      <c r="E24" s="284"/>
      <c r="F24" s="304"/>
      <c r="G24" s="310"/>
      <c r="H24" s="287"/>
      <c r="I24" s="287"/>
      <c r="J24" s="290"/>
      <c r="K24" s="293"/>
      <c r="L24" s="290"/>
    </row>
    <row r="25" spans="1:12" ht="120">
      <c r="A25" s="307"/>
      <c r="B25" s="136" t="s">
        <v>28</v>
      </c>
      <c r="C25" s="284"/>
      <c r="D25" s="284"/>
      <c r="E25" s="284"/>
      <c r="F25" s="304"/>
      <c r="G25" s="310"/>
      <c r="H25" s="287"/>
      <c r="I25" s="287"/>
      <c r="J25" s="290"/>
      <c r="K25" s="293"/>
      <c r="L25" s="290"/>
    </row>
    <row r="26" spans="1:12" ht="48">
      <c r="A26" s="308"/>
      <c r="B26" s="136" t="s">
        <v>31</v>
      </c>
      <c r="C26" s="285"/>
      <c r="D26" s="285"/>
      <c r="E26" s="285"/>
      <c r="F26" s="305"/>
      <c r="G26" s="311"/>
      <c r="H26" s="288"/>
      <c r="I26" s="288"/>
      <c r="J26" s="291"/>
      <c r="K26" s="294"/>
      <c r="L26" s="291"/>
    </row>
    <row r="27" spans="1:12" ht="84">
      <c r="A27" s="51">
        <v>19</v>
      </c>
      <c r="B27" s="56" t="s">
        <v>110</v>
      </c>
      <c r="C27" s="51" t="s">
        <v>16</v>
      </c>
      <c r="D27" s="51">
        <v>6</v>
      </c>
      <c r="E27" s="51">
        <v>990</v>
      </c>
      <c r="F27" s="51"/>
      <c r="G27" s="57"/>
      <c r="H27" s="134"/>
      <c r="I27" s="134">
        <f>ROUND(H27+(H27*K27),2)</f>
        <v>0</v>
      </c>
      <c r="J27" s="176">
        <f>ROUND(E27*H27,2)</f>
        <v>0</v>
      </c>
      <c r="K27" s="270"/>
      <c r="L27" s="176">
        <f>ROUND(J27+(J27*K27),2)</f>
        <v>0</v>
      </c>
    </row>
    <row r="28" spans="1:12" ht="84">
      <c r="A28" s="51">
        <v>20</v>
      </c>
      <c r="B28" s="56" t="s">
        <v>109</v>
      </c>
      <c r="C28" s="51" t="s">
        <v>16</v>
      </c>
      <c r="D28" s="51">
        <v>6</v>
      </c>
      <c r="E28" s="51">
        <v>594</v>
      </c>
      <c r="F28" s="51"/>
      <c r="G28" s="57"/>
      <c r="H28" s="134"/>
      <c r="I28" s="134">
        <f t="shared" ref="I28:I31" si="3">ROUND(H28+(H28*K28),2)</f>
        <v>0</v>
      </c>
      <c r="J28" s="176">
        <f t="shared" ref="J28:J31" si="4">ROUND(E28*H28,2)</f>
        <v>0</v>
      </c>
      <c r="K28" s="270"/>
      <c r="L28" s="176">
        <f t="shared" ref="L28:L31" si="5">ROUND(J28+(J28*K28),2)</f>
        <v>0</v>
      </c>
    </row>
    <row r="29" spans="1:12" ht="84">
      <c r="A29" s="55">
        <v>21</v>
      </c>
      <c r="B29" s="56" t="s">
        <v>37</v>
      </c>
      <c r="C29" s="55" t="s">
        <v>16</v>
      </c>
      <c r="D29" s="55">
        <v>6</v>
      </c>
      <c r="E29" s="51">
        <v>306</v>
      </c>
      <c r="F29" s="55"/>
      <c r="G29" s="57"/>
      <c r="H29" s="134"/>
      <c r="I29" s="134">
        <f t="shared" si="3"/>
        <v>0</v>
      </c>
      <c r="J29" s="176">
        <f t="shared" si="4"/>
        <v>0</v>
      </c>
      <c r="K29" s="270"/>
      <c r="L29" s="176">
        <f t="shared" si="5"/>
        <v>0</v>
      </c>
    </row>
    <row r="30" spans="1:12" ht="48">
      <c r="A30" s="55">
        <v>22</v>
      </c>
      <c r="B30" s="56" t="s">
        <v>39</v>
      </c>
      <c r="C30" s="55" t="s">
        <v>16</v>
      </c>
      <c r="D30" s="55">
        <v>6</v>
      </c>
      <c r="E30" s="51">
        <v>180</v>
      </c>
      <c r="F30" s="55"/>
      <c r="G30" s="57"/>
      <c r="H30" s="134"/>
      <c r="I30" s="134">
        <f t="shared" si="3"/>
        <v>0</v>
      </c>
      <c r="J30" s="176">
        <f t="shared" si="4"/>
        <v>0</v>
      </c>
      <c r="K30" s="270"/>
      <c r="L30" s="176">
        <f t="shared" si="5"/>
        <v>0</v>
      </c>
    </row>
    <row r="31" spans="1:12" ht="72">
      <c r="A31" s="55">
        <v>23</v>
      </c>
      <c r="B31" s="56" t="s">
        <v>42</v>
      </c>
      <c r="C31" s="55" t="s">
        <v>16</v>
      </c>
      <c r="D31" s="55">
        <v>6</v>
      </c>
      <c r="E31" s="51">
        <v>126</v>
      </c>
      <c r="F31" s="55"/>
      <c r="G31" s="57"/>
      <c r="H31" s="134"/>
      <c r="I31" s="134">
        <f t="shared" si="3"/>
        <v>0</v>
      </c>
      <c r="J31" s="176">
        <f t="shared" si="4"/>
        <v>0</v>
      </c>
      <c r="K31" s="270"/>
      <c r="L31" s="176">
        <f t="shared" si="5"/>
        <v>0</v>
      </c>
    </row>
    <row r="32" spans="1:12" ht="108">
      <c r="A32" s="55">
        <v>24</v>
      </c>
      <c r="B32" s="56" t="s">
        <v>103</v>
      </c>
      <c r="C32" s="55" t="s">
        <v>16</v>
      </c>
      <c r="D32" s="55">
        <v>6</v>
      </c>
      <c r="E32" s="51">
        <v>126</v>
      </c>
      <c r="F32" s="55"/>
      <c r="G32" s="57"/>
      <c r="H32" s="134"/>
      <c r="I32" s="134">
        <f>ROUND(H32+(H32*K32),2)</f>
        <v>0</v>
      </c>
      <c r="J32" s="176">
        <f>ROUND(E32*H32,2)</f>
        <v>0</v>
      </c>
      <c r="K32" s="270"/>
      <c r="L32" s="176">
        <f>ROUND(J32+(J32*K32),2)</f>
        <v>0</v>
      </c>
    </row>
    <row r="33" spans="1:247" ht="60">
      <c r="A33" s="135">
        <v>25</v>
      </c>
      <c r="B33" s="68" t="s">
        <v>158</v>
      </c>
      <c r="C33" s="135" t="s">
        <v>16</v>
      </c>
      <c r="D33" s="135">
        <v>6</v>
      </c>
      <c r="E33" s="66">
        <v>18</v>
      </c>
      <c r="F33" s="135"/>
      <c r="G33" s="59"/>
      <c r="H33" s="134"/>
      <c r="I33" s="134">
        <f t="shared" ref="I33:I34" si="6">ROUND(H33+(H33*K33),2)</f>
        <v>0</v>
      </c>
      <c r="J33" s="176">
        <f t="shared" ref="J33:J34" si="7">ROUND(E33*H33,2)</f>
        <v>0</v>
      </c>
      <c r="K33" s="270"/>
      <c r="L33" s="176">
        <f t="shared" ref="L33:L34" si="8">ROUND(J33+(J33*K33),2)</f>
        <v>0</v>
      </c>
    </row>
    <row r="34" spans="1:247" ht="72.75" thickBot="1">
      <c r="A34" s="131">
        <v>26</v>
      </c>
      <c r="B34" s="132" t="s">
        <v>104</v>
      </c>
      <c r="C34" s="131" t="s">
        <v>16</v>
      </c>
      <c r="D34" s="131">
        <v>6</v>
      </c>
      <c r="E34" s="131">
        <v>126</v>
      </c>
      <c r="F34" s="131"/>
      <c r="G34" s="133"/>
      <c r="H34" s="134"/>
      <c r="I34" s="273">
        <f t="shared" si="6"/>
        <v>0</v>
      </c>
      <c r="J34" s="176">
        <f t="shared" si="7"/>
        <v>0</v>
      </c>
      <c r="K34" s="270"/>
      <c r="L34" s="176">
        <f t="shared" si="8"/>
        <v>0</v>
      </c>
    </row>
    <row r="35" spans="1:247" s="146" customFormat="1" ht="15" customHeight="1" thickBot="1">
      <c r="A35" s="162"/>
      <c r="B35" s="162"/>
      <c r="C35" s="162"/>
      <c r="D35" s="162"/>
      <c r="E35" s="162"/>
      <c r="F35" s="162"/>
      <c r="G35" s="295"/>
      <c r="H35" s="295"/>
      <c r="I35" s="164" t="s">
        <v>391</v>
      </c>
      <c r="J35" s="164">
        <f>SUM(J6:J34)</f>
        <v>0</v>
      </c>
      <c r="K35" s="163"/>
      <c r="L35" s="164">
        <f>SUM(L6:L34)</f>
        <v>0</v>
      </c>
      <c r="M35" s="165"/>
      <c r="N35" s="165"/>
      <c r="O35" s="165"/>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row>
    <row r="36" spans="1:247" ht="39" customHeight="1">
      <c r="A36" s="69"/>
      <c r="B36" s="303" t="s">
        <v>153</v>
      </c>
      <c r="C36" s="303"/>
      <c r="D36" s="303"/>
      <c r="E36" s="303"/>
      <c r="F36" s="303"/>
      <c r="G36" s="303"/>
      <c r="H36" s="303"/>
      <c r="I36" s="72"/>
      <c r="J36" s="72"/>
      <c r="K36" s="72"/>
      <c r="L36" s="72"/>
      <c r="M36" s="179"/>
      <c r="N36" s="179"/>
      <c r="O36" s="179"/>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row>
    <row r="37" spans="1:247" ht="11.25" customHeight="1">
      <c r="A37" s="152" t="s">
        <v>375</v>
      </c>
      <c r="B37" s="153"/>
      <c r="C37" s="153"/>
      <c r="D37" s="153"/>
      <c r="E37" s="153"/>
      <c r="F37" s="153"/>
      <c r="G37" s="153"/>
      <c r="H37" s="153"/>
      <c r="I37" s="153"/>
      <c r="J37" s="153"/>
      <c r="K37" s="153"/>
      <c r="L37" s="153"/>
      <c r="M37" s="153"/>
      <c r="N37" s="153"/>
      <c r="O37" s="153"/>
    </row>
    <row r="38" spans="1:247" ht="11.25" customHeight="1">
      <c r="A38" s="152" t="s">
        <v>376</v>
      </c>
      <c r="B38" s="153"/>
      <c r="C38" s="153"/>
      <c r="D38" s="153"/>
      <c r="E38" s="153"/>
      <c r="F38" s="153"/>
      <c r="G38" s="153"/>
      <c r="H38" s="153"/>
      <c r="I38" s="153"/>
      <c r="J38" s="153"/>
      <c r="K38" s="153"/>
      <c r="L38" s="153"/>
      <c r="M38" s="153"/>
      <c r="N38" s="153"/>
      <c r="O38" s="153"/>
    </row>
    <row r="39" spans="1:247" ht="18" customHeight="1">
      <c r="A39" s="73"/>
      <c r="B39" s="303" t="s">
        <v>306</v>
      </c>
      <c r="C39" s="303"/>
      <c r="D39" s="303"/>
      <c r="E39" s="303"/>
      <c r="F39" s="303"/>
      <c r="G39" s="303"/>
      <c r="H39" s="303"/>
      <c r="I39" s="73"/>
      <c r="J39" s="75"/>
      <c r="K39" s="75"/>
      <c r="L39" s="75"/>
    </row>
    <row r="40" spans="1:247" s="36" customFormat="1" ht="14.25" thickBot="1">
      <c r="A40" s="73"/>
      <c r="B40" s="76"/>
      <c r="C40" s="73"/>
      <c r="D40" s="73"/>
      <c r="E40" s="73"/>
      <c r="F40" s="73"/>
      <c r="G40" s="74"/>
      <c r="H40" s="73"/>
      <c r="I40" s="73"/>
      <c r="J40" s="75"/>
      <c r="K40" s="75"/>
      <c r="L40" s="75"/>
      <c r="M40" s="149"/>
      <c r="N40" s="149"/>
      <c r="O40" s="149"/>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row>
    <row r="41" spans="1:247" ht="25.5" customHeight="1" thickBot="1">
      <c r="A41" s="77"/>
      <c r="B41" s="48" t="s">
        <v>154</v>
      </c>
      <c r="C41" s="49"/>
      <c r="D41" s="49"/>
      <c r="E41" s="49"/>
      <c r="F41" s="49"/>
      <c r="G41" s="50"/>
      <c r="H41" s="49"/>
      <c r="I41" s="49"/>
      <c r="J41" s="49"/>
      <c r="K41" s="49"/>
      <c r="L41" s="49"/>
      <c r="M41" s="175"/>
      <c r="N41" s="175"/>
      <c r="O41" s="175"/>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row>
    <row r="42" spans="1:247" ht="132">
      <c r="A42" s="55">
        <v>1</v>
      </c>
      <c r="B42" s="78" t="s">
        <v>101</v>
      </c>
      <c r="C42" s="79" t="s">
        <v>16</v>
      </c>
      <c r="D42" s="80">
        <v>3</v>
      </c>
      <c r="E42" s="81">
        <v>72</v>
      </c>
      <c r="F42" s="82"/>
      <c r="G42" s="79"/>
      <c r="H42" s="83"/>
      <c r="I42" s="273">
        <f t="shared" ref="I42" si="9">ROUND(H42+(H42*K42),2)</f>
        <v>0</v>
      </c>
      <c r="J42" s="176">
        <f t="shared" ref="J42" si="10">ROUND(E42*H42,2)</f>
        <v>0</v>
      </c>
      <c r="K42" s="270"/>
      <c r="L42" s="176">
        <f t="shared" ref="L42" si="11">ROUND(J42+(J42*K42),2)</f>
        <v>0</v>
      </c>
    </row>
    <row r="43" spans="1:247" ht="132">
      <c r="A43" s="55">
        <v>2</v>
      </c>
      <c r="B43" s="56" t="s">
        <v>15</v>
      </c>
      <c r="C43" s="55" t="s">
        <v>16</v>
      </c>
      <c r="D43" s="55">
        <v>3</v>
      </c>
      <c r="E43" s="51">
        <v>72</v>
      </c>
      <c r="F43" s="55"/>
      <c r="G43" s="57"/>
      <c r="H43" s="83"/>
      <c r="I43" s="273">
        <f t="shared" ref="I43:I46" si="12">ROUND(H43+(H43*K43),2)</f>
        <v>0</v>
      </c>
      <c r="J43" s="176">
        <f t="shared" ref="J43:J46" si="13">ROUND(E43*H43,2)</f>
        <v>0</v>
      </c>
      <c r="K43" s="270"/>
      <c r="L43" s="176">
        <f t="shared" ref="L43:L46" si="14">ROUND(J43+(J43*K43),2)</f>
        <v>0</v>
      </c>
    </row>
    <row r="44" spans="1:247" ht="60">
      <c r="A44" s="55">
        <v>3</v>
      </c>
      <c r="B44" s="56" t="s">
        <v>19</v>
      </c>
      <c r="C44" s="55" t="s">
        <v>16</v>
      </c>
      <c r="D44" s="55">
        <v>3</v>
      </c>
      <c r="E44" s="51">
        <v>9</v>
      </c>
      <c r="F44" s="55"/>
      <c r="G44" s="57"/>
      <c r="H44" s="83"/>
      <c r="I44" s="273">
        <f t="shared" si="12"/>
        <v>0</v>
      </c>
      <c r="J44" s="176">
        <f t="shared" si="13"/>
        <v>0</v>
      </c>
      <c r="K44" s="270"/>
      <c r="L44" s="176">
        <f t="shared" si="14"/>
        <v>0</v>
      </c>
    </row>
    <row r="45" spans="1:247" ht="108">
      <c r="A45" s="55">
        <v>4</v>
      </c>
      <c r="B45" s="56" t="s">
        <v>21</v>
      </c>
      <c r="C45" s="55" t="s">
        <v>16</v>
      </c>
      <c r="D45" s="55">
        <v>3</v>
      </c>
      <c r="E45" s="51">
        <v>90</v>
      </c>
      <c r="F45" s="55"/>
      <c r="G45" s="57"/>
      <c r="H45" s="83"/>
      <c r="I45" s="273">
        <f t="shared" si="12"/>
        <v>0</v>
      </c>
      <c r="J45" s="176">
        <f t="shared" si="13"/>
        <v>0</v>
      </c>
      <c r="K45" s="270"/>
      <c r="L45" s="176">
        <f t="shared" si="14"/>
        <v>0</v>
      </c>
    </row>
    <row r="46" spans="1:247" ht="72">
      <c r="A46" s="55">
        <v>5</v>
      </c>
      <c r="B46" s="56" t="s">
        <v>23</v>
      </c>
      <c r="C46" s="55" t="s">
        <v>16</v>
      </c>
      <c r="D46" s="55">
        <v>6</v>
      </c>
      <c r="E46" s="51">
        <v>180</v>
      </c>
      <c r="F46" s="55"/>
      <c r="G46" s="57"/>
      <c r="H46" s="83"/>
      <c r="I46" s="273">
        <f t="shared" si="12"/>
        <v>0</v>
      </c>
      <c r="J46" s="176">
        <f t="shared" si="13"/>
        <v>0</v>
      </c>
      <c r="K46" s="270"/>
      <c r="L46" s="176">
        <f t="shared" si="14"/>
        <v>0</v>
      </c>
    </row>
    <row r="47" spans="1:247" ht="108">
      <c r="A47" s="55">
        <v>6</v>
      </c>
      <c r="B47" s="56" t="s">
        <v>25</v>
      </c>
      <c r="C47" s="55" t="s">
        <v>16</v>
      </c>
      <c r="D47" s="55">
        <v>3</v>
      </c>
      <c r="E47" s="51">
        <v>126</v>
      </c>
      <c r="F47" s="55"/>
      <c r="G47" s="57"/>
      <c r="H47" s="83"/>
      <c r="I47" s="273">
        <f t="shared" ref="I47:I55" si="15">ROUND(H47+(H47*K47),2)</f>
        <v>0</v>
      </c>
      <c r="J47" s="176">
        <f t="shared" ref="J47:J55" si="16">ROUND(E47*H47,2)</f>
        <v>0</v>
      </c>
      <c r="K47" s="270"/>
      <c r="L47" s="176">
        <f t="shared" ref="L47:L55" si="17">ROUND(J47+(J47*K47),2)</f>
        <v>0</v>
      </c>
    </row>
    <row r="48" spans="1:247" ht="72">
      <c r="A48" s="55">
        <v>7</v>
      </c>
      <c r="B48" s="56" t="s">
        <v>27</v>
      </c>
      <c r="C48" s="55" t="s">
        <v>16</v>
      </c>
      <c r="D48" s="55">
        <v>6</v>
      </c>
      <c r="E48" s="51">
        <v>252</v>
      </c>
      <c r="F48" s="55"/>
      <c r="G48" s="57"/>
      <c r="H48" s="83"/>
      <c r="I48" s="273">
        <f t="shared" si="15"/>
        <v>0</v>
      </c>
      <c r="J48" s="176">
        <f t="shared" si="16"/>
        <v>0</v>
      </c>
      <c r="K48" s="270"/>
      <c r="L48" s="176">
        <f t="shared" si="17"/>
        <v>0</v>
      </c>
    </row>
    <row r="49" spans="1:12" ht="108">
      <c r="A49" s="55">
        <v>8</v>
      </c>
      <c r="B49" s="56" t="s">
        <v>29</v>
      </c>
      <c r="C49" s="55" t="s">
        <v>16</v>
      </c>
      <c r="D49" s="55">
        <v>3</v>
      </c>
      <c r="E49" s="51">
        <v>126</v>
      </c>
      <c r="F49" s="55"/>
      <c r="G49" s="57"/>
      <c r="H49" s="83"/>
      <c r="I49" s="273">
        <f t="shared" si="15"/>
        <v>0</v>
      </c>
      <c r="J49" s="176">
        <f t="shared" si="16"/>
        <v>0</v>
      </c>
      <c r="K49" s="270"/>
      <c r="L49" s="176">
        <f t="shared" si="17"/>
        <v>0</v>
      </c>
    </row>
    <row r="50" spans="1:12" ht="72">
      <c r="A50" s="55">
        <v>9</v>
      </c>
      <c r="B50" s="56" t="s">
        <v>30</v>
      </c>
      <c r="C50" s="55" t="s">
        <v>16</v>
      </c>
      <c r="D50" s="55">
        <v>6</v>
      </c>
      <c r="E50" s="51">
        <v>252</v>
      </c>
      <c r="F50" s="55"/>
      <c r="G50" s="57"/>
      <c r="H50" s="83"/>
      <c r="I50" s="273">
        <f t="shared" si="15"/>
        <v>0</v>
      </c>
      <c r="J50" s="176">
        <f t="shared" si="16"/>
        <v>0</v>
      </c>
      <c r="K50" s="270"/>
      <c r="L50" s="176">
        <f t="shared" si="17"/>
        <v>0</v>
      </c>
    </row>
    <row r="51" spans="1:12" ht="48">
      <c r="A51" s="55">
        <v>10</v>
      </c>
      <c r="B51" s="56" t="s">
        <v>166</v>
      </c>
      <c r="C51" s="55" t="s">
        <v>16</v>
      </c>
      <c r="D51" s="55">
        <v>5</v>
      </c>
      <c r="E51" s="51">
        <v>75</v>
      </c>
      <c r="F51" s="55"/>
      <c r="G51" s="57"/>
      <c r="H51" s="83"/>
      <c r="I51" s="273">
        <f t="shared" si="15"/>
        <v>0</v>
      </c>
      <c r="J51" s="176">
        <f t="shared" si="16"/>
        <v>0</v>
      </c>
      <c r="K51" s="270"/>
      <c r="L51" s="176">
        <f t="shared" si="17"/>
        <v>0</v>
      </c>
    </row>
    <row r="52" spans="1:12" ht="48">
      <c r="A52" s="55">
        <v>11</v>
      </c>
      <c r="B52" s="56" t="s">
        <v>167</v>
      </c>
      <c r="C52" s="55" t="s">
        <v>16</v>
      </c>
      <c r="D52" s="55">
        <v>5</v>
      </c>
      <c r="E52" s="51">
        <v>30</v>
      </c>
      <c r="F52" s="55"/>
      <c r="G52" s="57"/>
      <c r="H52" s="83"/>
      <c r="I52" s="273">
        <f t="shared" si="15"/>
        <v>0</v>
      </c>
      <c r="J52" s="176">
        <f t="shared" si="16"/>
        <v>0</v>
      </c>
      <c r="K52" s="270"/>
      <c r="L52" s="176">
        <f t="shared" si="17"/>
        <v>0</v>
      </c>
    </row>
    <row r="53" spans="1:12" ht="72">
      <c r="A53" s="55">
        <v>12</v>
      </c>
      <c r="B53" s="63" t="s">
        <v>33</v>
      </c>
      <c r="C53" s="55" t="s">
        <v>16</v>
      </c>
      <c r="D53" s="55">
        <v>6</v>
      </c>
      <c r="E53" s="51">
        <v>54</v>
      </c>
      <c r="F53" s="55"/>
      <c r="G53" s="57"/>
      <c r="H53" s="83"/>
      <c r="I53" s="273">
        <f t="shared" si="15"/>
        <v>0</v>
      </c>
      <c r="J53" s="176">
        <f t="shared" si="16"/>
        <v>0</v>
      </c>
      <c r="K53" s="270"/>
      <c r="L53" s="176">
        <f t="shared" si="17"/>
        <v>0</v>
      </c>
    </row>
    <row r="54" spans="1:12" ht="36">
      <c r="A54" s="55">
        <v>13</v>
      </c>
      <c r="B54" s="65" t="s">
        <v>162</v>
      </c>
      <c r="C54" s="55" t="s">
        <v>16</v>
      </c>
      <c r="D54" s="55">
        <v>5</v>
      </c>
      <c r="E54" s="51">
        <v>30</v>
      </c>
      <c r="F54" s="55"/>
      <c r="G54" s="57"/>
      <c r="H54" s="83"/>
      <c r="I54" s="273">
        <f t="shared" si="15"/>
        <v>0</v>
      </c>
      <c r="J54" s="176">
        <f t="shared" si="16"/>
        <v>0</v>
      </c>
      <c r="K54" s="270"/>
      <c r="L54" s="176">
        <f t="shared" si="17"/>
        <v>0</v>
      </c>
    </row>
    <row r="55" spans="1:12" ht="36">
      <c r="A55" s="55">
        <v>14</v>
      </c>
      <c r="B55" s="63" t="s">
        <v>35</v>
      </c>
      <c r="C55" s="55" t="s">
        <v>16</v>
      </c>
      <c r="D55" s="55">
        <v>6</v>
      </c>
      <c r="E55" s="51">
        <v>36</v>
      </c>
      <c r="F55" s="55"/>
      <c r="G55" s="57"/>
      <c r="H55" s="83"/>
      <c r="I55" s="273">
        <f t="shared" si="15"/>
        <v>0</v>
      </c>
      <c r="J55" s="176">
        <f t="shared" si="16"/>
        <v>0</v>
      </c>
      <c r="K55" s="270"/>
      <c r="L55" s="176">
        <f t="shared" si="17"/>
        <v>0</v>
      </c>
    </row>
    <row r="56" spans="1:12" ht="24">
      <c r="A56" s="55">
        <v>15</v>
      </c>
      <c r="B56" s="65" t="s">
        <v>160</v>
      </c>
      <c r="C56" s="55" t="s">
        <v>16</v>
      </c>
      <c r="D56" s="55">
        <v>6</v>
      </c>
      <c r="E56" s="51">
        <v>36</v>
      </c>
      <c r="F56" s="55"/>
      <c r="G56" s="57"/>
      <c r="H56" s="83"/>
      <c r="I56" s="273">
        <f t="shared" ref="I56:I78" si="18">ROUND(H56+(H56*K56),2)</f>
        <v>0</v>
      </c>
      <c r="J56" s="176">
        <f t="shared" ref="J56:J78" si="19">ROUND(E56*H56,2)</f>
        <v>0</v>
      </c>
      <c r="K56" s="270"/>
      <c r="L56" s="176">
        <f t="shared" ref="L56:L78" si="20">ROUND(J56+(J56*K56),2)</f>
        <v>0</v>
      </c>
    </row>
    <row r="57" spans="1:12" ht="36">
      <c r="A57" s="55">
        <v>16</v>
      </c>
      <c r="B57" s="63" t="s">
        <v>36</v>
      </c>
      <c r="C57" s="55" t="s">
        <v>16</v>
      </c>
      <c r="D57" s="55">
        <v>6</v>
      </c>
      <c r="E57" s="51">
        <v>36</v>
      </c>
      <c r="F57" s="55"/>
      <c r="G57" s="57"/>
      <c r="H57" s="83"/>
      <c r="I57" s="273">
        <f t="shared" si="18"/>
        <v>0</v>
      </c>
      <c r="J57" s="176">
        <f t="shared" si="19"/>
        <v>0</v>
      </c>
      <c r="K57" s="270"/>
      <c r="L57" s="176">
        <f t="shared" si="20"/>
        <v>0</v>
      </c>
    </row>
    <row r="58" spans="1:12" ht="36">
      <c r="A58" s="55">
        <v>17</v>
      </c>
      <c r="B58" s="63" t="s">
        <v>38</v>
      </c>
      <c r="C58" s="55" t="s">
        <v>16</v>
      </c>
      <c r="D58" s="55">
        <v>6</v>
      </c>
      <c r="E58" s="51">
        <v>36</v>
      </c>
      <c r="F58" s="55"/>
      <c r="G58" s="57"/>
      <c r="H58" s="83"/>
      <c r="I58" s="273">
        <f t="shared" si="18"/>
        <v>0</v>
      </c>
      <c r="J58" s="176">
        <f t="shared" si="19"/>
        <v>0</v>
      </c>
      <c r="K58" s="270"/>
      <c r="L58" s="176">
        <f t="shared" si="20"/>
        <v>0</v>
      </c>
    </row>
    <row r="59" spans="1:12" ht="48">
      <c r="A59" s="55">
        <v>18</v>
      </c>
      <c r="B59" s="63" t="s">
        <v>40</v>
      </c>
      <c r="C59" s="55" t="s">
        <v>16</v>
      </c>
      <c r="D59" s="55">
        <v>20</v>
      </c>
      <c r="E59" s="51">
        <v>300</v>
      </c>
      <c r="F59" s="55"/>
      <c r="G59" s="57"/>
      <c r="H59" s="83"/>
      <c r="I59" s="273">
        <f t="shared" si="18"/>
        <v>0</v>
      </c>
      <c r="J59" s="176">
        <f t="shared" si="19"/>
        <v>0</v>
      </c>
      <c r="K59" s="270"/>
      <c r="L59" s="176">
        <f t="shared" si="20"/>
        <v>0</v>
      </c>
    </row>
    <row r="60" spans="1:12" ht="48">
      <c r="A60" s="55">
        <v>19</v>
      </c>
      <c r="B60" s="63" t="s">
        <v>41</v>
      </c>
      <c r="C60" s="55" t="s">
        <v>16</v>
      </c>
      <c r="D60" s="55">
        <v>6</v>
      </c>
      <c r="E60" s="51">
        <v>36</v>
      </c>
      <c r="F60" s="55"/>
      <c r="G60" s="57"/>
      <c r="H60" s="83"/>
      <c r="I60" s="273">
        <f t="shared" si="18"/>
        <v>0</v>
      </c>
      <c r="J60" s="176">
        <f t="shared" si="19"/>
        <v>0</v>
      </c>
      <c r="K60" s="270"/>
      <c r="L60" s="176">
        <f t="shared" si="20"/>
        <v>0</v>
      </c>
    </row>
    <row r="61" spans="1:12" ht="36">
      <c r="A61" s="55">
        <v>20</v>
      </c>
      <c r="B61" s="63" t="s">
        <v>43</v>
      </c>
      <c r="C61" s="55" t="s">
        <v>16</v>
      </c>
      <c r="D61" s="55">
        <v>12</v>
      </c>
      <c r="E61" s="51">
        <v>36</v>
      </c>
      <c r="F61" s="55"/>
      <c r="G61" s="84"/>
      <c r="H61" s="83"/>
      <c r="I61" s="273">
        <f t="shared" si="18"/>
        <v>0</v>
      </c>
      <c r="J61" s="176">
        <f t="shared" si="19"/>
        <v>0</v>
      </c>
      <c r="K61" s="270"/>
      <c r="L61" s="176">
        <f t="shared" si="20"/>
        <v>0</v>
      </c>
    </row>
    <row r="62" spans="1:12" ht="36">
      <c r="A62" s="55">
        <v>21</v>
      </c>
      <c r="B62" s="63" t="s">
        <v>45</v>
      </c>
      <c r="C62" s="55" t="s">
        <v>16</v>
      </c>
      <c r="D62" s="55">
        <v>12</v>
      </c>
      <c r="E62" s="51">
        <v>36</v>
      </c>
      <c r="F62" s="55"/>
      <c r="G62" s="84"/>
      <c r="H62" s="83"/>
      <c r="I62" s="273">
        <f t="shared" si="18"/>
        <v>0</v>
      </c>
      <c r="J62" s="176">
        <f t="shared" si="19"/>
        <v>0</v>
      </c>
      <c r="K62" s="270"/>
      <c r="L62" s="176">
        <f t="shared" si="20"/>
        <v>0</v>
      </c>
    </row>
    <row r="63" spans="1:12" ht="60">
      <c r="A63" s="55">
        <v>22</v>
      </c>
      <c r="B63" s="63" t="s">
        <v>46</v>
      </c>
      <c r="C63" s="55" t="s">
        <v>18</v>
      </c>
      <c r="D63" s="55">
        <v>6</v>
      </c>
      <c r="E63" s="51">
        <v>72</v>
      </c>
      <c r="F63" s="55"/>
      <c r="G63" s="57"/>
      <c r="H63" s="83"/>
      <c r="I63" s="273">
        <f t="shared" si="18"/>
        <v>0</v>
      </c>
      <c r="J63" s="176">
        <f t="shared" si="19"/>
        <v>0</v>
      </c>
      <c r="K63" s="270"/>
      <c r="L63" s="176">
        <f t="shared" si="20"/>
        <v>0</v>
      </c>
    </row>
    <row r="64" spans="1:12" ht="72">
      <c r="A64" s="55">
        <v>23</v>
      </c>
      <c r="B64" s="63" t="s">
        <v>47</v>
      </c>
      <c r="C64" s="55" t="s">
        <v>16</v>
      </c>
      <c r="D64" s="55">
        <v>3</v>
      </c>
      <c r="E64" s="51">
        <v>180</v>
      </c>
      <c r="F64" s="55"/>
      <c r="G64" s="57"/>
      <c r="H64" s="83"/>
      <c r="I64" s="273">
        <f t="shared" si="18"/>
        <v>0</v>
      </c>
      <c r="J64" s="176">
        <f t="shared" si="19"/>
        <v>0</v>
      </c>
      <c r="K64" s="270"/>
      <c r="L64" s="176">
        <f t="shared" si="20"/>
        <v>0</v>
      </c>
    </row>
    <row r="65" spans="1:247" ht="48">
      <c r="A65" s="55">
        <v>24</v>
      </c>
      <c r="B65" s="85" t="s">
        <v>82</v>
      </c>
      <c r="C65" s="55" t="s">
        <v>16</v>
      </c>
      <c r="D65" s="55">
        <v>3</v>
      </c>
      <c r="E65" s="51">
        <v>18</v>
      </c>
      <c r="F65" s="55"/>
      <c r="G65" s="57"/>
      <c r="H65" s="83"/>
      <c r="I65" s="273">
        <f t="shared" si="18"/>
        <v>0</v>
      </c>
      <c r="J65" s="176">
        <f t="shared" si="19"/>
        <v>0</v>
      </c>
      <c r="K65" s="270"/>
      <c r="L65" s="176">
        <f t="shared" si="20"/>
        <v>0</v>
      </c>
    </row>
    <row r="66" spans="1:247" ht="48">
      <c r="A66" s="55">
        <v>25</v>
      </c>
      <c r="B66" s="63" t="s">
        <v>52</v>
      </c>
      <c r="C66" s="55" t="s">
        <v>16</v>
      </c>
      <c r="D66" s="55">
        <v>6</v>
      </c>
      <c r="E66" s="51">
        <v>18</v>
      </c>
      <c r="F66" s="55"/>
      <c r="G66" s="57"/>
      <c r="H66" s="83"/>
      <c r="I66" s="273">
        <f t="shared" si="18"/>
        <v>0</v>
      </c>
      <c r="J66" s="176">
        <f t="shared" si="19"/>
        <v>0</v>
      </c>
      <c r="K66" s="270"/>
      <c r="L66" s="176">
        <f t="shared" si="20"/>
        <v>0</v>
      </c>
    </row>
    <row r="67" spans="1:247" ht="60">
      <c r="A67" s="55">
        <v>26</v>
      </c>
      <c r="B67" s="63" t="s">
        <v>107</v>
      </c>
      <c r="C67" s="55" t="s">
        <v>16</v>
      </c>
      <c r="D67" s="55">
        <v>6</v>
      </c>
      <c r="E67" s="51">
        <v>90</v>
      </c>
      <c r="F67" s="55"/>
      <c r="G67" s="57"/>
      <c r="H67" s="83"/>
      <c r="I67" s="273">
        <f t="shared" si="18"/>
        <v>0</v>
      </c>
      <c r="J67" s="176">
        <f t="shared" si="19"/>
        <v>0</v>
      </c>
      <c r="K67" s="270"/>
      <c r="L67" s="176">
        <f t="shared" si="20"/>
        <v>0</v>
      </c>
    </row>
    <row r="68" spans="1:247" ht="72">
      <c r="A68" s="55">
        <v>27</v>
      </c>
      <c r="B68" s="63" t="s">
        <v>53</v>
      </c>
      <c r="C68" s="55" t="s">
        <v>16</v>
      </c>
      <c r="D68" s="55">
        <v>50</v>
      </c>
      <c r="E68" s="51">
        <v>1500</v>
      </c>
      <c r="F68" s="55"/>
      <c r="G68" s="57"/>
      <c r="H68" s="83"/>
      <c r="I68" s="273">
        <f t="shared" si="18"/>
        <v>0</v>
      </c>
      <c r="J68" s="176">
        <f t="shared" si="19"/>
        <v>0</v>
      </c>
      <c r="K68" s="270"/>
      <c r="L68" s="176">
        <f t="shared" si="20"/>
        <v>0</v>
      </c>
    </row>
    <row r="69" spans="1:247" ht="24">
      <c r="A69" s="55">
        <v>28</v>
      </c>
      <c r="B69" s="63" t="s">
        <v>168</v>
      </c>
      <c r="C69" s="55" t="s">
        <v>16</v>
      </c>
      <c r="D69" s="55">
        <v>100</v>
      </c>
      <c r="E69" s="51">
        <v>600</v>
      </c>
      <c r="F69" s="55"/>
      <c r="G69" s="57"/>
      <c r="H69" s="83"/>
      <c r="I69" s="273">
        <f t="shared" si="18"/>
        <v>0</v>
      </c>
      <c r="J69" s="176">
        <f t="shared" si="19"/>
        <v>0</v>
      </c>
      <c r="K69" s="270"/>
      <c r="L69" s="176">
        <f t="shared" si="20"/>
        <v>0</v>
      </c>
    </row>
    <row r="70" spans="1:247" ht="60">
      <c r="A70" s="55">
        <v>29</v>
      </c>
      <c r="B70" s="63" t="s">
        <v>106</v>
      </c>
      <c r="C70" s="55" t="s">
        <v>16</v>
      </c>
      <c r="D70" s="55">
        <v>6</v>
      </c>
      <c r="E70" s="51">
        <v>36</v>
      </c>
      <c r="F70" s="55"/>
      <c r="G70" s="57"/>
      <c r="H70" s="83"/>
      <c r="I70" s="273">
        <f t="shared" si="18"/>
        <v>0</v>
      </c>
      <c r="J70" s="176">
        <f t="shared" si="19"/>
        <v>0</v>
      </c>
      <c r="K70" s="270"/>
      <c r="L70" s="176">
        <f t="shared" si="20"/>
        <v>0</v>
      </c>
    </row>
    <row r="71" spans="1:247" ht="60">
      <c r="A71" s="55">
        <v>30</v>
      </c>
      <c r="B71" s="63" t="s">
        <v>105</v>
      </c>
      <c r="C71" s="55" t="s">
        <v>16</v>
      </c>
      <c r="D71" s="55">
        <v>6</v>
      </c>
      <c r="E71" s="51">
        <v>144</v>
      </c>
      <c r="F71" s="55"/>
      <c r="G71" s="57"/>
      <c r="H71" s="83"/>
      <c r="I71" s="273">
        <f t="shared" si="18"/>
        <v>0</v>
      </c>
      <c r="J71" s="176">
        <f t="shared" si="19"/>
        <v>0</v>
      </c>
      <c r="K71" s="270"/>
      <c r="L71" s="176">
        <f t="shared" si="20"/>
        <v>0</v>
      </c>
    </row>
    <row r="72" spans="1:247" s="39" customFormat="1" ht="84">
      <c r="A72" s="55">
        <v>31</v>
      </c>
      <c r="B72" s="63" t="s">
        <v>58</v>
      </c>
      <c r="C72" s="55" t="s">
        <v>16</v>
      </c>
      <c r="D72" s="55">
        <v>6</v>
      </c>
      <c r="E72" s="51">
        <v>90</v>
      </c>
      <c r="F72" s="55"/>
      <c r="G72" s="57"/>
      <c r="H72" s="83"/>
      <c r="I72" s="273">
        <f t="shared" si="18"/>
        <v>0</v>
      </c>
      <c r="J72" s="176">
        <f t="shared" si="19"/>
        <v>0</v>
      </c>
      <c r="K72" s="270"/>
      <c r="L72" s="176">
        <f t="shared" si="20"/>
        <v>0</v>
      </c>
      <c r="M72" s="149"/>
      <c r="N72" s="149"/>
      <c r="O72" s="149"/>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row>
    <row r="73" spans="1:247" s="39" customFormat="1" ht="36">
      <c r="A73" s="86">
        <v>32</v>
      </c>
      <c r="B73" s="87" t="s">
        <v>111</v>
      </c>
      <c r="C73" s="86"/>
      <c r="D73" s="86"/>
      <c r="E73" s="51"/>
      <c r="F73" s="86"/>
      <c r="G73" s="86"/>
      <c r="H73" s="83"/>
      <c r="I73" s="273"/>
      <c r="J73" s="176"/>
      <c r="K73" s="270"/>
      <c r="L73" s="176"/>
      <c r="M73" s="180"/>
      <c r="N73" s="180"/>
      <c r="O73" s="180"/>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c r="BA73" s="261"/>
      <c r="BB73" s="261"/>
      <c r="BC73" s="261"/>
      <c r="BD73" s="261"/>
      <c r="BE73" s="261"/>
      <c r="BF73" s="261"/>
      <c r="BG73" s="261"/>
      <c r="BH73" s="261"/>
      <c r="BI73" s="261"/>
      <c r="BJ73" s="261"/>
      <c r="BK73" s="261"/>
      <c r="BL73" s="261"/>
      <c r="BM73" s="261"/>
      <c r="BN73" s="261"/>
      <c r="BO73" s="261"/>
      <c r="BP73" s="261"/>
      <c r="BQ73" s="261"/>
      <c r="BR73" s="261"/>
      <c r="BS73" s="261"/>
      <c r="BT73" s="261"/>
      <c r="BU73" s="261"/>
      <c r="BV73" s="261"/>
      <c r="BW73" s="261"/>
      <c r="BX73" s="261"/>
      <c r="BY73" s="261"/>
      <c r="BZ73" s="261"/>
      <c r="CA73" s="261"/>
      <c r="CB73" s="261"/>
      <c r="CC73" s="261"/>
      <c r="CD73" s="261"/>
      <c r="CE73" s="261"/>
      <c r="CF73" s="261"/>
    </row>
    <row r="74" spans="1:247" s="39" customFormat="1" ht="13.5">
      <c r="A74" s="86" t="s">
        <v>163</v>
      </c>
      <c r="B74" s="87" t="s">
        <v>113</v>
      </c>
      <c r="C74" s="86" t="s">
        <v>16</v>
      </c>
      <c r="D74" s="86">
        <v>6</v>
      </c>
      <c r="E74" s="51">
        <v>18</v>
      </c>
      <c r="F74" s="86"/>
      <c r="G74" s="86"/>
      <c r="H74" s="83"/>
      <c r="I74" s="273">
        <f t="shared" si="18"/>
        <v>0</v>
      </c>
      <c r="J74" s="176">
        <f t="shared" si="19"/>
        <v>0</v>
      </c>
      <c r="K74" s="270"/>
      <c r="L74" s="176">
        <f t="shared" si="20"/>
        <v>0</v>
      </c>
      <c r="M74" s="180"/>
      <c r="N74" s="180"/>
      <c r="O74" s="180"/>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261"/>
      <c r="CC74" s="261"/>
      <c r="CD74" s="261"/>
      <c r="CE74" s="261"/>
      <c r="CF74" s="261"/>
    </row>
    <row r="75" spans="1:247" s="39" customFormat="1" ht="13.5">
      <c r="A75" s="86" t="s">
        <v>164</v>
      </c>
      <c r="B75" s="87" t="s">
        <v>115</v>
      </c>
      <c r="C75" s="86" t="s">
        <v>16</v>
      </c>
      <c r="D75" s="86">
        <v>6</v>
      </c>
      <c r="E75" s="51">
        <v>36</v>
      </c>
      <c r="F75" s="86"/>
      <c r="G75" s="86"/>
      <c r="H75" s="83"/>
      <c r="I75" s="273">
        <f t="shared" si="18"/>
        <v>0</v>
      </c>
      <c r="J75" s="176">
        <f t="shared" si="19"/>
        <v>0</v>
      </c>
      <c r="K75" s="270"/>
      <c r="L75" s="176">
        <f t="shared" si="20"/>
        <v>0</v>
      </c>
      <c r="M75" s="180"/>
      <c r="N75" s="180"/>
      <c r="O75" s="180"/>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261"/>
      <c r="CC75" s="261"/>
      <c r="CD75" s="261"/>
      <c r="CE75" s="261"/>
      <c r="CF75" s="261"/>
    </row>
    <row r="76" spans="1:247" s="39" customFormat="1" ht="13.5">
      <c r="A76" s="86" t="s">
        <v>165</v>
      </c>
      <c r="B76" s="87" t="s">
        <v>117</v>
      </c>
      <c r="C76" s="86" t="s">
        <v>16</v>
      </c>
      <c r="D76" s="89">
        <v>6</v>
      </c>
      <c r="E76" s="51">
        <v>18</v>
      </c>
      <c r="F76" s="89"/>
      <c r="G76" s="86"/>
      <c r="H76" s="83"/>
      <c r="I76" s="273">
        <f t="shared" si="18"/>
        <v>0</v>
      </c>
      <c r="J76" s="176">
        <f t="shared" si="19"/>
        <v>0</v>
      </c>
      <c r="K76" s="270"/>
      <c r="L76" s="176">
        <f t="shared" si="20"/>
        <v>0</v>
      </c>
      <c r="M76" s="180"/>
      <c r="N76" s="180"/>
      <c r="O76" s="180"/>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1"/>
      <c r="BO76" s="261"/>
      <c r="BP76" s="261"/>
      <c r="BQ76" s="261"/>
      <c r="BR76" s="261"/>
      <c r="BS76" s="261"/>
      <c r="BT76" s="261"/>
      <c r="BU76" s="261"/>
      <c r="BV76" s="261"/>
      <c r="BW76" s="261"/>
      <c r="BX76" s="261"/>
      <c r="BY76" s="261"/>
      <c r="BZ76" s="261"/>
      <c r="CA76" s="261"/>
      <c r="CB76" s="261"/>
      <c r="CC76" s="261"/>
      <c r="CD76" s="261"/>
      <c r="CE76" s="261"/>
      <c r="CF76" s="261"/>
    </row>
    <row r="77" spans="1:247" s="39" customFormat="1" ht="24">
      <c r="A77" s="86">
        <v>33</v>
      </c>
      <c r="B77" s="90" t="s">
        <v>118</v>
      </c>
      <c r="C77" s="86" t="s">
        <v>16</v>
      </c>
      <c r="D77" s="86">
        <v>20</v>
      </c>
      <c r="E77" s="51">
        <v>60</v>
      </c>
      <c r="F77" s="86"/>
      <c r="G77" s="79"/>
      <c r="H77" s="83"/>
      <c r="I77" s="273">
        <f t="shared" si="18"/>
        <v>0</v>
      </c>
      <c r="J77" s="176">
        <f t="shared" si="19"/>
        <v>0</v>
      </c>
      <c r="K77" s="270"/>
      <c r="L77" s="176">
        <f t="shared" si="20"/>
        <v>0</v>
      </c>
      <c r="M77" s="180"/>
      <c r="N77" s="180"/>
      <c r="O77" s="180"/>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1"/>
      <c r="CB77" s="261"/>
      <c r="CC77" s="261"/>
      <c r="CD77" s="261"/>
      <c r="CE77" s="261"/>
      <c r="CF77" s="261"/>
    </row>
    <row r="78" spans="1:247" ht="24.75" thickBot="1">
      <c r="A78" s="91">
        <v>34</v>
      </c>
      <c r="B78" s="92" t="s">
        <v>119</v>
      </c>
      <c r="C78" s="93" t="s">
        <v>16</v>
      </c>
      <c r="D78" s="86">
        <v>20</v>
      </c>
      <c r="E78" s="51">
        <v>60</v>
      </c>
      <c r="F78" s="86"/>
      <c r="G78" s="79"/>
      <c r="H78" s="83"/>
      <c r="I78" s="273">
        <f t="shared" si="18"/>
        <v>0</v>
      </c>
      <c r="J78" s="176">
        <f t="shared" si="19"/>
        <v>0</v>
      </c>
      <c r="K78" s="270"/>
      <c r="L78" s="176">
        <f t="shared" si="20"/>
        <v>0</v>
      </c>
      <c r="M78" s="180"/>
      <c r="N78" s="180"/>
      <c r="O78" s="180"/>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1"/>
      <c r="CB78" s="261"/>
      <c r="CC78" s="261"/>
      <c r="CD78" s="261"/>
      <c r="CE78" s="261"/>
      <c r="CF78" s="261"/>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row>
    <row r="79" spans="1:247" s="146" customFormat="1" ht="15" customHeight="1" thickBot="1">
      <c r="A79" s="162"/>
      <c r="B79" s="162"/>
      <c r="C79" s="162"/>
      <c r="D79" s="162"/>
      <c r="E79" s="162"/>
      <c r="F79" s="162"/>
      <c r="G79" s="295"/>
      <c r="H79" s="295"/>
      <c r="I79" s="164" t="s">
        <v>392</v>
      </c>
      <c r="J79" s="164">
        <f>SUM(J42:J78)</f>
        <v>0</v>
      </c>
      <c r="K79" s="163"/>
      <c r="L79" s="164">
        <f>SUM(L42:L78)</f>
        <v>0</v>
      </c>
      <c r="M79" s="165"/>
      <c r="N79" s="165"/>
      <c r="O79" s="165"/>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c r="CA79" s="260"/>
      <c r="CB79" s="260"/>
      <c r="CC79" s="260"/>
      <c r="CD79" s="260"/>
      <c r="CE79" s="260"/>
      <c r="CF79" s="260"/>
    </row>
    <row r="80" spans="1:247" s="36" customFormat="1" ht="13.5" thickBot="1">
      <c r="A80" s="94"/>
      <c r="B80" s="95"/>
      <c r="C80" s="94"/>
      <c r="D80" s="94"/>
      <c r="E80" s="94"/>
      <c r="F80" s="94"/>
      <c r="G80" s="96"/>
      <c r="H80" s="97"/>
      <c r="I80" s="97"/>
      <c r="J80" s="97"/>
      <c r="K80" s="98"/>
      <c r="L80" s="98"/>
      <c r="M80" s="149"/>
      <c r="N80" s="149"/>
      <c r="O80" s="149"/>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row>
    <row r="81" spans="1:247" customFormat="1" ht="14.25" thickBot="1">
      <c r="A81" s="47"/>
      <c r="B81" s="48" t="s">
        <v>156</v>
      </c>
      <c r="C81" s="49"/>
      <c r="D81" s="49"/>
      <c r="E81" s="49"/>
      <c r="F81" s="49"/>
      <c r="G81" s="50"/>
      <c r="H81" s="49"/>
      <c r="I81" s="49"/>
      <c r="J81" s="49"/>
      <c r="K81" s="49"/>
      <c r="L81" s="49"/>
      <c r="M81" s="175"/>
      <c r="N81" s="175"/>
      <c r="O81" s="175"/>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row>
    <row r="82" spans="1:247" s="39" customFormat="1" ht="36">
      <c r="A82" s="86">
        <v>1</v>
      </c>
      <c r="B82" s="99" t="s">
        <v>120</v>
      </c>
      <c r="C82" s="86"/>
      <c r="D82" s="86"/>
      <c r="E82" s="86"/>
      <c r="F82" s="86"/>
      <c r="G82" s="79"/>
      <c r="H82" s="88"/>
      <c r="I82" s="88"/>
      <c r="J82" s="88"/>
      <c r="K82" s="88"/>
      <c r="L82" s="88"/>
      <c r="M82" s="180"/>
      <c r="N82" s="180"/>
      <c r="O82" s="180"/>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row>
    <row r="83" spans="1:247" s="39" customFormat="1" ht="13.5">
      <c r="A83" s="86" t="s">
        <v>112</v>
      </c>
      <c r="B83" s="87" t="s">
        <v>121</v>
      </c>
      <c r="C83" s="86" t="s">
        <v>16</v>
      </c>
      <c r="D83" s="86">
        <v>1</v>
      </c>
      <c r="E83" s="51">
        <v>30</v>
      </c>
      <c r="F83" s="86"/>
      <c r="G83" s="86"/>
      <c r="H83" s="88"/>
      <c r="I83" s="273">
        <f t="shared" ref="I83" si="21">ROUND(H83+(H83*K83),2)</f>
        <v>0</v>
      </c>
      <c r="J83" s="176">
        <f t="shared" ref="J83" si="22">ROUND(E83*H83,2)</f>
        <v>0</v>
      </c>
      <c r="K83" s="270"/>
      <c r="L83" s="176">
        <f t="shared" ref="L83" si="23">ROUND(J83+(J83*K83),2)</f>
        <v>0</v>
      </c>
      <c r="M83" s="181"/>
      <c r="N83" s="180"/>
      <c r="O83" s="180"/>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261"/>
      <c r="BY83" s="261"/>
      <c r="BZ83" s="261"/>
      <c r="CA83" s="261"/>
      <c r="CB83" s="261"/>
      <c r="CC83" s="261"/>
      <c r="CD83" s="261"/>
      <c r="CE83" s="261"/>
      <c r="CF83" s="261"/>
    </row>
    <row r="84" spans="1:247" customFormat="1" ht="13.5">
      <c r="A84" s="86" t="s">
        <v>114</v>
      </c>
      <c r="B84" s="87" t="s">
        <v>122</v>
      </c>
      <c r="C84" s="86" t="s">
        <v>16</v>
      </c>
      <c r="D84" s="86">
        <v>1</v>
      </c>
      <c r="E84" s="51">
        <v>300</v>
      </c>
      <c r="F84" s="86"/>
      <c r="G84" s="86"/>
      <c r="H84" s="88"/>
      <c r="I84" s="273">
        <f t="shared" ref="I84:I85" si="24">ROUND(H84+(H84*K84),2)</f>
        <v>0</v>
      </c>
      <c r="J84" s="176">
        <f t="shared" ref="J84:J85" si="25">ROUND(E84*H84,2)</f>
        <v>0</v>
      </c>
      <c r="K84" s="270"/>
      <c r="L84" s="176">
        <f t="shared" ref="L84:L85" si="26">ROUND(J84+(J84*K84),2)</f>
        <v>0</v>
      </c>
      <c r="M84" s="181"/>
      <c r="N84" s="180"/>
      <c r="O84" s="180"/>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row>
    <row r="85" spans="1:247" s="39" customFormat="1" ht="12.75">
      <c r="A85" s="55" t="s">
        <v>116</v>
      </c>
      <c r="B85" s="56" t="s">
        <v>157</v>
      </c>
      <c r="C85" s="55" t="s">
        <v>16</v>
      </c>
      <c r="D85" s="55">
        <v>1</v>
      </c>
      <c r="E85" s="51">
        <v>120</v>
      </c>
      <c r="F85" s="55"/>
      <c r="G85" s="57"/>
      <c r="H85" s="58"/>
      <c r="I85" s="273">
        <f t="shared" si="24"/>
        <v>0</v>
      </c>
      <c r="J85" s="176">
        <f t="shared" si="25"/>
        <v>0</v>
      </c>
      <c r="K85" s="270"/>
      <c r="L85" s="176">
        <f t="shared" si="26"/>
        <v>0</v>
      </c>
      <c r="M85" s="182"/>
      <c r="N85" s="182"/>
      <c r="O85" s="182"/>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row>
    <row r="86" spans="1:247" s="39" customFormat="1" ht="24">
      <c r="A86" s="86">
        <v>2</v>
      </c>
      <c r="B86" s="99" t="s">
        <v>123</v>
      </c>
      <c r="C86" s="86"/>
      <c r="D86" s="86"/>
      <c r="E86" s="51"/>
      <c r="F86" s="86"/>
      <c r="G86" s="79"/>
      <c r="H86" s="88"/>
      <c r="I86" s="88"/>
      <c r="J86" s="88"/>
      <c r="K86" s="88"/>
      <c r="L86" s="88"/>
      <c r="M86" s="180"/>
      <c r="N86" s="180"/>
      <c r="O86" s="180"/>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row>
    <row r="87" spans="1:247" s="39" customFormat="1" ht="13.5">
      <c r="A87" s="86" t="s">
        <v>126</v>
      </c>
      <c r="B87" s="87" t="s">
        <v>124</v>
      </c>
      <c r="C87" s="86" t="s">
        <v>16</v>
      </c>
      <c r="D87" s="86">
        <v>6</v>
      </c>
      <c r="E87" s="51">
        <v>72</v>
      </c>
      <c r="F87" s="86"/>
      <c r="G87" s="86"/>
      <c r="H87" s="88"/>
      <c r="I87" s="273">
        <f t="shared" ref="I87:I88" si="27">ROUND(H87+(H87*K87),2)</f>
        <v>0</v>
      </c>
      <c r="J87" s="176">
        <f t="shared" ref="J87:J88" si="28">ROUND(E87*H87,2)</f>
        <v>0</v>
      </c>
      <c r="K87" s="270"/>
      <c r="L87" s="176">
        <f t="shared" ref="L87:L88" si="29">ROUND(J87+(J87*K87),2)</f>
        <v>0</v>
      </c>
      <c r="M87" s="181"/>
      <c r="N87" s="180"/>
      <c r="O87" s="180"/>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row>
    <row r="88" spans="1:247" s="39" customFormat="1" ht="13.5">
      <c r="A88" s="86" t="s">
        <v>127</v>
      </c>
      <c r="B88" s="87" t="s">
        <v>125</v>
      </c>
      <c r="C88" s="86" t="s">
        <v>16</v>
      </c>
      <c r="D88" s="86">
        <v>6</v>
      </c>
      <c r="E88" s="51">
        <v>72</v>
      </c>
      <c r="F88" s="86"/>
      <c r="G88" s="86"/>
      <c r="H88" s="88"/>
      <c r="I88" s="273">
        <f t="shared" si="27"/>
        <v>0</v>
      </c>
      <c r="J88" s="176">
        <f t="shared" si="28"/>
        <v>0</v>
      </c>
      <c r="K88" s="270"/>
      <c r="L88" s="176">
        <f t="shared" si="29"/>
        <v>0</v>
      </c>
      <c r="M88" s="181"/>
      <c r="N88" s="180"/>
      <c r="O88" s="180"/>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row>
    <row r="89" spans="1:247" s="39" customFormat="1" ht="60">
      <c r="A89" s="86">
        <v>3</v>
      </c>
      <c r="B89" s="99" t="s">
        <v>128</v>
      </c>
      <c r="C89" s="86"/>
      <c r="D89" s="86"/>
      <c r="E89" s="51"/>
      <c r="F89" s="86"/>
      <c r="G89" s="79"/>
      <c r="H89" s="88"/>
      <c r="I89" s="88"/>
      <c r="J89" s="177"/>
      <c r="K89" s="178"/>
      <c r="L89" s="177"/>
      <c r="M89" s="180"/>
      <c r="N89" s="180"/>
      <c r="O89" s="180"/>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row>
    <row r="90" spans="1:247" s="39" customFormat="1" ht="13.5">
      <c r="A90" s="86" t="s">
        <v>131</v>
      </c>
      <c r="B90" s="87" t="s">
        <v>129</v>
      </c>
      <c r="C90" s="86" t="s">
        <v>16</v>
      </c>
      <c r="D90" s="86">
        <v>12</v>
      </c>
      <c r="E90" s="51">
        <v>108</v>
      </c>
      <c r="F90" s="86"/>
      <c r="G90" s="86"/>
      <c r="H90" s="88"/>
      <c r="I90" s="273">
        <f t="shared" ref="I90:I91" si="30">ROUND(H90+(H90*K90),2)</f>
        <v>0</v>
      </c>
      <c r="J90" s="176">
        <f t="shared" ref="J90:J91" si="31">ROUND(E90*H90,2)</f>
        <v>0</v>
      </c>
      <c r="K90" s="270"/>
      <c r="L90" s="176">
        <f t="shared" ref="L90:L91" si="32">ROUND(J90+(J90*K90),2)</f>
        <v>0</v>
      </c>
      <c r="M90" s="180"/>
      <c r="N90" s="180"/>
      <c r="O90" s="180"/>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261"/>
      <c r="CC90" s="261"/>
      <c r="CD90" s="261"/>
      <c r="CE90" s="261"/>
      <c r="CF90" s="261"/>
    </row>
    <row r="91" spans="1:247" s="39" customFormat="1" ht="13.5">
      <c r="A91" s="86" t="s">
        <v>132</v>
      </c>
      <c r="B91" s="87" t="s">
        <v>130</v>
      </c>
      <c r="C91" s="86" t="s">
        <v>16</v>
      </c>
      <c r="D91" s="86">
        <v>12</v>
      </c>
      <c r="E91" s="51">
        <v>360</v>
      </c>
      <c r="F91" s="86"/>
      <c r="G91" s="86"/>
      <c r="H91" s="88"/>
      <c r="I91" s="273">
        <f t="shared" si="30"/>
        <v>0</v>
      </c>
      <c r="J91" s="176">
        <f t="shared" si="31"/>
        <v>0</v>
      </c>
      <c r="K91" s="270"/>
      <c r="L91" s="176">
        <f t="shared" si="32"/>
        <v>0</v>
      </c>
      <c r="M91" s="180"/>
      <c r="N91" s="180"/>
      <c r="O91" s="180"/>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1"/>
      <c r="CF91" s="261"/>
    </row>
    <row r="92" spans="1:247" s="39" customFormat="1" ht="72">
      <c r="A92" s="86">
        <v>4</v>
      </c>
      <c r="B92" s="99" t="s">
        <v>133</v>
      </c>
      <c r="C92" s="86"/>
      <c r="D92" s="86"/>
      <c r="E92" s="51"/>
      <c r="F92" s="86"/>
      <c r="G92" s="79"/>
      <c r="H92" s="88"/>
      <c r="I92" s="88"/>
      <c r="J92" s="177"/>
      <c r="K92" s="178"/>
      <c r="L92" s="177"/>
      <c r="M92" s="180"/>
      <c r="N92" s="180"/>
      <c r="O92" s="180"/>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row>
    <row r="93" spans="1:247" s="39" customFormat="1" ht="13.5">
      <c r="A93" s="86" t="s">
        <v>134</v>
      </c>
      <c r="B93" s="87" t="s">
        <v>137</v>
      </c>
      <c r="C93" s="86" t="s">
        <v>16</v>
      </c>
      <c r="D93" s="86">
        <v>1</v>
      </c>
      <c r="E93" s="51">
        <v>45</v>
      </c>
      <c r="F93" s="86"/>
      <c r="G93" s="86"/>
      <c r="H93" s="88"/>
      <c r="I93" s="273">
        <f t="shared" ref="I93:I94" si="33">ROUND(H93+(H93*K93),2)</f>
        <v>0</v>
      </c>
      <c r="J93" s="176">
        <f t="shared" ref="J93:J94" si="34">ROUND(E93*H93,2)</f>
        <v>0</v>
      </c>
      <c r="K93" s="270"/>
      <c r="L93" s="176">
        <f t="shared" ref="L93:L94" si="35">ROUND(J93+(J93*K93),2)</f>
        <v>0</v>
      </c>
      <c r="M93" s="180"/>
      <c r="N93" s="180"/>
      <c r="O93" s="180"/>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1"/>
      <c r="CF93" s="261"/>
    </row>
    <row r="94" spans="1:247" s="39" customFormat="1" ht="13.5">
      <c r="A94" s="86" t="s">
        <v>135</v>
      </c>
      <c r="B94" s="87" t="s">
        <v>147</v>
      </c>
      <c r="C94" s="86" t="s">
        <v>16</v>
      </c>
      <c r="D94" s="86">
        <v>1</v>
      </c>
      <c r="E94" s="51">
        <v>45</v>
      </c>
      <c r="F94" s="86"/>
      <c r="G94" s="86"/>
      <c r="H94" s="88"/>
      <c r="I94" s="273">
        <f t="shared" si="33"/>
        <v>0</v>
      </c>
      <c r="J94" s="176">
        <f t="shared" si="34"/>
        <v>0</v>
      </c>
      <c r="K94" s="270"/>
      <c r="L94" s="176">
        <f t="shared" si="35"/>
        <v>0</v>
      </c>
      <c r="M94" s="180"/>
      <c r="N94" s="180"/>
      <c r="O94" s="180"/>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1"/>
      <c r="CE94" s="261"/>
      <c r="CF94" s="261"/>
    </row>
    <row r="95" spans="1:247" s="39" customFormat="1" ht="13.5">
      <c r="A95" s="86" t="s">
        <v>136</v>
      </c>
      <c r="B95" s="87" t="s">
        <v>148</v>
      </c>
      <c r="C95" s="86" t="s">
        <v>16</v>
      </c>
      <c r="D95" s="86">
        <v>1</v>
      </c>
      <c r="E95" s="51">
        <v>45</v>
      </c>
      <c r="F95" s="86"/>
      <c r="G95" s="86"/>
      <c r="H95" s="88"/>
      <c r="I95" s="273">
        <f t="shared" ref="I95" si="36">ROUND(H95+(H95*K95),2)</f>
        <v>0</v>
      </c>
      <c r="J95" s="176">
        <f t="shared" ref="J95" si="37">ROUND(E95*H95,2)</f>
        <v>0</v>
      </c>
      <c r="K95" s="270"/>
      <c r="L95" s="176">
        <f t="shared" ref="L95" si="38">ROUND(J95+(J95*K95),2)</f>
        <v>0</v>
      </c>
      <c r="M95" s="180"/>
      <c r="N95" s="180"/>
      <c r="O95" s="180"/>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1"/>
      <c r="CE95" s="261"/>
      <c r="CF95" s="261"/>
    </row>
    <row r="96" spans="1:247" s="39" customFormat="1" ht="60">
      <c r="A96" s="86">
        <v>5</v>
      </c>
      <c r="B96" s="99" t="s">
        <v>138</v>
      </c>
      <c r="C96" s="86"/>
      <c r="D96" s="86"/>
      <c r="E96" s="51"/>
      <c r="F96" s="86"/>
      <c r="G96" s="79"/>
      <c r="H96" s="88"/>
      <c r="I96" s="88"/>
      <c r="J96" s="177"/>
      <c r="K96" s="178"/>
      <c r="L96" s="177"/>
      <c r="M96" s="180"/>
      <c r="N96" s="180"/>
      <c r="O96" s="180"/>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261"/>
      <c r="CC96" s="261"/>
      <c r="CD96" s="261"/>
      <c r="CE96" s="261"/>
      <c r="CF96" s="261"/>
    </row>
    <row r="97" spans="1:247" s="39" customFormat="1" ht="13.5">
      <c r="A97" s="86" t="s">
        <v>140</v>
      </c>
      <c r="B97" s="87" t="s">
        <v>149</v>
      </c>
      <c r="C97" s="86" t="s">
        <v>16</v>
      </c>
      <c r="D97" s="86">
        <v>1</v>
      </c>
      <c r="E97" s="51">
        <v>45</v>
      </c>
      <c r="F97" s="86"/>
      <c r="G97" s="86"/>
      <c r="H97" s="88"/>
      <c r="I97" s="273">
        <f t="shared" ref="I97:I98" si="39">ROUND(H97+(H97*K97),2)</f>
        <v>0</v>
      </c>
      <c r="J97" s="176">
        <f t="shared" ref="J97:J98" si="40">ROUND(E97*H97,2)</f>
        <v>0</v>
      </c>
      <c r="K97" s="270"/>
      <c r="L97" s="176">
        <f t="shared" ref="L97:L98" si="41">ROUND(J97+(J97*K97),2)</f>
        <v>0</v>
      </c>
      <c r="M97" s="180"/>
      <c r="N97" s="180"/>
      <c r="O97" s="180"/>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1"/>
      <c r="CE97" s="261"/>
      <c r="CF97" s="261"/>
    </row>
    <row r="98" spans="1:247" s="39" customFormat="1" ht="13.5">
      <c r="A98" s="86" t="s">
        <v>141</v>
      </c>
      <c r="B98" s="87" t="s">
        <v>150</v>
      </c>
      <c r="C98" s="86" t="s">
        <v>16</v>
      </c>
      <c r="D98" s="86">
        <v>1</v>
      </c>
      <c r="E98" s="51">
        <v>45</v>
      </c>
      <c r="F98" s="86"/>
      <c r="G98" s="86"/>
      <c r="H98" s="88"/>
      <c r="I98" s="273">
        <f t="shared" si="39"/>
        <v>0</v>
      </c>
      <c r="J98" s="176">
        <f t="shared" si="40"/>
        <v>0</v>
      </c>
      <c r="K98" s="270"/>
      <c r="L98" s="176">
        <f t="shared" si="41"/>
        <v>0</v>
      </c>
      <c r="M98" s="180"/>
      <c r="N98" s="180"/>
      <c r="O98" s="180"/>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61"/>
      <c r="BS98" s="261"/>
      <c r="BT98" s="261"/>
      <c r="BU98" s="261"/>
      <c r="BV98" s="261"/>
      <c r="BW98" s="261"/>
      <c r="BX98" s="261"/>
      <c r="BY98" s="261"/>
      <c r="BZ98" s="261"/>
      <c r="CA98" s="261"/>
      <c r="CB98" s="261"/>
      <c r="CC98" s="261"/>
      <c r="CD98" s="261"/>
      <c r="CE98" s="261"/>
      <c r="CF98" s="261"/>
    </row>
    <row r="99" spans="1:247" s="39" customFormat="1" ht="48">
      <c r="A99" s="86">
        <v>6</v>
      </c>
      <c r="B99" s="99" t="s">
        <v>139</v>
      </c>
      <c r="C99" s="86"/>
      <c r="D99" s="86"/>
      <c r="E99" s="51"/>
      <c r="F99" s="86"/>
      <c r="G99" s="79"/>
      <c r="H99" s="88"/>
      <c r="I99" s="88"/>
      <c r="J99" s="177"/>
      <c r="K99" s="178"/>
      <c r="L99" s="177"/>
      <c r="M99" s="180"/>
      <c r="N99" s="180"/>
      <c r="O99" s="180"/>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row>
    <row r="100" spans="1:247" s="39" customFormat="1" ht="13.5">
      <c r="A100" s="86" t="s">
        <v>142</v>
      </c>
      <c r="B100" s="87" t="s">
        <v>144</v>
      </c>
      <c r="C100" s="86" t="s">
        <v>16</v>
      </c>
      <c r="D100" s="86">
        <v>1</v>
      </c>
      <c r="E100" s="51">
        <v>30</v>
      </c>
      <c r="F100" s="86"/>
      <c r="G100" s="86"/>
      <c r="H100" s="88"/>
      <c r="I100" s="273">
        <f t="shared" ref="I100:I104" si="42">ROUND(H100+(H100*K100),2)</f>
        <v>0</v>
      </c>
      <c r="J100" s="176">
        <f t="shared" ref="J100:J104" si="43">ROUND(E100*H100,2)</f>
        <v>0</v>
      </c>
      <c r="K100" s="270"/>
      <c r="L100" s="176">
        <f t="shared" ref="L100:L104" si="44">ROUND(J100+(J100*K100),2)</f>
        <v>0</v>
      </c>
      <c r="M100" s="180"/>
      <c r="N100" s="180"/>
      <c r="O100" s="180"/>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1"/>
      <c r="BA100" s="261"/>
      <c r="BB100" s="261"/>
      <c r="BC100" s="261"/>
      <c r="BD100" s="261"/>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row>
    <row r="101" spans="1:247" s="39" customFormat="1" ht="13.5">
      <c r="A101" s="86" t="s">
        <v>143</v>
      </c>
      <c r="B101" s="87" t="s">
        <v>145</v>
      </c>
      <c r="C101" s="86" t="s">
        <v>16</v>
      </c>
      <c r="D101" s="86">
        <v>1</v>
      </c>
      <c r="E101" s="51">
        <v>30</v>
      </c>
      <c r="F101" s="86"/>
      <c r="G101" s="86"/>
      <c r="H101" s="88"/>
      <c r="I101" s="273">
        <f t="shared" si="42"/>
        <v>0</v>
      </c>
      <c r="J101" s="176">
        <f t="shared" si="43"/>
        <v>0</v>
      </c>
      <c r="K101" s="270"/>
      <c r="L101" s="176">
        <f t="shared" si="44"/>
        <v>0</v>
      </c>
      <c r="M101" s="180"/>
      <c r="N101" s="180"/>
      <c r="O101" s="180"/>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row>
    <row r="102" spans="1:247" s="39" customFormat="1" ht="13.5">
      <c r="A102" s="86" t="s">
        <v>142</v>
      </c>
      <c r="B102" s="87" t="s">
        <v>146</v>
      </c>
      <c r="C102" s="86" t="s">
        <v>16</v>
      </c>
      <c r="D102" s="86">
        <v>1</v>
      </c>
      <c r="E102" s="51">
        <v>15</v>
      </c>
      <c r="F102" s="86"/>
      <c r="G102" s="86"/>
      <c r="H102" s="88"/>
      <c r="I102" s="273">
        <f t="shared" si="42"/>
        <v>0</v>
      </c>
      <c r="J102" s="176">
        <f t="shared" si="43"/>
        <v>0</v>
      </c>
      <c r="K102" s="270"/>
      <c r="L102" s="176">
        <f t="shared" si="44"/>
        <v>0</v>
      </c>
      <c r="M102" s="180"/>
      <c r="N102" s="180"/>
      <c r="O102" s="180"/>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1"/>
      <c r="CE102" s="261"/>
      <c r="CF102" s="261"/>
    </row>
    <row r="103" spans="1:247" s="39" customFormat="1" ht="72">
      <c r="A103" s="86">
        <v>7</v>
      </c>
      <c r="B103" s="100" t="s">
        <v>181</v>
      </c>
      <c r="C103" s="86" t="s">
        <v>16</v>
      </c>
      <c r="D103" s="86">
        <v>6</v>
      </c>
      <c r="E103" s="51">
        <v>90</v>
      </c>
      <c r="F103" s="86"/>
      <c r="G103" s="89"/>
      <c r="H103" s="102"/>
      <c r="I103" s="273">
        <f t="shared" si="42"/>
        <v>0</v>
      </c>
      <c r="J103" s="176">
        <f t="shared" si="43"/>
        <v>0</v>
      </c>
      <c r="K103" s="270"/>
      <c r="L103" s="176">
        <f t="shared" si="44"/>
        <v>0</v>
      </c>
      <c r="M103" s="180"/>
      <c r="N103" s="180"/>
      <c r="O103" s="180"/>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1"/>
      <c r="BA103" s="261"/>
      <c r="BB103" s="261"/>
      <c r="BC103" s="261"/>
      <c r="BD103" s="261"/>
      <c r="BE103" s="261"/>
      <c r="BF103" s="261"/>
      <c r="BG103" s="261"/>
      <c r="BH103" s="261"/>
      <c r="BI103" s="261"/>
      <c r="BJ103" s="261"/>
      <c r="BK103" s="261"/>
      <c r="BL103" s="261"/>
      <c r="BM103" s="261"/>
      <c r="BN103" s="261"/>
      <c r="BO103" s="261"/>
      <c r="BP103" s="261"/>
      <c r="BQ103" s="261"/>
      <c r="BR103" s="261"/>
      <c r="BS103" s="261"/>
      <c r="BT103" s="261"/>
      <c r="BU103" s="261"/>
      <c r="BV103" s="261"/>
      <c r="BW103" s="261"/>
      <c r="BX103" s="261"/>
      <c r="BY103" s="261"/>
      <c r="BZ103" s="261"/>
      <c r="CA103" s="261"/>
      <c r="CB103" s="261"/>
      <c r="CC103" s="261"/>
      <c r="CD103" s="261"/>
      <c r="CE103" s="261"/>
      <c r="CF103" s="261"/>
    </row>
    <row r="104" spans="1:247" ht="312.75" thickBot="1">
      <c r="A104" s="86">
        <v>8</v>
      </c>
      <c r="B104" s="101" t="s">
        <v>161</v>
      </c>
      <c r="C104" s="86" t="s">
        <v>18</v>
      </c>
      <c r="D104" s="86">
        <v>6</v>
      </c>
      <c r="E104" s="51">
        <v>180</v>
      </c>
      <c r="F104" s="91"/>
      <c r="G104" s="154"/>
      <c r="H104" s="155"/>
      <c r="I104" s="273">
        <f t="shared" si="42"/>
        <v>0</v>
      </c>
      <c r="J104" s="176">
        <f t="shared" si="43"/>
        <v>0</v>
      </c>
      <c r="K104" s="270"/>
      <c r="L104" s="176">
        <f t="shared" si="44"/>
        <v>0</v>
      </c>
      <c r="M104" s="180"/>
      <c r="N104" s="180"/>
      <c r="O104" s="180"/>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c r="BI104" s="261"/>
      <c r="BJ104" s="261"/>
      <c r="BK104" s="261"/>
      <c r="BL104" s="261"/>
      <c r="BM104" s="261"/>
      <c r="BN104" s="261"/>
      <c r="BO104" s="261"/>
      <c r="BP104" s="261"/>
      <c r="BQ104" s="261"/>
      <c r="BR104" s="261"/>
      <c r="BS104" s="261"/>
      <c r="BT104" s="261"/>
      <c r="BU104" s="261"/>
      <c r="BV104" s="261"/>
      <c r="BW104" s="261"/>
      <c r="BX104" s="261"/>
      <c r="BY104" s="261"/>
      <c r="BZ104" s="261"/>
      <c r="CA104" s="261"/>
      <c r="CB104" s="261"/>
      <c r="CC104" s="261"/>
      <c r="CD104" s="261"/>
      <c r="CE104" s="261"/>
      <c r="CF104" s="261"/>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row>
    <row r="105" spans="1:247" s="146" customFormat="1" ht="15" customHeight="1" thickBot="1">
      <c r="A105" s="162"/>
      <c r="B105" s="162"/>
      <c r="C105" s="162"/>
      <c r="D105" s="162"/>
      <c r="E105" s="162"/>
      <c r="F105" s="162"/>
      <c r="G105" s="295"/>
      <c r="H105" s="295"/>
      <c r="I105" s="164" t="s">
        <v>393</v>
      </c>
      <c r="J105" s="164">
        <f>SUM(J83:J104)</f>
        <v>0</v>
      </c>
      <c r="K105" s="163"/>
      <c r="L105" s="164">
        <f>SUM(L83:L104)</f>
        <v>0</v>
      </c>
      <c r="M105" s="165"/>
      <c r="N105" s="165"/>
      <c r="O105" s="165"/>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0"/>
      <c r="BR105" s="260"/>
      <c r="BS105" s="260"/>
      <c r="BT105" s="260"/>
      <c r="BU105" s="260"/>
      <c r="BV105" s="260"/>
      <c r="BW105" s="260"/>
      <c r="BX105" s="260"/>
      <c r="BY105" s="260"/>
      <c r="BZ105" s="260"/>
      <c r="CA105" s="260"/>
      <c r="CB105" s="260"/>
      <c r="CC105" s="260"/>
      <c r="CD105" s="260"/>
      <c r="CE105" s="260"/>
      <c r="CF105" s="260"/>
    </row>
    <row r="106" spans="1:247" s="36" customFormat="1" ht="14.25" thickBot="1">
      <c r="A106" s="150"/>
      <c r="B106" s="183"/>
      <c r="C106" s="150"/>
      <c r="D106" s="150"/>
      <c r="E106" s="150"/>
      <c r="F106" s="150"/>
      <c r="G106" s="171"/>
      <c r="H106" s="150"/>
      <c r="I106" s="150"/>
      <c r="J106" s="184"/>
      <c r="K106" s="185"/>
      <c r="L106" s="184"/>
      <c r="M106" s="149"/>
      <c r="N106" s="149"/>
      <c r="O106" s="149"/>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row>
    <row r="107" spans="1:247" ht="28.5" customHeight="1" thickBot="1">
      <c r="A107" s="47"/>
      <c r="B107" s="48" t="s">
        <v>180</v>
      </c>
      <c r="C107" s="49"/>
      <c r="D107" s="49"/>
      <c r="E107" s="49"/>
      <c r="F107" s="49"/>
      <c r="G107" s="50"/>
      <c r="H107" s="49"/>
      <c r="I107" s="49"/>
      <c r="J107" s="184"/>
      <c r="K107" s="185"/>
      <c r="L107" s="184"/>
      <c r="M107" s="175"/>
      <c r="N107" s="175"/>
      <c r="O107" s="175"/>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6"/>
      <c r="FN107" s="36"/>
      <c r="FO107" s="36"/>
      <c r="FP107" s="36"/>
      <c r="FQ107" s="36"/>
      <c r="FR107" s="36"/>
      <c r="FS107" s="36"/>
      <c r="FT107" s="36"/>
      <c r="FU107" s="36"/>
      <c r="FV107" s="36"/>
      <c r="FW107" s="36"/>
      <c r="FX107" s="36"/>
      <c r="FY107" s="36"/>
      <c r="FZ107" s="36"/>
      <c r="GA107" s="36"/>
      <c r="GB107" s="36"/>
      <c r="GC107" s="36"/>
      <c r="GD107" s="36"/>
      <c r="GE107" s="36"/>
      <c r="GF107" s="36"/>
      <c r="GG107" s="36"/>
      <c r="GH107" s="36"/>
      <c r="GI107" s="36"/>
      <c r="GJ107" s="36"/>
      <c r="GK107" s="36"/>
      <c r="GL107" s="36"/>
      <c r="GM107" s="36"/>
      <c r="GN107" s="36"/>
      <c r="GO107" s="36"/>
      <c r="GP107" s="36"/>
      <c r="GQ107" s="36"/>
      <c r="GR107" s="36"/>
      <c r="GS107" s="36"/>
      <c r="GT107" s="36"/>
      <c r="GU107" s="36"/>
      <c r="GV107" s="36"/>
      <c r="GW107" s="36"/>
      <c r="GX107" s="36"/>
      <c r="GY107" s="36"/>
      <c r="GZ107" s="36"/>
      <c r="HA107" s="36"/>
      <c r="HB107" s="36"/>
      <c r="HC107" s="36"/>
      <c r="HD107" s="36"/>
      <c r="HE107" s="36"/>
      <c r="HF107" s="36"/>
      <c r="HG107" s="36"/>
      <c r="HH107" s="36"/>
      <c r="HI107" s="36"/>
      <c r="HJ107" s="36"/>
      <c r="HK107" s="36"/>
      <c r="HL107" s="36"/>
      <c r="HM107" s="36"/>
      <c r="HN107" s="36"/>
      <c r="HO107" s="36"/>
      <c r="HP107" s="36"/>
      <c r="HQ107" s="36"/>
      <c r="HR107" s="36"/>
      <c r="HS107" s="36"/>
      <c r="HT107" s="36"/>
      <c r="HU107" s="36"/>
      <c r="HV107" s="36"/>
      <c r="HW107" s="36"/>
      <c r="HX107" s="36"/>
      <c r="HY107" s="36"/>
      <c r="HZ107" s="36"/>
      <c r="IA107" s="36"/>
      <c r="IB107" s="36"/>
      <c r="IC107" s="36"/>
      <c r="ID107" s="36"/>
      <c r="IE107" s="36"/>
      <c r="IF107" s="36"/>
      <c r="IG107" s="36"/>
      <c r="IH107" s="36"/>
      <c r="II107" s="36"/>
      <c r="IJ107" s="36"/>
      <c r="IK107" s="36"/>
      <c r="IL107" s="36"/>
      <c r="IM107" s="36"/>
    </row>
    <row r="108" spans="1:247" ht="72">
      <c r="A108" s="55">
        <v>1</v>
      </c>
      <c r="B108" s="103" t="s">
        <v>169</v>
      </c>
      <c r="C108" s="79" t="s">
        <v>16</v>
      </c>
      <c r="D108" s="80">
        <v>3</v>
      </c>
      <c r="E108" s="104">
        <v>180</v>
      </c>
      <c r="F108" s="82"/>
      <c r="G108" s="186"/>
      <c r="H108" s="105"/>
      <c r="I108" s="273">
        <f t="shared" ref="I108" si="45">ROUND(H108+(H108*K108),2)</f>
        <v>0</v>
      </c>
      <c r="J108" s="176">
        <f t="shared" ref="J108" si="46">ROUND(E108*H108,2)</f>
        <v>0</v>
      </c>
      <c r="K108" s="270"/>
      <c r="L108" s="176">
        <f t="shared" ref="L108" si="47">ROUND(J108+(J108*K108),2)</f>
        <v>0</v>
      </c>
    </row>
    <row r="109" spans="1:247" ht="72">
      <c r="A109" s="55">
        <v>2</v>
      </c>
      <c r="B109" s="103" t="s">
        <v>170</v>
      </c>
      <c r="C109" s="55" t="s">
        <v>16</v>
      </c>
      <c r="D109" s="55">
        <v>12</v>
      </c>
      <c r="E109" s="51">
        <v>360</v>
      </c>
      <c r="F109" s="55"/>
      <c r="G109" s="186"/>
      <c r="H109" s="105"/>
      <c r="I109" s="273">
        <f t="shared" ref="I109:I113" si="48">ROUND(H109+(H109*K109),2)</f>
        <v>0</v>
      </c>
      <c r="J109" s="176">
        <f t="shared" ref="J109:J113" si="49">ROUND(E109*H109,2)</f>
        <v>0</v>
      </c>
      <c r="K109" s="270"/>
      <c r="L109" s="176">
        <f t="shared" ref="L109:L113" si="50">ROUND(J109+(J109*K109),2)</f>
        <v>0</v>
      </c>
    </row>
    <row r="110" spans="1:247" ht="60">
      <c r="A110" s="55">
        <v>3</v>
      </c>
      <c r="B110" s="103" t="s">
        <v>354</v>
      </c>
      <c r="C110" s="55" t="s">
        <v>16</v>
      </c>
      <c r="D110" s="55">
        <v>3</v>
      </c>
      <c r="E110" s="51">
        <v>63</v>
      </c>
      <c r="F110" s="55"/>
      <c r="G110" s="186"/>
      <c r="H110" s="105"/>
      <c r="I110" s="273">
        <f t="shared" si="48"/>
        <v>0</v>
      </c>
      <c r="J110" s="176">
        <f t="shared" si="49"/>
        <v>0</v>
      </c>
      <c r="K110" s="270"/>
      <c r="L110" s="176">
        <f t="shared" si="50"/>
        <v>0</v>
      </c>
    </row>
    <row r="111" spans="1:247" ht="60">
      <c r="A111" s="55">
        <v>4</v>
      </c>
      <c r="B111" s="103" t="s">
        <v>171</v>
      </c>
      <c r="C111" s="55" t="s">
        <v>16</v>
      </c>
      <c r="D111" s="55">
        <v>6</v>
      </c>
      <c r="E111" s="51">
        <v>90</v>
      </c>
      <c r="F111" s="55"/>
      <c r="G111" s="186"/>
      <c r="H111" s="105"/>
      <c r="I111" s="273">
        <f t="shared" si="48"/>
        <v>0</v>
      </c>
      <c r="J111" s="176">
        <f t="shared" si="49"/>
        <v>0</v>
      </c>
      <c r="K111" s="270"/>
      <c r="L111" s="176">
        <f t="shared" si="50"/>
        <v>0</v>
      </c>
    </row>
    <row r="112" spans="1:247" ht="120">
      <c r="A112" s="55">
        <v>5</v>
      </c>
      <c r="B112" s="103" t="s">
        <v>355</v>
      </c>
      <c r="C112" s="55" t="s">
        <v>16</v>
      </c>
      <c r="D112" s="55">
        <v>6</v>
      </c>
      <c r="E112" s="51">
        <v>180</v>
      </c>
      <c r="F112" s="55"/>
      <c r="G112" s="186"/>
      <c r="H112" s="105"/>
      <c r="I112" s="273">
        <f t="shared" si="48"/>
        <v>0</v>
      </c>
      <c r="J112" s="176">
        <f t="shared" si="49"/>
        <v>0</v>
      </c>
      <c r="K112" s="270"/>
      <c r="L112" s="176">
        <f t="shared" si="50"/>
        <v>0</v>
      </c>
    </row>
    <row r="113" spans="1:84" ht="84">
      <c r="A113" s="55">
        <v>6</v>
      </c>
      <c r="B113" s="103" t="s">
        <v>356</v>
      </c>
      <c r="C113" s="55" t="s">
        <v>16</v>
      </c>
      <c r="D113" s="55">
        <v>3</v>
      </c>
      <c r="E113" s="51">
        <v>45</v>
      </c>
      <c r="F113" s="55"/>
      <c r="G113" s="186"/>
      <c r="H113" s="105"/>
      <c r="I113" s="273">
        <f t="shared" si="48"/>
        <v>0</v>
      </c>
      <c r="J113" s="176">
        <f t="shared" si="49"/>
        <v>0</v>
      </c>
      <c r="K113" s="270"/>
      <c r="L113" s="176">
        <f t="shared" si="50"/>
        <v>0</v>
      </c>
    </row>
    <row r="114" spans="1:84" ht="96">
      <c r="A114" s="55">
        <v>7</v>
      </c>
      <c r="B114" s="103" t="s">
        <v>357</v>
      </c>
      <c r="C114" s="55" t="s">
        <v>16</v>
      </c>
      <c r="D114" s="55">
        <v>3</v>
      </c>
      <c r="E114" s="51">
        <v>45</v>
      </c>
      <c r="F114" s="55"/>
      <c r="G114" s="186"/>
      <c r="H114" s="105"/>
      <c r="I114" s="273">
        <f t="shared" ref="I114:I126" si="51">ROUND(H114+(H114*K114),2)</f>
        <v>0</v>
      </c>
      <c r="J114" s="176">
        <f t="shared" ref="J114:J126" si="52">ROUND(E114*H114,2)</f>
        <v>0</v>
      </c>
      <c r="K114" s="270"/>
      <c r="L114" s="176">
        <f t="shared" ref="L114:L126" si="53">ROUND(J114+(J114*K114),2)</f>
        <v>0</v>
      </c>
    </row>
    <row r="115" spans="1:84" ht="72">
      <c r="A115" s="55">
        <v>8</v>
      </c>
      <c r="B115" s="103" t="s">
        <v>172</v>
      </c>
      <c r="C115" s="55" t="s">
        <v>16</v>
      </c>
      <c r="D115" s="55">
        <v>12</v>
      </c>
      <c r="E115" s="51">
        <v>72</v>
      </c>
      <c r="F115" s="55"/>
      <c r="G115" s="186"/>
      <c r="H115" s="105"/>
      <c r="I115" s="273">
        <f t="shared" si="51"/>
        <v>0</v>
      </c>
      <c r="J115" s="176">
        <f t="shared" si="52"/>
        <v>0</v>
      </c>
      <c r="K115" s="270"/>
      <c r="L115" s="176">
        <f t="shared" si="53"/>
        <v>0</v>
      </c>
    </row>
    <row r="116" spans="1:84" ht="72">
      <c r="A116" s="55">
        <v>9</v>
      </c>
      <c r="B116" s="103" t="s">
        <v>173</v>
      </c>
      <c r="C116" s="55" t="s">
        <v>16</v>
      </c>
      <c r="D116" s="55">
        <v>3</v>
      </c>
      <c r="E116" s="51">
        <v>36</v>
      </c>
      <c r="F116" s="55"/>
      <c r="G116" s="186"/>
      <c r="H116" s="105"/>
      <c r="I116" s="273">
        <f t="shared" si="51"/>
        <v>0</v>
      </c>
      <c r="J116" s="176">
        <f t="shared" si="52"/>
        <v>0</v>
      </c>
      <c r="K116" s="270"/>
      <c r="L116" s="176">
        <f t="shared" si="53"/>
        <v>0</v>
      </c>
    </row>
    <row r="117" spans="1:84" ht="84">
      <c r="A117" s="55">
        <v>10</v>
      </c>
      <c r="B117" s="103" t="s">
        <v>358</v>
      </c>
      <c r="C117" s="55" t="s">
        <v>16</v>
      </c>
      <c r="D117" s="55">
        <v>12</v>
      </c>
      <c r="E117" s="51">
        <v>108</v>
      </c>
      <c r="F117" s="55"/>
      <c r="G117" s="186"/>
      <c r="H117" s="105"/>
      <c r="I117" s="273">
        <f t="shared" si="51"/>
        <v>0</v>
      </c>
      <c r="J117" s="176">
        <f t="shared" si="52"/>
        <v>0</v>
      </c>
      <c r="K117" s="270"/>
      <c r="L117" s="176">
        <f t="shared" si="53"/>
        <v>0</v>
      </c>
    </row>
    <row r="118" spans="1:84" ht="84">
      <c r="A118" s="55">
        <v>11</v>
      </c>
      <c r="B118" s="103" t="s">
        <v>359</v>
      </c>
      <c r="C118" s="55" t="s">
        <v>16</v>
      </c>
      <c r="D118" s="55">
        <v>12</v>
      </c>
      <c r="E118" s="51">
        <v>108</v>
      </c>
      <c r="F118" s="55"/>
      <c r="G118" s="186"/>
      <c r="H118" s="105"/>
      <c r="I118" s="273">
        <f t="shared" si="51"/>
        <v>0</v>
      </c>
      <c r="J118" s="176">
        <f t="shared" si="52"/>
        <v>0</v>
      </c>
      <c r="K118" s="270"/>
      <c r="L118" s="176">
        <f t="shared" si="53"/>
        <v>0</v>
      </c>
    </row>
    <row r="119" spans="1:84" ht="60">
      <c r="A119" s="55">
        <v>12</v>
      </c>
      <c r="B119" s="103" t="s">
        <v>360</v>
      </c>
      <c r="C119" s="55" t="s">
        <v>16</v>
      </c>
      <c r="D119" s="55">
        <v>3</v>
      </c>
      <c r="E119" s="51">
        <v>18</v>
      </c>
      <c r="F119" s="55"/>
      <c r="G119" s="186"/>
      <c r="H119" s="105"/>
      <c r="I119" s="273">
        <f t="shared" si="51"/>
        <v>0</v>
      </c>
      <c r="J119" s="176">
        <f t="shared" si="52"/>
        <v>0</v>
      </c>
      <c r="K119" s="270"/>
      <c r="L119" s="176">
        <f t="shared" si="53"/>
        <v>0</v>
      </c>
    </row>
    <row r="120" spans="1:84" ht="60">
      <c r="A120" s="55">
        <v>13</v>
      </c>
      <c r="B120" s="103" t="s">
        <v>361</v>
      </c>
      <c r="C120" s="55" t="s">
        <v>16</v>
      </c>
      <c r="D120" s="55">
        <v>12</v>
      </c>
      <c r="E120" s="51">
        <v>36</v>
      </c>
      <c r="F120" s="55"/>
      <c r="G120" s="186"/>
      <c r="H120" s="105"/>
      <c r="I120" s="273">
        <f t="shared" si="51"/>
        <v>0</v>
      </c>
      <c r="J120" s="176">
        <f t="shared" si="52"/>
        <v>0</v>
      </c>
      <c r="K120" s="270"/>
      <c r="L120" s="176">
        <f t="shared" si="53"/>
        <v>0</v>
      </c>
    </row>
    <row r="121" spans="1:84" ht="48">
      <c r="A121" s="55">
        <v>14</v>
      </c>
      <c r="B121" s="106" t="s">
        <v>174</v>
      </c>
      <c r="C121" s="55" t="s">
        <v>16</v>
      </c>
      <c r="D121" s="55">
        <v>3</v>
      </c>
      <c r="E121" s="51">
        <v>9</v>
      </c>
      <c r="F121" s="55"/>
      <c r="G121" s="187"/>
      <c r="H121" s="105"/>
      <c r="I121" s="273">
        <f t="shared" si="51"/>
        <v>0</v>
      </c>
      <c r="J121" s="176">
        <f t="shared" si="52"/>
        <v>0</v>
      </c>
      <c r="K121" s="270"/>
      <c r="L121" s="176">
        <f t="shared" si="53"/>
        <v>0</v>
      </c>
    </row>
    <row r="122" spans="1:84" ht="48">
      <c r="A122" s="55">
        <v>15</v>
      </c>
      <c r="B122" s="103" t="s">
        <v>175</v>
      </c>
      <c r="C122" s="55" t="s">
        <v>16</v>
      </c>
      <c r="D122" s="55">
        <v>3</v>
      </c>
      <c r="E122" s="51">
        <v>36</v>
      </c>
      <c r="F122" s="55"/>
      <c r="G122" s="188"/>
      <c r="H122" s="105"/>
      <c r="I122" s="273">
        <f t="shared" si="51"/>
        <v>0</v>
      </c>
      <c r="J122" s="176">
        <f t="shared" si="52"/>
        <v>0</v>
      </c>
      <c r="K122" s="270"/>
      <c r="L122" s="176">
        <f t="shared" si="53"/>
        <v>0</v>
      </c>
    </row>
    <row r="123" spans="1:84" ht="36">
      <c r="A123" s="55">
        <v>16</v>
      </c>
      <c r="B123" s="103" t="s">
        <v>176</v>
      </c>
      <c r="C123" s="55" t="s">
        <v>16</v>
      </c>
      <c r="D123" s="55">
        <v>12</v>
      </c>
      <c r="E123" s="51">
        <v>36</v>
      </c>
      <c r="F123" s="55"/>
      <c r="G123" s="188"/>
      <c r="H123" s="105"/>
      <c r="I123" s="273">
        <f t="shared" si="51"/>
        <v>0</v>
      </c>
      <c r="J123" s="176">
        <f t="shared" si="52"/>
        <v>0</v>
      </c>
      <c r="K123" s="270"/>
      <c r="L123" s="176">
        <f t="shared" si="53"/>
        <v>0</v>
      </c>
    </row>
    <row r="124" spans="1:84" ht="36">
      <c r="A124" s="55">
        <v>17</v>
      </c>
      <c r="B124" s="103" t="s">
        <v>177</v>
      </c>
      <c r="C124" s="55" t="s">
        <v>16</v>
      </c>
      <c r="D124" s="55">
        <v>12</v>
      </c>
      <c r="E124" s="51">
        <v>36</v>
      </c>
      <c r="F124" s="55"/>
      <c r="G124" s="188"/>
      <c r="H124" s="105"/>
      <c r="I124" s="273">
        <f t="shared" si="51"/>
        <v>0</v>
      </c>
      <c r="J124" s="176">
        <f t="shared" si="52"/>
        <v>0</v>
      </c>
      <c r="K124" s="270"/>
      <c r="L124" s="176">
        <f t="shared" si="53"/>
        <v>0</v>
      </c>
    </row>
    <row r="125" spans="1:84" ht="84">
      <c r="A125" s="55">
        <v>18</v>
      </c>
      <c r="B125" s="103" t="s">
        <v>178</v>
      </c>
      <c r="C125" s="55" t="s">
        <v>16</v>
      </c>
      <c r="D125" s="55">
        <v>6</v>
      </c>
      <c r="E125" s="51">
        <v>36</v>
      </c>
      <c r="F125" s="55"/>
      <c r="G125" s="188"/>
      <c r="H125" s="105"/>
      <c r="I125" s="273">
        <f t="shared" si="51"/>
        <v>0</v>
      </c>
      <c r="J125" s="176">
        <f t="shared" si="52"/>
        <v>0</v>
      </c>
      <c r="K125" s="270"/>
      <c r="L125" s="176">
        <f t="shared" si="53"/>
        <v>0</v>
      </c>
    </row>
    <row r="126" spans="1:84" ht="84">
      <c r="A126" s="55">
        <v>19</v>
      </c>
      <c r="B126" s="103" t="s">
        <v>362</v>
      </c>
      <c r="C126" s="55" t="s">
        <v>16</v>
      </c>
      <c r="D126" s="55">
        <v>3</v>
      </c>
      <c r="E126" s="51">
        <v>45</v>
      </c>
      <c r="F126" s="55"/>
      <c r="G126" s="189"/>
      <c r="H126" s="105"/>
      <c r="I126" s="273">
        <f t="shared" si="51"/>
        <v>0</v>
      </c>
      <c r="J126" s="176">
        <f t="shared" si="52"/>
        <v>0</v>
      </c>
      <c r="K126" s="270"/>
      <c r="L126" s="176">
        <f t="shared" si="53"/>
        <v>0</v>
      </c>
    </row>
    <row r="127" spans="1:84" ht="72.75" thickBot="1">
      <c r="A127" s="107">
        <v>20</v>
      </c>
      <c r="B127" s="103" t="s">
        <v>179</v>
      </c>
      <c r="C127" s="108" t="s">
        <v>16</v>
      </c>
      <c r="D127" s="55">
        <v>6</v>
      </c>
      <c r="E127" s="51">
        <v>54</v>
      </c>
      <c r="F127" s="107"/>
      <c r="G127" s="190"/>
      <c r="H127" s="105"/>
      <c r="I127" s="273">
        <f t="shared" ref="I127" si="54">ROUND(H127+(H127*K127),2)</f>
        <v>0</v>
      </c>
      <c r="J127" s="176">
        <f t="shared" ref="J127" si="55">ROUND(E127*H127,2)</f>
        <v>0</v>
      </c>
      <c r="K127" s="270"/>
      <c r="L127" s="176">
        <f t="shared" ref="L127" si="56">ROUND(J127+(J127*K127),2)</f>
        <v>0</v>
      </c>
    </row>
    <row r="128" spans="1:84" s="146" customFormat="1" ht="15" customHeight="1" thickBot="1">
      <c r="A128" s="162"/>
      <c r="B128" s="162"/>
      <c r="C128" s="162"/>
      <c r="D128" s="162"/>
      <c r="E128" s="162"/>
      <c r="F128" s="162"/>
      <c r="G128" s="295"/>
      <c r="H128" s="295"/>
      <c r="I128" s="164" t="s">
        <v>394</v>
      </c>
      <c r="J128" s="164">
        <f>SUM(J108:J127)</f>
        <v>0</v>
      </c>
      <c r="K128" s="163"/>
      <c r="L128" s="164">
        <f>SUM(L108:L127)</f>
        <v>0</v>
      </c>
      <c r="M128" s="165"/>
      <c r="N128" s="165"/>
      <c r="O128" s="165"/>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c r="AX128" s="260"/>
      <c r="AY128" s="260"/>
      <c r="AZ128" s="260"/>
      <c r="BA128" s="260"/>
      <c r="BB128" s="260"/>
      <c r="BC128" s="260"/>
      <c r="BD128" s="260"/>
      <c r="BE128" s="260"/>
      <c r="BF128" s="260"/>
      <c r="BG128" s="260"/>
      <c r="BH128" s="260"/>
      <c r="BI128" s="260"/>
      <c r="BJ128" s="260"/>
      <c r="BK128" s="260"/>
      <c r="BL128" s="260"/>
      <c r="BM128" s="260"/>
      <c r="BN128" s="260"/>
      <c r="BO128" s="260"/>
      <c r="BP128" s="260"/>
      <c r="BQ128" s="260"/>
      <c r="BR128" s="260"/>
      <c r="BS128" s="260"/>
      <c r="BT128" s="260"/>
      <c r="BU128" s="260"/>
      <c r="BV128" s="260"/>
      <c r="BW128" s="260"/>
      <c r="BX128" s="260"/>
      <c r="BY128" s="260"/>
      <c r="BZ128" s="260"/>
      <c r="CA128" s="260"/>
      <c r="CB128" s="260"/>
      <c r="CC128" s="260"/>
      <c r="CD128" s="260"/>
      <c r="CE128" s="260"/>
      <c r="CF128" s="260"/>
    </row>
    <row r="129" spans="1:84" s="39" customFormat="1" ht="15" customHeight="1" thickBot="1">
      <c r="A129" s="191"/>
      <c r="B129" s="191"/>
      <c r="C129" s="191"/>
      <c r="D129" s="191"/>
      <c r="E129" s="191"/>
      <c r="F129" s="191"/>
      <c r="G129" s="163"/>
      <c r="H129" s="163"/>
      <c r="I129" s="163"/>
      <c r="J129" s="163"/>
      <c r="K129" s="163"/>
      <c r="L129" s="163"/>
      <c r="M129" s="180"/>
      <c r="N129" s="180"/>
      <c r="O129" s="180"/>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1"/>
      <c r="AV129" s="261"/>
      <c r="AW129" s="261"/>
      <c r="AX129" s="261"/>
      <c r="AY129" s="261"/>
      <c r="AZ129" s="261"/>
      <c r="BA129" s="261"/>
      <c r="BB129" s="261"/>
      <c r="BC129" s="261"/>
      <c r="BD129" s="261"/>
      <c r="BE129" s="261"/>
      <c r="BF129" s="261"/>
      <c r="BG129" s="261"/>
      <c r="BH129" s="261"/>
      <c r="BI129" s="261"/>
      <c r="BJ129" s="261"/>
      <c r="BK129" s="261"/>
      <c r="BL129" s="261"/>
      <c r="BM129" s="261"/>
      <c r="BN129" s="261"/>
      <c r="BO129" s="261"/>
      <c r="BP129" s="261"/>
      <c r="BQ129" s="261"/>
      <c r="BR129" s="261"/>
      <c r="BS129" s="261"/>
      <c r="BT129" s="261"/>
      <c r="BU129" s="261"/>
      <c r="BV129" s="261"/>
      <c r="BW129" s="261"/>
      <c r="BX129" s="261"/>
      <c r="BY129" s="261"/>
      <c r="BZ129" s="261"/>
      <c r="CA129" s="261"/>
      <c r="CB129" s="261"/>
      <c r="CC129" s="261"/>
      <c r="CD129" s="261"/>
      <c r="CE129" s="261"/>
      <c r="CF129" s="261"/>
    </row>
    <row r="130" spans="1:84" ht="25.5" customHeight="1">
      <c r="A130" s="47"/>
      <c r="B130" s="109" t="s">
        <v>269</v>
      </c>
      <c r="C130" s="49"/>
      <c r="D130" s="49"/>
      <c r="E130" s="49"/>
      <c r="F130" s="50"/>
      <c r="G130" s="49"/>
      <c r="H130" s="49"/>
      <c r="I130" s="49"/>
      <c r="J130" s="49"/>
      <c r="K130" s="49"/>
      <c r="L130" s="49"/>
    </row>
    <row r="131" spans="1:84" s="41" customFormat="1" ht="96">
      <c r="A131" s="104">
        <v>1</v>
      </c>
      <c r="B131" s="110" t="s">
        <v>270</v>
      </c>
      <c r="C131" s="104" t="s">
        <v>16</v>
      </c>
      <c r="D131" s="104">
        <v>20</v>
      </c>
      <c r="E131" s="104">
        <v>240</v>
      </c>
      <c r="F131" s="111"/>
      <c r="G131" s="112"/>
      <c r="H131" s="274"/>
      <c r="I131" s="134">
        <f t="shared" ref="I131" si="57">ROUND(H131+(H131*K131),2)</f>
        <v>0</v>
      </c>
      <c r="J131" s="176">
        <f t="shared" ref="J131" si="58">ROUND(E131*H131,2)</f>
        <v>0</v>
      </c>
      <c r="K131" s="270"/>
      <c r="L131" s="176">
        <f t="shared" ref="L131" si="59">ROUND(J131+(J131*K131),2)</f>
        <v>0</v>
      </c>
      <c r="M131" s="192"/>
      <c r="N131" s="192"/>
      <c r="O131" s="19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row>
    <row r="132" spans="1:84" s="39" customFormat="1" ht="96">
      <c r="A132" s="51">
        <v>2</v>
      </c>
      <c r="B132" s="52" t="s">
        <v>271</v>
      </c>
      <c r="C132" s="51" t="s">
        <v>16</v>
      </c>
      <c r="D132" s="51">
        <v>20</v>
      </c>
      <c r="E132" s="51">
        <v>120</v>
      </c>
      <c r="F132" s="53"/>
      <c r="G132" s="54"/>
      <c r="H132" s="274"/>
      <c r="I132" s="134">
        <f t="shared" ref="I132:I134" si="60">ROUND(H132+(H132*K132),2)</f>
        <v>0</v>
      </c>
      <c r="J132" s="176">
        <f t="shared" ref="J132:J134" si="61">ROUND(E132*H132,2)</f>
        <v>0</v>
      </c>
      <c r="K132" s="270"/>
      <c r="L132" s="176">
        <f t="shared" ref="L132:L134" si="62">ROUND(J132+(J132*K132),2)</f>
        <v>0</v>
      </c>
      <c r="M132" s="192"/>
      <c r="N132" s="192"/>
      <c r="O132" s="192"/>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1"/>
      <c r="AV132" s="261"/>
      <c r="AW132" s="261"/>
      <c r="AX132" s="261"/>
      <c r="AY132" s="261"/>
      <c r="AZ132" s="261"/>
      <c r="BA132" s="261"/>
      <c r="BB132" s="261"/>
      <c r="BC132" s="261"/>
      <c r="BD132" s="261"/>
      <c r="BE132" s="261"/>
      <c r="BF132" s="261"/>
      <c r="BG132" s="261"/>
      <c r="BH132" s="261"/>
      <c r="BI132" s="261"/>
      <c r="BJ132" s="261"/>
      <c r="BK132" s="261"/>
      <c r="BL132" s="261"/>
      <c r="BM132" s="261"/>
      <c r="BN132" s="261"/>
      <c r="BO132" s="261"/>
      <c r="BP132" s="261"/>
      <c r="BQ132" s="261"/>
      <c r="BR132" s="261"/>
      <c r="BS132" s="261"/>
      <c r="BT132" s="261"/>
      <c r="BU132" s="261"/>
      <c r="BV132" s="261"/>
      <c r="BW132" s="261"/>
      <c r="BX132" s="261"/>
      <c r="BY132" s="261"/>
      <c r="BZ132" s="261"/>
      <c r="CA132" s="261"/>
      <c r="CB132" s="261"/>
      <c r="CC132" s="261"/>
      <c r="CD132" s="261"/>
      <c r="CE132" s="261"/>
      <c r="CF132" s="261"/>
    </row>
    <row r="133" spans="1:84" s="42" customFormat="1" ht="96">
      <c r="A133" s="55">
        <v>3</v>
      </c>
      <c r="B133" s="56" t="s">
        <v>272</v>
      </c>
      <c r="C133" s="55" t="s">
        <v>16</v>
      </c>
      <c r="D133" s="55">
        <v>20</v>
      </c>
      <c r="E133" s="51">
        <v>180</v>
      </c>
      <c r="F133" s="57"/>
      <c r="G133" s="58"/>
      <c r="H133" s="274"/>
      <c r="I133" s="134">
        <f t="shared" si="60"/>
        <v>0</v>
      </c>
      <c r="J133" s="176">
        <f t="shared" si="61"/>
        <v>0</v>
      </c>
      <c r="K133" s="270"/>
      <c r="L133" s="176">
        <f t="shared" si="62"/>
        <v>0</v>
      </c>
      <c r="M133" s="149"/>
      <c r="N133" s="149"/>
      <c r="O133" s="149"/>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row>
    <row r="134" spans="1:84" ht="96">
      <c r="A134" s="55">
        <v>4</v>
      </c>
      <c r="B134" s="56" t="s">
        <v>273</v>
      </c>
      <c r="C134" s="55" t="s">
        <v>16</v>
      </c>
      <c r="D134" s="55">
        <v>20</v>
      </c>
      <c r="E134" s="51">
        <v>60</v>
      </c>
      <c r="F134" s="57"/>
      <c r="G134" s="58"/>
      <c r="H134" s="274"/>
      <c r="I134" s="134">
        <f t="shared" si="60"/>
        <v>0</v>
      </c>
      <c r="J134" s="176">
        <f t="shared" si="61"/>
        <v>0</v>
      </c>
      <c r="K134" s="270"/>
      <c r="L134" s="176">
        <f t="shared" si="62"/>
        <v>0</v>
      </c>
    </row>
    <row r="135" spans="1:84" ht="72">
      <c r="A135" s="55">
        <v>5</v>
      </c>
      <c r="B135" s="56" t="s">
        <v>274</v>
      </c>
      <c r="C135" s="55" t="s">
        <v>16</v>
      </c>
      <c r="D135" s="55">
        <v>20</v>
      </c>
      <c r="E135" s="51">
        <v>300</v>
      </c>
      <c r="F135" s="57"/>
      <c r="G135" s="58"/>
      <c r="H135" s="274"/>
      <c r="I135" s="134">
        <f t="shared" ref="I135:I140" si="63">ROUND(H135+(H135*K135),2)</f>
        <v>0</v>
      </c>
      <c r="J135" s="176">
        <f t="shared" ref="J135:J140" si="64">ROUND(E135*H135,2)</f>
        <v>0</v>
      </c>
      <c r="K135" s="270"/>
      <c r="L135" s="176">
        <f t="shared" ref="L135:L140" si="65">ROUND(J135+(J135*K135),2)</f>
        <v>0</v>
      </c>
    </row>
    <row r="136" spans="1:84" ht="108">
      <c r="A136" s="55">
        <v>6</v>
      </c>
      <c r="B136" s="56" t="s">
        <v>275</v>
      </c>
      <c r="C136" s="55" t="s">
        <v>16</v>
      </c>
      <c r="D136" s="55">
        <v>1</v>
      </c>
      <c r="E136" s="51">
        <v>990</v>
      </c>
      <c r="F136" s="57"/>
      <c r="G136" s="58"/>
      <c r="H136" s="274"/>
      <c r="I136" s="134">
        <f t="shared" si="63"/>
        <v>0</v>
      </c>
      <c r="J136" s="176">
        <f t="shared" si="64"/>
        <v>0</v>
      </c>
      <c r="K136" s="270"/>
      <c r="L136" s="176">
        <f t="shared" si="65"/>
        <v>0</v>
      </c>
    </row>
    <row r="137" spans="1:84" ht="24">
      <c r="A137" s="55">
        <v>7</v>
      </c>
      <c r="B137" s="56" t="s">
        <v>276</v>
      </c>
      <c r="C137" s="55" t="s">
        <v>16</v>
      </c>
      <c r="D137" s="55">
        <v>30</v>
      </c>
      <c r="E137" s="51">
        <v>1350</v>
      </c>
      <c r="F137" s="59"/>
      <c r="G137" s="58"/>
      <c r="H137" s="274"/>
      <c r="I137" s="134">
        <f t="shared" si="63"/>
        <v>0</v>
      </c>
      <c r="J137" s="176">
        <f t="shared" si="64"/>
        <v>0</v>
      </c>
      <c r="K137" s="270"/>
      <c r="L137" s="176">
        <f t="shared" si="65"/>
        <v>0</v>
      </c>
    </row>
    <row r="138" spans="1:84" ht="48">
      <c r="A138" s="55">
        <v>8</v>
      </c>
      <c r="B138" s="113" t="s">
        <v>277</v>
      </c>
      <c r="C138" s="55" t="s">
        <v>16</v>
      </c>
      <c r="D138" s="55">
        <v>5</v>
      </c>
      <c r="E138" s="51">
        <v>75</v>
      </c>
      <c r="F138" s="61"/>
      <c r="G138" s="62"/>
      <c r="H138" s="274"/>
      <c r="I138" s="134">
        <f t="shared" si="63"/>
        <v>0</v>
      </c>
      <c r="J138" s="176">
        <f t="shared" si="64"/>
        <v>0</v>
      </c>
      <c r="K138" s="270"/>
      <c r="L138" s="176">
        <f t="shared" si="65"/>
        <v>0</v>
      </c>
    </row>
    <row r="139" spans="1:84" ht="48">
      <c r="A139" s="55">
        <v>9</v>
      </c>
      <c r="B139" s="113" t="s">
        <v>278</v>
      </c>
      <c r="C139" s="55" t="s">
        <v>16</v>
      </c>
      <c r="D139" s="55">
        <v>5</v>
      </c>
      <c r="E139" s="51">
        <v>120</v>
      </c>
      <c r="F139" s="57"/>
      <c r="G139" s="62"/>
      <c r="H139" s="274"/>
      <c r="I139" s="134">
        <f t="shared" si="63"/>
        <v>0</v>
      </c>
      <c r="J139" s="176">
        <f t="shared" si="64"/>
        <v>0</v>
      </c>
      <c r="K139" s="270"/>
      <c r="L139" s="176">
        <f t="shared" si="65"/>
        <v>0</v>
      </c>
    </row>
    <row r="140" spans="1:84" ht="48">
      <c r="A140" s="55">
        <v>10</v>
      </c>
      <c r="B140" s="56" t="s">
        <v>279</v>
      </c>
      <c r="C140" s="55" t="s">
        <v>16</v>
      </c>
      <c r="D140" s="55">
        <v>5</v>
      </c>
      <c r="E140" s="51">
        <v>150</v>
      </c>
      <c r="F140" s="57"/>
      <c r="G140" s="58"/>
      <c r="H140" s="274"/>
      <c r="I140" s="134">
        <f t="shared" si="63"/>
        <v>0</v>
      </c>
      <c r="J140" s="176">
        <f t="shared" si="64"/>
        <v>0</v>
      </c>
      <c r="K140" s="270"/>
      <c r="L140" s="176">
        <f t="shared" si="65"/>
        <v>0</v>
      </c>
    </row>
    <row r="141" spans="1:84" ht="48">
      <c r="A141" s="55">
        <v>11</v>
      </c>
      <c r="B141" s="56" t="s">
        <v>280</v>
      </c>
      <c r="C141" s="55" t="s">
        <v>16</v>
      </c>
      <c r="D141" s="55">
        <v>5</v>
      </c>
      <c r="E141" s="51">
        <v>120</v>
      </c>
      <c r="F141" s="57"/>
      <c r="G141" s="64"/>
      <c r="H141" s="274"/>
      <c r="I141" s="134">
        <f t="shared" ref="I141:I152" si="66">ROUND(H141+(H141*K141),2)</f>
        <v>0</v>
      </c>
      <c r="J141" s="176">
        <f t="shared" ref="J141:J152" si="67">ROUND(E141*H141,2)</f>
        <v>0</v>
      </c>
      <c r="K141" s="270"/>
      <c r="L141" s="176">
        <f t="shared" ref="L141:L152" si="68">ROUND(J141+(J141*K141),2)</f>
        <v>0</v>
      </c>
    </row>
    <row r="142" spans="1:84" ht="48">
      <c r="A142" s="55">
        <v>13</v>
      </c>
      <c r="B142" s="56" t="s">
        <v>281</v>
      </c>
      <c r="C142" s="55" t="s">
        <v>16</v>
      </c>
      <c r="D142" s="55">
        <v>5</v>
      </c>
      <c r="E142" s="51">
        <v>60</v>
      </c>
      <c r="F142" s="57"/>
      <c r="G142" s="64"/>
      <c r="H142" s="274"/>
      <c r="I142" s="134">
        <f t="shared" si="66"/>
        <v>0</v>
      </c>
      <c r="J142" s="176">
        <f t="shared" si="67"/>
        <v>0</v>
      </c>
      <c r="K142" s="270"/>
      <c r="L142" s="176">
        <f t="shared" si="68"/>
        <v>0</v>
      </c>
    </row>
    <row r="143" spans="1:84" ht="48">
      <c r="A143" s="55">
        <v>14</v>
      </c>
      <c r="B143" s="56" t="s">
        <v>282</v>
      </c>
      <c r="C143" s="55" t="s">
        <v>16</v>
      </c>
      <c r="D143" s="55">
        <v>10</v>
      </c>
      <c r="E143" s="51">
        <v>150</v>
      </c>
      <c r="F143" s="57"/>
      <c r="G143" s="64"/>
      <c r="H143" s="274"/>
      <c r="I143" s="134">
        <f t="shared" si="66"/>
        <v>0</v>
      </c>
      <c r="J143" s="176">
        <f t="shared" si="67"/>
        <v>0</v>
      </c>
      <c r="K143" s="270"/>
      <c r="L143" s="176">
        <f t="shared" si="68"/>
        <v>0</v>
      </c>
    </row>
    <row r="144" spans="1:84" ht="36">
      <c r="A144" s="55">
        <v>15</v>
      </c>
      <c r="B144" s="56" t="s">
        <v>283</v>
      </c>
      <c r="C144" s="55" t="s">
        <v>16</v>
      </c>
      <c r="D144" s="55">
        <v>1</v>
      </c>
      <c r="E144" s="51">
        <v>30</v>
      </c>
      <c r="F144" s="57"/>
      <c r="G144" s="64"/>
      <c r="H144" s="274"/>
      <c r="I144" s="134">
        <f t="shared" si="66"/>
        <v>0</v>
      </c>
      <c r="J144" s="176">
        <f t="shared" si="67"/>
        <v>0</v>
      </c>
      <c r="K144" s="270"/>
      <c r="L144" s="176">
        <f t="shared" si="68"/>
        <v>0</v>
      </c>
    </row>
    <row r="145" spans="1:84" ht="36">
      <c r="A145" s="55">
        <v>16</v>
      </c>
      <c r="B145" s="56" t="s">
        <v>284</v>
      </c>
      <c r="C145" s="55" t="s">
        <v>16</v>
      </c>
      <c r="D145" s="55">
        <v>1</v>
      </c>
      <c r="E145" s="51">
        <v>30</v>
      </c>
      <c r="F145" s="57"/>
      <c r="G145" s="64"/>
      <c r="H145" s="274"/>
      <c r="I145" s="134">
        <f t="shared" si="66"/>
        <v>0</v>
      </c>
      <c r="J145" s="176">
        <f t="shared" si="67"/>
        <v>0</v>
      </c>
      <c r="K145" s="270"/>
      <c r="L145" s="176">
        <f t="shared" si="68"/>
        <v>0</v>
      </c>
    </row>
    <row r="146" spans="1:84" ht="36">
      <c r="A146" s="55">
        <v>17</v>
      </c>
      <c r="B146" s="56" t="s">
        <v>285</v>
      </c>
      <c r="C146" s="55" t="s">
        <v>16</v>
      </c>
      <c r="D146" s="55">
        <v>1</v>
      </c>
      <c r="E146" s="51">
        <v>30</v>
      </c>
      <c r="F146" s="57"/>
      <c r="G146" s="64"/>
      <c r="H146" s="274"/>
      <c r="I146" s="134">
        <f t="shared" si="66"/>
        <v>0</v>
      </c>
      <c r="J146" s="176">
        <f t="shared" si="67"/>
        <v>0</v>
      </c>
      <c r="K146" s="270"/>
      <c r="L146" s="176">
        <f t="shared" si="68"/>
        <v>0</v>
      </c>
    </row>
    <row r="147" spans="1:84" ht="24">
      <c r="A147" s="51">
        <v>20</v>
      </c>
      <c r="B147" s="56" t="s">
        <v>286</v>
      </c>
      <c r="C147" s="51" t="s">
        <v>16</v>
      </c>
      <c r="D147" s="51">
        <v>1</v>
      </c>
      <c r="E147" s="51">
        <v>60</v>
      </c>
      <c r="F147" s="57"/>
      <c r="G147" s="67"/>
      <c r="H147" s="274"/>
      <c r="I147" s="134">
        <f t="shared" si="66"/>
        <v>0</v>
      </c>
      <c r="J147" s="176">
        <f t="shared" si="67"/>
        <v>0</v>
      </c>
      <c r="K147" s="270"/>
      <c r="L147" s="176">
        <f t="shared" si="68"/>
        <v>0</v>
      </c>
    </row>
    <row r="148" spans="1:84" ht="24">
      <c r="A148" s="55">
        <v>21</v>
      </c>
      <c r="B148" s="56" t="s">
        <v>287</v>
      </c>
      <c r="C148" s="55" t="s">
        <v>16</v>
      </c>
      <c r="D148" s="55">
        <v>1</v>
      </c>
      <c r="E148" s="51">
        <v>60</v>
      </c>
      <c r="F148" s="57"/>
      <c r="G148" s="64"/>
      <c r="H148" s="274"/>
      <c r="I148" s="134">
        <f t="shared" si="66"/>
        <v>0</v>
      </c>
      <c r="J148" s="176">
        <f t="shared" si="67"/>
        <v>0</v>
      </c>
      <c r="K148" s="270"/>
      <c r="L148" s="176">
        <f t="shared" si="68"/>
        <v>0</v>
      </c>
    </row>
    <row r="149" spans="1:84" ht="24">
      <c r="A149" s="55">
        <v>22</v>
      </c>
      <c r="B149" s="56" t="s">
        <v>288</v>
      </c>
      <c r="C149" s="55" t="s">
        <v>16</v>
      </c>
      <c r="D149" s="55">
        <v>1</v>
      </c>
      <c r="E149" s="51">
        <v>60</v>
      </c>
      <c r="F149" s="57"/>
      <c r="G149" s="64"/>
      <c r="H149" s="274"/>
      <c r="I149" s="134">
        <f t="shared" si="66"/>
        <v>0</v>
      </c>
      <c r="J149" s="176">
        <f t="shared" si="67"/>
        <v>0</v>
      </c>
      <c r="K149" s="270"/>
      <c r="L149" s="176">
        <f t="shared" si="68"/>
        <v>0</v>
      </c>
    </row>
    <row r="150" spans="1:84" ht="60">
      <c r="A150" s="55">
        <v>23</v>
      </c>
      <c r="B150" s="56" t="s">
        <v>289</v>
      </c>
      <c r="C150" s="55" t="s">
        <v>16</v>
      </c>
      <c r="D150" s="55">
        <v>10</v>
      </c>
      <c r="E150" s="51">
        <v>30</v>
      </c>
      <c r="F150" s="57"/>
      <c r="G150" s="64"/>
      <c r="H150" s="274"/>
      <c r="I150" s="134">
        <f t="shared" si="66"/>
        <v>0</v>
      </c>
      <c r="J150" s="176">
        <f t="shared" si="67"/>
        <v>0</v>
      </c>
      <c r="K150" s="270"/>
      <c r="L150" s="176">
        <f t="shared" si="68"/>
        <v>0</v>
      </c>
    </row>
    <row r="151" spans="1:84" ht="60">
      <c r="A151" s="55">
        <v>24</v>
      </c>
      <c r="B151" s="56" t="s">
        <v>290</v>
      </c>
      <c r="C151" s="55" t="s">
        <v>16</v>
      </c>
      <c r="D151" s="55">
        <v>10</v>
      </c>
      <c r="E151" s="51">
        <v>30</v>
      </c>
      <c r="F151" s="57"/>
      <c r="G151" s="64"/>
      <c r="H151" s="274"/>
      <c r="I151" s="134">
        <f t="shared" si="66"/>
        <v>0</v>
      </c>
      <c r="J151" s="176">
        <f t="shared" si="67"/>
        <v>0</v>
      </c>
      <c r="K151" s="270"/>
      <c r="L151" s="176">
        <f t="shared" si="68"/>
        <v>0</v>
      </c>
    </row>
    <row r="152" spans="1:84" ht="60.75" thickBot="1">
      <c r="A152" s="55">
        <v>26</v>
      </c>
      <c r="B152" s="114" t="s">
        <v>291</v>
      </c>
      <c r="C152" s="55" t="s">
        <v>16</v>
      </c>
      <c r="D152" s="55">
        <v>10</v>
      </c>
      <c r="E152" s="51">
        <v>30</v>
      </c>
      <c r="F152" s="57"/>
      <c r="G152" s="64"/>
      <c r="H152" s="274"/>
      <c r="I152" s="273">
        <f t="shared" si="66"/>
        <v>0</v>
      </c>
      <c r="J152" s="176">
        <f t="shared" si="67"/>
        <v>0</v>
      </c>
      <c r="K152" s="270"/>
      <c r="L152" s="176">
        <f t="shared" si="68"/>
        <v>0</v>
      </c>
    </row>
    <row r="153" spans="1:84" s="146" customFormat="1" ht="15" customHeight="1" thickBot="1">
      <c r="A153" s="162"/>
      <c r="B153" s="162"/>
      <c r="C153" s="162"/>
      <c r="D153" s="162"/>
      <c r="E153" s="162"/>
      <c r="F153" s="162"/>
      <c r="G153" s="295"/>
      <c r="H153" s="295"/>
      <c r="I153" s="164" t="s">
        <v>395</v>
      </c>
      <c r="J153" s="164">
        <f>SUM(J131:J152)</f>
        <v>0</v>
      </c>
      <c r="K153" s="163"/>
      <c r="L153" s="164">
        <f>SUM(L131:L152)</f>
        <v>0</v>
      </c>
      <c r="M153" s="165"/>
      <c r="N153" s="165"/>
      <c r="O153" s="165"/>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row>
    <row r="154" spans="1:84" ht="21.75" customHeight="1" thickBot="1">
      <c r="A154" s="69"/>
      <c r="B154" s="70"/>
      <c r="C154" s="69"/>
      <c r="D154" s="69"/>
      <c r="E154" s="69"/>
      <c r="F154" s="71"/>
      <c r="G154" s="72"/>
      <c r="H154" s="115"/>
      <c r="I154" s="115"/>
      <c r="J154" s="72"/>
      <c r="K154" s="72"/>
      <c r="L154" s="72"/>
    </row>
    <row r="155" spans="1:84" ht="21.75" customHeight="1" thickBot="1">
      <c r="A155" s="47"/>
      <c r="B155" s="48" t="s">
        <v>292</v>
      </c>
      <c r="C155" s="49"/>
      <c r="D155" s="49"/>
      <c r="E155" s="49"/>
      <c r="F155" s="49"/>
      <c r="G155" s="50"/>
      <c r="H155" s="49"/>
      <c r="I155" s="49"/>
      <c r="J155" s="184"/>
      <c r="K155" s="185"/>
      <c r="L155" s="184"/>
    </row>
    <row r="156" spans="1:84" ht="36.75" thickBot="1">
      <c r="A156" s="193">
        <v>1</v>
      </c>
      <c r="B156" s="194" t="s">
        <v>320</v>
      </c>
      <c r="C156" s="193" t="s">
        <v>189</v>
      </c>
      <c r="D156" s="193">
        <v>6</v>
      </c>
      <c r="E156" s="193">
        <v>960</v>
      </c>
      <c r="F156" s="193"/>
      <c r="G156" s="193"/>
      <c r="H156" s="274"/>
      <c r="I156" s="273">
        <f t="shared" ref="I156" si="69">ROUND(H156+(H156*K156),2)</f>
        <v>0</v>
      </c>
      <c r="J156" s="176">
        <f t="shared" ref="J156" si="70">ROUND(E156*H156,2)</f>
        <v>0</v>
      </c>
      <c r="K156" s="270"/>
      <c r="L156" s="176">
        <f t="shared" ref="L156" si="71">ROUND(J156+(J156*K156),2)</f>
        <v>0</v>
      </c>
    </row>
    <row r="157" spans="1:84" s="146" customFormat="1" ht="15" customHeight="1" thickBot="1">
      <c r="A157" s="162"/>
      <c r="B157" s="162"/>
      <c r="C157" s="162"/>
      <c r="D157" s="162"/>
      <c r="E157" s="162"/>
      <c r="F157" s="162"/>
      <c r="G157" s="295"/>
      <c r="H157" s="295"/>
      <c r="I157" s="164" t="s">
        <v>396</v>
      </c>
      <c r="J157" s="164">
        <f>SUM(J156)</f>
        <v>0</v>
      </c>
      <c r="K157" s="163"/>
      <c r="L157" s="164">
        <f>SUM(L156)</f>
        <v>0</v>
      </c>
      <c r="M157" s="165"/>
      <c r="N157" s="165"/>
      <c r="O157" s="165"/>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c r="AX157" s="260"/>
      <c r="AY157" s="260"/>
      <c r="AZ157" s="260"/>
      <c r="BA157" s="260"/>
      <c r="BB157" s="260"/>
      <c r="BC157" s="260"/>
      <c r="BD157" s="260"/>
      <c r="BE157" s="260"/>
      <c r="BF157" s="260"/>
      <c r="BG157" s="260"/>
      <c r="BH157" s="260"/>
      <c r="BI157" s="260"/>
      <c r="BJ157" s="260"/>
      <c r="BK157" s="260"/>
      <c r="BL157" s="260"/>
      <c r="BM157" s="260"/>
      <c r="BN157" s="260"/>
      <c r="BO157" s="260"/>
      <c r="BP157" s="260"/>
      <c r="BQ157" s="260"/>
      <c r="BR157" s="260"/>
      <c r="BS157" s="260"/>
      <c r="BT157" s="260"/>
      <c r="BU157" s="260"/>
      <c r="BV157" s="260"/>
      <c r="BW157" s="260"/>
      <c r="BX157" s="260"/>
      <c r="BY157" s="260"/>
      <c r="BZ157" s="260"/>
      <c r="CA157" s="260"/>
      <c r="CB157" s="260"/>
      <c r="CC157" s="260"/>
      <c r="CD157" s="260"/>
      <c r="CE157" s="260"/>
      <c r="CF157" s="260"/>
    </row>
    <row r="158" spans="1:84" ht="21" customHeight="1" thickBot="1">
      <c r="A158" s="191"/>
      <c r="B158" s="191"/>
      <c r="C158" s="191"/>
      <c r="D158" s="191"/>
      <c r="E158" s="191"/>
      <c r="F158" s="191"/>
      <c r="G158" s="163"/>
      <c r="H158" s="163"/>
      <c r="I158" s="163"/>
      <c r="J158" s="163"/>
      <c r="K158" s="163"/>
      <c r="L158" s="163"/>
    </row>
    <row r="159" spans="1:84" ht="18" customHeight="1">
      <c r="A159" s="116"/>
      <c r="B159" s="252" t="s">
        <v>371</v>
      </c>
      <c r="C159" s="118"/>
      <c r="D159" s="118"/>
      <c r="E159" s="195"/>
      <c r="F159" s="73"/>
      <c r="G159" s="196"/>
      <c r="H159" s="75"/>
      <c r="I159" s="75"/>
      <c r="J159" s="184"/>
      <c r="K159" s="185"/>
      <c r="L159" s="184"/>
    </row>
    <row r="160" spans="1:84" ht="132">
      <c r="A160" s="250">
        <v>1</v>
      </c>
      <c r="B160" s="120" t="s">
        <v>101</v>
      </c>
      <c r="C160" s="197" t="s">
        <v>16</v>
      </c>
      <c r="D160" s="197">
        <v>3</v>
      </c>
      <c r="E160" s="251">
        <v>150</v>
      </c>
      <c r="F160" s="122"/>
      <c r="G160" s="198"/>
      <c r="H160" s="123"/>
      <c r="I160" s="134">
        <f t="shared" ref="I160" si="72">ROUND(H160+(H160*K160),2)</f>
        <v>0</v>
      </c>
      <c r="J160" s="176">
        <f t="shared" ref="J160" si="73">ROUND(E160*H160,2)</f>
        <v>0</v>
      </c>
      <c r="K160" s="270"/>
      <c r="L160" s="176">
        <f t="shared" ref="L160" si="74">ROUND(J160+(J160*K160),2)</f>
        <v>0</v>
      </c>
    </row>
    <row r="161" spans="1:84" ht="132">
      <c r="A161" s="250">
        <v>2</v>
      </c>
      <c r="B161" s="125" t="s">
        <v>15</v>
      </c>
      <c r="C161" s="119" t="s">
        <v>16</v>
      </c>
      <c r="D161" s="119">
        <v>3</v>
      </c>
      <c r="E161" s="251">
        <v>350</v>
      </c>
      <c r="F161" s="122"/>
      <c r="G161" s="198"/>
      <c r="H161" s="123"/>
      <c r="I161" s="134">
        <f t="shared" ref="I161:I162" si="75">ROUND(H161+(H161*K161),2)</f>
        <v>0</v>
      </c>
      <c r="J161" s="176">
        <f t="shared" ref="J161:J162" si="76">ROUND(E161*H161,2)</f>
        <v>0</v>
      </c>
      <c r="K161" s="270"/>
      <c r="L161" s="176">
        <f t="shared" ref="L161:L162" si="77">ROUND(J161+(J161*K161),2)</f>
        <v>0</v>
      </c>
    </row>
    <row r="162" spans="1:84" ht="108">
      <c r="A162" s="250">
        <v>3</v>
      </c>
      <c r="B162" s="125" t="s">
        <v>25</v>
      </c>
      <c r="C162" s="119" t="s">
        <v>16</v>
      </c>
      <c r="D162" s="119" t="s">
        <v>190</v>
      </c>
      <c r="E162" s="251">
        <v>15</v>
      </c>
      <c r="F162" s="122"/>
      <c r="G162" s="198"/>
      <c r="H162" s="123"/>
      <c r="I162" s="134">
        <f t="shared" si="75"/>
        <v>0</v>
      </c>
      <c r="J162" s="176">
        <f t="shared" si="76"/>
        <v>0</v>
      </c>
      <c r="K162" s="270"/>
      <c r="L162" s="176">
        <f t="shared" si="77"/>
        <v>0</v>
      </c>
    </row>
    <row r="163" spans="1:84" ht="72">
      <c r="A163" s="250">
        <v>4</v>
      </c>
      <c r="B163" s="125" t="s">
        <v>27</v>
      </c>
      <c r="C163" s="119" t="s">
        <v>16</v>
      </c>
      <c r="D163" s="119" t="s">
        <v>191</v>
      </c>
      <c r="E163" s="251">
        <v>15</v>
      </c>
      <c r="F163" s="122"/>
      <c r="G163" s="198"/>
      <c r="H163" s="123"/>
      <c r="I163" s="134">
        <f t="shared" ref="I163:I174" si="78">ROUND(H163+(H163*K163),2)</f>
        <v>0</v>
      </c>
      <c r="J163" s="176">
        <f t="shared" ref="J163:J174" si="79">ROUND(E163*H163,2)</f>
        <v>0</v>
      </c>
      <c r="K163" s="270"/>
      <c r="L163" s="176">
        <f t="shared" ref="L163:L174" si="80">ROUND(J163+(J163*K163),2)</f>
        <v>0</v>
      </c>
    </row>
    <row r="164" spans="1:84" ht="108">
      <c r="A164" s="250">
        <v>5</v>
      </c>
      <c r="B164" s="125" t="s">
        <v>29</v>
      </c>
      <c r="C164" s="119" t="s">
        <v>16</v>
      </c>
      <c r="D164" s="119" t="s">
        <v>190</v>
      </c>
      <c r="E164" s="119">
        <v>270</v>
      </c>
      <c r="F164" s="122"/>
      <c r="G164" s="198"/>
      <c r="H164" s="123"/>
      <c r="I164" s="134">
        <f t="shared" si="78"/>
        <v>0</v>
      </c>
      <c r="J164" s="176">
        <f t="shared" si="79"/>
        <v>0</v>
      </c>
      <c r="K164" s="270"/>
      <c r="L164" s="176">
        <f t="shared" si="80"/>
        <v>0</v>
      </c>
    </row>
    <row r="165" spans="1:84" ht="72">
      <c r="A165" s="250">
        <v>6</v>
      </c>
      <c r="B165" s="125" t="s">
        <v>30</v>
      </c>
      <c r="C165" s="119" t="s">
        <v>16</v>
      </c>
      <c r="D165" s="119" t="s">
        <v>191</v>
      </c>
      <c r="E165" s="119">
        <v>270</v>
      </c>
      <c r="F165" s="122"/>
      <c r="G165" s="198"/>
      <c r="H165" s="123"/>
      <c r="I165" s="134">
        <f t="shared" si="78"/>
        <v>0</v>
      </c>
      <c r="J165" s="176">
        <f t="shared" si="79"/>
        <v>0</v>
      </c>
      <c r="K165" s="270"/>
      <c r="L165" s="176">
        <f t="shared" si="80"/>
        <v>0</v>
      </c>
    </row>
    <row r="166" spans="1:84" ht="132">
      <c r="A166" s="250">
        <v>7</v>
      </c>
      <c r="B166" s="125" t="s">
        <v>192</v>
      </c>
      <c r="C166" s="119" t="s">
        <v>16</v>
      </c>
      <c r="D166" s="119" t="s">
        <v>190</v>
      </c>
      <c r="E166" s="251">
        <v>510</v>
      </c>
      <c r="F166" s="122"/>
      <c r="G166" s="198"/>
      <c r="H166" s="123"/>
      <c r="I166" s="134">
        <f t="shared" si="78"/>
        <v>0</v>
      </c>
      <c r="J166" s="176">
        <f t="shared" si="79"/>
        <v>0</v>
      </c>
      <c r="K166" s="270"/>
      <c r="L166" s="176">
        <f t="shared" si="80"/>
        <v>0</v>
      </c>
    </row>
    <row r="167" spans="1:84" s="44" customFormat="1" ht="108">
      <c r="A167" s="250">
        <v>8</v>
      </c>
      <c r="B167" s="125" t="s">
        <v>193</v>
      </c>
      <c r="C167" s="119" t="s">
        <v>16</v>
      </c>
      <c r="D167" s="119" t="s">
        <v>191</v>
      </c>
      <c r="E167" s="251">
        <v>210</v>
      </c>
      <c r="F167" s="122"/>
      <c r="G167" s="198"/>
      <c r="H167" s="123"/>
      <c r="I167" s="134">
        <f t="shared" si="78"/>
        <v>0</v>
      </c>
      <c r="J167" s="176">
        <f t="shared" si="79"/>
        <v>0</v>
      </c>
      <c r="K167" s="270"/>
      <c r="L167" s="176">
        <f t="shared" si="80"/>
        <v>0</v>
      </c>
      <c r="M167" s="199"/>
      <c r="N167" s="199"/>
      <c r="O167" s="199"/>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row>
    <row r="168" spans="1:84" s="44" customFormat="1" ht="36">
      <c r="A168" s="250">
        <v>9</v>
      </c>
      <c r="B168" s="125" t="s">
        <v>381</v>
      </c>
      <c r="C168" s="119" t="s">
        <v>16</v>
      </c>
      <c r="D168" s="119">
        <v>6</v>
      </c>
      <c r="E168" s="119">
        <v>60</v>
      </c>
      <c r="F168" s="122"/>
      <c r="G168" s="198"/>
      <c r="H168" s="123"/>
      <c r="I168" s="134">
        <f t="shared" si="78"/>
        <v>0</v>
      </c>
      <c r="J168" s="176">
        <f t="shared" si="79"/>
        <v>0</v>
      </c>
      <c r="K168" s="270"/>
      <c r="L168" s="176">
        <f t="shared" si="80"/>
        <v>0</v>
      </c>
      <c r="M168" s="199"/>
      <c r="N168" s="199"/>
      <c r="O168" s="199"/>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row>
    <row r="169" spans="1:84" s="44" customFormat="1" ht="36">
      <c r="A169" s="250">
        <v>10</v>
      </c>
      <c r="B169" s="125" t="s">
        <v>194</v>
      </c>
      <c r="C169" s="119" t="s">
        <v>16</v>
      </c>
      <c r="D169" s="119">
        <v>12</v>
      </c>
      <c r="E169" s="119">
        <v>1800</v>
      </c>
      <c r="F169" s="122"/>
      <c r="G169" s="198"/>
      <c r="H169" s="123"/>
      <c r="I169" s="134">
        <f t="shared" si="78"/>
        <v>0</v>
      </c>
      <c r="J169" s="176">
        <f t="shared" si="79"/>
        <v>0</v>
      </c>
      <c r="K169" s="270"/>
      <c r="L169" s="176">
        <f t="shared" si="80"/>
        <v>0</v>
      </c>
      <c r="M169" s="199"/>
      <c r="N169" s="199"/>
      <c r="O169" s="199"/>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row>
    <row r="170" spans="1:84" s="44" customFormat="1" ht="336">
      <c r="A170" s="250">
        <v>11</v>
      </c>
      <c r="B170" s="125" t="s">
        <v>295</v>
      </c>
      <c r="C170" s="119" t="s">
        <v>16</v>
      </c>
      <c r="D170" s="119">
        <v>6</v>
      </c>
      <c r="E170" s="119">
        <v>36</v>
      </c>
      <c r="F170" s="122"/>
      <c r="G170" s="198"/>
      <c r="H170" s="123"/>
      <c r="I170" s="134">
        <f t="shared" si="78"/>
        <v>0</v>
      </c>
      <c r="J170" s="176">
        <f t="shared" si="79"/>
        <v>0</v>
      </c>
      <c r="K170" s="270"/>
      <c r="L170" s="176">
        <f t="shared" si="80"/>
        <v>0</v>
      </c>
      <c r="M170" s="199"/>
      <c r="N170" s="199"/>
      <c r="O170" s="199"/>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row>
    <row r="171" spans="1:84" s="44" customFormat="1" ht="348">
      <c r="A171" s="250">
        <v>12</v>
      </c>
      <c r="B171" s="200" t="s">
        <v>296</v>
      </c>
      <c r="C171" s="119" t="s">
        <v>16</v>
      </c>
      <c r="D171" s="119">
        <v>6</v>
      </c>
      <c r="E171" s="119">
        <v>36</v>
      </c>
      <c r="F171" s="122"/>
      <c r="G171" s="198"/>
      <c r="H171" s="123"/>
      <c r="I171" s="134">
        <f t="shared" si="78"/>
        <v>0</v>
      </c>
      <c r="J171" s="176">
        <f t="shared" si="79"/>
        <v>0</v>
      </c>
      <c r="K171" s="270"/>
      <c r="L171" s="176">
        <f t="shared" si="80"/>
        <v>0</v>
      </c>
      <c r="M171" s="199"/>
      <c r="N171" s="199"/>
      <c r="O171" s="199"/>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row>
    <row r="172" spans="1:84" s="44" customFormat="1" ht="240">
      <c r="A172" s="250">
        <v>13</v>
      </c>
      <c r="B172" s="200" t="s">
        <v>297</v>
      </c>
      <c r="C172" s="119" t="s">
        <v>16</v>
      </c>
      <c r="D172" s="119">
        <v>6</v>
      </c>
      <c r="E172" s="119">
        <v>72</v>
      </c>
      <c r="F172" s="122"/>
      <c r="G172" s="198"/>
      <c r="H172" s="123"/>
      <c r="I172" s="134">
        <f t="shared" si="78"/>
        <v>0</v>
      </c>
      <c r="J172" s="176">
        <f t="shared" si="79"/>
        <v>0</v>
      </c>
      <c r="K172" s="270"/>
      <c r="L172" s="176">
        <f t="shared" si="80"/>
        <v>0</v>
      </c>
      <c r="M172" s="199"/>
      <c r="N172" s="199"/>
      <c r="O172" s="199"/>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row>
    <row r="173" spans="1:84" s="44" customFormat="1" ht="252">
      <c r="A173" s="250">
        <v>14</v>
      </c>
      <c r="B173" s="200" t="s">
        <v>298</v>
      </c>
      <c r="C173" s="119" t="s">
        <v>16</v>
      </c>
      <c r="D173" s="119">
        <v>6</v>
      </c>
      <c r="E173" s="119">
        <v>36</v>
      </c>
      <c r="F173" s="122"/>
      <c r="G173" s="198"/>
      <c r="H173" s="123"/>
      <c r="I173" s="134">
        <f t="shared" si="78"/>
        <v>0</v>
      </c>
      <c r="J173" s="176">
        <f t="shared" si="79"/>
        <v>0</v>
      </c>
      <c r="K173" s="270"/>
      <c r="L173" s="176">
        <f t="shared" si="80"/>
        <v>0</v>
      </c>
      <c r="M173" s="199"/>
      <c r="N173" s="199"/>
      <c r="O173" s="199"/>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row>
    <row r="174" spans="1:84" s="44" customFormat="1" ht="12.75">
      <c r="A174" s="250">
        <v>15</v>
      </c>
      <c r="B174" s="125" t="s">
        <v>195</v>
      </c>
      <c r="C174" s="119" t="s">
        <v>16</v>
      </c>
      <c r="D174" s="119">
        <v>12</v>
      </c>
      <c r="E174" s="119">
        <v>900</v>
      </c>
      <c r="F174" s="122"/>
      <c r="G174" s="198"/>
      <c r="H174" s="123"/>
      <c r="I174" s="134">
        <f t="shared" si="78"/>
        <v>0</v>
      </c>
      <c r="J174" s="176">
        <f t="shared" si="79"/>
        <v>0</v>
      </c>
      <c r="K174" s="270"/>
      <c r="L174" s="176">
        <f t="shared" si="80"/>
        <v>0</v>
      </c>
      <c r="M174" s="199"/>
      <c r="N174" s="199"/>
      <c r="O174" s="199"/>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row>
    <row r="175" spans="1:84" s="44" customFormat="1" ht="48">
      <c r="A175" s="250">
        <v>16</v>
      </c>
      <c r="B175" s="125" t="s">
        <v>196</v>
      </c>
      <c r="C175" s="119" t="s">
        <v>16</v>
      </c>
      <c r="D175" s="119">
        <v>5</v>
      </c>
      <c r="E175" s="251">
        <v>73</v>
      </c>
      <c r="F175" s="122"/>
      <c r="G175" s="198"/>
      <c r="H175" s="123"/>
      <c r="I175" s="134">
        <f t="shared" ref="I175:I178" si="81">ROUND(H175+(H175*K175),2)</f>
        <v>0</v>
      </c>
      <c r="J175" s="176">
        <f t="shared" ref="J175:J178" si="82">ROUND(E175*H175,2)</f>
        <v>0</v>
      </c>
      <c r="K175" s="270"/>
      <c r="L175" s="176">
        <f t="shared" ref="L175:L178" si="83">ROUND(J175+(J175*K175),2)</f>
        <v>0</v>
      </c>
      <c r="M175" s="199"/>
      <c r="N175" s="199"/>
      <c r="O175" s="199"/>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row>
    <row r="176" spans="1:84" s="44" customFormat="1" ht="48">
      <c r="A176" s="250">
        <v>17</v>
      </c>
      <c r="B176" s="125" t="s">
        <v>197</v>
      </c>
      <c r="C176" s="119" t="s">
        <v>16</v>
      </c>
      <c r="D176" s="119">
        <v>5</v>
      </c>
      <c r="E176" s="251">
        <v>23</v>
      </c>
      <c r="F176" s="122"/>
      <c r="G176" s="198"/>
      <c r="H176" s="123"/>
      <c r="I176" s="134">
        <f t="shared" si="81"/>
        <v>0</v>
      </c>
      <c r="J176" s="176">
        <f t="shared" si="82"/>
        <v>0</v>
      </c>
      <c r="K176" s="270"/>
      <c r="L176" s="176">
        <f t="shared" si="83"/>
        <v>0</v>
      </c>
      <c r="M176" s="199"/>
      <c r="N176" s="199"/>
      <c r="O176" s="199"/>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row>
    <row r="177" spans="1:84" s="44" customFormat="1" ht="60">
      <c r="A177" s="250">
        <v>18</v>
      </c>
      <c r="B177" s="124" t="s">
        <v>198</v>
      </c>
      <c r="C177" s="119" t="s">
        <v>16</v>
      </c>
      <c r="D177" s="119">
        <v>6</v>
      </c>
      <c r="E177" s="251">
        <v>150</v>
      </c>
      <c r="F177" s="122"/>
      <c r="G177" s="198"/>
      <c r="H177" s="123"/>
      <c r="I177" s="134">
        <f t="shared" si="81"/>
        <v>0</v>
      </c>
      <c r="J177" s="176">
        <f t="shared" si="82"/>
        <v>0</v>
      </c>
      <c r="K177" s="270"/>
      <c r="L177" s="176">
        <f t="shared" si="83"/>
        <v>0</v>
      </c>
      <c r="M177" s="199"/>
      <c r="N177" s="199"/>
      <c r="O177" s="199"/>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row>
    <row r="178" spans="1:84" s="44" customFormat="1" ht="72">
      <c r="A178" s="250">
        <v>19</v>
      </c>
      <c r="B178" s="124" t="s">
        <v>199</v>
      </c>
      <c r="C178" s="119" t="s">
        <v>200</v>
      </c>
      <c r="D178" s="119">
        <v>6</v>
      </c>
      <c r="E178" s="251">
        <v>60</v>
      </c>
      <c r="F178" s="122"/>
      <c r="G178" s="198"/>
      <c r="H178" s="123"/>
      <c r="I178" s="134">
        <f t="shared" si="81"/>
        <v>0</v>
      </c>
      <c r="J178" s="176">
        <f t="shared" si="82"/>
        <v>0</v>
      </c>
      <c r="K178" s="270"/>
      <c r="L178" s="176">
        <f t="shared" si="83"/>
        <v>0</v>
      </c>
      <c r="M178" s="199"/>
      <c r="N178" s="199"/>
      <c r="O178" s="199"/>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row>
    <row r="179" spans="1:84" s="44" customFormat="1" ht="72">
      <c r="A179" s="250">
        <v>20</v>
      </c>
      <c r="B179" s="124" t="s">
        <v>201</v>
      </c>
      <c r="C179" s="119" t="s">
        <v>16</v>
      </c>
      <c r="D179" s="119">
        <v>6</v>
      </c>
      <c r="E179" s="251">
        <v>100</v>
      </c>
      <c r="F179" s="122"/>
      <c r="G179" s="198"/>
      <c r="H179" s="123"/>
      <c r="I179" s="134">
        <f t="shared" ref="I179:I186" si="84">ROUND(H179+(H179*K179),2)</f>
        <v>0</v>
      </c>
      <c r="J179" s="176">
        <f t="shared" ref="J179:J186" si="85">ROUND(E179*H179,2)</f>
        <v>0</v>
      </c>
      <c r="K179" s="270"/>
      <c r="L179" s="176">
        <f t="shared" ref="L179:L186" si="86">ROUND(J179+(J179*K179),2)</f>
        <v>0</v>
      </c>
      <c r="M179" s="199"/>
      <c r="N179" s="199"/>
      <c r="O179" s="199"/>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row>
    <row r="180" spans="1:84" s="44" customFormat="1" ht="48">
      <c r="A180" s="250">
        <v>21</v>
      </c>
      <c r="B180" s="124" t="s">
        <v>202</v>
      </c>
      <c r="C180" s="119" t="s">
        <v>16</v>
      </c>
      <c r="D180" s="119">
        <v>6</v>
      </c>
      <c r="E180" s="251">
        <v>150</v>
      </c>
      <c r="F180" s="122"/>
      <c r="G180" s="198"/>
      <c r="H180" s="123"/>
      <c r="I180" s="134">
        <f t="shared" si="84"/>
        <v>0</v>
      </c>
      <c r="J180" s="176">
        <f t="shared" si="85"/>
        <v>0</v>
      </c>
      <c r="K180" s="270"/>
      <c r="L180" s="176">
        <f t="shared" si="86"/>
        <v>0</v>
      </c>
      <c r="M180" s="199"/>
      <c r="N180" s="199"/>
      <c r="O180" s="199"/>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row>
    <row r="181" spans="1:84" s="44" customFormat="1" ht="60">
      <c r="A181" s="250">
        <v>22</v>
      </c>
      <c r="B181" s="124" t="s">
        <v>203</v>
      </c>
      <c r="C181" s="119" t="s">
        <v>16</v>
      </c>
      <c r="D181" s="119">
        <v>6</v>
      </c>
      <c r="E181" s="251">
        <v>60</v>
      </c>
      <c r="F181" s="122"/>
      <c r="G181" s="198"/>
      <c r="H181" s="123"/>
      <c r="I181" s="134">
        <f t="shared" si="84"/>
        <v>0</v>
      </c>
      <c r="J181" s="176">
        <f t="shared" si="85"/>
        <v>0</v>
      </c>
      <c r="K181" s="270"/>
      <c r="L181" s="176">
        <f t="shared" si="86"/>
        <v>0</v>
      </c>
      <c r="M181" s="199"/>
      <c r="N181" s="199"/>
      <c r="O181" s="199"/>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row>
    <row r="182" spans="1:84" s="44" customFormat="1" ht="60">
      <c r="A182" s="250">
        <v>23</v>
      </c>
      <c r="B182" s="124" t="s">
        <v>204</v>
      </c>
      <c r="C182" s="119" t="s">
        <v>16</v>
      </c>
      <c r="D182" s="119">
        <v>6</v>
      </c>
      <c r="E182" s="251">
        <v>100</v>
      </c>
      <c r="F182" s="122"/>
      <c r="G182" s="198"/>
      <c r="H182" s="123"/>
      <c r="I182" s="134">
        <f t="shared" si="84"/>
        <v>0</v>
      </c>
      <c r="J182" s="176">
        <f t="shared" si="85"/>
        <v>0</v>
      </c>
      <c r="K182" s="270"/>
      <c r="L182" s="176">
        <f t="shared" si="86"/>
        <v>0</v>
      </c>
      <c r="M182" s="199"/>
      <c r="N182" s="199"/>
      <c r="O182" s="199"/>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row>
    <row r="183" spans="1:84" s="44" customFormat="1" ht="24">
      <c r="A183" s="250">
        <v>24</v>
      </c>
      <c r="B183" s="124" t="s">
        <v>118</v>
      </c>
      <c r="C183" s="119" t="s">
        <v>16</v>
      </c>
      <c r="D183" s="119">
        <v>20</v>
      </c>
      <c r="E183" s="251">
        <v>100</v>
      </c>
      <c r="F183" s="122"/>
      <c r="G183" s="198"/>
      <c r="H183" s="123"/>
      <c r="I183" s="134">
        <f t="shared" si="84"/>
        <v>0</v>
      </c>
      <c r="J183" s="176">
        <f t="shared" si="85"/>
        <v>0</v>
      </c>
      <c r="K183" s="270"/>
      <c r="L183" s="176">
        <f t="shared" si="86"/>
        <v>0</v>
      </c>
      <c r="M183" s="199"/>
      <c r="N183" s="199"/>
      <c r="O183" s="199"/>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row>
    <row r="184" spans="1:84" s="44" customFormat="1" ht="24">
      <c r="A184" s="250">
        <v>25</v>
      </c>
      <c r="B184" s="124" t="s">
        <v>119</v>
      </c>
      <c r="C184" s="119" t="s">
        <v>16</v>
      </c>
      <c r="D184" s="119">
        <v>20</v>
      </c>
      <c r="E184" s="251">
        <v>100</v>
      </c>
      <c r="F184" s="122"/>
      <c r="G184" s="198"/>
      <c r="H184" s="123"/>
      <c r="I184" s="134">
        <f t="shared" si="84"/>
        <v>0</v>
      </c>
      <c r="J184" s="176">
        <f t="shared" si="85"/>
        <v>0</v>
      </c>
      <c r="K184" s="270"/>
      <c r="L184" s="176">
        <f t="shared" si="86"/>
        <v>0</v>
      </c>
      <c r="M184" s="199"/>
      <c r="N184" s="199"/>
      <c r="O184" s="199"/>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row>
    <row r="185" spans="1:84" s="44" customFormat="1" ht="36">
      <c r="A185" s="250">
        <v>26</v>
      </c>
      <c r="B185" s="124" t="s">
        <v>35</v>
      </c>
      <c r="C185" s="119" t="s">
        <v>16</v>
      </c>
      <c r="D185" s="119">
        <v>6</v>
      </c>
      <c r="E185" s="251">
        <v>30</v>
      </c>
      <c r="F185" s="122"/>
      <c r="G185" s="198"/>
      <c r="H185" s="123"/>
      <c r="I185" s="134">
        <f t="shared" si="84"/>
        <v>0</v>
      </c>
      <c r="J185" s="176">
        <f t="shared" si="85"/>
        <v>0</v>
      </c>
      <c r="K185" s="270"/>
      <c r="L185" s="176">
        <f t="shared" si="86"/>
        <v>0</v>
      </c>
      <c r="M185" s="199"/>
      <c r="N185" s="199"/>
      <c r="O185" s="199"/>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row>
    <row r="186" spans="1:84" s="44" customFormat="1" ht="36">
      <c r="A186" s="250">
        <v>27</v>
      </c>
      <c r="B186" s="124" t="s">
        <v>36</v>
      </c>
      <c r="C186" s="119" t="s">
        <v>16</v>
      </c>
      <c r="D186" s="119">
        <v>6</v>
      </c>
      <c r="E186" s="119">
        <v>60</v>
      </c>
      <c r="F186" s="122"/>
      <c r="G186" s="198"/>
      <c r="H186" s="123"/>
      <c r="I186" s="134">
        <f t="shared" si="84"/>
        <v>0</v>
      </c>
      <c r="J186" s="176">
        <f t="shared" si="85"/>
        <v>0</v>
      </c>
      <c r="K186" s="270"/>
      <c r="L186" s="176">
        <f t="shared" si="86"/>
        <v>0</v>
      </c>
      <c r="M186" s="199"/>
      <c r="N186" s="199"/>
      <c r="O186" s="199"/>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row>
    <row r="187" spans="1:84" s="44" customFormat="1" ht="36">
      <c r="A187" s="250">
        <v>28</v>
      </c>
      <c r="B187" s="124" t="s">
        <v>38</v>
      </c>
      <c r="C187" s="119" t="s">
        <v>16</v>
      </c>
      <c r="D187" s="119">
        <v>6</v>
      </c>
      <c r="E187" s="251">
        <v>30</v>
      </c>
      <c r="F187" s="122"/>
      <c r="G187" s="198"/>
      <c r="H187" s="123"/>
      <c r="I187" s="134">
        <f t="shared" ref="I187:I195" si="87">ROUND(H187+(H187*K187),2)</f>
        <v>0</v>
      </c>
      <c r="J187" s="176">
        <f t="shared" ref="J187:J195" si="88">ROUND(E187*H187,2)</f>
        <v>0</v>
      </c>
      <c r="K187" s="270"/>
      <c r="L187" s="176">
        <f t="shared" ref="L187:L195" si="89">ROUND(J187+(J187*K187),2)</f>
        <v>0</v>
      </c>
      <c r="M187" s="199"/>
      <c r="N187" s="199"/>
      <c r="O187" s="199"/>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row>
    <row r="188" spans="1:84" s="44" customFormat="1" ht="48">
      <c r="A188" s="250">
        <v>29</v>
      </c>
      <c r="B188" s="124" t="s">
        <v>40</v>
      </c>
      <c r="C188" s="119" t="s">
        <v>16</v>
      </c>
      <c r="D188" s="119">
        <v>20</v>
      </c>
      <c r="E188" s="119">
        <v>600</v>
      </c>
      <c r="F188" s="122"/>
      <c r="G188" s="198"/>
      <c r="H188" s="123"/>
      <c r="I188" s="134">
        <f t="shared" si="87"/>
        <v>0</v>
      </c>
      <c r="J188" s="176">
        <f t="shared" si="88"/>
        <v>0</v>
      </c>
      <c r="K188" s="270"/>
      <c r="L188" s="176">
        <f t="shared" si="89"/>
        <v>0</v>
      </c>
      <c r="M188" s="199"/>
      <c r="N188" s="199"/>
      <c r="O188" s="199"/>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row>
    <row r="189" spans="1:84" s="44" customFormat="1" ht="60">
      <c r="A189" s="250">
        <v>30</v>
      </c>
      <c r="B189" s="124" t="s">
        <v>46</v>
      </c>
      <c r="C189" s="119" t="s">
        <v>18</v>
      </c>
      <c r="D189" s="119">
        <v>6</v>
      </c>
      <c r="E189" s="251">
        <v>60</v>
      </c>
      <c r="F189" s="122"/>
      <c r="G189" s="198"/>
      <c r="H189" s="123"/>
      <c r="I189" s="134">
        <f t="shared" si="87"/>
        <v>0</v>
      </c>
      <c r="J189" s="176">
        <f t="shared" si="88"/>
        <v>0</v>
      </c>
      <c r="K189" s="270"/>
      <c r="L189" s="176">
        <f t="shared" si="89"/>
        <v>0</v>
      </c>
      <c r="M189" s="199"/>
      <c r="N189" s="199"/>
      <c r="O189" s="199"/>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row>
    <row r="190" spans="1:84" s="44" customFormat="1" ht="72">
      <c r="A190" s="250">
        <v>31</v>
      </c>
      <c r="B190" s="124" t="s">
        <v>47</v>
      </c>
      <c r="C190" s="119" t="s">
        <v>16</v>
      </c>
      <c r="D190" s="119">
        <v>3</v>
      </c>
      <c r="E190" s="119">
        <v>60</v>
      </c>
      <c r="F190" s="122"/>
      <c r="G190" s="198"/>
      <c r="H190" s="123"/>
      <c r="I190" s="134">
        <f t="shared" si="87"/>
        <v>0</v>
      </c>
      <c r="J190" s="176">
        <f t="shared" si="88"/>
        <v>0</v>
      </c>
      <c r="K190" s="270"/>
      <c r="L190" s="176">
        <f t="shared" si="89"/>
        <v>0</v>
      </c>
      <c r="M190" s="199"/>
      <c r="N190" s="199"/>
      <c r="O190" s="199"/>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row>
    <row r="191" spans="1:84" s="44" customFormat="1" ht="60">
      <c r="A191" s="250">
        <v>32</v>
      </c>
      <c r="B191" s="124" t="s">
        <v>205</v>
      </c>
      <c r="C191" s="119" t="s">
        <v>16</v>
      </c>
      <c r="D191" s="119">
        <v>6</v>
      </c>
      <c r="E191" s="251">
        <v>300</v>
      </c>
      <c r="F191" s="122"/>
      <c r="G191" s="198"/>
      <c r="H191" s="123"/>
      <c r="I191" s="134">
        <f t="shared" si="87"/>
        <v>0</v>
      </c>
      <c r="J191" s="176">
        <f t="shared" si="88"/>
        <v>0</v>
      </c>
      <c r="K191" s="270"/>
      <c r="L191" s="176">
        <f t="shared" si="89"/>
        <v>0</v>
      </c>
      <c r="M191" s="199"/>
      <c r="N191" s="199"/>
      <c r="O191" s="199"/>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row>
    <row r="192" spans="1:84" s="44" customFormat="1" ht="84">
      <c r="A192" s="250">
        <v>33</v>
      </c>
      <c r="B192" s="124" t="s">
        <v>206</v>
      </c>
      <c r="C192" s="119" t="s">
        <v>16</v>
      </c>
      <c r="D192" s="119">
        <v>6</v>
      </c>
      <c r="E192" s="251">
        <v>300</v>
      </c>
      <c r="F192" s="122"/>
      <c r="G192" s="198"/>
      <c r="H192" s="123"/>
      <c r="I192" s="134">
        <f t="shared" si="87"/>
        <v>0</v>
      </c>
      <c r="J192" s="176">
        <f t="shared" si="88"/>
        <v>0</v>
      </c>
      <c r="K192" s="270"/>
      <c r="L192" s="176">
        <f t="shared" si="89"/>
        <v>0</v>
      </c>
      <c r="M192" s="199"/>
      <c r="N192" s="199"/>
      <c r="O192" s="199"/>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row>
    <row r="193" spans="1:84" s="44" customFormat="1" ht="60">
      <c r="A193" s="250">
        <v>34</v>
      </c>
      <c r="B193" s="124" t="s">
        <v>55</v>
      </c>
      <c r="C193" s="119" t="s">
        <v>16</v>
      </c>
      <c r="D193" s="119" t="s">
        <v>207</v>
      </c>
      <c r="E193" s="119">
        <v>1800</v>
      </c>
      <c r="F193" s="122"/>
      <c r="G193" s="198"/>
      <c r="H193" s="123"/>
      <c r="I193" s="134">
        <f t="shared" si="87"/>
        <v>0</v>
      </c>
      <c r="J193" s="176">
        <f t="shared" si="88"/>
        <v>0</v>
      </c>
      <c r="K193" s="270"/>
      <c r="L193" s="176">
        <f t="shared" si="89"/>
        <v>0</v>
      </c>
      <c r="M193" s="199"/>
      <c r="N193" s="199"/>
      <c r="O193" s="199"/>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row>
    <row r="194" spans="1:84" s="42" customFormat="1" ht="24">
      <c r="A194" s="250">
        <v>35</v>
      </c>
      <c r="B194" s="124" t="s">
        <v>208</v>
      </c>
      <c r="C194" s="119" t="s">
        <v>16</v>
      </c>
      <c r="D194" s="119" t="s">
        <v>209</v>
      </c>
      <c r="E194" s="119">
        <v>2000</v>
      </c>
      <c r="F194" s="122"/>
      <c r="G194" s="198"/>
      <c r="H194" s="123"/>
      <c r="I194" s="134">
        <f t="shared" si="87"/>
        <v>0</v>
      </c>
      <c r="J194" s="176">
        <f t="shared" si="88"/>
        <v>0</v>
      </c>
      <c r="K194" s="270"/>
      <c r="L194" s="176">
        <f t="shared" si="89"/>
        <v>0</v>
      </c>
      <c r="M194" s="149"/>
      <c r="N194" s="149"/>
      <c r="O194" s="149"/>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row>
    <row r="195" spans="1:84" s="42" customFormat="1" ht="60">
      <c r="A195" s="250">
        <v>36</v>
      </c>
      <c r="B195" s="124" t="s">
        <v>57</v>
      </c>
      <c r="C195" s="119" t="s">
        <v>16</v>
      </c>
      <c r="D195" s="119" t="s">
        <v>210</v>
      </c>
      <c r="E195" s="119">
        <v>1000</v>
      </c>
      <c r="F195" s="122"/>
      <c r="G195" s="198"/>
      <c r="H195" s="123"/>
      <c r="I195" s="134">
        <f t="shared" si="87"/>
        <v>0</v>
      </c>
      <c r="J195" s="176">
        <f t="shared" si="88"/>
        <v>0</v>
      </c>
      <c r="K195" s="270"/>
      <c r="L195" s="176">
        <f t="shared" si="89"/>
        <v>0</v>
      </c>
      <c r="M195" s="149"/>
      <c r="N195" s="149"/>
      <c r="O195" s="149"/>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row>
    <row r="196" spans="1:84" ht="48">
      <c r="A196" s="250">
        <v>37</v>
      </c>
      <c r="B196" s="125" t="s">
        <v>299</v>
      </c>
      <c r="C196" s="119" t="s">
        <v>16</v>
      </c>
      <c r="D196" s="119">
        <v>6</v>
      </c>
      <c r="E196" s="119">
        <v>60</v>
      </c>
      <c r="F196" s="122"/>
      <c r="G196" s="198"/>
      <c r="H196" s="123"/>
      <c r="I196" s="134">
        <f t="shared" ref="I196:I199" si="90">ROUND(H196+(H196*K196),2)</f>
        <v>0</v>
      </c>
      <c r="J196" s="176">
        <f t="shared" ref="J196:J199" si="91">ROUND(E196*H196,2)</f>
        <v>0</v>
      </c>
      <c r="K196" s="270"/>
      <c r="L196" s="176">
        <f t="shared" ref="L196:L199" si="92">ROUND(J196+(J196*K196),2)</f>
        <v>0</v>
      </c>
    </row>
    <row r="197" spans="1:84" ht="48">
      <c r="A197" s="250">
        <v>38</v>
      </c>
      <c r="B197" s="125" t="s">
        <v>300</v>
      </c>
      <c r="C197" s="119" t="s">
        <v>16</v>
      </c>
      <c r="D197" s="119" t="s">
        <v>191</v>
      </c>
      <c r="E197" s="119">
        <v>420</v>
      </c>
      <c r="F197" s="122"/>
      <c r="G197" s="198"/>
      <c r="H197" s="123"/>
      <c r="I197" s="134">
        <f t="shared" si="90"/>
        <v>0</v>
      </c>
      <c r="J197" s="176">
        <f t="shared" si="91"/>
        <v>0</v>
      </c>
      <c r="K197" s="270"/>
      <c r="L197" s="176">
        <f t="shared" si="92"/>
        <v>0</v>
      </c>
    </row>
    <row r="198" spans="1:84" ht="48">
      <c r="A198" s="250">
        <v>39</v>
      </c>
      <c r="B198" s="125" t="s">
        <v>39</v>
      </c>
      <c r="C198" s="119" t="s">
        <v>16</v>
      </c>
      <c r="D198" s="119">
        <v>6</v>
      </c>
      <c r="E198" s="119">
        <v>60</v>
      </c>
      <c r="F198" s="122"/>
      <c r="G198" s="198"/>
      <c r="H198" s="123"/>
      <c r="I198" s="134">
        <f t="shared" si="90"/>
        <v>0</v>
      </c>
      <c r="J198" s="176">
        <f t="shared" si="91"/>
        <v>0</v>
      </c>
      <c r="K198" s="270"/>
      <c r="L198" s="176">
        <f t="shared" si="92"/>
        <v>0</v>
      </c>
    </row>
    <row r="199" spans="1:84" ht="60">
      <c r="A199" s="250">
        <v>40</v>
      </c>
      <c r="B199" s="125" t="s">
        <v>14</v>
      </c>
      <c r="C199" s="119" t="s">
        <v>16</v>
      </c>
      <c r="D199" s="119">
        <v>6</v>
      </c>
      <c r="E199" s="119">
        <v>60</v>
      </c>
      <c r="F199" s="122"/>
      <c r="G199" s="198"/>
      <c r="H199" s="123"/>
      <c r="I199" s="134">
        <f t="shared" si="90"/>
        <v>0</v>
      </c>
      <c r="J199" s="176">
        <f t="shared" si="91"/>
        <v>0</v>
      </c>
      <c r="K199" s="270"/>
      <c r="L199" s="176">
        <f t="shared" si="92"/>
        <v>0</v>
      </c>
    </row>
    <row r="200" spans="1:84" ht="36">
      <c r="A200" s="250">
        <v>41</v>
      </c>
      <c r="B200" s="124" t="s">
        <v>111</v>
      </c>
      <c r="C200" s="119"/>
      <c r="D200" s="119"/>
      <c r="E200" s="119"/>
      <c r="F200" s="122"/>
      <c r="G200" s="198"/>
      <c r="H200" s="123"/>
      <c r="I200" s="123"/>
      <c r="J200" s="177"/>
      <c r="K200" s="178"/>
      <c r="L200" s="177"/>
    </row>
    <row r="201" spans="1:84" ht="13.5">
      <c r="A201" s="121" t="s">
        <v>112</v>
      </c>
      <c r="B201" s="124" t="s">
        <v>113</v>
      </c>
      <c r="C201" s="119" t="s">
        <v>16</v>
      </c>
      <c r="D201" s="119">
        <v>6</v>
      </c>
      <c r="E201" s="119">
        <v>50</v>
      </c>
      <c r="F201" s="122"/>
      <c r="G201" s="198"/>
      <c r="H201" s="123"/>
      <c r="I201" s="134">
        <f t="shared" ref="I201:I203" si="93">ROUND(H201+(H201*K201),2)</f>
        <v>0</v>
      </c>
      <c r="J201" s="176">
        <f t="shared" ref="J201:J203" si="94">ROUND(E201*H201,2)</f>
        <v>0</v>
      </c>
      <c r="K201" s="270"/>
      <c r="L201" s="176">
        <f t="shared" ref="L201:L203" si="95">ROUND(J201+(J201*K201),2)</f>
        <v>0</v>
      </c>
    </row>
    <row r="202" spans="1:84" ht="13.5">
      <c r="A202" s="121" t="s">
        <v>114</v>
      </c>
      <c r="B202" s="124" t="s">
        <v>211</v>
      </c>
      <c r="C202" s="119" t="s">
        <v>16</v>
      </c>
      <c r="D202" s="119">
        <v>6</v>
      </c>
      <c r="E202" s="119">
        <v>200</v>
      </c>
      <c r="F202" s="122"/>
      <c r="G202" s="198"/>
      <c r="H202" s="123"/>
      <c r="I202" s="134">
        <f t="shared" si="93"/>
        <v>0</v>
      </c>
      <c r="J202" s="176">
        <f t="shared" si="94"/>
        <v>0</v>
      </c>
      <c r="K202" s="270"/>
      <c r="L202" s="176">
        <f t="shared" si="95"/>
        <v>0</v>
      </c>
    </row>
    <row r="203" spans="1:84" ht="13.5">
      <c r="A203" s="121" t="s">
        <v>116</v>
      </c>
      <c r="B203" s="124" t="s">
        <v>117</v>
      </c>
      <c r="C203" s="119" t="s">
        <v>16</v>
      </c>
      <c r="D203" s="119">
        <v>6</v>
      </c>
      <c r="E203" s="119">
        <v>50</v>
      </c>
      <c r="F203" s="122"/>
      <c r="G203" s="198"/>
      <c r="H203" s="123"/>
      <c r="I203" s="134">
        <f t="shared" si="93"/>
        <v>0</v>
      </c>
      <c r="J203" s="176">
        <f t="shared" si="94"/>
        <v>0</v>
      </c>
      <c r="K203" s="270"/>
      <c r="L203" s="176">
        <f t="shared" si="95"/>
        <v>0</v>
      </c>
    </row>
    <row r="204" spans="1:84" ht="36">
      <c r="A204" s="250">
        <v>42</v>
      </c>
      <c r="B204" s="125" t="s">
        <v>212</v>
      </c>
      <c r="C204" s="119"/>
      <c r="D204" s="119"/>
      <c r="E204" s="201"/>
      <c r="F204" s="122"/>
      <c r="G204" s="198"/>
      <c r="H204" s="123"/>
      <c r="I204" s="123"/>
      <c r="J204" s="177"/>
      <c r="K204" s="178"/>
      <c r="L204" s="177"/>
    </row>
    <row r="205" spans="1:84" ht="13.5">
      <c r="A205" s="121" t="s">
        <v>112</v>
      </c>
      <c r="B205" s="124" t="s">
        <v>121</v>
      </c>
      <c r="C205" s="119" t="s">
        <v>16</v>
      </c>
      <c r="D205" s="119">
        <v>1</v>
      </c>
      <c r="E205" s="119">
        <v>150</v>
      </c>
      <c r="F205" s="122"/>
      <c r="G205" s="198"/>
      <c r="H205" s="123"/>
      <c r="I205" s="134">
        <f t="shared" ref="I205:I207" si="96">ROUND(H205+(H205*K205),2)</f>
        <v>0</v>
      </c>
      <c r="J205" s="176">
        <f t="shared" ref="J205:J207" si="97">ROUND(E205*H205,2)</f>
        <v>0</v>
      </c>
      <c r="K205" s="270"/>
      <c r="L205" s="176">
        <f t="shared" ref="L205:L207" si="98">ROUND(J205+(J205*K205),2)</f>
        <v>0</v>
      </c>
    </row>
    <row r="206" spans="1:84" ht="13.5">
      <c r="A206" s="121" t="s">
        <v>114</v>
      </c>
      <c r="B206" s="124" t="s">
        <v>122</v>
      </c>
      <c r="C206" s="119" t="s">
        <v>16</v>
      </c>
      <c r="D206" s="119">
        <v>1</v>
      </c>
      <c r="E206" s="119">
        <v>300</v>
      </c>
      <c r="F206" s="122"/>
      <c r="G206" s="198"/>
      <c r="H206" s="123"/>
      <c r="I206" s="134">
        <f t="shared" si="96"/>
        <v>0</v>
      </c>
      <c r="J206" s="176">
        <f t="shared" si="97"/>
        <v>0</v>
      </c>
      <c r="K206" s="270"/>
      <c r="L206" s="176">
        <f t="shared" si="98"/>
        <v>0</v>
      </c>
    </row>
    <row r="207" spans="1:84" ht="36">
      <c r="A207" s="250">
        <v>43</v>
      </c>
      <c r="B207" s="125" t="s">
        <v>213</v>
      </c>
      <c r="C207" s="119" t="s">
        <v>16</v>
      </c>
      <c r="D207" s="119">
        <v>12</v>
      </c>
      <c r="E207" s="119">
        <v>72</v>
      </c>
      <c r="F207" s="122"/>
      <c r="G207" s="198"/>
      <c r="H207" s="123"/>
      <c r="I207" s="134">
        <f t="shared" si="96"/>
        <v>0</v>
      </c>
      <c r="J207" s="176">
        <f t="shared" si="97"/>
        <v>0</v>
      </c>
      <c r="K207" s="270"/>
      <c r="L207" s="176">
        <f t="shared" si="98"/>
        <v>0</v>
      </c>
    </row>
    <row r="208" spans="1:84" ht="24">
      <c r="A208" s="250">
        <v>44</v>
      </c>
      <c r="B208" s="125" t="s">
        <v>123</v>
      </c>
      <c r="C208" s="119"/>
      <c r="D208" s="119"/>
      <c r="E208" s="201"/>
      <c r="F208" s="122"/>
      <c r="G208" s="198"/>
      <c r="H208" s="123"/>
      <c r="I208" s="123"/>
      <c r="J208" s="177"/>
      <c r="K208" s="178"/>
      <c r="L208" s="177"/>
    </row>
    <row r="209" spans="1:84" ht="13.5">
      <c r="A209" s="121" t="s">
        <v>112</v>
      </c>
      <c r="B209" s="124" t="s">
        <v>124</v>
      </c>
      <c r="C209" s="119" t="s">
        <v>16</v>
      </c>
      <c r="D209" s="119">
        <v>6</v>
      </c>
      <c r="E209" s="119">
        <v>60</v>
      </c>
      <c r="F209" s="122"/>
      <c r="G209" s="198"/>
      <c r="H209" s="123"/>
      <c r="I209" s="134">
        <f t="shared" ref="I209:I216" si="99">ROUND(H209+(H209*K209),2)</f>
        <v>0</v>
      </c>
      <c r="J209" s="176">
        <f t="shared" ref="J209:J216" si="100">ROUND(E209*H209,2)</f>
        <v>0</v>
      </c>
      <c r="K209" s="270"/>
      <c r="L209" s="176">
        <f t="shared" ref="L209:L216" si="101">ROUND(J209+(J209*K209),2)</f>
        <v>0</v>
      </c>
    </row>
    <row r="210" spans="1:84" ht="13.5">
      <c r="A210" s="121" t="s">
        <v>114</v>
      </c>
      <c r="B210" s="124" t="s">
        <v>125</v>
      </c>
      <c r="C210" s="119" t="s">
        <v>16</v>
      </c>
      <c r="D210" s="119">
        <v>6</v>
      </c>
      <c r="E210" s="119">
        <v>60</v>
      </c>
      <c r="F210" s="122"/>
      <c r="G210" s="198"/>
      <c r="H210" s="123"/>
      <c r="I210" s="134">
        <f t="shared" si="99"/>
        <v>0</v>
      </c>
      <c r="J210" s="176">
        <f t="shared" si="100"/>
        <v>0</v>
      </c>
      <c r="K210" s="270"/>
      <c r="L210" s="176">
        <f t="shared" si="101"/>
        <v>0</v>
      </c>
    </row>
    <row r="211" spans="1:84" ht="72">
      <c r="A211" s="250">
        <v>45</v>
      </c>
      <c r="B211" s="124" t="s">
        <v>53</v>
      </c>
      <c r="C211" s="119" t="s">
        <v>16</v>
      </c>
      <c r="D211" s="119">
        <v>50</v>
      </c>
      <c r="E211" s="119">
        <v>6000</v>
      </c>
      <c r="F211" s="122"/>
      <c r="G211" s="198"/>
      <c r="H211" s="123"/>
      <c r="I211" s="134">
        <f t="shared" si="99"/>
        <v>0</v>
      </c>
      <c r="J211" s="176">
        <f t="shared" si="100"/>
        <v>0</v>
      </c>
      <c r="K211" s="270"/>
      <c r="L211" s="176">
        <f t="shared" si="101"/>
        <v>0</v>
      </c>
    </row>
    <row r="212" spans="1:84" ht="60">
      <c r="A212" s="250">
        <v>46</v>
      </c>
      <c r="B212" s="125" t="s">
        <v>214</v>
      </c>
      <c r="C212" s="119"/>
      <c r="D212" s="119"/>
      <c r="E212" s="201"/>
      <c r="F212" s="122"/>
      <c r="G212" s="198"/>
      <c r="H212" s="123"/>
      <c r="I212" s="134"/>
      <c r="J212" s="176"/>
      <c r="K212" s="270"/>
      <c r="L212" s="176"/>
    </row>
    <row r="213" spans="1:84" s="39" customFormat="1" ht="13.5">
      <c r="A213" s="121" t="s">
        <v>112</v>
      </c>
      <c r="B213" s="124" t="s">
        <v>215</v>
      </c>
      <c r="C213" s="119" t="s">
        <v>16</v>
      </c>
      <c r="D213" s="119">
        <v>12</v>
      </c>
      <c r="E213" s="119">
        <v>72</v>
      </c>
      <c r="F213" s="122"/>
      <c r="G213" s="198"/>
      <c r="H213" s="123"/>
      <c r="I213" s="134">
        <f t="shared" si="99"/>
        <v>0</v>
      </c>
      <c r="J213" s="176">
        <f t="shared" si="100"/>
        <v>0</v>
      </c>
      <c r="K213" s="270"/>
      <c r="L213" s="176">
        <f t="shared" si="101"/>
        <v>0</v>
      </c>
      <c r="M213" s="180"/>
      <c r="N213" s="180"/>
      <c r="O213" s="180"/>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c r="BR213" s="261"/>
      <c r="BS213" s="261"/>
      <c r="BT213" s="261"/>
      <c r="BU213" s="261"/>
      <c r="BV213" s="261"/>
      <c r="BW213" s="261"/>
      <c r="BX213" s="261"/>
      <c r="BY213" s="261"/>
      <c r="BZ213" s="261"/>
      <c r="CA213" s="261"/>
      <c r="CB213" s="261"/>
      <c r="CC213" s="261"/>
      <c r="CD213" s="261"/>
      <c r="CE213" s="261"/>
      <c r="CF213" s="261"/>
    </row>
    <row r="214" spans="1:84" ht="13.5">
      <c r="A214" s="121" t="s">
        <v>114</v>
      </c>
      <c r="B214" s="124" t="s">
        <v>216</v>
      </c>
      <c r="C214" s="119" t="s">
        <v>16</v>
      </c>
      <c r="D214" s="119">
        <v>12</v>
      </c>
      <c r="E214" s="119">
        <v>72</v>
      </c>
      <c r="F214" s="122"/>
      <c r="G214" s="198"/>
      <c r="H214" s="123"/>
      <c r="I214" s="134">
        <f t="shared" si="99"/>
        <v>0</v>
      </c>
      <c r="J214" s="176">
        <f t="shared" si="100"/>
        <v>0</v>
      </c>
      <c r="K214" s="270"/>
      <c r="L214" s="176">
        <f t="shared" si="101"/>
        <v>0</v>
      </c>
    </row>
    <row r="215" spans="1:84" ht="13.5">
      <c r="A215" s="121" t="s">
        <v>116</v>
      </c>
      <c r="B215" s="124" t="s">
        <v>129</v>
      </c>
      <c r="C215" s="119" t="s">
        <v>16</v>
      </c>
      <c r="D215" s="119">
        <v>12</v>
      </c>
      <c r="E215" s="119">
        <v>72</v>
      </c>
      <c r="F215" s="122"/>
      <c r="G215" s="198"/>
      <c r="H215" s="123"/>
      <c r="I215" s="134">
        <f t="shared" si="99"/>
        <v>0</v>
      </c>
      <c r="J215" s="176">
        <f t="shared" si="100"/>
        <v>0</v>
      </c>
      <c r="K215" s="270"/>
      <c r="L215" s="176">
        <f t="shared" si="101"/>
        <v>0</v>
      </c>
    </row>
    <row r="216" spans="1:84" ht="14.25" thickBot="1">
      <c r="A216" s="121" t="s">
        <v>217</v>
      </c>
      <c r="B216" s="124" t="s">
        <v>130</v>
      </c>
      <c r="C216" s="119" t="s">
        <v>16</v>
      </c>
      <c r="D216" s="119">
        <v>12</v>
      </c>
      <c r="E216" s="119">
        <v>72</v>
      </c>
      <c r="F216" s="122"/>
      <c r="G216" s="198"/>
      <c r="H216" s="123"/>
      <c r="I216" s="134">
        <f t="shared" si="99"/>
        <v>0</v>
      </c>
      <c r="J216" s="176">
        <f t="shared" si="100"/>
        <v>0</v>
      </c>
      <c r="K216" s="270"/>
      <c r="L216" s="176">
        <f t="shared" si="101"/>
        <v>0</v>
      </c>
    </row>
    <row r="217" spans="1:84" s="146" customFormat="1" ht="15" customHeight="1" thickBot="1">
      <c r="A217" s="162"/>
      <c r="B217" s="162"/>
      <c r="C217" s="162"/>
      <c r="D217" s="162"/>
      <c r="E217" s="162"/>
      <c r="F217" s="162"/>
      <c r="G217" s="295"/>
      <c r="H217" s="295"/>
      <c r="I217" s="164" t="s">
        <v>397</v>
      </c>
      <c r="J217" s="164">
        <f>SUM(J160:J216)</f>
        <v>0</v>
      </c>
      <c r="K217" s="163"/>
      <c r="L217" s="164">
        <f>SUM(L160:L216)</f>
        <v>0</v>
      </c>
      <c r="M217" s="165"/>
      <c r="N217" s="165"/>
      <c r="O217" s="165"/>
      <c r="P217" s="260"/>
      <c r="Q217" s="260"/>
      <c r="R217" s="260"/>
      <c r="S217" s="260"/>
      <c r="T217" s="260"/>
      <c r="U217" s="260"/>
      <c r="V217" s="260"/>
      <c r="W217" s="260"/>
      <c r="X217" s="260"/>
      <c r="Y217" s="260"/>
      <c r="Z217" s="260"/>
      <c r="AA217" s="260"/>
      <c r="AB217" s="260"/>
      <c r="AC217" s="260"/>
      <c r="AD217" s="260"/>
      <c r="AE217" s="260"/>
      <c r="AF217" s="260"/>
      <c r="AG217" s="260"/>
      <c r="AH217" s="260"/>
      <c r="AI217" s="260"/>
      <c r="AJ217" s="260"/>
      <c r="AK217" s="260"/>
      <c r="AL217" s="260"/>
      <c r="AM217" s="260"/>
      <c r="AN217" s="260"/>
      <c r="AO217" s="260"/>
      <c r="AP217" s="260"/>
      <c r="AQ217" s="260"/>
      <c r="AR217" s="260"/>
      <c r="AS217" s="260"/>
      <c r="AT217" s="260"/>
      <c r="AU217" s="260"/>
      <c r="AV217" s="260"/>
      <c r="AW217" s="260"/>
      <c r="AX217" s="260"/>
      <c r="AY217" s="260"/>
      <c r="AZ217" s="260"/>
      <c r="BA217" s="260"/>
      <c r="BB217" s="260"/>
      <c r="BC217" s="260"/>
      <c r="BD217" s="260"/>
      <c r="BE217" s="260"/>
      <c r="BF217" s="260"/>
      <c r="BG217" s="260"/>
      <c r="BH217" s="260"/>
      <c r="BI217" s="260"/>
      <c r="BJ217" s="260"/>
      <c r="BK217" s="260"/>
      <c r="BL217" s="260"/>
      <c r="BM217" s="260"/>
      <c r="BN217" s="260"/>
      <c r="BO217" s="260"/>
      <c r="BP217" s="260"/>
      <c r="BQ217" s="260"/>
      <c r="BR217" s="260"/>
      <c r="BS217" s="260"/>
      <c r="BT217" s="260"/>
      <c r="BU217" s="260"/>
      <c r="BV217" s="260"/>
      <c r="BW217" s="260"/>
      <c r="BX217" s="260"/>
      <c r="BY217" s="260"/>
      <c r="BZ217" s="260"/>
      <c r="CA217" s="260"/>
      <c r="CB217" s="260"/>
      <c r="CC217" s="260"/>
      <c r="CD217" s="260"/>
      <c r="CE217" s="260"/>
      <c r="CF217" s="260"/>
    </row>
    <row r="218" spans="1:84" ht="37.5" customHeight="1">
      <c r="A218" s="73"/>
      <c r="B218" s="302" t="s">
        <v>301</v>
      </c>
      <c r="C218" s="302"/>
      <c r="D218" s="302"/>
      <c r="E218" s="302"/>
      <c r="F218" s="302"/>
      <c r="G218" s="302"/>
      <c r="H218" s="302"/>
      <c r="I218" s="75"/>
      <c r="J218" s="184"/>
      <c r="K218" s="185"/>
      <c r="L218" s="184"/>
    </row>
    <row r="219" spans="1:84" ht="21.75" customHeight="1">
      <c r="A219" s="73"/>
      <c r="B219" s="297" t="s">
        <v>382</v>
      </c>
      <c r="C219" s="297"/>
      <c r="D219" s="297"/>
      <c r="E219" s="297"/>
      <c r="F219" s="297"/>
      <c r="G219" s="297"/>
      <c r="H219" s="297"/>
      <c r="I219" s="75"/>
      <c r="J219" s="184"/>
      <c r="K219" s="185"/>
      <c r="L219" s="184"/>
    </row>
    <row r="220" spans="1:84" ht="11.25" customHeight="1">
      <c r="A220" s="152" t="s">
        <v>375</v>
      </c>
      <c r="B220" s="153"/>
      <c r="C220" s="153"/>
      <c r="D220" s="153"/>
      <c r="E220" s="153"/>
      <c r="F220" s="153"/>
      <c r="G220" s="153"/>
      <c r="H220" s="153"/>
      <c r="I220" s="153"/>
      <c r="J220" s="153"/>
      <c r="K220" s="153"/>
      <c r="L220" s="153"/>
      <c r="M220" s="153"/>
      <c r="N220" s="153"/>
      <c r="O220" s="153"/>
    </row>
    <row r="221" spans="1:84" ht="11.25" customHeight="1">
      <c r="A221" s="152" t="s">
        <v>376</v>
      </c>
      <c r="B221" s="153"/>
      <c r="C221" s="153"/>
      <c r="D221" s="153"/>
      <c r="E221" s="153"/>
      <c r="F221" s="153"/>
      <c r="G221" s="153"/>
      <c r="H221" s="153"/>
      <c r="I221" s="153"/>
      <c r="J221" s="153"/>
      <c r="K221" s="153"/>
      <c r="L221" s="153"/>
      <c r="M221" s="153"/>
      <c r="N221" s="153"/>
      <c r="O221" s="153"/>
    </row>
    <row r="222" spans="1:84" ht="21" customHeight="1" thickBot="1">
      <c r="A222" s="116"/>
      <c r="B222" s="137"/>
      <c r="C222" s="118"/>
      <c r="D222" s="118"/>
      <c r="E222" s="195"/>
      <c r="F222" s="73"/>
      <c r="G222" s="196"/>
      <c r="H222" s="75"/>
      <c r="I222" s="75"/>
      <c r="J222" s="202"/>
      <c r="K222" s="203"/>
      <c r="L222" s="202"/>
    </row>
    <row r="223" spans="1:84" s="39" customFormat="1" ht="22.5" customHeight="1">
      <c r="A223" s="116"/>
      <c r="B223" s="117" t="s">
        <v>364</v>
      </c>
      <c r="C223" s="118"/>
      <c r="D223" s="118"/>
      <c r="E223" s="195"/>
      <c r="F223" s="73"/>
      <c r="G223" s="196"/>
      <c r="H223" s="75"/>
      <c r="I223" s="75"/>
      <c r="J223" s="184"/>
      <c r="K223" s="185"/>
      <c r="L223" s="184"/>
      <c r="M223" s="180"/>
      <c r="N223" s="180"/>
      <c r="O223" s="180"/>
      <c r="P223" s="261"/>
      <c r="Q223" s="261"/>
      <c r="R223" s="261"/>
      <c r="S223" s="261"/>
      <c r="T223" s="261"/>
      <c r="U223" s="261"/>
      <c r="V223" s="261"/>
      <c r="W223" s="261"/>
      <c r="X223" s="261"/>
      <c r="Y223" s="261"/>
      <c r="Z223" s="261"/>
      <c r="AA223" s="261"/>
      <c r="AB223" s="261"/>
      <c r="AC223" s="261"/>
      <c r="AD223" s="261"/>
      <c r="AE223" s="261"/>
      <c r="AF223" s="261"/>
      <c r="AG223" s="261"/>
      <c r="AH223" s="261"/>
      <c r="AI223" s="261"/>
      <c r="AJ223" s="261"/>
      <c r="AK223" s="261"/>
      <c r="AL223" s="261"/>
      <c r="AM223" s="261"/>
      <c r="AN223" s="261"/>
      <c r="AO223" s="261"/>
      <c r="AP223" s="261"/>
      <c r="AQ223" s="261"/>
      <c r="AR223" s="261"/>
      <c r="AS223" s="261"/>
      <c r="AT223" s="261"/>
      <c r="AU223" s="261"/>
      <c r="AV223" s="261"/>
      <c r="AW223" s="261"/>
      <c r="AX223" s="261"/>
      <c r="AY223" s="261"/>
      <c r="AZ223" s="261"/>
      <c r="BA223" s="261"/>
      <c r="BB223" s="261"/>
      <c r="BC223" s="261"/>
      <c r="BD223" s="261"/>
      <c r="BE223" s="261"/>
      <c r="BF223" s="261"/>
      <c r="BG223" s="261"/>
      <c r="BH223" s="261"/>
      <c r="BI223" s="261"/>
      <c r="BJ223" s="261"/>
      <c r="BK223" s="261"/>
      <c r="BL223" s="261"/>
      <c r="BM223" s="261"/>
      <c r="BN223" s="261"/>
      <c r="BO223" s="261"/>
      <c r="BP223" s="261"/>
      <c r="BQ223" s="261"/>
      <c r="BR223" s="261"/>
      <c r="BS223" s="261"/>
      <c r="BT223" s="261"/>
      <c r="BU223" s="261"/>
      <c r="BV223" s="261"/>
      <c r="BW223" s="261"/>
      <c r="BX223" s="261"/>
      <c r="BY223" s="261"/>
      <c r="BZ223" s="261"/>
      <c r="CA223" s="261"/>
      <c r="CB223" s="261"/>
      <c r="CC223" s="261"/>
      <c r="CD223" s="261"/>
      <c r="CE223" s="261"/>
      <c r="CF223" s="261"/>
    </row>
    <row r="224" spans="1:84" ht="60">
      <c r="A224" s="119">
        <v>1</v>
      </c>
      <c r="B224" s="120" t="s">
        <v>55</v>
      </c>
      <c r="C224" s="119" t="s">
        <v>16</v>
      </c>
      <c r="D224" s="121" t="s">
        <v>207</v>
      </c>
      <c r="E224" s="119">
        <v>200</v>
      </c>
      <c r="F224" s="122"/>
      <c r="G224" s="198"/>
      <c r="H224" s="123"/>
      <c r="I224" s="134">
        <f t="shared" ref="I224" si="102">ROUND(H224+(H224*K224),2)</f>
        <v>0</v>
      </c>
      <c r="J224" s="176">
        <f t="shared" ref="J224" si="103">ROUND(E224*H224,2)</f>
        <v>0</v>
      </c>
      <c r="K224" s="270"/>
      <c r="L224" s="176">
        <f t="shared" ref="L224" si="104">ROUND(J224+(J224*K224),2)</f>
        <v>0</v>
      </c>
    </row>
    <row r="225" spans="1:84" ht="24">
      <c r="A225" s="119">
        <v>2</v>
      </c>
      <c r="B225" s="124" t="s">
        <v>208</v>
      </c>
      <c r="C225" s="119" t="s">
        <v>16</v>
      </c>
      <c r="D225" s="121" t="s">
        <v>209</v>
      </c>
      <c r="E225" s="119">
        <v>600</v>
      </c>
      <c r="F225" s="122"/>
      <c r="G225" s="198"/>
      <c r="H225" s="123"/>
      <c r="I225" s="134">
        <f t="shared" ref="I225:I229" si="105">ROUND(H225+(H225*K225),2)</f>
        <v>0</v>
      </c>
      <c r="J225" s="176">
        <f t="shared" ref="J225:J229" si="106">ROUND(E225*H225,2)</f>
        <v>0</v>
      </c>
      <c r="K225" s="270"/>
      <c r="L225" s="176">
        <f t="shared" ref="L225:L229" si="107">ROUND(J225+(J225*K225),2)</f>
        <v>0</v>
      </c>
    </row>
    <row r="226" spans="1:84" ht="60">
      <c r="A226" s="119">
        <v>3</v>
      </c>
      <c r="B226" s="124" t="s">
        <v>57</v>
      </c>
      <c r="C226" s="119" t="s">
        <v>16</v>
      </c>
      <c r="D226" s="121" t="s">
        <v>210</v>
      </c>
      <c r="E226" s="119">
        <v>100</v>
      </c>
      <c r="F226" s="122"/>
      <c r="G226" s="198"/>
      <c r="H226" s="123"/>
      <c r="I226" s="134">
        <f t="shared" si="105"/>
        <v>0</v>
      </c>
      <c r="J226" s="176">
        <f t="shared" si="106"/>
        <v>0</v>
      </c>
      <c r="K226" s="270"/>
      <c r="L226" s="176">
        <f t="shared" si="107"/>
        <v>0</v>
      </c>
    </row>
    <row r="227" spans="1:84" ht="72">
      <c r="A227" s="119">
        <v>4</v>
      </c>
      <c r="B227" s="124" t="s">
        <v>218</v>
      </c>
      <c r="C227" s="119" t="s">
        <v>16</v>
      </c>
      <c r="D227" s="121">
        <v>50</v>
      </c>
      <c r="E227" s="119">
        <v>500</v>
      </c>
      <c r="F227" s="122"/>
      <c r="G227" s="198"/>
      <c r="H227" s="123"/>
      <c r="I227" s="134">
        <f t="shared" si="105"/>
        <v>0</v>
      </c>
      <c r="J227" s="176">
        <f t="shared" si="106"/>
        <v>0</v>
      </c>
      <c r="K227" s="270"/>
      <c r="L227" s="176">
        <f t="shared" si="107"/>
        <v>0</v>
      </c>
    </row>
    <row r="228" spans="1:84" ht="36">
      <c r="A228" s="119">
        <v>5</v>
      </c>
      <c r="B228" s="125" t="s">
        <v>194</v>
      </c>
      <c r="C228" s="119" t="s">
        <v>16</v>
      </c>
      <c r="D228" s="126">
        <v>12</v>
      </c>
      <c r="E228" s="119">
        <v>450</v>
      </c>
      <c r="F228" s="122"/>
      <c r="G228" s="198"/>
      <c r="H228" s="123"/>
      <c r="I228" s="134">
        <f t="shared" si="105"/>
        <v>0</v>
      </c>
      <c r="J228" s="176">
        <f t="shared" si="106"/>
        <v>0</v>
      </c>
      <c r="K228" s="270"/>
      <c r="L228" s="176">
        <f t="shared" si="107"/>
        <v>0</v>
      </c>
    </row>
    <row r="229" spans="1:84" ht="12.75">
      <c r="A229" s="119">
        <v>6</v>
      </c>
      <c r="B229" s="125" t="s">
        <v>195</v>
      </c>
      <c r="C229" s="121" t="s">
        <v>16</v>
      </c>
      <c r="D229" s="121">
        <v>12</v>
      </c>
      <c r="E229" s="119">
        <v>200</v>
      </c>
      <c r="F229" s="122"/>
      <c r="G229" s="198"/>
      <c r="H229" s="123"/>
      <c r="I229" s="134">
        <f t="shared" si="105"/>
        <v>0</v>
      </c>
      <c r="J229" s="176">
        <f t="shared" si="106"/>
        <v>0</v>
      </c>
      <c r="K229" s="270"/>
      <c r="L229" s="176">
        <f t="shared" si="107"/>
        <v>0</v>
      </c>
    </row>
    <row r="230" spans="1:84" ht="36">
      <c r="A230" s="119">
        <v>7</v>
      </c>
      <c r="B230" s="124" t="s">
        <v>111</v>
      </c>
      <c r="C230" s="119"/>
      <c r="D230" s="121"/>
      <c r="E230" s="201"/>
      <c r="F230" s="122"/>
      <c r="G230" s="198"/>
      <c r="H230" s="123"/>
      <c r="I230" s="123"/>
      <c r="J230" s="177"/>
      <c r="K230" s="178"/>
      <c r="L230" s="177"/>
    </row>
    <row r="231" spans="1:84" ht="13.5">
      <c r="A231" s="119" t="s">
        <v>112</v>
      </c>
      <c r="B231" s="124" t="s">
        <v>113</v>
      </c>
      <c r="C231" s="119" t="s">
        <v>16</v>
      </c>
      <c r="D231" s="121">
        <v>6</v>
      </c>
      <c r="E231" s="119">
        <v>6</v>
      </c>
      <c r="F231" s="122"/>
      <c r="G231" s="198"/>
      <c r="H231" s="123"/>
      <c r="I231" s="134">
        <f t="shared" ref="I231:I235" si="108">ROUND(H231+(H231*K231),2)</f>
        <v>0</v>
      </c>
      <c r="J231" s="176">
        <f t="shared" ref="J231:J235" si="109">ROUND(E231*H231,2)</f>
        <v>0</v>
      </c>
      <c r="K231" s="270"/>
      <c r="L231" s="176">
        <f t="shared" ref="L231:L235" si="110">ROUND(J231+(J231*K231),2)</f>
        <v>0</v>
      </c>
    </row>
    <row r="232" spans="1:84" s="39" customFormat="1" ht="13.5">
      <c r="A232" s="119" t="s">
        <v>114</v>
      </c>
      <c r="B232" s="124" t="s">
        <v>211</v>
      </c>
      <c r="C232" s="119" t="s">
        <v>16</v>
      </c>
      <c r="D232" s="121">
        <v>6</v>
      </c>
      <c r="E232" s="119">
        <v>6</v>
      </c>
      <c r="F232" s="122"/>
      <c r="G232" s="198"/>
      <c r="H232" s="123"/>
      <c r="I232" s="134">
        <f t="shared" si="108"/>
        <v>0</v>
      </c>
      <c r="J232" s="176">
        <f t="shared" si="109"/>
        <v>0</v>
      </c>
      <c r="K232" s="270"/>
      <c r="L232" s="176">
        <f t="shared" si="110"/>
        <v>0</v>
      </c>
      <c r="M232" s="180"/>
      <c r="N232" s="180"/>
      <c r="O232" s="180"/>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c r="AO232" s="261"/>
      <c r="AP232" s="261"/>
      <c r="AQ232" s="261"/>
      <c r="AR232" s="261"/>
      <c r="AS232" s="261"/>
      <c r="AT232" s="261"/>
      <c r="AU232" s="261"/>
      <c r="AV232" s="261"/>
      <c r="AW232" s="261"/>
      <c r="AX232" s="261"/>
      <c r="AY232" s="261"/>
      <c r="AZ232" s="261"/>
      <c r="BA232" s="261"/>
      <c r="BB232" s="261"/>
      <c r="BC232" s="261"/>
      <c r="BD232" s="261"/>
      <c r="BE232" s="261"/>
      <c r="BF232" s="261"/>
      <c r="BG232" s="261"/>
      <c r="BH232" s="261"/>
      <c r="BI232" s="261"/>
      <c r="BJ232" s="261"/>
      <c r="BK232" s="261"/>
      <c r="BL232" s="261"/>
      <c r="BM232" s="261"/>
      <c r="BN232" s="261"/>
      <c r="BO232" s="261"/>
      <c r="BP232" s="261"/>
      <c r="BQ232" s="261"/>
      <c r="BR232" s="261"/>
      <c r="BS232" s="261"/>
      <c r="BT232" s="261"/>
      <c r="BU232" s="261"/>
      <c r="BV232" s="261"/>
      <c r="BW232" s="261"/>
      <c r="BX232" s="261"/>
      <c r="BY232" s="261"/>
      <c r="BZ232" s="261"/>
      <c r="CA232" s="261"/>
      <c r="CB232" s="261"/>
      <c r="CC232" s="261"/>
      <c r="CD232" s="261"/>
      <c r="CE232" s="261"/>
      <c r="CF232" s="261"/>
    </row>
    <row r="233" spans="1:84" ht="13.5">
      <c r="A233" s="119" t="s">
        <v>116</v>
      </c>
      <c r="B233" s="124" t="s">
        <v>117</v>
      </c>
      <c r="C233" s="119" t="s">
        <v>16</v>
      </c>
      <c r="D233" s="126">
        <v>6</v>
      </c>
      <c r="E233" s="119">
        <v>6</v>
      </c>
      <c r="F233" s="122"/>
      <c r="G233" s="198"/>
      <c r="H233" s="123"/>
      <c r="I233" s="134">
        <f t="shared" si="108"/>
        <v>0</v>
      </c>
      <c r="J233" s="176">
        <f t="shared" si="109"/>
        <v>0</v>
      </c>
      <c r="K233" s="270"/>
      <c r="L233" s="176">
        <f t="shared" si="110"/>
        <v>0</v>
      </c>
    </row>
    <row r="234" spans="1:84" ht="60">
      <c r="A234" s="119">
        <v>8</v>
      </c>
      <c r="B234" s="125" t="s">
        <v>219</v>
      </c>
      <c r="C234" s="121" t="s">
        <v>16</v>
      </c>
      <c r="D234" s="121">
        <v>6</v>
      </c>
      <c r="E234" s="204">
        <v>12</v>
      </c>
      <c r="F234" s="122"/>
      <c r="G234" s="198"/>
      <c r="H234" s="123"/>
      <c r="I234" s="134">
        <f t="shared" si="108"/>
        <v>0</v>
      </c>
      <c r="J234" s="176">
        <f t="shared" si="109"/>
        <v>0</v>
      </c>
      <c r="K234" s="270"/>
      <c r="L234" s="176">
        <f t="shared" si="110"/>
        <v>0</v>
      </c>
    </row>
    <row r="235" spans="1:84" ht="60.75" thickBot="1">
      <c r="A235" s="205">
        <v>9</v>
      </c>
      <c r="B235" s="206" t="s">
        <v>220</v>
      </c>
      <c r="C235" s="207" t="s">
        <v>16</v>
      </c>
      <c r="D235" s="205">
        <v>6</v>
      </c>
      <c r="E235" s="204">
        <v>12</v>
      </c>
      <c r="F235" s="122"/>
      <c r="G235" s="198"/>
      <c r="H235" s="123"/>
      <c r="I235" s="134">
        <f t="shared" si="108"/>
        <v>0</v>
      </c>
      <c r="J235" s="176">
        <f t="shared" si="109"/>
        <v>0</v>
      </c>
      <c r="K235" s="270"/>
      <c r="L235" s="176">
        <f t="shared" si="110"/>
        <v>0</v>
      </c>
    </row>
    <row r="236" spans="1:84" s="146" customFormat="1" ht="15" customHeight="1" thickBot="1">
      <c r="A236" s="162"/>
      <c r="B236" s="162"/>
      <c r="C236" s="162"/>
      <c r="D236" s="162"/>
      <c r="E236" s="162"/>
      <c r="F236" s="162"/>
      <c r="G236" s="295"/>
      <c r="H236" s="295"/>
      <c r="I236" s="164" t="s">
        <v>398</v>
      </c>
      <c r="J236" s="164">
        <f>SUM(J224:J235)</f>
        <v>0</v>
      </c>
      <c r="K236" s="163"/>
      <c r="L236" s="164">
        <f>SUM(L224:L235)</f>
        <v>0</v>
      </c>
      <c r="M236" s="165"/>
      <c r="N236" s="165"/>
      <c r="O236" s="165"/>
      <c r="P236" s="260"/>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0"/>
      <c r="AR236" s="260"/>
      <c r="AS236" s="260"/>
      <c r="AT236" s="260"/>
      <c r="AU236" s="260"/>
      <c r="AV236" s="260"/>
      <c r="AW236" s="260"/>
      <c r="AX236" s="260"/>
      <c r="AY236" s="260"/>
      <c r="AZ236" s="260"/>
      <c r="BA236" s="260"/>
      <c r="BB236" s="260"/>
      <c r="BC236" s="260"/>
      <c r="BD236" s="260"/>
      <c r="BE236" s="260"/>
      <c r="BF236" s="260"/>
      <c r="BG236" s="260"/>
      <c r="BH236" s="260"/>
      <c r="BI236" s="260"/>
      <c r="BJ236" s="260"/>
      <c r="BK236" s="260"/>
      <c r="BL236" s="260"/>
      <c r="BM236" s="260"/>
      <c r="BN236" s="260"/>
      <c r="BO236" s="260"/>
      <c r="BP236" s="260"/>
      <c r="BQ236" s="260"/>
      <c r="BR236" s="260"/>
      <c r="BS236" s="260"/>
      <c r="BT236" s="260"/>
      <c r="BU236" s="260"/>
      <c r="BV236" s="260"/>
      <c r="BW236" s="260"/>
      <c r="BX236" s="260"/>
      <c r="BY236" s="260"/>
      <c r="BZ236" s="260"/>
      <c r="CA236" s="260"/>
      <c r="CB236" s="260"/>
      <c r="CC236" s="260"/>
      <c r="CD236" s="260"/>
      <c r="CE236" s="260"/>
      <c r="CF236" s="260"/>
    </row>
    <row r="237" spans="1:84" ht="18" customHeight="1" thickBot="1">
      <c r="A237" s="73"/>
      <c r="B237" s="208"/>
      <c r="C237" s="73"/>
      <c r="D237" s="73"/>
      <c r="E237" s="73"/>
      <c r="F237" s="73"/>
      <c r="G237" s="196"/>
      <c r="H237" s="75"/>
      <c r="I237" s="75"/>
      <c r="J237" s="184"/>
      <c r="K237" s="185"/>
      <c r="L237" s="184"/>
    </row>
    <row r="238" spans="1:84" s="39" customFormat="1" ht="15" customHeight="1">
      <c r="A238" s="116"/>
      <c r="B238" s="252" t="s">
        <v>293</v>
      </c>
      <c r="C238" s="118"/>
      <c r="D238" s="118"/>
      <c r="E238" s="195"/>
      <c r="F238" s="73"/>
      <c r="G238" s="196"/>
      <c r="H238" s="75"/>
      <c r="I238" s="75"/>
      <c r="J238" s="184"/>
      <c r="K238" s="185"/>
      <c r="L238" s="184"/>
      <c r="M238" s="180"/>
      <c r="N238" s="180"/>
      <c r="O238" s="180"/>
      <c r="P238" s="261"/>
      <c r="Q238" s="261"/>
      <c r="R238" s="261"/>
      <c r="S238" s="261"/>
      <c r="T238" s="261"/>
      <c r="U238" s="261"/>
      <c r="V238" s="261"/>
      <c r="W238" s="261"/>
      <c r="X238" s="261"/>
      <c r="Y238" s="261"/>
      <c r="Z238" s="261"/>
      <c r="AA238" s="261"/>
      <c r="AB238" s="261"/>
      <c r="AC238" s="261"/>
      <c r="AD238" s="261"/>
      <c r="AE238" s="261"/>
      <c r="AF238" s="261"/>
      <c r="AG238" s="261"/>
      <c r="AH238" s="261"/>
      <c r="AI238" s="261"/>
      <c r="AJ238" s="261"/>
      <c r="AK238" s="261"/>
      <c r="AL238" s="261"/>
      <c r="AM238" s="261"/>
      <c r="AN238" s="261"/>
      <c r="AO238" s="261"/>
      <c r="AP238" s="261"/>
      <c r="AQ238" s="261"/>
      <c r="AR238" s="261"/>
      <c r="AS238" s="261"/>
      <c r="AT238" s="261"/>
      <c r="AU238" s="261"/>
      <c r="AV238" s="261"/>
      <c r="AW238" s="261"/>
      <c r="AX238" s="261"/>
      <c r="AY238" s="261"/>
      <c r="AZ238" s="261"/>
      <c r="BA238" s="261"/>
      <c r="BB238" s="261"/>
      <c r="BC238" s="261"/>
      <c r="BD238" s="261"/>
      <c r="BE238" s="261"/>
      <c r="BF238" s="261"/>
      <c r="BG238" s="261"/>
      <c r="BH238" s="261"/>
      <c r="BI238" s="261"/>
      <c r="BJ238" s="261"/>
      <c r="BK238" s="261"/>
      <c r="BL238" s="261"/>
      <c r="BM238" s="261"/>
      <c r="BN238" s="261"/>
      <c r="BO238" s="261"/>
      <c r="BP238" s="261"/>
      <c r="BQ238" s="261"/>
      <c r="BR238" s="261"/>
      <c r="BS238" s="261"/>
      <c r="BT238" s="261"/>
      <c r="BU238" s="261"/>
      <c r="BV238" s="261"/>
      <c r="BW238" s="261"/>
      <c r="BX238" s="261"/>
      <c r="BY238" s="261"/>
      <c r="BZ238" s="261"/>
      <c r="CA238" s="261"/>
      <c r="CB238" s="261"/>
      <c r="CC238" s="261"/>
      <c r="CD238" s="261"/>
      <c r="CE238" s="261"/>
      <c r="CF238" s="261"/>
    </row>
    <row r="239" spans="1:84" ht="72">
      <c r="A239" s="104" t="s">
        <v>237</v>
      </c>
      <c r="B239" s="209" t="s">
        <v>223</v>
      </c>
      <c r="C239" s="207" t="s">
        <v>16</v>
      </c>
      <c r="D239" s="210">
        <v>3</v>
      </c>
      <c r="E239" s="210">
        <v>200</v>
      </c>
      <c r="F239" s="104"/>
      <c r="G239" s="104"/>
      <c r="H239" s="105"/>
      <c r="I239" s="134">
        <f t="shared" ref="I239" si="111">ROUND(H239+(H239*K239),2)</f>
        <v>0</v>
      </c>
      <c r="J239" s="176">
        <f t="shared" ref="J239" si="112">ROUND(E239*H239,2)</f>
        <v>0</v>
      </c>
      <c r="K239" s="270"/>
      <c r="L239" s="176">
        <f t="shared" ref="L239" si="113">ROUND(J239+(J239*K239),2)</f>
        <v>0</v>
      </c>
    </row>
    <row r="240" spans="1:84" ht="72">
      <c r="A240" s="104" t="s">
        <v>238</v>
      </c>
      <c r="B240" s="209" t="s">
        <v>224</v>
      </c>
      <c r="C240" s="207" t="s">
        <v>16</v>
      </c>
      <c r="D240" s="210">
        <v>12</v>
      </c>
      <c r="E240" s="210">
        <v>400</v>
      </c>
      <c r="F240" s="104"/>
      <c r="G240" s="104"/>
      <c r="H240" s="105"/>
      <c r="I240" s="134">
        <f t="shared" ref="I240:I245" si="114">ROUND(H240+(H240*K240),2)</f>
        <v>0</v>
      </c>
      <c r="J240" s="176">
        <f t="shared" ref="J240:J245" si="115">ROUND(E240*H240,2)</f>
        <v>0</v>
      </c>
      <c r="K240" s="270"/>
      <c r="L240" s="176">
        <f t="shared" ref="L240:L245" si="116">ROUND(J240+(J240*K240),2)</f>
        <v>0</v>
      </c>
    </row>
    <row r="241" spans="1:84" ht="48">
      <c r="A241" s="104" t="s">
        <v>239</v>
      </c>
      <c r="B241" s="209" t="s">
        <v>225</v>
      </c>
      <c r="C241" s="207" t="s">
        <v>16</v>
      </c>
      <c r="D241" s="210">
        <v>3</v>
      </c>
      <c r="E241" s="210">
        <v>90</v>
      </c>
      <c r="F241" s="104"/>
      <c r="G241" s="104"/>
      <c r="H241" s="105"/>
      <c r="I241" s="134">
        <f t="shared" si="114"/>
        <v>0</v>
      </c>
      <c r="J241" s="176">
        <f t="shared" si="115"/>
        <v>0</v>
      </c>
      <c r="K241" s="270"/>
      <c r="L241" s="176">
        <f t="shared" si="116"/>
        <v>0</v>
      </c>
    </row>
    <row r="242" spans="1:84" ht="60">
      <c r="A242" s="104" t="s">
        <v>240</v>
      </c>
      <c r="B242" s="209" t="s">
        <v>226</v>
      </c>
      <c r="C242" s="207" t="s">
        <v>16</v>
      </c>
      <c r="D242" s="210">
        <v>6</v>
      </c>
      <c r="E242" s="210">
        <v>60</v>
      </c>
      <c r="F242" s="104"/>
      <c r="G242" s="104"/>
      <c r="H242" s="105"/>
      <c r="I242" s="134">
        <f t="shared" si="114"/>
        <v>0</v>
      </c>
      <c r="J242" s="176">
        <f t="shared" si="115"/>
        <v>0</v>
      </c>
      <c r="K242" s="270"/>
      <c r="L242" s="176">
        <f t="shared" si="116"/>
        <v>0</v>
      </c>
    </row>
    <row r="243" spans="1:84" ht="108">
      <c r="A243" s="104" t="s">
        <v>241</v>
      </c>
      <c r="B243" s="209" t="s">
        <v>227</v>
      </c>
      <c r="C243" s="207" t="s">
        <v>16</v>
      </c>
      <c r="D243" s="210">
        <v>6</v>
      </c>
      <c r="E243" s="210">
        <v>120</v>
      </c>
      <c r="F243" s="104"/>
      <c r="G243" s="104"/>
      <c r="H243" s="105"/>
      <c r="I243" s="134">
        <f t="shared" si="114"/>
        <v>0</v>
      </c>
      <c r="J243" s="176">
        <f t="shared" si="115"/>
        <v>0</v>
      </c>
      <c r="K243" s="270"/>
      <c r="L243" s="176">
        <f t="shared" si="116"/>
        <v>0</v>
      </c>
    </row>
    <row r="244" spans="1:84" ht="84">
      <c r="A244" s="104" t="s">
        <v>242</v>
      </c>
      <c r="B244" s="209" t="s">
        <v>228</v>
      </c>
      <c r="C244" s="207" t="s">
        <v>16</v>
      </c>
      <c r="D244" s="210">
        <v>3</v>
      </c>
      <c r="E244" s="210">
        <v>6</v>
      </c>
      <c r="F244" s="104"/>
      <c r="G244" s="104"/>
      <c r="H244" s="105"/>
      <c r="I244" s="134">
        <f t="shared" si="114"/>
        <v>0</v>
      </c>
      <c r="J244" s="176">
        <f t="shared" si="115"/>
        <v>0</v>
      </c>
      <c r="K244" s="270"/>
      <c r="L244" s="176">
        <f t="shared" si="116"/>
        <v>0</v>
      </c>
    </row>
    <row r="245" spans="1:84" ht="72">
      <c r="A245" s="104" t="s">
        <v>243</v>
      </c>
      <c r="B245" s="209" t="s">
        <v>229</v>
      </c>
      <c r="C245" s="207" t="s">
        <v>16</v>
      </c>
      <c r="D245" s="210">
        <v>12</v>
      </c>
      <c r="E245" s="210">
        <v>12</v>
      </c>
      <c r="F245" s="104"/>
      <c r="G245" s="104"/>
      <c r="H245" s="105"/>
      <c r="I245" s="134">
        <f t="shared" si="114"/>
        <v>0</v>
      </c>
      <c r="J245" s="176">
        <f t="shared" si="115"/>
        <v>0</v>
      </c>
      <c r="K245" s="270"/>
      <c r="L245" s="176">
        <f t="shared" si="116"/>
        <v>0</v>
      </c>
    </row>
    <row r="246" spans="1:84" ht="72">
      <c r="A246" s="104" t="s">
        <v>244</v>
      </c>
      <c r="B246" s="209" t="s">
        <v>230</v>
      </c>
      <c r="C246" s="207" t="s">
        <v>16</v>
      </c>
      <c r="D246" s="210">
        <v>3</v>
      </c>
      <c r="E246" s="210">
        <v>6</v>
      </c>
      <c r="F246" s="104"/>
      <c r="G246" s="104"/>
      <c r="H246" s="105"/>
      <c r="I246" s="134">
        <f t="shared" ref="I246:I254" si="117">ROUND(H246+(H246*K246),2)</f>
        <v>0</v>
      </c>
      <c r="J246" s="176">
        <f t="shared" ref="J246:J254" si="118">ROUND(E246*H246,2)</f>
        <v>0</v>
      </c>
      <c r="K246" s="270"/>
      <c r="L246" s="176">
        <f t="shared" ref="L246:L254" si="119">ROUND(J246+(J246*K246),2)</f>
        <v>0</v>
      </c>
    </row>
    <row r="247" spans="1:84" ht="48">
      <c r="A247" s="104" t="s">
        <v>245</v>
      </c>
      <c r="B247" s="209" t="s">
        <v>231</v>
      </c>
      <c r="C247" s="207" t="s">
        <v>16</v>
      </c>
      <c r="D247" s="210">
        <v>12</v>
      </c>
      <c r="E247" s="210">
        <v>12</v>
      </c>
      <c r="F247" s="104"/>
      <c r="G247" s="211"/>
      <c r="H247" s="105"/>
      <c r="I247" s="134">
        <f t="shared" si="117"/>
        <v>0</v>
      </c>
      <c r="J247" s="176">
        <f t="shared" si="118"/>
        <v>0</v>
      </c>
      <c r="K247" s="270"/>
      <c r="L247" s="176">
        <f t="shared" si="119"/>
        <v>0</v>
      </c>
    </row>
    <row r="248" spans="1:84" ht="48">
      <c r="A248" s="104" t="s">
        <v>246</v>
      </c>
      <c r="B248" s="209" t="s">
        <v>232</v>
      </c>
      <c r="C248" s="207" t="s">
        <v>16</v>
      </c>
      <c r="D248" s="210">
        <v>12</v>
      </c>
      <c r="E248" s="210">
        <v>12</v>
      </c>
      <c r="F248" s="104"/>
      <c r="G248" s="104"/>
      <c r="H248" s="105"/>
      <c r="I248" s="134">
        <f t="shared" si="117"/>
        <v>0</v>
      </c>
      <c r="J248" s="176">
        <f t="shared" si="118"/>
        <v>0</v>
      </c>
      <c r="K248" s="270"/>
      <c r="L248" s="176">
        <f t="shared" si="119"/>
        <v>0</v>
      </c>
    </row>
    <row r="249" spans="1:84" ht="48">
      <c r="A249" s="104" t="s">
        <v>247</v>
      </c>
      <c r="B249" s="209" t="s">
        <v>233</v>
      </c>
      <c r="C249" s="207" t="s">
        <v>16</v>
      </c>
      <c r="D249" s="210">
        <v>3</v>
      </c>
      <c r="E249" s="210">
        <v>6</v>
      </c>
      <c r="F249" s="104"/>
      <c r="G249" s="104"/>
      <c r="H249" s="105"/>
      <c r="I249" s="134">
        <f t="shared" si="117"/>
        <v>0</v>
      </c>
      <c r="J249" s="176">
        <f t="shared" si="118"/>
        <v>0</v>
      </c>
      <c r="K249" s="270"/>
      <c r="L249" s="176">
        <f t="shared" si="119"/>
        <v>0</v>
      </c>
    </row>
    <row r="250" spans="1:84" s="39" customFormat="1" ht="48">
      <c r="A250" s="104" t="s">
        <v>248</v>
      </c>
      <c r="B250" s="209" t="s">
        <v>234</v>
      </c>
      <c r="C250" s="207" t="s">
        <v>16</v>
      </c>
      <c r="D250" s="210">
        <v>12</v>
      </c>
      <c r="E250" s="210">
        <v>12</v>
      </c>
      <c r="F250" s="104"/>
      <c r="G250" s="104"/>
      <c r="H250" s="105"/>
      <c r="I250" s="134">
        <f t="shared" si="117"/>
        <v>0</v>
      </c>
      <c r="J250" s="176">
        <f t="shared" si="118"/>
        <v>0</v>
      </c>
      <c r="K250" s="270"/>
      <c r="L250" s="176">
        <f t="shared" si="119"/>
        <v>0</v>
      </c>
      <c r="M250" s="180"/>
      <c r="N250" s="180"/>
      <c r="O250" s="180"/>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c r="AO250" s="261"/>
      <c r="AP250" s="261"/>
      <c r="AQ250" s="261"/>
      <c r="AR250" s="261"/>
      <c r="AS250" s="261"/>
      <c r="AT250" s="261"/>
      <c r="AU250" s="261"/>
      <c r="AV250" s="261"/>
      <c r="AW250" s="261"/>
      <c r="AX250" s="261"/>
      <c r="AY250" s="261"/>
      <c r="AZ250" s="261"/>
      <c r="BA250" s="261"/>
      <c r="BB250" s="261"/>
      <c r="BC250" s="261"/>
      <c r="BD250" s="261"/>
      <c r="BE250" s="261"/>
      <c r="BF250" s="261"/>
      <c r="BG250" s="261"/>
      <c r="BH250" s="261"/>
      <c r="BI250" s="261"/>
      <c r="BJ250" s="261"/>
      <c r="BK250" s="261"/>
      <c r="BL250" s="261"/>
      <c r="BM250" s="261"/>
      <c r="BN250" s="261"/>
      <c r="BO250" s="261"/>
      <c r="BP250" s="261"/>
      <c r="BQ250" s="261"/>
      <c r="BR250" s="261"/>
      <c r="BS250" s="261"/>
      <c r="BT250" s="261"/>
      <c r="BU250" s="261"/>
      <c r="BV250" s="261"/>
      <c r="BW250" s="261"/>
      <c r="BX250" s="261"/>
      <c r="BY250" s="261"/>
      <c r="BZ250" s="261"/>
      <c r="CA250" s="261"/>
      <c r="CB250" s="261"/>
      <c r="CC250" s="261"/>
      <c r="CD250" s="261"/>
      <c r="CE250" s="261"/>
      <c r="CF250" s="261"/>
    </row>
    <row r="251" spans="1:84" ht="48">
      <c r="A251" s="104" t="s">
        <v>249</v>
      </c>
      <c r="B251" s="209" t="s">
        <v>235</v>
      </c>
      <c r="C251" s="207" t="s">
        <v>16</v>
      </c>
      <c r="D251" s="210">
        <v>3</v>
      </c>
      <c r="E251" s="210">
        <v>60</v>
      </c>
      <c r="F251" s="104"/>
      <c r="G251" s="104"/>
      <c r="H251" s="105"/>
      <c r="I251" s="134">
        <f t="shared" si="117"/>
        <v>0</v>
      </c>
      <c r="J251" s="176">
        <f t="shared" si="118"/>
        <v>0</v>
      </c>
      <c r="K251" s="270"/>
      <c r="L251" s="176">
        <f t="shared" si="119"/>
        <v>0</v>
      </c>
    </row>
    <row r="252" spans="1:84" ht="48">
      <c r="A252" s="268" t="s">
        <v>250</v>
      </c>
      <c r="B252" s="269" t="s">
        <v>385</v>
      </c>
      <c r="C252" s="207" t="s">
        <v>16</v>
      </c>
      <c r="D252" s="210">
        <v>3</v>
      </c>
      <c r="E252" s="210">
        <v>60</v>
      </c>
      <c r="F252" s="104"/>
      <c r="G252" s="104"/>
      <c r="H252" s="105"/>
      <c r="I252" s="134">
        <f t="shared" si="117"/>
        <v>0</v>
      </c>
      <c r="J252" s="176">
        <f t="shared" si="118"/>
        <v>0</v>
      </c>
      <c r="K252" s="270"/>
      <c r="L252" s="176">
        <f t="shared" si="119"/>
        <v>0</v>
      </c>
    </row>
    <row r="253" spans="1:84" ht="36">
      <c r="A253" s="104" t="s">
        <v>251</v>
      </c>
      <c r="B253" s="209" t="s">
        <v>236</v>
      </c>
      <c r="C253" s="207" t="s">
        <v>16</v>
      </c>
      <c r="D253" s="210">
        <v>12</v>
      </c>
      <c r="E253" s="210">
        <v>36</v>
      </c>
      <c r="F253" s="104"/>
      <c r="G253" s="104"/>
      <c r="H253" s="105"/>
      <c r="I253" s="134">
        <f t="shared" si="117"/>
        <v>0</v>
      </c>
      <c r="J253" s="176">
        <f t="shared" si="118"/>
        <v>0</v>
      </c>
      <c r="K253" s="270"/>
      <c r="L253" s="176">
        <f t="shared" si="119"/>
        <v>0</v>
      </c>
    </row>
    <row r="254" spans="1:84" ht="36.75" thickBot="1">
      <c r="A254" s="268" t="s">
        <v>252</v>
      </c>
      <c r="B254" s="269" t="s">
        <v>386</v>
      </c>
      <c r="C254" s="207" t="s">
        <v>16</v>
      </c>
      <c r="D254" s="210">
        <v>12</v>
      </c>
      <c r="E254" s="210">
        <v>36</v>
      </c>
      <c r="F254" s="104"/>
      <c r="G254" s="104"/>
      <c r="H254" s="105"/>
      <c r="I254" s="273">
        <f t="shared" si="117"/>
        <v>0</v>
      </c>
      <c r="J254" s="176">
        <f t="shared" si="118"/>
        <v>0</v>
      </c>
      <c r="K254" s="270"/>
      <c r="L254" s="176">
        <f t="shared" si="119"/>
        <v>0</v>
      </c>
    </row>
    <row r="255" spans="1:84" s="146" customFormat="1" ht="15" customHeight="1" thickBot="1">
      <c r="A255" s="162"/>
      <c r="B255" s="162"/>
      <c r="C255" s="162"/>
      <c r="D255" s="162"/>
      <c r="E255" s="162"/>
      <c r="F255" s="162"/>
      <c r="G255" s="295"/>
      <c r="H255" s="295"/>
      <c r="I255" s="164" t="s">
        <v>399</v>
      </c>
      <c r="J255" s="164">
        <f>SUM(J239:J254)</f>
        <v>0</v>
      </c>
      <c r="K255" s="163"/>
      <c r="L255" s="164">
        <f>SUM(L239:L254)</f>
        <v>0</v>
      </c>
      <c r="M255" s="165"/>
      <c r="N255" s="165"/>
      <c r="O255" s="165"/>
      <c r="P255" s="260"/>
      <c r="Q255" s="260"/>
      <c r="R255" s="260"/>
      <c r="S255" s="260"/>
      <c r="T255" s="260"/>
      <c r="U255" s="260"/>
      <c r="V255" s="260"/>
      <c r="W255" s="260"/>
      <c r="X255" s="260"/>
      <c r="Y255" s="260"/>
      <c r="Z255" s="260"/>
      <c r="AA255" s="260"/>
      <c r="AB255" s="260"/>
      <c r="AC255" s="260"/>
      <c r="AD255" s="260"/>
      <c r="AE255" s="260"/>
      <c r="AF255" s="260"/>
      <c r="AG255" s="260"/>
      <c r="AH255" s="260"/>
      <c r="AI255" s="260"/>
      <c r="AJ255" s="260"/>
      <c r="AK255" s="260"/>
      <c r="AL255" s="260"/>
      <c r="AM255" s="260"/>
      <c r="AN255" s="260"/>
      <c r="AO255" s="260"/>
      <c r="AP255" s="260"/>
      <c r="AQ255" s="260"/>
      <c r="AR255" s="260"/>
      <c r="AS255" s="260"/>
      <c r="AT255" s="260"/>
      <c r="AU255" s="260"/>
      <c r="AV255" s="260"/>
      <c r="AW255" s="260"/>
      <c r="AX255" s="260"/>
      <c r="AY255" s="260"/>
      <c r="AZ255" s="260"/>
      <c r="BA255" s="260"/>
      <c r="BB255" s="260"/>
      <c r="BC255" s="260"/>
      <c r="BD255" s="260"/>
      <c r="BE255" s="260"/>
      <c r="BF255" s="260"/>
      <c r="BG255" s="260"/>
      <c r="BH255" s="260"/>
      <c r="BI255" s="260"/>
      <c r="BJ255" s="260"/>
      <c r="BK255" s="260"/>
      <c r="BL255" s="260"/>
      <c r="BM255" s="260"/>
      <c r="BN255" s="260"/>
      <c r="BO255" s="260"/>
      <c r="BP255" s="260"/>
      <c r="BQ255" s="260"/>
      <c r="BR255" s="260"/>
      <c r="BS255" s="260"/>
      <c r="BT255" s="260"/>
      <c r="BU255" s="260"/>
      <c r="BV255" s="260"/>
      <c r="BW255" s="260"/>
      <c r="BX255" s="260"/>
      <c r="BY255" s="260"/>
      <c r="BZ255" s="260"/>
      <c r="CA255" s="260"/>
      <c r="CB255" s="260"/>
      <c r="CC255" s="260"/>
      <c r="CD255" s="260"/>
      <c r="CE255" s="260"/>
      <c r="CF255" s="260"/>
    </row>
    <row r="256" spans="1:84" ht="19.5" customHeight="1" thickBot="1">
      <c r="A256" s="73"/>
      <c r="B256" s="208"/>
      <c r="C256" s="73"/>
      <c r="D256" s="73"/>
      <c r="E256" s="73"/>
    </row>
    <row r="257" spans="1:84" ht="18" customHeight="1">
      <c r="A257" s="73"/>
      <c r="B257" s="117" t="s">
        <v>268</v>
      </c>
      <c r="C257" s="73"/>
      <c r="D257" s="73"/>
      <c r="E257" s="73"/>
    </row>
    <row r="258" spans="1:84" ht="120">
      <c r="A258" s="104" t="s">
        <v>237</v>
      </c>
      <c r="B258" s="209" t="s">
        <v>253</v>
      </c>
      <c r="C258" s="207" t="s">
        <v>16</v>
      </c>
      <c r="D258" s="212" t="s">
        <v>309</v>
      </c>
      <c r="E258" s="210">
        <v>300</v>
      </c>
      <c r="F258" s="104"/>
      <c r="G258" s="104"/>
      <c r="H258" s="105"/>
      <c r="I258" s="134">
        <f t="shared" ref="I258" si="120">ROUND(H258+(H258*K258),2)</f>
        <v>0</v>
      </c>
      <c r="J258" s="176">
        <f t="shared" ref="J258" si="121">ROUND(E258*H258,2)</f>
        <v>0</v>
      </c>
      <c r="K258" s="270"/>
      <c r="L258" s="176">
        <f t="shared" ref="L258" si="122">ROUND(J258+(J258*K258),2)</f>
        <v>0</v>
      </c>
    </row>
    <row r="259" spans="1:84" ht="60">
      <c r="A259" s="104" t="s">
        <v>238</v>
      </c>
      <c r="B259" s="209" t="s">
        <v>254</v>
      </c>
      <c r="C259" s="207" t="s">
        <v>16</v>
      </c>
      <c r="D259" s="212" t="s">
        <v>309</v>
      </c>
      <c r="E259" s="210">
        <v>100</v>
      </c>
      <c r="F259" s="104"/>
      <c r="G259" s="104"/>
      <c r="H259" s="105"/>
      <c r="I259" s="134">
        <f t="shared" ref="I259:I261" si="123">ROUND(H259+(H259*K259),2)</f>
        <v>0</v>
      </c>
      <c r="J259" s="176">
        <f t="shared" ref="J259:J261" si="124">ROUND(E259*H259,2)</f>
        <v>0</v>
      </c>
      <c r="K259" s="270"/>
      <c r="L259" s="176">
        <f t="shared" ref="L259:L261" si="125">ROUND(J259+(J259*K259),2)</f>
        <v>0</v>
      </c>
    </row>
    <row r="260" spans="1:84" ht="108">
      <c r="A260" s="104" t="s">
        <v>239</v>
      </c>
      <c r="B260" s="209" t="s">
        <v>255</v>
      </c>
      <c r="C260" s="207" t="s">
        <v>16</v>
      </c>
      <c r="D260" s="212" t="s">
        <v>309</v>
      </c>
      <c r="E260" s="210">
        <v>60</v>
      </c>
      <c r="F260" s="104"/>
      <c r="G260" s="104"/>
      <c r="H260" s="105"/>
      <c r="I260" s="134">
        <f t="shared" si="123"/>
        <v>0</v>
      </c>
      <c r="J260" s="176">
        <f t="shared" si="124"/>
        <v>0</v>
      </c>
      <c r="K260" s="270"/>
      <c r="L260" s="176">
        <f t="shared" si="125"/>
        <v>0</v>
      </c>
    </row>
    <row r="261" spans="1:84" ht="120">
      <c r="A261" s="104" t="s">
        <v>240</v>
      </c>
      <c r="B261" s="209" t="s">
        <v>256</v>
      </c>
      <c r="C261" s="207" t="s">
        <v>16</v>
      </c>
      <c r="D261" s="212" t="s">
        <v>309</v>
      </c>
      <c r="E261" s="210">
        <v>60</v>
      </c>
      <c r="F261" s="104"/>
      <c r="G261" s="104"/>
      <c r="H261" s="105"/>
      <c r="I261" s="134">
        <f t="shared" si="123"/>
        <v>0</v>
      </c>
      <c r="J261" s="176">
        <f t="shared" si="124"/>
        <v>0</v>
      </c>
      <c r="K261" s="270"/>
      <c r="L261" s="176">
        <f t="shared" si="125"/>
        <v>0</v>
      </c>
    </row>
    <row r="262" spans="1:84" ht="72">
      <c r="A262" s="104" t="s">
        <v>241</v>
      </c>
      <c r="B262" s="209" t="s">
        <v>257</v>
      </c>
      <c r="C262" s="207" t="s">
        <v>16</v>
      </c>
      <c r="D262" s="212" t="s">
        <v>309</v>
      </c>
      <c r="E262" s="210">
        <v>30</v>
      </c>
      <c r="F262" s="104"/>
      <c r="G262" s="104"/>
      <c r="H262" s="105"/>
      <c r="I262" s="134">
        <f t="shared" ref="I262:I263" si="126">ROUND(H262+(H262*K262),2)</f>
        <v>0</v>
      </c>
      <c r="J262" s="176">
        <f t="shared" ref="J262:J263" si="127">ROUND(E262*H262,2)</f>
        <v>0</v>
      </c>
      <c r="K262" s="270"/>
      <c r="L262" s="176">
        <f t="shared" ref="L262:L263" si="128">ROUND(J262+(J262*K262),2)</f>
        <v>0</v>
      </c>
    </row>
    <row r="263" spans="1:84" ht="60.75" thickBot="1">
      <c r="A263" s="104" t="s">
        <v>242</v>
      </c>
      <c r="B263" s="209" t="s">
        <v>258</v>
      </c>
      <c r="C263" s="207" t="s">
        <v>16</v>
      </c>
      <c r="D263" s="212" t="s">
        <v>309</v>
      </c>
      <c r="E263" s="210">
        <v>36</v>
      </c>
      <c r="F263" s="104"/>
      <c r="G263" s="104"/>
      <c r="H263" s="105"/>
      <c r="I263" s="273">
        <f t="shared" si="126"/>
        <v>0</v>
      </c>
      <c r="J263" s="176">
        <f t="shared" si="127"/>
        <v>0</v>
      </c>
      <c r="K263" s="270"/>
      <c r="L263" s="176">
        <f t="shared" si="128"/>
        <v>0</v>
      </c>
    </row>
    <row r="264" spans="1:84" s="146" customFormat="1" ht="15" customHeight="1" thickBot="1">
      <c r="A264" s="162"/>
      <c r="B264" s="162"/>
      <c r="C264" s="162"/>
      <c r="D264" s="162"/>
      <c r="E264" s="162"/>
      <c r="F264" s="162"/>
      <c r="G264" s="295"/>
      <c r="H264" s="295"/>
      <c r="I264" s="164" t="s">
        <v>400</v>
      </c>
      <c r="J264" s="164">
        <f>SUM(J258:J263)</f>
        <v>0</v>
      </c>
      <c r="K264" s="163"/>
      <c r="L264" s="164">
        <f>SUM(L258:L263)</f>
        <v>0</v>
      </c>
      <c r="M264" s="213"/>
      <c r="N264" s="213"/>
      <c r="O264" s="213"/>
      <c r="P264" s="260"/>
      <c r="Q264" s="260"/>
      <c r="R264" s="260"/>
      <c r="S264" s="260"/>
      <c r="T264" s="260"/>
      <c r="U264" s="260"/>
      <c r="V264" s="260"/>
      <c r="W264" s="260"/>
      <c r="X264" s="260"/>
      <c r="Y264" s="260"/>
      <c r="Z264" s="260"/>
      <c r="AA264" s="260"/>
      <c r="AB264" s="260"/>
      <c r="AC264" s="260"/>
      <c r="AD264" s="260"/>
      <c r="AE264" s="260"/>
      <c r="AF264" s="260"/>
      <c r="AG264" s="260"/>
      <c r="AH264" s="260"/>
      <c r="AI264" s="260"/>
      <c r="AJ264" s="260"/>
      <c r="AK264" s="260"/>
      <c r="AL264" s="260"/>
      <c r="AM264" s="260"/>
      <c r="AN264" s="260"/>
      <c r="AO264" s="260"/>
      <c r="AP264" s="260"/>
      <c r="AQ264" s="260"/>
      <c r="AR264" s="260"/>
      <c r="AS264" s="260"/>
      <c r="AT264" s="260"/>
      <c r="AU264" s="260"/>
      <c r="AV264" s="260"/>
      <c r="AW264" s="260"/>
      <c r="AX264" s="260"/>
      <c r="AY264" s="260"/>
      <c r="AZ264" s="260"/>
      <c r="BA264" s="260"/>
      <c r="BB264" s="260"/>
      <c r="BC264" s="260"/>
      <c r="BD264" s="260"/>
      <c r="BE264" s="260"/>
      <c r="BF264" s="260"/>
      <c r="BG264" s="260"/>
      <c r="BH264" s="260"/>
      <c r="BI264" s="260"/>
      <c r="BJ264" s="260"/>
      <c r="BK264" s="260"/>
      <c r="BL264" s="260"/>
      <c r="BM264" s="260"/>
      <c r="BN264" s="260"/>
      <c r="BO264" s="260"/>
      <c r="BP264" s="260"/>
      <c r="BQ264" s="260"/>
      <c r="BR264" s="260"/>
      <c r="BS264" s="260"/>
      <c r="BT264" s="260"/>
      <c r="BU264" s="260"/>
      <c r="BV264" s="260"/>
      <c r="BW264" s="260"/>
      <c r="BX264" s="260"/>
      <c r="BY264" s="260"/>
      <c r="BZ264" s="260"/>
      <c r="CA264" s="260"/>
      <c r="CB264" s="260"/>
      <c r="CC264" s="260"/>
      <c r="CD264" s="260"/>
      <c r="CE264" s="260"/>
      <c r="CF264" s="260"/>
    </row>
    <row r="265" spans="1:84" ht="11.25" customHeight="1" thickBot="1">
      <c r="A265" s="73"/>
      <c r="B265" s="208"/>
      <c r="C265" s="73"/>
      <c r="D265" s="73"/>
      <c r="E265" s="73"/>
    </row>
    <row r="266" spans="1:84" ht="11.25" customHeight="1">
      <c r="A266" s="73"/>
      <c r="B266" s="252" t="s">
        <v>294</v>
      </c>
      <c r="C266" s="73"/>
      <c r="D266" s="73"/>
      <c r="E266" s="73"/>
    </row>
    <row r="267" spans="1:84" s="43" customFormat="1" ht="36">
      <c r="A267" s="214" t="s">
        <v>237</v>
      </c>
      <c r="B267" s="215" t="s">
        <v>259</v>
      </c>
      <c r="C267" s="256" t="s">
        <v>308</v>
      </c>
      <c r="D267" s="216">
        <v>6</v>
      </c>
      <c r="E267" s="216">
        <v>120</v>
      </c>
      <c r="F267" s="214"/>
      <c r="G267" s="214"/>
      <c r="H267" s="105"/>
      <c r="I267" s="273">
        <f t="shared" ref="I267" si="129">ROUND(H267+(H267*K267),2)</f>
        <v>0</v>
      </c>
      <c r="J267" s="176">
        <f t="shared" ref="J267" si="130">ROUND(E267*H267,2)</f>
        <v>0</v>
      </c>
      <c r="K267" s="270"/>
      <c r="L267" s="176">
        <f t="shared" ref="L267" si="131">ROUND(J267+(J267*K267),2)</f>
        <v>0</v>
      </c>
      <c r="M267" s="149"/>
      <c r="N267" s="149"/>
      <c r="O267" s="149"/>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row>
    <row r="268" spans="1:84" s="43" customFormat="1" ht="36">
      <c r="A268" s="214" t="s">
        <v>238</v>
      </c>
      <c r="B268" s="215" t="s">
        <v>260</v>
      </c>
      <c r="C268" s="256" t="s">
        <v>308</v>
      </c>
      <c r="D268" s="216">
        <v>6</v>
      </c>
      <c r="E268" s="216">
        <v>120</v>
      </c>
      <c r="F268" s="214"/>
      <c r="G268" s="214"/>
      <c r="H268" s="105"/>
      <c r="I268" s="273">
        <f t="shared" ref="I268:I275" si="132">ROUND(H268+(H268*K268),2)</f>
        <v>0</v>
      </c>
      <c r="J268" s="176">
        <f t="shared" ref="J268:J275" si="133">ROUND(E268*H268,2)</f>
        <v>0</v>
      </c>
      <c r="K268" s="270"/>
      <c r="L268" s="176">
        <f t="shared" ref="L268:L275" si="134">ROUND(J268+(J268*K268),2)</f>
        <v>0</v>
      </c>
      <c r="M268" s="149"/>
      <c r="N268" s="149"/>
      <c r="O268" s="149"/>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row>
    <row r="269" spans="1:84" s="43" customFormat="1" ht="36">
      <c r="A269" s="214" t="s">
        <v>239</v>
      </c>
      <c r="B269" s="215" t="s">
        <v>261</v>
      </c>
      <c r="C269" s="256" t="s">
        <v>308</v>
      </c>
      <c r="D269" s="216">
        <v>6</v>
      </c>
      <c r="E269" s="216">
        <v>120</v>
      </c>
      <c r="F269" s="214"/>
      <c r="G269" s="214"/>
      <c r="H269" s="105"/>
      <c r="I269" s="273">
        <f t="shared" si="132"/>
        <v>0</v>
      </c>
      <c r="J269" s="176">
        <f t="shared" si="133"/>
        <v>0</v>
      </c>
      <c r="K269" s="270"/>
      <c r="L269" s="176">
        <f t="shared" si="134"/>
        <v>0</v>
      </c>
      <c r="M269" s="149"/>
      <c r="N269" s="149"/>
      <c r="O269" s="149"/>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row>
    <row r="270" spans="1:84" s="43" customFormat="1" ht="24">
      <c r="A270" s="214" t="s">
        <v>240</v>
      </c>
      <c r="B270" s="215" t="s">
        <v>262</v>
      </c>
      <c r="C270" s="256" t="s">
        <v>308</v>
      </c>
      <c r="D270" s="216">
        <v>10</v>
      </c>
      <c r="E270" s="216">
        <v>120</v>
      </c>
      <c r="F270" s="214"/>
      <c r="G270" s="214"/>
      <c r="H270" s="105"/>
      <c r="I270" s="273">
        <f t="shared" si="132"/>
        <v>0</v>
      </c>
      <c r="J270" s="176">
        <f t="shared" si="133"/>
        <v>0</v>
      </c>
      <c r="K270" s="270"/>
      <c r="L270" s="176">
        <f t="shared" si="134"/>
        <v>0</v>
      </c>
      <c r="M270" s="149"/>
      <c r="N270" s="149"/>
      <c r="O270" s="149"/>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row>
    <row r="271" spans="1:84" s="43" customFormat="1" ht="24">
      <c r="A271" s="214" t="s">
        <v>241</v>
      </c>
      <c r="B271" s="215" t="s">
        <v>263</v>
      </c>
      <c r="C271" s="256" t="s">
        <v>308</v>
      </c>
      <c r="D271" s="216">
        <v>5</v>
      </c>
      <c r="E271" s="216">
        <v>100</v>
      </c>
      <c r="F271" s="214"/>
      <c r="G271" s="214"/>
      <c r="H271" s="105"/>
      <c r="I271" s="273">
        <f t="shared" si="132"/>
        <v>0</v>
      </c>
      <c r="J271" s="176">
        <f t="shared" si="133"/>
        <v>0</v>
      </c>
      <c r="K271" s="270"/>
      <c r="L271" s="176">
        <f t="shared" si="134"/>
        <v>0</v>
      </c>
      <c r="M271" s="149"/>
      <c r="N271" s="149"/>
      <c r="O271" s="149"/>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row>
    <row r="272" spans="1:84" s="43" customFormat="1" ht="48">
      <c r="A272" s="214" t="s">
        <v>242</v>
      </c>
      <c r="B272" s="215" t="s">
        <v>264</v>
      </c>
      <c r="C272" s="256" t="s">
        <v>308</v>
      </c>
      <c r="D272" s="216">
        <v>5</v>
      </c>
      <c r="E272" s="216">
        <v>50</v>
      </c>
      <c r="F272" s="214"/>
      <c r="G272" s="214"/>
      <c r="H272" s="105"/>
      <c r="I272" s="273">
        <f t="shared" si="132"/>
        <v>0</v>
      </c>
      <c r="J272" s="176">
        <f t="shared" si="133"/>
        <v>0</v>
      </c>
      <c r="K272" s="270"/>
      <c r="L272" s="176">
        <f t="shared" si="134"/>
        <v>0</v>
      </c>
      <c r="M272" s="149"/>
      <c r="N272" s="149"/>
      <c r="O272" s="149"/>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row>
    <row r="273" spans="1:84" s="43" customFormat="1" ht="48">
      <c r="A273" s="214" t="s">
        <v>243</v>
      </c>
      <c r="B273" s="215" t="s">
        <v>265</v>
      </c>
      <c r="C273" s="256" t="s">
        <v>308</v>
      </c>
      <c r="D273" s="216">
        <v>1</v>
      </c>
      <c r="E273" s="216">
        <v>12</v>
      </c>
      <c r="F273" s="214"/>
      <c r="G273" s="214"/>
      <c r="H273" s="105"/>
      <c r="I273" s="273">
        <f t="shared" si="132"/>
        <v>0</v>
      </c>
      <c r="J273" s="176">
        <f t="shared" si="133"/>
        <v>0</v>
      </c>
      <c r="K273" s="270"/>
      <c r="L273" s="176">
        <f t="shared" si="134"/>
        <v>0</v>
      </c>
      <c r="M273" s="149"/>
      <c r="N273" s="149"/>
      <c r="O273" s="149"/>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row>
    <row r="274" spans="1:84" s="43" customFormat="1" ht="24">
      <c r="A274" s="214" t="s">
        <v>244</v>
      </c>
      <c r="B274" s="215" t="s">
        <v>266</v>
      </c>
      <c r="C274" s="256" t="s">
        <v>308</v>
      </c>
      <c r="D274" s="216">
        <v>10</v>
      </c>
      <c r="E274" s="216">
        <v>40</v>
      </c>
      <c r="F274" s="214"/>
      <c r="G274" s="214"/>
      <c r="H274" s="105"/>
      <c r="I274" s="273">
        <f t="shared" si="132"/>
        <v>0</v>
      </c>
      <c r="J274" s="176">
        <f t="shared" si="133"/>
        <v>0</v>
      </c>
      <c r="K274" s="270"/>
      <c r="L274" s="176">
        <f t="shared" si="134"/>
        <v>0</v>
      </c>
      <c r="M274" s="149"/>
      <c r="N274" s="149"/>
      <c r="O274" s="149"/>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row>
    <row r="275" spans="1:84" s="43" customFormat="1" ht="24">
      <c r="A275" s="214" t="s">
        <v>245</v>
      </c>
      <c r="B275" s="215" t="s">
        <v>267</v>
      </c>
      <c r="C275" s="256" t="s">
        <v>308</v>
      </c>
      <c r="D275" s="216">
        <v>10</v>
      </c>
      <c r="E275" s="216">
        <v>40</v>
      </c>
      <c r="F275" s="214"/>
      <c r="G275" s="214"/>
      <c r="H275" s="105"/>
      <c r="I275" s="273">
        <f t="shared" si="132"/>
        <v>0</v>
      </c>
      <c r="J275" s="176">
        <f t="shared" si="133"/>
        <v>0</v>
      </c>
      <c r="K275" s="270"/>
      <c r="L275" s="176">
        <f t="shared" si="134"/>
        <v>0</v>
      </c>
      <c r="M275" s="149"/>
      <c r="N275" s="149"/>
      <c r="O275" s="149"/>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row>
    <row r="276" spans="1:84" s="43" customFormat="1" ht="132">
      <c r="A276" s="250">
        <v>10</v>
      </c>
      <c r="B276" s="120" t="s">
        <v>101</v>
      </c>
      <c r="C276" s="197" t="s">
        <v>16</v>
      </c>
      <c r="D276" s="197">
        <v>3</v>
      </c>
      <c r="E276" s="251">
        <v>150</v>
      </c>
      <c r="F276" s="122"/>
      <c r="G276" s="198"/>
      <c r="H276" s="105"/>
      <c r="I276" s="273">
        <f t="shared" ref="I276:I288" si="135">ROUND(H276+(H276*K276),2)</f>
        <v>0</v>
      </c>
      <c r="J276" s="176">
        <f t="shared" ref="J276:J288" si="136">ROUND(E276*H276,2)</f>
        <v>0</v>
      </c>
      <c r="K276" s="270"/>
      <c r="L276" s="176">
        <f t="shared" ref="L276:L288" si="137">ROUND(J276+(J276*K276),2)</f>
        <v>0</v>
      </c>
      <c r="M276" s="149"/>
      <c r="N276" s="149"/>
      <c r="O276" s="149"/>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row>
    <row r="277" spans="1:84" s="43" customFormat="1" ht="132">
      <c r="A277" s="250">
        <v>11</v>
      </c>
      <c r="B277" s="125" t="s">
        <v>15</v>
      </c>
      <c r="C277" s="119" t="s">
        <v>16</v>
      </c>
      <c r="D277" s="119">
        <v>3</v>
      </c>
      <c r="E277" s="251">
        <v>350</v>
      </c>
      <c r="F277" s="122"/>
      <c r="G277" s="198"/>
      <c r="H277" s="105"/>
      <c r="I277" s="273">
        <f t="shared" si="135"/>
        <v>0</v>
      </c>
      <c r="J277" s="176">
        <f t="shared" si="136"/>
        <v>0</v>
      </c>
      <c r="K277" s="270"/>
      <c r="L277" s="176">
        <f t="shared" si="137"/>
        <v>0</v>
      </c>
      <c r="M277" s="149"/>
      <c r="N277" s="149"/>
      <c r="O277" s="149"/>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row>
    <row r="278" spans="1:84" s="43" customFormat="1" ht="108">
      <c r="A278" s="250">
        <v>12</v>
      </c>
      <c r="B278" s="125" t="s">
        <v>25</v>
      </c>
      <c r="C278" s="119" t="s">
        <v>16</v>
      </c>
      <c r="D278" s="119" t="s">
        <v>190</v>
      </c>
      <c r="E278" s="251">
        <v>15</v>
      </c>
      <c r="F278" s="122"/>
      <c r="G278" s="198"/>
      <c r="H278" s="105"/>
      <c r="I278" s="273">
        <f t="shared" si="135"/>
        <v>0</v>
      </c>
      <c r="J278" s="176">
        <f t="shared" si="136"/>
        <v>0</v>
      </c>
      <c r="K278" s="270"/>
      <c r="L278" s="176">
        <f t="shared" si="137"/>
        <v>0</v>
      </c>
      <c r="M278" s="149"/>
      <c r="N278" s="149"/>
      <c r="O278" s="149"/>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row>
    <row r="279" spans="1:84" s="43" customFormat="1" ht="72">
      <c r="A279" s="250">
        <v>13</v>
      </c>
      <c r="B279" s="125" t="s">
        <v>27</v>
      </c>
      <c r="C279" s="119" t="s">
        <v>16</v>
      </c>
      <c r="D279" s="119" t="s">
        <v>191</v>
      </c>
      <c r="E279" s="251">
        <v>15</v>
      </c>
      <c r="F279" s="122"/>
      <c r="G279" s="198"/>
      <c r="H279" s="105"/>
      <c r="I279" s="273">
        <f t="shared" si="135"/>
        <v>0</v>
      </c>
      <c r="J279" s="176">
        <f t="shared" si="136"/>
        <v>0</v>
      </c>
      <c r="K279" s="270"/>
      <c r="L279" s="176">
        <f t="shared" si="137"/>
        <v>0</v>
      </c>
      <c r="M279" s="149"/>
      <c r="N279" s="149"/>
      <c r="O279" s="149"/>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row>
    <row r="280" spans="1:84" s="43" customFormat="1" ht="132">
      <c r="A280" s="250">
        <v>14</v>
      </c>
      <c r="B280" s="125" t="s">
        <v>192</v>
      </c>
      <c r="C280" s="119" t="s">
        <v>16</v>
      </c>
      <c r="D280" s="119" t="s">
        <v>190</v>
      </c>
      <c r="E280" s="251">
        <v>510</v>
      </c>
      <c r="F280" s="122"/>
      <c r="G280" s="198"/>
      <c r="H280" s="105"/>
      <c r="I280" s="273">
        <f t="shared" si="135"/>
        <v>0</v>
      </c>
      <c r="J280" s="176">
        <f t="shared" si="136"/>
        <v>0</v>
      </c>
      <c r="K280" s="270"/>
      <c r="L280" s="176">
        <f t="shared" si="137"/>
        <v>0</v>
      </c>
      <c r="M280" s="149"/>
      <c r="N280" s="149"/>
      <c r="O280" s="149"/>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row>
    <row r="281" spans="1:84" s="43" customFormat="1" ht="108">
      <c r="A281" s="250">
        <v>15</v>
      </c>
      <c r="B281" s="125" t="s">
        <v>193</v>
      </c>
      <c r="C281" s="119" t="s">
        <v>16</v>
      </c>
      <c r="D281" s="119" t="s">
        <v>191</v>
      </c>
      <c r="E281" s="251">
        <v>210</v>
      </c>
      <c r="F281" s="122"/>
      <c r="G281" s="198"/>
      <c r="H281" s="105"/>
      <c r="I281" s="273">
        <f t="shared" si="135"/>
        <v>0</v>
      </c>
      <c r="J281" s="176">
        <f t="shared" si="136"/>
        <v>0</v>
      </c>
      <c r="K281" s="270"/>
      <c r="L281" s="176">
        <f t="shared" si="137"/>
        <v>0</v>
      </c>
      <c r="M281" s="149"/>
      <c r="N281" s="149"/>
      <c r="O281" s="149"/>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row>
    <row r="282" spans="1:84" s="43" customFormat="1" ht="48">
      <c r="A282" s="250">
        <v>16</v>
      </c>
      <c r="B282" s="125" t="s">
        <v>196</v>
      </c>
      <c r="C282" s="119" t="s">
        <v>16</v>
      </c>
      <c r="D282" s="119">
        <v>5</v>
      </c>
      <c r="E282" s="251">
        <v>72</v>
      </c>
      <c r="F282" s="122"/>
      <c r="G282" s="198"/>
      <c r="H282" s="105"/>
      <c r="I282" s="273">
        <f t="shared" si="135"/>
        <v>0</v>
      </c>
      <c r="J282" s="176">
        <f t="shared" si="136"/>
        <v>0</v>
      </c>
      <c r="K282" s="270"/>
      <c r="L282" s="176">
        <f t="shared" si="137"/>
        <v>0</v>
      </c>
      <c r="M282" s="149"/>
      <c r="N282" s="149"/>
      <c r="O282" s="149"/>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row>
    <row r="283" spans="1:84" s="43" customFormat="1" ht="48">
      <c r="A283" s="250">
        <v>17</v>
      </c>
      <c r="B283" s="125" t="s">
        <v>197</v>
      </c>
      <c r="C283" s="119" t="s">
        <v>16</v>
      </c>
      <c r="D283" s="119">
        <v>5</v>
      </c>
      <c r="E283" s="251">
        <v>22</v>
      </c>
      <c r="F283" s="122"/>
      <c r="G283" s="198"/>
      <c r="H283" s="105"/>
      <c r="I283" s="273">
        <f t="shared" si="135"/>
        <v>0</v>
      </c>
      <c r="J283" s="176">
        <f t="shared" si="136"/>
        <v>0</v>
      </c>
      <c r="K283" s="270"/>
      <c r="L283" s="176">
        <f t="shared" si="137"/>
        <v>0</v>
      </c>
      <c r="M283" s="149"/>
      <c r="N283" s="149"/>
      <c r="O283" s="149"/>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row>
    <row r="284" spans="1:84" s="43" customFormat="1" ht="60">
      <c r="A284" s="250">
        <v>18</v>
      </c>
      <c r="B284" s="124" t="s">
        <v>198</v>
      </c>
      <c r="C284" s="119" t="s">
        <v>16</v>
      </c>
      <c r="D284" s="119">
        <v>6</v>
      </c>
      <c r="E284" s="251">
        <v>150</v>
      </c>
      <c r="F284" s="122"/>
      <c r="G284" s="198"/>
      <c r="H284" s="105"/>
      <c r="I284" s="273">
        <f t="shared" si="135"/>
        <v>0</v>
      </c>
      <c r="J284" s="176">
        <f t="shared" si="136"/>
        <v>0</v>
      </c>
      <c r="K284" s="270"/>
      <c r="L284" s="176">
        <f t="shared" si="137"/>
        <v>0</v>
      </c>
      <c r="M284" s="149"/>
      <c r="N284" s="149"/>
      <c r="O284" s="149"/>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row>
    <row r="285" spans="1:84" s="43" customFormat="1" ht="72">
      <c r="A285" s="250">
        <v>19</v>
      </c>
      <c r="B285" s="124" t="s">
        <v>199</v>
      </c>
      <c r="C285" s="119" t="s">
        <v>200</v>
      </c>
      <c r="D285" s="119">
        <v>6</v>
      </c>
      <c r="E285" s="251">
        <v>60</v>
      </c>
      <c r="F285" s="122"/>
      <c r="G285" s="198"/>
      <c r="H285" s="105"/>
      <c r="I285" s="273">
        <f t="shared" si="135"/>
        <v>0</v>
      </c>
      <c r="J285" s="176">
        <f t="shared" si="136"/>
        <v>0</v>
      </c>
      <c r="K285" s="270"/>
      <c r="L285" s="176">
        <f t="shared" si="137"/>
        <v>0</v>
      </c>
      <c r="M285" s="149"/>
      <c r="N285" s="149"/>
      <c r="O285" s="149"/>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row>
    <row r="286" spans="1:84" s="43" customFormat="1" ht="72">
      <c r="A286" s="250">
        <v>20</v>
      </c>
      <c r="B286" s="124" t="s">
        <v>201</v>
      </c>
      <c r="C286" s="119" t="s">
        <v>16</v>
      </c>
      <c r="D286" s="119">
        <v>6</v>
      </c>
      <c r="E286" s="251">
        <v>100</v>
      </c>
      <c r="F286" s="122"/>
      <c r="G286" s="198"/>
      <c r="H286" s="105"/>
      <c r="I286" s="273">
        <f t="shared" si="135"/>
        <v>0</v>
      </c>
      <c r="J286" s="176">
        <f t="shared" si="136"/>
        <v>0</v>
      </c>
      <c r="K286" s="270"/>
      <c r="L286" s="176">
        <f t="shared" si="137"/>
        <v>0</v>
      </c>
      <c r="M286" s="149"/>
      <c r="N286" s="149"/>
      <c r="O286" s="149"/>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row>
    <row r="287" spans="1:84" s="43" customFormat="1" ht="48">
      <c r="A287" s="250">
        <v>21</v>
      </c>
      <c r="B287" s="124" t="s">
        <v>202</v>
      </c>
      <c r="C287" s="119" t="s">
        <v>16</v>
      </c>
      <c r="D287" s="119">
        <v>6</v>
      </c>
      <c r="E287" s="251">
        <v>150</v>
      </c>
      <c r="F287" s="122"/>
      <c r="G287" s="198"/>
      <c r="H287" s="105"/>
      <c r="I287" s="273">
        <f t="shared" si="135"/>
        <v>0</v>
      </c>
      <c r="J287" s="176">
        <f t="shared" si="136"/>
        <v>0</v>
      </c>
      <c r="K287" s="270"/>
      <c r="L287" s="176">
        <f t="shared" si="137"/>
        <v>0</v>
      </c>
      <c r="M287" s="149"/>
      <c r="N287" s="149"/>
      <c r="O287" s="149"/>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row>
    <row r="288" spans="1:84" s="43" customFormat="1" ht="60">
      <c r="A288" s="250">
        <v>22</v>
      </c>
      <c r="B288" s="124" t="s">
        <v>203</v>
      </c>
      <c r="C288" s="119" t="s">
        <v>16</v>
      </c>
      <c r="D288" s="119">
        <v>6</v>
      </c>
      <c r="E288" s="251">
        <v>60</v>
      </c>
      <c r="F288" s="122"/>
      <c r="G288" s="198"/>
      <c r="H288" s="105"/>
      <c r="I288" s="273">
        <f t="shared" si="135"/>
        <v>0</v>
      </c>
      <c r="J288" s="176">
        <f t="shared" si="136"/>
        <v>0</v>
      </c>
      <c r="K288" s="270"/>
      <c r="L288" s="176">
        <f t="shared" si="137"/>
        <v>0</v>
      </c>
      <c r="M288" s="149"/>
      <c r="N288" s="149"/>
      <c r="O288" s="149"/>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row>
    <row r="289" spans="1:84" s="43" customFormat="1" ht="60">
      <c r="A289" s="250">
        <v>23</v>
      </c>
      <c r="B289" s="124" t="s">
        <v>204</v>
      </c>
      <c r="C289" s="119" t="s">
        <v>16</v>
      </c>
      <c r="D289" s="119">
        <v>6</v>
      </c>
      <c r="E289" s="251">
        <v>100</v>
      </c>
      <c r="F289" s="122"/>
      <c r="G289" s="198"/>
      <c r="H289" s="105"/>
      <c r="I289" s="273">
        <f t="shared" ref="I289:I296" si="138">ROUND(H289+(H289*K289),2)</f>
        <v>0</v>
      </c>
      <c r="J289" s="176">
        <f t="shared" ref="J289:J296" si="139">ROUND(E289*H289,2)</f>
        <v>0</v>
      </c>
      <c r="K289" s="270"/>
      <c r="L289" s="176">
        <f t="shared" ref="L289:L296" si="140">ROUND(J289+(J289*K289),2)</f>
        <v>0</v>
      </c>
      <c r="M289" s="149"/>
      <c r="N289" s="149"/>
      <c r="O289" s="149"/>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row>
    <row r="290" spans="1:84" s="43" customFormat="1" ht="24">
      <c r="A290" s="250">
        <v>24</v>
      </c>
      <c r="B290" s="124" t="s">
        <v>118</v>
      </c>
      <c r="C290" s="119" t="s">
        <v>16</v>
      </c>
      <c r="D290" s="119">
        <v>20</v>
      </c>
      <c r="E290" s="251">
        <v>100</v>
      </c>
      <c r="F290" s="122"/>
      <c r="G290" s="198"/>
      <c r="H290" s="105"/>
      <c r="I290" s="273">
        <f t="shared" si="138"/>
        <v>0</v>
      </c>
      <c r="J290" s="176">
        <f t="shared" si="139"/>
        <v>0</v>
      </c>
      <c r="K290" s="270"/>
      <c r="L290" s="176">
        <f t="shared" si="140"/>
        <v>0</v>
      </c>
      <c r="M290" s="149"/>
      <c r="N290" s="149"/>
      <c r="O290" s="149"/>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row>
    <row r="291" spans="1:84" s="43" customFormat="1" ht="24">
      <c r="A291" s="250">
        <v>25</v>
      </c>
      <c r="B291" s="124" t="s">
        <v>119</v>
      </c>
      <c r="C291" s="119" t="s">
        <v>16</v>
      </c>
      <c r="D291" s="119">
        <v>20</v>
      </c>
      <c r="E291" s="251">
        <v>100</v>
      </c>
      <c r="F291" s="122"/>
      <c r="G291" s="198"/>
      <c r="H291" s="105"/>
      <c r="I291" s="273">
        <f t="shared" si="138"/>
        <v>0</v>
      </c>
      <c r="J291" s="176">
        <f t="shared" si="139"/>
        <v>0</v>
      </c>
      <c r="K291" s="270"/>
      <c r="L291" s="176">
        <f t="shared" si="140"/>
        <v>0</v>
      </c>
      <c r="M291" s="149"/>
      <c r="N291" s="149"/>
      <c r="O291" s="149"/>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row>
    <row r="292" spans="1:84" s="43" customFormat="1" ht="36">
      <c r="A292" s="250">
        <v>26</v>
      </c>
      <c r="B292" s="124" t="s">
        <v>35</v>
      </c>
      <c r="C292" s="119" t="s">
        <v>16</v>
      </c>
      <c r="D292" s="119">
        <v>6</v>
      </c>
      <c r="E292" s="251">
        <v>30</v>
      </c>
      <c r="F292" s="122"/>
      <c r="G292" s="198"/>
      <c r="H292" s="105"/>
      <c r="I292" s="273">
        <f t="shared" si="138"/>
        <v>0</v>
      </c>
      <c r="J292" s="176">
        <f t="shared" si="139"/>
        <v>0</v>
      </c>
      <c r="K292" s="270"/>
      <c r="L292" s="176">
        <f t="shared" si="140"/>
        <v>0</v>
      </c>
      <c r="M292" s="149"/>
      <c r="N292" s="149"/>
      <c r="O292" s="149"/>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row>
    <row r="293" spans="1:84" s="43" customFormat="1" ht="36">
      <c r="A293" s="250">
        <v>27</v>
      </c>
      <c r="B293" s="124" t="s">
        <v>38</v>
      </c>
      <c r="C293" s="119" t="s">
        <v>16</v>
      </c>
      <c r="D293" s="119">
        <v>6</v>
      </c>
      <c r="E293" s="251">
        <v>30</v>
      </c>
      <c r="F293" s="122"/>
      <c r="G293" s="198"/>
      <c r="H293" s="105"/>
      <c r="I293" s="273">
        <f t="shared" si="138"/>
        <v>0</v>
      </c>
      <c r="J293" s="176">
        <f t="shared" si="139"/>
        <v>0</v>
      </c>
      <c r="K293" s="270"/>
      <c r="L293" s="176">
        <f t="shared" si="140"/>
        <v>0</v>
      </c>
      <c r="M293" s="149"/>
      <c r="N293" s="149"/>
      <c r="O293" s="149"/>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row>
    <row r="294" spans="1:84" s="43" customFormat="1" ht="60">
      <c r="A294" s="250">
        <v>28</v>
      </c>
      <c r="B294" s="124" t="s">
        <v>46</v>
      </c>
      <c r="C294" s="119" t="s">
        <v>18</v>
      </c>
      <c r="D294" s="119">
        <v>6</v>
      </c>
      <c r="E294" s="251">
        <v>60</v>
      </c>
      <c r="F294" s="122"/>
      <c r="G294" s="198"/>
      <c r="H294" s="105"/>
      <c r="I294" s="273">
        <f t="shared" si="138"/>
        <v>0</v>
      </c>
      <c r="J294" s="176">
        <f t="shared" si="139"/>
        <v>0</v>
      </c>
      <c r="K294" s="270"/>
      <c r="L294" s="176">
        <f t="shared" si="140"/>
        <v>0</v>
      </c>
      <c r="M294" s="149"/>
      <c r="N294" s="149"/>
      <c r="O294" s="149"/>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row>
    <row r="295" spans="1:84" s="43" customFormat="1" ht="60">
      <c r="A295" s="250">
        <v>29</v>
      </c>
      <c r="B295" s="124" t="s">
        <v>205</v>
      </c>
      <c r="C295" s="119" t="s">
        <v>16</v>
      </c>
      <c r="D295" s="119">
        <v>6</v>
      </c>
      <c r="E295" s="251">
        <v>300</v>
      </c>
      <c r="F295" s="122"/>
      <c r="G295" s="198"/>
      <c r="H295" s="105"/>
      <c r="I295" s="273">
        <f t="shared" si="138"/>
        <v>0</v>
      </c>
      <c r="J295" s="176">
        <f t="shared" si="139"/>
        <v>0</v>
      </c>
      <c r="K295" s="270"/>
      <c r="L295" s="176">
        <f t="shared" si="140"/>
        <v>0</v>
      </c>
      <c r="M295" s="149"/>
      <c r="N295" s="149"/>
      <c r="O295" s="149"/>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row>
    <row r="296" spans="1:84" s="43" customFormat="1" ht="84.75" thickBot="1">
      <c r="A296" s="250">
        <v>30</v>
      </c>
      <c r="B296" s="124" t="s">
        <v>206</v>
      </c>
      <c r="C296" s="119" t="s">
        <v>16</v>
      </c>
      <c r="D296" s="119">
        <v>6</v>
      </c>
      <c r="E296" s="251">
        <v>300</v>
      </c>
      <c r="F296" s="122"/>
      <c r="G296" s="198"/>
      <c r="H296" s="105"/>
      <c r="I296" s="273">
        <f t="shared" si="138"/>
        <v>0</v>
      </c>
      <c r="J296" s="176">
        <f t="shared" si="139"/>
        <v>0</v>
      </c>
      <c r="K296" s="270"/>
      <c r="L296" s="176">
        <f t="shared" si="140"/>
        <v>0</v>
      </c>
      <c r="M296" s="149"/>
      <c r="N296" s="149"/>
      <c r="O296" s="149"/>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row>
    <row r="297" spans="1:84" s="146" customFormat="1" ht="15" customHeight="1" thickBot="1">
      <c r="A297" s="162"/>
      <c r="B297" s="162"/>
      <c r="C297" s="162"/>
      <c r="D297" s="162"/>
      <c r="E297" s="162"/>
      <c r="F297" s="162"/>
      <c r="G297" s="295"/>
      <c r="H297" s="295"/>
      <c r="I297" s="164" t="s">
        <v>401</v>
      </c>
      <c r="J297" s="164">
        <f>SUM(J267:J296)</f>
        <v>0</v>
      </c>
      <c r="K297" s="163"/>
      <c r="L297" s="164">
        <f>SUM(L267:L296)</f>
        <v>0</v>
      </c>
      <c r="M297" s="213"/>
      <c r="N297" s="213"/>
      <c r="O297" s="213"/>
      <c r="P297" s="260"/>
      <c r="Q297" s="260"/>
      <c r="R297" s="260"/>
      <c r="S297" s="260"/>
      <c r="T297" s="260"/>
      <c r="U297" s="260"/>
      <c r="V297" s="260"/>
      <c r="W297" s="260"/>
      <c r="X297" s="260"/>
      <c r="Y297" s="260"/>
      <c r="Z297" s="260"/>
      <c r="AA297" s="260"/>
      <c r="AB297" s="260"/>
      <c r="AC297" s="260"/>
      <c r="AD297" s="260"/>
      <c r="AE297" s="260"/>
      <c r="AF297" s="260"/>
      <c r="AG297" s="260"/>
      <c r="AH297" s="260"/>
      <c r="AI297" s="260"/>
      <c r="AJ297" s="260"/>
      <c r="AK297" s="260"/>
      <c r="AL297" s="260"/>
      <c r="AM297" s="260"/>
      <c r="AN297" s="260"/>
      <c r="AO297" s="260"/>
      <c r="AP297" s="260"/>
      <c r="AQ297" s="260"/>
      <c r="AR297" s="260"/>
      <c r="AS297" s="260"/>
      <c r="AT297" s="260"/>
      <c r="AU297" s="260"/>
      <c r="AV297" s="260"/>
      <c r="AW297" s="260"/>
      <c r="AX297" s="260"/>
      <c r="AY297" s="260"/>
      <c r="AZ297" s="260"/>
      <c r="BA297" s="260"/>
      <c r="BB297" s="260"/>
      <c r="BC297" s="260"/>
      <c r="BD297" s="260"/>
      <c r="BE297" s="260"/>
      <c r="BF297" s="260"/>
      <c r="BG297" s="260"/>
      <c r="BH297" s="260"/>
      <c r="BI297" s="260"/>
      <c r="BJ297" s="260"/>
      <c r="BK297" s="260"/>
      <c r="BL297" s="260"/>
      <c r="BM297" s="260"/>
      <c r="BN297" s="260"/>
      <c r="BO297" s="260"/>
      <c r="BP297" s="260"/>
      <c r="BQ297" s="260"/>
      <c r="BR297" s="260"/>
      <c r="BS297" s="260"/>
      <c r="BT297" s="260"/>
      <c r="BU297" s="260"/>
      <c r="BV297" s="260"/>
      <c r="BW297" s="260"/>
      <c r="BX297" s="260"/>
      <c r="BY297" s="260"/>
      <c r="BZ297" s="260"/>
      <c r="CA297" s="260"/>
      <c r="CB297" s="260"/>
      <c r="CC297" s="260"/>
      <c r="CD297" s="260"/>
      <c r="CE297" s="260"/>
      <c r="CF297" s="260"/>
    </row>
    <row r="298" spans="1:84" s="43" customFormat="1" ht="13.5">
      <c r="A298" s="217"/>
      <c r="B298" s="253"/>
      <c r="C298" s="253"/>
      <c r="D298" s="254"/>
      <c r="E298" s="254"/>
      <c r="F298" s="217"/>
      <c r="G298" s="217"/>
      <c r="H298" s="255"/>
      <c r="I298" s="255"/>
      <c r="J298" s="184"/>
      <c r="K298" s="185"/>
      <c r="L298" s="184"/>
      <c r="M298" s="149"/>
      <c r="N298" s="149"/>
      <c r="O298" s="149"/>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row>
    <row r="299" spans="1:84" s="43" customFormat="1" ht="15.75" customHeight="1">
      <c r="A299" s="297" t="s">
        <v>384</v>
      </c>
      <c r="B299" s="297"/>
      <c r="C299" s="297"/>
      <c r="D299" s="297"/>
      <c r="E299" s="297"/>
      <c r="F299" s="297"/>
      <c r="G299" s="297"/>
      <c r="H299" s="297"/>
      <c r="I299" s="255"/>
      <c r="J299" s="184"/>
      <c r="K299" s="185"/>
      <c r="L299" s="184"/>
      <c r="M299" s="149"/>
      <c r="N299" s="149"/>
      <c r="O299" s="149"/>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row>
    <row r="300" spans="1:84" s="43" customFormat="1" ht="12.75">
      <c r="A300" s="257" t="s">
        <v>375</v>
      </c>
      <c r="B300" s="258"/>
      <c r="C300" s="258"/>
      <c r="D300" s="258"/>
      <c r="E300" s="258"/>
      <c r="F300" s="258"/>
      <c r="G300" s="258"/>
      <c r="H300" s="258"/>
      <c r="I300" s="255"/>
      <c r="J300" s="184"/>
      <c r="K300" s="185"/>
      <c r="L300" s="184"/>
      <c r="M300" s="149"/>
      <c r="N300" s="149"/>
      <c r="O300" s="149"/>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row>
    <row r="301" spans="1:84" s="43" customFormat="1" ht="12.75">
      <c r="A301" s="257" t="s">
        <v>376</v>
      </c>
      <c r="B301" s="258"/>
      <c r="C301" s="258"/>
      <c r="D301" s="258"/>
      <c r="E301" s="258"/>
      <c r="F301" s="258"/>
      <c r="G301" s="258"/>
      <c r="H301" s="258"/>
      <c r="I301" s="255"/>
      <c r="J301" s="184"/>
      <c r="K301" s="185"/>
      <c r="L301" s="184"/>
      <c r="M301" s="149"/>
      <c r="N301" s="149"/>
      <c r="O301" s="149"/>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row>
    <row r="302" spans="1:84" s="43" customFormat="1" ht="13.5">
      <c r="A302" s="217"/>
      <c r="B302" s="253"/>
      <c r="C302" s="253"/>
      <c r="D302" s="254"/>
      <c r="E302" s="254"/>
      <c r="F302" s="217"/>
      <c r="G302" s="217"/>
      <c r="H302" s="255"/>
      <c r="I302" s="255"/>
      <c r="J302" s="184"/>
      <c r="K302" s="185"/>
      <c r="L302" s="184"/>
      <c r="M302" s="149"/>
      <c r="N302" s="149"/>
      <c r="O302" s="149"/>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row>
    <row r="303" spans="1:84" s="46" customFormat="1" ht="11.25" customHeight="1">
      <c r="A303" s="218"/>
      <c r="B303" s="222" t="s">
        <v>377</v>
      </c>
      <c r="C303" s="218"/>
      <c r="D303" s="218"/>
      <c r="E303" s="218"/>
      <c r="F303" s="219"/>
      <c r="G303" s="220"/>
      <c r="H303" s="219"/>
      <c r="I303" s="219"/>
      <c r="J303" s="219"/>
      <c r="K303" s="219"/>
      <c r="L303" s="219"/>
      <c r="M303" s="221"/>
      <c r="N303" s="221"/>
      <c r="O303" s="221"/>
      <c r="P303" s="261"/>
      <c r="Q303" s="261"/>
      <c r="R303" s="261"/>
      <c r="S303" s="261"/>
      <c r="T303" s="261"/>
      <c r="U303" s="261"/>
      <c r="V303" s="261"/>
      <c r="W303" s="261"/>
      <c r="X303" s="261"/>
      <c r="Y303" s="261"/>
      <c r="Z303" s="261"/>
      <c r="AA303" s="261"/>
      <c r="AB303" s="261"/>
      <c r="AC303" s="261"/>
      <c r="AD303" s="261"/>
      <c r="AE303" s="261"/>
      <c r="AF303" s="261"/>
      <c r="AG303" s="261"/>
      <c r="AH303" s="261"/>
      <c r="AI303" s="261"/>
      <c r="AJ303" s="261"/>
      <c r="AK303" s="261"/>
      <c r="AL303" s="261"/>
      <c r="AM303" s="261"/>
      <c r="AN303" s="261"/>
      <c r="AO303" s="261"/>
      <c r="AP303" s="261"/>
      <c r="AQ303" s="261"/>
      <c r="AR303" s="261"/>
      <c r="AS303" s="261"/>
      <c r="AT303" s="261"/>
      <c r="AU303" s="261"/>
      <c r="AV303" s="261"/>
      <c r="AW303" s="261"/>
      <c r="AX303" s="261"/>
      <c r="AY303" s="261"/>
      <c r="AZ303" s="261"/>
      <c r="BA303" s="261"/>
      <c r="BB303" s="261"/>
      <c r="BC303" s="261"/>
      <c r="BD303" s="261"/>
      <c r="BE303" s="261"/>
      <c r="BF303" s="261"/>
      <c r="BG303" s="261"/>
      <c r="BH303" s="261"/>
      <c r="BI303" s="261"/>
      <c r="BJ303" s="261"/>
      <c r="BK303" s="261"/>
      <c r="BL303" s="261"/>
      <c r="BM303" s="261"/>
      <c r="BN303" s="261"/>
      <c r="BO303" s="261"/>
      <c r="BP303" s="261"/>
      <c r="BQ303" s="261"/>
      <c r="BR303" s="261"/>
      <c r="BS303" s="261"/>
      <c r="BT303" s="261"/>
      <c r="BU303" s="261"/>
      <c r="BV303" s="261"/>
      <c r="BW303" s="261"/>
      <c r="BX303" s="261"/>
      <c r="BY303" s="261"/>
      <c r="BZ303" s="261"/>
      <c r="CA303" s="261"/>
      <c r="CB303" s="261"/>
      <c r="CC303" s="261"/>
      <c r="CD303" s="261"/>
      <c r="CE303" s="261"/>
      <c r="CF303" s="261"/>
    </row>
    <row r="304" spans="1:84" s="46" customFormat="1" ht="40.5" customHeight="1" thickBot="1">
      <c r="A304" s="223">
        <v>1</v>
      </c>
      <c r="B304" s="264" t="s">
        <v>383</v>
      </c>
      <c r="C304" s="263" t="s">
        <v>16</v>
      </c>
      <c r="D304" s="223">
        <v>50</v>
      </c>
      <c r="E304" s="223">
        <v>2800</v>
      </c>
      <c r="F304" s="225"/>
      <c r="G304" s="226"/>
      <c r="H304" s="105"/>
      <c r="I304" s="273">
        <f t="shared" ref="I304" si="141">ROUND(H304+(H304*K304),2)</f>
        <v>0</v>
      </c>
      <c r="J304" s="176">
        <f t="shared" ref="J304" si="142">ROUND(E304*H304,2)</f>
        <v>0</v>
      </c>
      <c r="K304" s="270"/>
      <c r="L304" s="176">
        <f t="shared" ref="L304" si="143">ROUND(J304+(J304*K304),2)</f>
        <v>0</v>
      </c>
      <c r="M304" s="221"/>
      <c r="N304" s="221"/>
      <c r="O304" s="221"/>
      <c r="P304" s="261"/>
      <c r="Q304" s="261"/>
      <c r="R304" s="261"/>
      <c r="S304" s="261"/>
      <c r="T304" s="261"/>
      <c r="U304" s="261"/>
      <c r="V304" s="261"/>
      <c r="W304" s="261"/>
      <c r="X304" s="261"/>
      <c r="Y304" s="261"/>
      <c r="Z304" s="261"/>
      <c r="AA304" s="261"/>
      <c r="AB304" s="261"/>
      <c r="AC304" s="261"/>
      <c r="AD304" s="261"/>
      <c r="AE304" s="261"/>
      <c r="AF304" s="261"/>
      <c r="AG304" s="261"/>
      <c r="AH304" s="261"/>
      <c r="AI304" s="261"/>
      <c r="AJ304" s="261"/>
      <c r="AK304" s="261"/>
      <c r="AL304" s="261"/>
      <c r="AM304" s="261"/>
      <c r="AN304" s="261"/>
      <c r="AO304" s="261"/>
      <c r="AP304" s="261"/>
      <c r="AQ304" s="261"/>
      <c r="AR304" s="261"/>
      <c r="AS304" s="261"/>
      <c r="AT304" s="261"/>
      <c r="AU304" s="261"/>
      <c r="AV304" s="261"/>
      <c r="AW304" s="261"/>
      <c r="AX304" s="261"/>
      <c r="AY304" s="261"/>
      <c r="AZ304" s="261"/>
      <c r="BA304" s="261"/>
      <c r="BB304" s="261"/>
      <c r="BC304" s="261"/>
      <c r="BD304" s="261"/>
      <c r="BE304" s="261"/>
      <c r="BF304" s="261"/>
      <c r="BG304" s="261"/>
      <c r="BH304" s="261"/>
      <c r="BI304" s="261"/>
      <c r="BJ304" s="261"/>
      <c r="BK304" s="261"/>
      <c r="BL304" s="261"/>
      <c r="BM304" s="261"/>
      <c r="BN304" s="261"/>
      <c r="BO304" s="261"/>
      <c r="BP304" s="261"/>
      <c r="BQ304" s="261"/>
      <c r="BR304" s="261"/>
      <c r="BS304" s="261"/>
      <c r="BT304" s="261"/>
      <c r="BU304" s="261"/>
      <c r="BV304" s="261"/>
      <c r="BW304" s="261"/>
      <c r="BX304" s="261"/>
      <c r="BY304" s="261"/>
      <c r="BZ304" s="261"/>
      <c r="CA304" s="261"/>
      <c r="CB304" s="261"/>
      <c r="CC304" s="261"/>
      <c r="CD304" s="261"/>
      <c r="CE304" s="261"/>
      <c r="CF304" s="261"/>
    </row>
    <row r="305" spans="1:84" s="146" customFormat="1" ht="15" customHeight="1" thickBot="1">
      <c r="A305" s="162"/>
      <c r="B305" s="162"/>
      <c r="C305" s="162"/>
      <c r="D305" s="162"/>
      <c r="E305" s="162"/>
      <c r="F305" s="162"/>
      <c r="G305" s="295"/>
      <c r="H305" s="295"/>
      <c r="I305" s="164" t="s">
        <v>402</v>
      </c>
      <c r="J305" s="164">
        <f>SUM(J304)</f>
        <v>0</v>
      </c>
      <c r="K305" s="163"/>
      <c r="L305" s="164">
        <f>SUM(L304)</f>
        <v>0</v>
      </c>
      <c r="M305" s="165"/>
      <c r="N305" s="165"/>
      <c r="O305" s="165"/>
      <c r="P305" s="260"/>
      <c r="Q305" s="260"/>
      <c r="R305" s="260"/>
      <c r="S305" s="260"/>
      <c r="T305" s="260"/>
      <c r="U305" s="260"/>
      <c r="V305" s="260"/>
      <c r="W305" s="260"/>
      <c r="X305" s="260"/>
      <c r="Y305" s="260"/>
      <c r="Z305" s="260"/>
      <c r="AA305" s="260"/>
      <c r="AB305" s="260"/>
      <c r="AC305" s="260"/>
      <c r="AD305" s="260"/>
      <c r="AE305" s="260"/>
      <c r="AF305" s="260"/>
      <c r="AG305" s="260"/>
      <c r="AH305" s="260"/>
      <c r="AI305" s="260"/>
      <c r="AJ305" s="260"/>
      <c r="AK305" s="260"/>
      <c r="AL305" s="260"/>
      <c r="AM305" s="260"/>
      <c r="AN305" s="260"/>
      <c r="AO305" s="260"/>
      <c r="AP305" s="260"/>
      <c r="AQ305" s="260"/>
      <c r="AR305" s="260"/>
      <c r="AS305" s="260"/>
      <c r="AT305" s="260"/>
      <c r="AU305" s="260"/>
      <c r="AV305" s="260"/>
      <c r="AW305" s="260"/>
      <c r="AX305" s="260"/>
      <c r="AY305" s="260"/>
      <c r="AZ305" s="260"/>
      <c r="BA305" s="260"/>
      <c r="BB305" s="260"/>
      <c r="BC305" s="260"/>
      <c r="BD305" s="260"/>
      <c r="BE305" s="260"/>
      <c r="BF305" s="260"/>
      <c r="BG305" s="260"/>
      <c r="BH305" s="260"/>
      <c r="BI305" s="260"/>
      <c r="BJ305" s="260"/>
      <c r="BK305" s="260"/>
      <c r="BL305" s="260"/>
      <c r="BM305" s="260"/>
      <c r="BN305" s="260"/>
      <c r="BO305" s="260"/>
      <c r="BP305" s="260"/>
      <c r="BQ305" s="260"/>
      <c r="BR305" s="260"/>
      <c r="BS305" s="260"/>
      <c r="BT305" s="260"/>
      <c r="BU305" s="260"/>
      <c r="BV305" s="260"/>
      <c r="BW305" s="260"/>
      <c r="BX305" s="260"/>
      <c r="BY305" s="260"/>
      <c r="BZ305" s="260"/>
      <c r="CA305" s="260"/>
      <c r="CB305" s="260"/>
      <c r="CC305" s="260"/>
      <c r="CD305" s="260"/>
      <c r="CE305" s="260"/>
      <c r="CF305" s="260"/>
    </row>
    <row r="306" spans="1:84" s="46" customFormat="1" ht="21" customHeight="1">
      <c r="A306" s="227"/>
      <c r="B306" s="228"/>
      <c r="C306" s="229"/>
      <c r="D306" s="230"/>
      <c r="E306" s="230"/>
      <c r="F306" s="218"/>
      <c r="G306" s="231"/>
      <c r="H306" s="232"/>
      <c r="I306" s="232"/>
      <c r="J306" s="233"/>
      <c r="K306" s="234"/>
      <c r="L306" s="233"/>
      <c r="M306" s="221"/>
      <c r="N306" s="221"/>
      <c r="O306" s="221"/>
      <c r="P306" s="261"/>
      <c r="Q306" s="261"/>
      <c r="R306" s="261"/>
      <c r="S306" s="261"/>
      <c r="T306" s="261"/>
      <c r="U306" s="261"/>
      <c r="V306" s="261"/>
      <c r="W306" s="261"/>
      <c r="X306" s="261"/>
      <c r="Y306" s="261"/>
      <c r="Z306" s="261"/>
      <c r="AA306" s="261"/>
      <c r="AB306" s="261"/>
      <c r="AC306" s="261"/>
      <c r="AD306" s="261"/>
      <c r="AE306" s="261"/>
      <c r="AF306" s="261"/>
      <c r="AG306" s="261"/>
      <c r="AH306" s="261"/>
      <c r="AI306" s="261"/>
      <c r="AJ306" s="261"/>
      <c r="AK306" s="261"/>
      <c r="AL306" s="261"/>
      <c r="AM306" s="261"/>
      <c r="AN306" s="261"/>
      <c r="AO306" s="261"/>
      <c r="AP306" s="261"/>
      <c r="AQ306" s="261"/>
      <c r="AR306" s="261"/>
      <c r="AS306" s="261"/>
      <c r="AT306" s="261"/>
      <c r="AU306" s="261"/>
      <c r="AV306" s="261"/>
      <c r="AW306" s="261"/>
      <c r="AX306" s="261"/>
      <c r="AY306" s="261"/>
      <c r="AZ306" s="261"/>
      <c r="BA306" s="261"/>
      <c r="BB306" s="261"/>
      <c r="BC306" s="261"/>
      <c r="BD306" s="261"/>
      <c r="BE306" s="261"/>
      <c r="BF306" s="261"/>
      <c r="BG306" s="261"/>
      <c r="BH306" s="261"/>
      <c r="BI306" s="261"/>
      <c r="BJ306" s="261"/>
      <c r="BK306" s="261"/>
      <c r="BL306" s="261"/>
      <c r="BM306" s="261"/>
      <c r="BN306" s="261"/>
      <c r="BO306" s="261"/>
      <c r="BP306" s="261"/>
      <c r="BQ306" s="261"/>
      <c r="BR306" s="261"/>
      <c r="BS306" s="261"/>
      <c r="BT306" s="261"/>
      <c r="BU306" s="261"/>
      <c r="BV306" s="261"/>
      <c r="BW306" s="261"/>
      <c r="BX306" s="261"/>
      <c r="BY306" s="261"/>
      <c r="BZ306" s="261"/>
      <c r="CA306" s="261"/>
      <c r="CB306" s="261"/>
      <c r="CC306" s="261"/>
      <c r="CD306" s="261"/>
      <c r="CE306" s="261"/>
      <c r="CF306" s="261"/>
    </row>
    <row r="307" spans="1:84" s="46" customFormat="1" ht="24.75" customHeight="1">
      <c r="A307" s="227"/>
      <c r="B307" s="222" t="s">
        <v>305</v>
      </c>
      <c r="C307" s="229"/>
      <c r="D307" s="230"/>
      <c r="E307" s="230"/>
      <c r="F307" s="218"/>
      <c r="G307" s="231"/>
      <c r="H307" s="232"/>
      <c r="I307" s="232"/>
      <c r="J307" s="233"/>
      <c r="K307" s="234"/>
      <c r="L307" s="233"/>
      <c r="M307" s="221"/>
      <c r="N307" s="221"/>
      <c r="O307" s="221"/>
      <c r="P307" s="261"/>
      <c r="Q307" s="261"/>
      <c r="R307" s="261"/>
      <c r="S307" s="261"/>
      <c r="T307" s="261"/>
      <c r="U307" s="261"/>
      <c r="V307" s="261"/>
      <c r="W307" s="261"/>
      <c r="X307" s="261"/>
      <c r="Y307" s="261"/>
      <c r="Z307" s="261"/>
      <c r="AA307" s="261"/>
      <c r="AB307" s="261"/>
      <c r="AC307" s="261"/>
      <c r="AD307" s="261"/>
      <c r="AE307" s="261"/>
      <c r="AF307" s="261"/>
      <c r="AG307" s="261"/>
      <c r="AH307" s="261"/>
      <c r="AI307" s="261"/>
      <c r="AJ307" s="261"/>
      <c r="AK307" s="261"/>
      <c r="AL307" s="261"/>
      <c r="AM307" s="261"/>
      <c r="AN307" s="261"/>
      <c r="AO307" s="261"/>
      <c r="AP307" s="261"/>
      <c r="AQ307" s="261"/>
      <c r="AR307" s="261"/>
      <c r="AS307" s="261"/>
      <c r="AT307" s="261"/>
      <c r="AU307" s="261"/>
      <c r="AV307" s="261"/>
      <c r="AW307" s="261"/>
      <c r="AX307" s="261"/>
      <c r="AY307" s="261"/>
      <c r="AZ307" s="261"/>
      <c r="BA307" s="261"/>
      <c r="BB307" s="261"/>
      <c r="BC307" s="261"/>
      <c r="BD307" s="261"/>
      <c r="BE307" s="261"/>
      <c r="BF307" s="261"/>
      <c r="BG307" s="261"/>
      <c r="BH307" s="261"/>
      <c r="BI307" s="261"/>
      <c r="BJ307" s="261"/>
      <c r="BK307" s="261"/>
      <c r="BL307" s="261"/>
      <c r="BM307" s="261"/>
      <c r="BN307" s="261"/>
      <c r="BO307" s="261"/>
      <c r="BP307" s="261"/>
      <c r="BQ307" s="261"/>
      <c r="BR307" s="261"/>
      <c r="BS307" s="261"/>
      <c r="BT307" s="261"/>
      <c r="BU307" s="261"/>
      <c r="BV307" s="261"/>
      <c r="BW307" s="261"/>
      <c r="BX307" s="261"/>
      <c r="BY307" s="261"/>
      <c r="BZ307" s="261"/>
      <c r="CA307" s="261"/>
      <c r="CB307" s="261"/>
      <c r="CC307" s="261"/>
      <c r="CD307" s="261"/>
      <c r="CE307" s="261"/>
      <c r="CF307" s="261"/>
    </row>
    <row r="308" spans="1:84" s="46" customFormat="1" ht="36">
      <c r="A308" s="223">
        <v>1</v>
      </c>
      <c r="B308" s="224" t="s">
        <v>221</v>
      </c>
      <c r="C308" s="235" t="s">
        <v>16</v>
      </c>
      <c r="D308" s="223">
        <v>30</v>
      </c>
      <c r="E308" s="223">
        <v>200</v>
      </c>
      <c r="F308" s="225"/>
      <c r="G308" s="236"/>
      <c r="H308" s="105"/>
      <c r="I308" s="273">
        <f t="shared" ref="I308:I309" si="144">ROUND(H308+(H308*K308),2)</f>
        <v>0</v>
      </c>
      <c r="J308" s="176">
        <f t="shared" ref="J308:J309" si="145">ROUND(E308*H308,2)</f>
        <v>0</v>
      </c>
      <c r="K308" s="270"/>
      <c r="L308" s="176">
        <f t="shared" ref="L308:L309" si="146">ROUND(J308+(J308*K308),2)</f>
        <v>0</v>
      </c>
      <c r="M308" s="221"/>
      <c r="N308" s="221"/>
      <c r="O308" s="221"/>
      <c r="P308" s="261"/>
      <c r="Q308" s="261"/>
      <c r="R308" s="261"/>
      <c r="S308" s="261"/>
      <c r="T308" s="261"/>
      <c r="U308" s="261"/>
      <c r="V308" s="261"/>
      <c r="W308" s="261"/>
      <c r="X308" s="261"/>
      <c r="Y308" s="261"/>
      <c r="Z308" s="261"/>
      <c r="AA308" s="261"/>
      <c r="AB308" s="261"/>
      <c r="AC308" s="261"/>
      <c r="AD308" s="261"/>
      <c r="AE308" s="261"/>
      <c r="AF308" s="261"/>
      <c r="AG308" s="261"/>
      <c r="AH308" s="261"/>
      <c r="AI308" s="261"/>
      <c r="AJ308" s="261"/>
      <c r="AK308" s="261"/>
      <c r="AL308" s="261"/>
      <c r="AM308" s="261"/>
      <c r="AN308" s="261"/>
      <c r="AO308" s="261"/>
      <c r="AP308" s="261"/>
      <c r="AQ308" s="261"/>
      <c r="AR308" s="261"/>
      <c r="AS308" s="261"/>
      <c r="AT308" s="261"/>
      <c r="AU308" s="261"/>
      <c r="AV308" s="261"/>
      <c r="AW308" s="261"/>
      <c r="AX308" s="261"/>
      <c r="AY308" s="261"/>
      <c r="AZ308" s="261"/>
      <c r="BA308" s="261"/>
      <c r="BB308" s="261"/>
      <c r="BC308" s="261"/>
      <c r="BD308" s="261"/>
      <c r="BE308" s="261"/>
      <c r="BF308" s="261"/>
      <c r="BG308" s="261"/>
      <c r="BH308" s="261"/>
      <c r="BI308" s="261"/>
      <c r="BJ308" s="261"/>
      <c r="BK308" s="261"/>
      <c r="BL308" s="261"/>
      <c r="BM308" s="261"/>
      <c r="BN308" s="261"/>
      <c r="BO308" s="261"/>
      <c r="BP308" s="261"/>
      <c r="BQ308" s="261"/>
      <c r="BR308" s="261"/>
      <c r="BS308" s="261"/>
      <c r="BT308" s="261"/>
      <c r="BU308" s="261"/>
      <c r="BV308" s="261"/>
      <c r="BW308" s="261"/>
      <c r="BX308" s="261"/>
      <c r="BY308" s="261"/>
      <c r="BZ308" s="261"/>
      <c r="CA308" s="261"/>
      <c r="CB308" s="261"/>
      <c r="CC308" s="261"/>
      <c r="CD308" s="261"/>
      <c r="CE308" s="261"/>
      <c r="CF308" s="261"/>
    </row>
    <row r="309" spans="1:84" s="46" customFormat="1" ht="36.75" thickBot="1">
      <c r="A309" s="237">
        <v>2</v>
      </c>
      <c r="B309" s="238" t="s">
        <v>222</v>
      </c>
      <c r="C309" s="239" t="s">
        <v>16</v>
      </c>
      <c r="D309" s="237">
        <v>30</v>
      </c>
      <c r="E309" s="237">
        <v>200</v>
      </c>
      <c r="F309" s="240"/>
      <c r="G309" s="241"/>
      <c r="H309" s="105"/>
      <c r="I309" s="273">
        <f t="shared" si="144"/>
        <v>0</v>
      </c>
      <c r="J309" s="176">
        <f t="shared" si="145"/>
        <v>0</v>
      </c>
      <c r="K309" s="270"/>
      <c r="L309" s="176">
        <f t="shared" si="146"/>
        <v>0</v>
      </c>
      <c r="M309" s="221"/>
      <c r="N309" s="221"/>
      <c r="O309" s="22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1"/>
      <c r="AY309" s="261"/>
      <c r="AZ309" s="261"/>
      <c r="BA309" s="261"/>
      <c r="BB309" s="261"/>
      <c r="BC309" s="261"/>
      <c r="BD309" s="261"/>
      <c r="BE309" s="261"/>
      <c r="BF309" s="261"/>
      <c r="BG309" s="261"/>
      <c r="BH309" s="261"/>
      <c r="BI309" s="261"/>
      <c r="BJ309" s="261"/>
      <c r="BK309" s="261"/>
      <c r="BL309" s="261"/>
      <c r="BM309" s="261"/>
      <c r="BN309" s="261"/>
      <c r="BO309" s="261"/>
      <c r="BP309" s="261"/>
      <c r="BQ309" s="261"/>
      <c r="BR309" s="261"/>
      <c r="BS309" s="261"/>
      <c r="BT309" s="261"/>
      <c r="BU309" s="261"/>
      <c r="BV309" s="261"/>
      <c r="BW309" s="261"/>
      <c r="BX309" s="261"/>
      <c r="BY309" s="261"/>
      <c r="BZ309" s="261"/>
      <c r="CA309" s="261"/>
      <c r="CB309" s="261"/>
      <c r="CC309" s="261"/>
      <c r="CD309" s="261"/>
      <c r="CE309" s="261"/>
      <c r="CF309" s="261"/>
    </row>
    <row r="310" spans="1:84" s="146" customFormat="1" ht="15" customHeight="1" thickBot="1">
      <c r="A310" s="162"/>
      <c r="B310" s="162"/>
      <c r="C310" s="162"/>
      <c r="D310" s="162"/>
      <c r="E310" s="162"/>
      <c r="F310" s="162"/>
      <c r="G310" s="295"/>
      <c r="H310" s="295"/>
      <c r="I310" s="164" t="s">
        <v>403</v>
      </c>
      <c r="J310" s="164">
        <f>SUM(J308:J309)</f>
        <v>0</v>
      </c>
      <c r="K310" s="163"/>
      <c r="L310" s="164">
        <f>SUM(L308:L309)</f>
        <v>0</v>
      </c>
      <c r="M310" s="213"/>
      <c r="N310" s="213"/>
      <c r="O310" s="213"/>
      <c r="P310" s="260"/>
      <c r="Q310" s="260"/>
      <c r="R310" s="260"/>
      <c r="S310" s="260"/>
      <c r="T310" s="260"/>
      <c r="U310" s="260"/>
      <c r="V310" s="260"/>
      <c r="W310" s="260"/>
      <c r="X310" s="260"/>
      <c r="Y310" s="260"/>
      <c r="Z310" s="260"/>
      <c r="AA310" s="260"/>
      <c r="AB310" s="260"/>
      <c r="AC310" s="260"/>
      <c r="AD310" s="260"/>
      <c r="AE310" s="260"/>
      <c r="AF310" s="260"/>
      <c r="AG310" s="260"/>
      <c r="AH310" s="260"/>
      <c r="AI310" s="260"/>
      <c r="AJ310" s="260"/>
      <c r="AK310" s="260"/>
      <c r="AL310" s="260"/>
      <c r="AM310" s="260"/>
      <c r="AN310" s="260"/>
      <c r="AO310" s="260"/>
      <c r="AP310" s="260"/>
      <c r="AQ310" s="260"/>
      <c r="AR310" s="260"/>
      <c r="AS310" s="260"/>
      <c r="AT310" s="260"/>
      <c r="AU310" s="260"/>
      <c r="AV310" s="260"/>
      <c r="AW310" s="260"/>
      <c r="AX310" s="260"/>
      <c r="AY310" s="260"/>
      <c r="AZ310" s="260"/>
      <c r="BA310" s="260"/>
      <c r="BB310" s="260"/>
      <c r="BC310" s="260"/>
      <c r="BD310" s="260"/>
      <c r="BE310" s="260"/>
      <c r="BF310" s="260"/>
      <c r="BG310" s="260"/>
      <c r="BH310" s="260"/>
      <c r="BI310" s="260"/>
      <c r="BJ310" s="260"/>
      <c r="BK310" s="260"/>
      <c r="BL310" s="260"/>
      <c r="BM310" s="260"/>
      <c r="BN310" s="260"/>
      <c r="BO310" s="260"/>
      <c r="BP310" s="260"/>
      <c r="BQ310" s="260"/>
      <c r="BR310" s="260"/>
      <c r="BS310" s="260"/>
      <c r="BT310" s="260"/>
      <c r="BU310" s="260"/>
      <c r="BV310" s="260"/>
      <c r="BW310" s="260"/>
      <c r="BX310" s="260"/>
      <c r="BY310" s="260"/>
      <c r="BZ310" s="260"/>
      <c r="CA310" s="260"/>
      <c r="CB310" s="260"/>
      <c r="CC310" s="260"/>
      <c r="CD310" s="260"/>
      <c r="CE310" s="260"/>
      <c r="CF310" s="260"/>
    </row>
    <row r="311" spans="1:84" s="45" customFormat="1" ht="14.85" customHeight="1">
      <c r="A311" s="242"/>
      <c r="B311" s="243"/>
      <c r="C311" s="242"/>
      <c r="D311" s="242"/>
      <c r="E311" s="242"/>
      <c r="F311" s="242"/>
      <c r="G311" s="244"/>
      <c r="H311" s="244"/>
      <c r="I311" s="244"/>
      <c r="J311" s="244"/>
      <c r="K311" s="244"/>
      <c r="L311" s="244"/>
      <c r="M311" s="192"/>
      <c r="N311" s="192"/>
      <c r="O311" s="192"/>
      <c r="P311" s="261"/>
      <c r="Q311" s="261"/>
      <c r="R311" s="261"/>
      <c r="S311" s="261"/>
      <c r="T311" s="261"/>
      <c r="U311" s="261"/>
      <c r="V311" s="261"/>
      <c r="W311" s="261"/>
      <c r="X311" s="261"/>
      <c r="Y311" s="261"/>
      <c r="Z311" s="261"/>
      <c r="AA311" s="261"/>
      <c r="AB311" s="261"/>
      <c r="AC311" s="261"/>
      <c r="AD311" s="261"/>
      <c r="AE311" s="261"/>
      <c r="AF311" s="261"/>
      <c r="AG311" s="261"/>
      <c r="AH311" s="261"/>
      <c r="AI311" s="261"/>
      <c r="AJ311" s="261"/>
      <c r="AK311" s="261"/>
      <c r="AL311" s="261"/>
      <c r="AM311" s="261"/>
      <c r="AN311" s="261"/>
      <c r="AO311" s="261"/>
      <c r="AP311" s="261"/>
      <c r="AQ311" s="261"/>
      <c r="AR311" s="261"/>
      <c r="AS311" s="261"/>
      <c r="AT311" s="261"/>
      <c r="AU311" s="261"/>
      <c r="AV311" s="261"/>
      <c r="AW311" s="261"/>
      <c r="AX311" s="261"/>
      <c r="AY311" s="261"/>
      <c r="AZ311" s="261"/>
      <c r="BA311" s="261"/>
      <c r="BB311" s="261"/>
      <c r="BC311" s="261"/>
      <c r="BD311" s="261"/>
      <c r="BE311" s="261"/>
      <c r="BF311" s="261"/>
      <c r="BG311" s="261"/>
      <c r="BH311" s="261"/>
      <c r="BI311" s="261"/>
      <c r="BJ311" s="261"/>
      <c r="BK311" s="261"/>
      <c r="BL311" s="261"/>
      <c r="BM311" s="261"/>
      <c r="BN311" s="261"/>
      <c r="BO311" s="261"/>
      <c r="BP311" s="261"/>
      <c r="BQ311" s="261"/>
      <c r="BR311" s="261"/>
      <c r="BS311" s="261"/>
      <c r="BT311" s="261"/>
      <c r="BU311" s="261"/>
      <c r="BV311" s="261"/>
      <c r="BW311" s="261"/>
      <c r="BX311" s="261"/>
      <c r="BY311" s="261"/>
      <c r="BZ311" s="261"/>
      <c r="CA311" s="261"/>
      <c r="CB311" s="261"/>
      <c r="CC311" s="261"/>
      <c r="CD311" s="261"/>
      <c r="CE311" s="261"/>
      <c r="CF311" s="261"/>
    </row>
    <row r="312" spans="1:84" s="45" customFormat="1" ht="14.85" customHeight="1">
      <c r="A312" s="242"/>
      <c r="B312" s="222" t="s">
        <v>310</v>
      </c>
      <c r="C312" s="242"/>
      <c r="D312" s="242"/>
      <c r="E312" s="242"/>
      <c r="F312" s="242"/>
      <c r="G312" s="244"/>
      <c r="H312" s="244"/>
      <c r="I312" s="244"/>
      <c r="J312" s="244"/>
      <c r="K312" s="244"/>
      <c r="L312" s="244"/>
      <c r="M312" s="192"/>
      <c r="N312" s="192"/>
      <c r="O312" s="192"/>
      <c r="P312" s="261"/>
      <c r="Q312" s="261"/>
      <c r="R312" s="261"/>
      <c r="S312" s="261"/>
      <c r="T312" s="261"/>
      <c r="U312" s="261"/>
      <c r="V312" s="261"/>
      <c r="W312" s="261"/>
      <c r="X312" s="261"/>
      <c r="Y312" s="261"/>
      <c r="Z312" s="261"/>
      <c r="AA312" s="261"/>
      <c r="AB312" s="261"/>
      <c r="AC312" s="261"/>
      <c r="AD312" s="261"/>
      <c r="AE312" s="261"/>
      <c r="AF312" s="261"/>
      <c r="AG312" s="261"/>
      <c r="AH312" s="261"/>
      <c r="AI312" s="261"/>
      <c r="AJ312" s="261"/>
      <c r="AK312" s="261"/>
      <c r="AL312" s="261"/>
      <c r="AM312" s="261"/>
      <c r="AN312" s="261"/>
      <c r="AO312" s="261"/>
      <c r="AP312" s="261"/>
      <c r="AQ312" s="261"/>
      <c r="AR312" s="261"/>
      <c r="AS312" s="261"/>
      <c r="AT312" s="261"/>
      <c r="AU312" s="261"/>
      <c r="AV312" s="261"/>
      <c r="AW312" s="261"/>
      <c r="AX312" s="261"/>
      <c r="AY312" s="261"/>
      <c r="AZ312" s="261"/>
      <c r="BA312" s="261"/>
      <c r="BB312" s="261"/>
      <c r="BC312" s="261"/>
      <c r="BD312" s="261"/>
      <c r="BE312" s="261"/>
      <c r="BF312" s="261"/>
      <c r="BG312" s="261"/>
      <c r="BH312" s="261"/>
      <c r="BI312" s="261"/>
      <c r="BJ312" s="261"/>
      <c r="BK312" s="261"/>
      <c r="BL312" s="261"/>
      <c r="BM312" s="261"/>
      <c r="BN312" s="261"/>
      <c r="BO312" s="261"/>
      <c r="BP312" s="261"/>
      <c r="BQ312" s="261"/>
      <c r="BR312" s="261"/>
      <c r="BS312" s="261"/>
      <c r="BT312" s="261"/>
      <c r="BU312" s="261"/>
      <c r="BV312" s="261"/>
      <c r="BW312" s="261"/>
      <c r="BX312" s="261"/>
      <c r="BY312" s="261"/>
      <c r="BZ312" s="261"/>
      <c r="CA312" s="261"/>
      <c r="CB312" s="261"/>
      <c r="CC312" s="261"/>
      <c r="CD312" s="261"/>
      <c r="CE312" s="261"/>
      <c r="CF312" s="261"/>
    </row>
    <row r="313" spans="1:84" s="46" customFormat="1" ht="48">
      <c r="A313" s="245">
        <v>1</v>
      </c>
      <c r="B313" s="194" t="s">
        <v>302</v>
      </c>
      <c r="C313" s="245" t="s">
        <v>16</v>
      </c>
      <c r="D313" s="245">
        <v>6</v>
      </c>
      <c r="E313" s="245">
        <v>600</v>
      </c>
      <c r="F313" s="245"/>
      <c r="G313" s="246"/>
      <c r="H313" s="105"/>
      <c r="I313" s="273">
        <f t="shared" ref="I313:I315" si="147">ROUND(H313+(H313*K313),2)</f>
        <v>0</v>
      </c>
      <c r="J313" s="176">
        <f t="shared" ref="J313:J315" si="148">ROUND(E313*H313,2)</f>
        <v>0</v>
      </c>
      <c r="K313" s="270"/>
      <c r="L313" s="176">
        <f t="shared" ref="L313:L315" si="149">ROUND(J313+(J313*K313),2)</f>
        <v>0</v>
      </c>
      <c r="M313" s="221"/>
      <c r="N313" s="221"/>
      <c r="O313" s="221"/>
      <c r="P313" s="261"/>
      <c r="Q313" s="261"/>
      <c r="R313" s="261"/>
      <c r="S313" s="261"/>
      <c r="T313" s="261"/>
      <c r="U313" s="261"/>
      <c r="V313" s="261"/>
      <c r="W313" s="261"/>
      <c r="X313" s="261"/>
      <c r="Y313" s="261"/>
      <c r="Z313" s="261"/>
      <c r="AA313" s="261"/>
      <c r="AB313" s="261"/>
      <c r="AC313" s="261"/>
      <c r="AD313" s="261"/>
      <c r="AE313" s="261"/>
      <c r="AF313" s="261"/>
      <c r="AG313" s="261"/>
      <c r="AH313" s="261"/>
      <c r="AI313" s="261"/>
      <c r="AJ313" s="261"/>
      <c r="AK313" s="261"/>
      <c r="AL313" s="261"/>
      <c r="AM313" s="261"/>
      <c r="AN313" s="261"/>
      <c r="AO313" s="261"/>
      <c r="AP313" s="261"/>
      <c r="AQ313" s="261"/>
      <c r="AR313" s="261"/>
      <c r="AS313" s="261"/>
      <c r="AT313" s="261"/>
      <c r="AU313" s="261"/>
      <c r="AV313" s="261"/>
      <c r="AW313" s="261"/>
      <c r="AX313" s="261"/>
      <c r="AY313" s="261"/>
      <c r="AZ313" s="261"/>
      <c r="BA313" s="261"/>
      <c r="BB313" s="261"/>
      <c r="BC313" s="261"/>
      <c r="BD313" s="261"/>
      <c r="BE313" s="261"/>
      <c r="BF313" s="261"/>
      <c r="BG313" s="261"/>
      <c r="BH313" s="261"/>
      <c r="BI313" s="261"/>
      <c r="BJ313" s="261"/>
      <c r="BK313" s="261"/>
      <c r="BL313" s="261"/>
      <c r="BM313" s="261"/>
      <c r="BN313" s="261"/>
      <c r="BO313" s="261"/>
      <c r="BP313" s="261"/>
      <c r="BQ313" s="261"/>
      <c r="BR313" s="261"/>
      <c r="BS313" s="261"/>
      <c r="BT313" s="261"/>
      <c r="BU313" s="261"/>
      <c r="BV313" s="261"/>
      <c r="BW313" s="261"/>
      <c r="BX313" s="261"/>
      <c r="BY313" s="261"/>
      <c r="BZ313" s="261"/>
      <c r="CA313" s="261"/>
      <c r="CB313" s="261"/>
      <c r="CC313" s="261"/>
      <c r="CD313" s="261"/>
      <c r="CE313" s="261"/>
      <c r="CF313" s="261"/>
    </row>
    <row r="314" spans="1:84" s="46" customFormat="1" ht="72">
      <c r="A314" s="245">
        <v>2</v>
      </c>
      <c r="B314" s="194" t="s">
        <v>303</v>
      </c>
      <c r="C314" s="245" t="s">
        <v>16</v>
      </c>
      <c r="D314" s="245">
        <v>6</v>
      </c>
      <c r="E314" s="245">
        <v>600</v>
      </c>
      <c r="F314" s="245"/>
      <c r="G314" s="246"/>
      <c r="H314" s="105"/>
      <c r="I314" s="273">
        <f t="shared" si="147"/>
        <v>0</v>
      </c>
      <c r="J314" s="176">
        <f t="shared" si="148"/>
        <v>0</v>
      </c>
      <c r="K314" s="270"/>
      <c r="L314" s="176">
        <f t="shared" si="149"/>
        <v>0</v>
      </c>
      <c r="M314" s="221"/>
      <c r="N314" s="221"/>
      <c r="O314" s="221"/>
      <c r="P314" s="261"/>
      <c r="Q314" s="261"/>
      <c r="R314" s="261"/>
      <c r="S314" s="261"/>
      <c r="T314" s="261"/>
      <c r="U314" s="261"/>
      <c r="V314" s="261"/>
      <c r="W314" s="261"/>
      <c r="X314" s="261"/>
      <c r="Y314" s="261"/>
      <c r="Z314" s="261"/>
      <c r="AA314" s="261"/>
      <c r="AB314" s="261"/>
      <c r="AC314" s="261"/>
      <c r="AD314" s="261"/>
      <c r="AE314" s="261"/>
      <c r="AF314" s="261"/>
      <c r="AG314" s="261"/>
      <c r="AH314" s="261"/>
      <c r="AI314" s="261"/>
      <c r="AJ314" s="261"/>
      <c r="AK314" s="261"/>
      <c r="AL314" s="261"/>
      <c r="AM314" s="261"/>
      <c r="AN314" s="261"/>
      <c r="AO314" s="261"/>
      <c r="AP314" s="261"/>
      <c r="AQ314" s="261"/>
      <c r="AR314" s="261"/>
      <c r="AS314" s="261"/>
      <c r="AT314" s="261"/>
      <c r="AU314" s="261"/>
      <c r="AV314" s="261"/>
      <c r="AW314" s="261"/>
      <c r="AX314" s="261"/>
      <c r="AY314" s="261"/>
      <c r="AZ314" s="261"/>
      <c r="BA314" s="261"/>
      <c r="BB314" s="261"/>
      <c r="BC314" s="261"/>
      <c r="BD314" s="261"/>
      <c r="BE314" s="261"/>
      <c r="BF314" s="261"/>
      <c r="BG314" s="261"/>
      <c r="BH314" s="261"/>
      <c r="BI314" s="261"/>
      <c r="BJ314" s="261"/>
      <c r="BK314" s="261"/>
      <c r="BL314" s="261"/>
      <c r="BM314" s="261"/>
      <c r="BN314" s="261"/>
      <c r="BO314" s="261"/>
      <c r="BP314" s="261"/>
      <c r="BQ314" s="261"/>
      <c r="BR314" s="261"/>
      <c r="BS314" s="261"/>
      <c r="BT314" s="261"/>
      <c r="BU314" s="261"/>
      <c r="BV314" s="261"/>
      <c r="BW314" s="261"/>
      <c r="BX314" s="261"/>
      <c r="BY314" s="261"/>
      <c r="BZ314" s="261"/>
      <c r="CA314" s="261"/>
      <c r="CB314" s="261"/>
      <c r="CC314" s="261"/>
      <c r="CD314" s="261"/>
      <c r="CE314" s="261"/>
      <c r="CF314" s="261"/>
    </row>
    <row r="315" spans="1:84" s="46" customFormat="1" ht="24.75" thickBot="1">
      <c r="A315" s="245">
        <v>3</v>
      </c>
      <c r="B315" s="194" t="s">
        <v>304</v>
      </c>
      <c r="C315" s="245" t="s">
        <v>16</v>
      </c>
      <c r="D315" s="245">
        <v>6</v>
      </c>
      <c r="E315" s="245">
        <v>300</v>
      </c>
      <c r="F315" s="245"/>
      <c r="G315" s="246"/>
      <c r="H315" s="105"/>
      <c r="I315" s="273">
        <f t="shared" si="147"/>
        <v>0</v>
      </c>
      <c r="J315" s="176">
        <f t="shared" si="148"/>
        <v>0</v>
      </c>
      <c r="K315" s="270"/>
      <c r="L315" s="176">
        <f t="shared" si="149"/>
        <v>0</v>
      </c>
      <c r="M315" s="221"/>
      <c r="N315" s="221"/>
      <c r="O315" s="221"/>
      <c r="P315" s="261"/>
      <c r="Q315" s="261"/>
      <c r="R315" s="261"/>
      <c r="S315" s="261"/>
      <c r="T315" s="261"/>
      <c r="U315" s="261"/>
      <c r="V315" s="261"/>
      <c r="W315" s="261"/>
      <c r="X315" s="261"/>
      <c r="Y315" s="261"/>
      <c r="Z315" s="261"/>
      <c r="AA315" s="261"/>
      <c r="AB315" s="261"/>
      <c r="AC315" s="261"/>
      <c r="AD315" s="261"/>
      <c r="AE315" s="261"/>
      <c r="AF315" s="261"/>
      <c r="AG315" s="261"/>
      <c r="AH315" s="261"/>
      <c r="AI315" s="261"/>
      <c r="AJ315" s="261"/>
      <c r="AK315" s="261"/>
      <c r="AL315" s="261"/>
      <c r="AM315" s="261"/>
      <c r="AN315" s="261"/>
      <c r="AO315" s="261"/>
      <c r="AP315" s="261"/>
      <c r="AQ315" s="261"/>
      <c r="AR315" s="261"/>
      <c r="AS315" s="261"/>
      <c r="AT315" s="261"/>
      <c r="AU315" s="261"/>
      <c r="AV315" s="261"/>
      <c r="AW315" s="261"/>
      <c r="AX315" s="261"/>
      <c r="AY315" s="261"/>
      <c r="AZ315" s="261"/>
      <c r="BA315" s="261"/>
      <c r="BB315" s="261"/>
      <c r="BC315" s="261"/>
      <c r="BD315" s="261"/>
      <c r="BE315" s="261"/>
      <c r="BF315" s="261"/>
      <c r="BG315" s="261"/>
      <c r="BH315" s="261"/>
      <c r="BI315" s="261"/>
      <c r="BJ315" s="261"/>
      <c r="BK315" s="261"/>
      <c r="BL315" s="261"/>
      <c r="BM315" s="261"/>
      <c r="BN315" s="261"/>
      <c r="BO315" s="261"/>
      <c r="BP315" s="261"/>
      <c r="BQ315" s="261"/>
      <c r="BR315" s="261"/>
      <c r="BS315" s="261"/>
      <c r="BT315" s="261"/>
      <c r="BU315" s="261"/>
      <c r="BV315" s="261"/>
      <c r="BW315" s="261"/>
      <c r="BX315" s="261"/>
      <c r="BY315" s="261"/>
      <c r="BZ315" s="261"/>
      <c r="CA315" s="261"/>
      <c r="CB315" s="261"/>
      <c r="CC315" s="261"/>
      <c r="CD315" s="261"/>
      <c r="CE315" s="261"/>
      <c r="CF315" s="261"/>
    </row>
    <row r="316" spans="1:84" s="146" customFormat="1" ht="15" customHeight="1" thickBot="1">
      <c r="A316" s="162"/>
      <c r="B316" s="162"/>
      <c r="C316" s="162"/>
      <c r="D316" s="162"/>
      <c r="E316" s="162"/>
      <c r="F316" s="162"/>
      <c r="G316" s="295"/>
      <c r="H316" s="295"/>
      <c r="I316" s="164" t="s">
        <v>404</v>
      </c>
      <c r="J316" s="164">
        <f>SUM(J313:J315)</f>
        <v>0</v>
      </c>
      <c r="K316" s="163"/>
      <c r="L316" s="164">
        <f>SUM(L313:L315)</f>
        <v>0</v>
      </c>
      <c r="M316" s="165"/>
      <c r="N316" s="165"/>
      <c r="O316" s="165"/>
      <c r="P316" s="260"/>
      <c r="Q316" s="260"/>
      <c r="R316" s="260"/>
      <c r="S316" s="260"/>
      <c r="T316" s="260"/>
      <c r="U316" s="260"/>
      <c r="V316" s="260"/>
      <c r="W316" s="260"/>
      <c r="X316" s="260"/>
      <c r="Y316" s="260"/>
      <c r="Z316" s="260"/>
      <c r="AA316" s="260"/>
      <c r="AB316" s="260"/>
      <c r="AC316" s="260"/>
      <c r="AD316" s="260"/>
      <c r="AE316" s="260"/>
      <c r="AF316" s="260"/>
      <c r="AG316" s="260"/>
      <c r="AH316" s="260"/>
      <c r="AI316" s="260"/>
      <c r="AJ316" s="260"/>
      <c r="AK316" s="260"/>
      <c r="AL316" s="260"/>
      <c r="AM316" s="260"/>
      <c r="AN316" s="260"/>
      <c r="AO316" s="260"/>
      <c r="AP316" s="260"/>
      <c r="AQ316" s="260"/>
      <c r="AR316" s="260"/>
      <c r="AS316" s="260"/>
      <c r="AT316" s="260"/>
      <c r="AU316" s="260"/>
      <c r="AV316" s="260"/>
      <c r="AW316" s="260"/>
      <c r="AX316" s="260"/>
      <c r="AY316" s="260"/>
      <c r="AZ316" s="260"/>
      <c r="BA316" s="260"/>
      <c r="BB316" s="260"/>
      <c r="BC316" s="260"/>
      <c r="BD316" s="260"/>
      <c r="BE316" s="260"/>
      <c r="BF316" s="260"/>
      <c r="BG316" s="260"/>
      <c r="BH316" s="260"/>
      <c r="BI316" s="260"/>
      <c r="BJ316" s="260"/>
      <c r="BK316" s="260"/>
      <c r="BL316" s="260"/>
      <c r="BM316" s="260"/>
      <c r="BN316" s="260"/>
      <c r="BO316" s="260"/>
      <c r="BP316" s="260"/>
      <c r="BQ316" s="260"/>
      <c r="BR316" s="260"/>
      <c r="BS316" s="260"/>
      <c r="BT316" s="260"/>
      <c r="BU316" s="260"/>
      <c r="BV316" s="260"/>
      <c r="BW316" s="260"/>
      <c r="BX316" s="260"/>
      <c r="BY316" s="260"/>
      <c r="BZ316" s="260"/>
      <c r="CA316" s="260"/>
      <c r="CB316" s="260"/>
      <c r="CC316" s="260"/>
      <c r="CD316" s="260"/>
      <c r="CE316" s="260"/>
      <c r="CF316" s="260"/>
    </row>
    <row r="317" spans="1:84" ht="11.25" customHeight="1">
      <c r="A317" s="73"/>
      <c r="B317" s="208"/>
      <c r="C317" s="73"/>
      <c r="D317" s="73"/>
      <c r="E317" s="73"/>
    </row>
    <row r="318" spans="1:84" s="46" customFormat="1" ht="24.75" customHeight="1">
      <c r="A318" s="227"/>
      <c r="B318" s="222" t="s">
        <v>311</v>
      </c>
      <c r="C318" s="229"/>
      <c r="D318" s="230"/>
      <c r="E318" s="230"/>
      <c r="F318" s="218"/>
      <c r="G318" s="231"/>
      <c r="H318" s="232"/>
      <c r="I318" s="232"/>
      <c r="J318" s="233"/>
      <c r="K318" s="234"/>
      <c r="L318" s="233"/>
      <c r="M318" s="221"/>
      <c r="N318" s="221"/>
      <c r="O318" s="221"/>
      <c r="P318" s="261"/>
      <c r="Q318" s="261"/>
      <c r="R318" s="261"/>
      <c r="S318" s="261"/>
      <c r="T318" s="261"/>
      <c r="U318" s="261"/>
      <c r="V318" s="261"/>
      <c r="W318" s="261"/>
      <c r="X318" s="261"/>
      <c r="Y318" s="261"/>
      <c r="Z318" s="261"/>
      <c r="AA318" s="261"/>
      <c r="AB318" s="261"/>
      <c r="AC318" s="261"/>
      <c r="AD318" s="261"/>
      <c r="AE318" s="261"/>
      <c r="AF318" s="261"/>
      <c r="AG318" s="261"/>
      <c r="AH318" s="261"/>
      <c r="AI318" s="261"/>
      <c r="AJ318" s="261"/>
      <c r="AK318" s="261"/>
      <c r="AL318" s="261"/>
      <c r="AM318" s="261"/>
      <c r="AN318" s="261"/>
      <c r="AO318" s="261"/>
      <c r="AP318" s="261"/>
      <c r="AQ318" s="261"/>
      <c r="AR318" s="261"/>
      <c r="AS318" s="261"/>
      <c r="AT318" s="261"/>
      <c r="AU318" s="261"/>
      <c r="AV318" s="261"/>
      <c r="AW318" s="261"/>
      <c r="AX318" s="261"/>
      <c r="AY318" s="261"/>
      <c r="AZ318" s="261"/>
      <c r="BA318" s="261"/>
      <c r="BB318" s="261"/>
      <c r="BC318" s="261"/>
      <c r="BD318" s="261"/>
      <c r="BE318" s="261"/>
      <c r="BF318" s="261"/>
      <c r="BG318" s="261"/>
      <c r="BH318" s="261"/>
      <c r="BI318" s="261"/>
      <c r="BJ318" s="261"/>
      <c r="BK318" s="261"/>
      <c r="BL318" s="261"/>
      <c r="BM318" s="261"/>
      <c r="BN318" s="261"/>
      <c r="BO318" s="261"/>
      <c r="BP318" s="261"/>
      <c r="BQ318" s="261"/>
      <c r="BR318" s="261"/>
      <c r="BS318" s="261"/>
      <c r="BT318" s="261"/>
      <c r="BU318" s="261"/>
      <c r="BV318" s="261"/>
      <c r="BW318" s="261"/>
      <c r="BX318" s="261"/>
      <c r="BY318" s="261"/>
      <c r="BZ318" s="261"/>
      <c r="CA318" s="261"/>
      <c r="CB318" s="261"/>
      <c r="CC318" s="261"/>
      <c r="CD318" s="261"/>
      <c r="CE318" s="261"/>
      <c r="CF318" s="261"/>
    </row>
    <row r="319" spans="1:84" s="46" customFormat="1" ht="36.75" thickBot="1">
      <c r="A319" s="223">
        <v>1</v>
      </c>
      <c r="B319" s="224" t="s">
        <v>312</v>
      </c>
      <c r="C319" s="223" t="s">
        <v>16</v>
      </c>
      <c r="D319" s="223">
        <v>1</v>
      </c>
      <c r="E319" s="223">
        <v>10</v>
      </c>
      <c r="F319" s="225"/>
      <c r="G319" s="236"/>
      <c r="H319" s="105"/>
      <c r="I319" s="273">
        <f t="shared" ref="I319" si="150">ROUND(H319+(H319*K319),2)</f>
        <v>0</v>
      </c>
      <c r="J319" s="176">
        <f t="shared" ref="J319" si="151">ROUND(E319*H319,2)</f>
        <v>0</v>
      </c>
      <c r="K319" s="270"/>
      <c r="L319" s="176">
        <f t="shared" ref="L319" si="152">ROUND(J319+(J319*K319),2)</f>
        <v>0</v>
      </c>
      <c r="M319" s="221"/>
      <c r="N319" s="221"/>
      <c r="O319" s="221"/>
      <c r="P319" s="261"/>
      <c r="Q319" s="261"/>
      <c r="R319" s="261"/>
      <c r="S319" s="261"/>
      <c r="T319" s="261"/>
      <c r="U319" s="261"/>
      <c r="V319" s="261"/>
      <c r="W319" s="261"/>
      <c r="X319" s="261"/>
      <c r="Y319" s="261"/>
      <c r="Z319" s="261"/>
      <c r="AA319" s="261"/>
      <c r="AB319" s="261"/>
      <c r="AC319" s="261"/>
      <c r="AD319" s="261"/>
      <c r="AE319" s="261"/>
      <c r="AF319" s="261"/>
      <c r="AG319" s="261"/>
      <c r="AH319" s="261"/>
      <c r="AI319" s="261"/>
      <c r="AJ319" s="261"/>
      <c r="AK319" s="261"/>
      <c r="AL319" s="261"/>
      <c r="AM319" s="261"/>
      <c r="AN319" s="261"/>
      <c r="AO319" s="261"/>
      <c r="AP319" s="261"/>
      <c r="AQ319" s="261"/>
      <c r="AR319" s="261"/>
      <c r="AS319" s="261"/>
      <c r="AT319" s="261"/>
      <c r="AU319" s="261"/>
      <c r="AV319" s="261"/>
      <c r="AW319" s="261"/>
      <c r="AX319" s="261"/>
      <c r="AY319" s="261"/>
      <c r="AZ319" s="261"/>
      <c r="BA319" s="261"/>
      <c r="BB319" s="261"/>
      <c r="BC319" s="261"/>
      <c r="BD319" s="261"/>
      <c r="BE319" s="261"/>
      <c r="BF319" s="261"/>
      <c r="BG319" s="261"/>
      <c r="BH319" s="261"/>
      <c r="BI319" s="261"/>
      <c r="BJ319" s="261"/>
      <c r="BK319" s="261"/>
      <c r="BL319" s="261"/>
      <c r="BM319" s="261"/>
      <c r="BN319" s="261"/>
      <c r="BO319" s="261"/>
      <c r="BP319" s="261"/>
      <c r="BQ319" s="261"/>
      <c r="BR319" s="261"/>
      <c r="BS319" s="261"/>
      <c r="BT319" s="261"/>
      <c r="BU319" s="261"/>
      <c r="BV319" s="261"/>
      <c r="BW319" s="261"/>
      <c r="BX319" s="261"/>
      <c r="BY319" s="261"/>
      <c r="BZ319" s="261"/>
      <c r="CA319" s="261"/>
      <c r="CB319" s="261"/>
      <c r="CC319" s="261"/>
      <c r="CD319" s="261"/>
      <c r="CE319" s="261"/>
      <c r="CF319" s="261"/>
    </row>
    <row r="320" spans="1:84" s="146" customFormat="1" ht="15" customHeight="1" thickBot="1">
      <c r="A320" s="162"/>
      <c r="B320" s="162"/>
      <c r="C320" s="162"/>
      <c r="D320" s="162"/>
      <c r="E320" s="162"/>
      <c r="F320" s="162"/>
      <c r="G320" s="283"/>
      <c r="H320" s="283"/>
      <c r="I320" s="164" t="s">
        <v>405</v>
      </c>
      <c r="J320" s="164">
        <f>SUM(J319)</f>
        <v>0</v>
      </c>
      <c r="K320" s="163"/>
      <c r="L320" s="164">
        <f>SUM(L319)</f>
        <v>0</v>
      </c>
      <c r="M320" s="165"/>
      <c r="N320" s="165"/>
      <c r="O320" s="165"/>
      <c r="P320" s="260"/>
      <c r="Q320" s="260"/>
      <c r="R320" s="260"/>
      <c r="S320" s="260"/>
      <c r="T320" s="260"/>
      <c r="U320" s="260"/>
      <c r="V320" s="260"/>
      <c r="W320" s="260"/>
      <c r="X320" s="260"/>
      <c r="Y320" s="260"/>
      <c r="Z320" s="260"/>
      <c r="AA320" s="260"/>
      <c r="AB320" s="260"/>
      <c r="AC320" s="260"/>
      <c r="AD320" s="260"/>
      <c r="AE320" s="260"/>
      <c r="AF320" s="260"/>
      <c r="AG320" s="260"/>
      <c r="AH320" s="260"/>
      <c r="AI320" s="260"/>
      <c r="AJ320" s="260"/>
      <c r="AK320" s="260"/>
      <c r="AL320" s="260"/>
      <c r="AM320" s="260"/>
      <c r="AN320" s="260"/>
      <c r="AO320" s="260"/>
      <c r="AP320" s="260"/>
      <c r="AQ320" s="260"/>
      <c r="AR320" s="260"/>
      <c r="AS320" s="260"/>
      <c r="AT320" s="260"/>
      <c r="AU320" s="260"/>
      <c r="AV320" s="260"/>
      <c r="AW320" s="260"/>
      <c r="AX320" s="260"/>
      <c r="AY320" s="260"/>
      <c r="AZ320" s="260"/>
      <c r="BA320" s="260"/>
      <c r="BB320" s="260"/>
      <c r="BC320" s="260"/>
      <c r="BD320" s="260"/>
      <c r="BE320" s="260"/>
      <c r="BF320" s="260"/>
      <c r="BG320" s="260"/>
      <c r="BH320" s="260"/>
      <c r="BI320" s="260"/>
      <c r="BJ320" s="260"/>
      <c r="BK320" s="260"/>
      <c r="BL320" s="260"/>
      <c r="BM320" s="260"/>
      <c r="BN320" s="260"/>
      <c r="BO320" s="260"/>
      <c r="BP320" s="260"/>
      <c r="BQ320" s="260"/>
      <c r="BR320" s="260"/>
      <c r="BS320" s="260"/>
      <c r="BT320" s="260"/>
      <c r="BU320" s="260"/>
      <c r="BV320" s="260"/>
      <c r="BW320" s="260"/>
      <c r="BX320" s="260"/>
      <c r="BY320" s="260"/>
      <c r="BZ320" s="260"/>
      <c r="CA320" s="260"/>
      <c r="CB320" s="260"/>
      <c r="CC320" s="260"/>
      <c r="CD320" s="260"/>
      <c r="CE320" s="260"/>
      <c r="CF320" s="260"/>
    </row>
    <row r="321" spans="1:84" ht="11.25" customHeight="1">
      <c r="A321" s="73"/>
      <c r="B321" s="208"/>
      <c r="C321" s="73"/>
      <c r="D321" s="73"/>
      <c r="E321" s="73"/>
    </row>
    <row r="322" spans="1:84" ht="11.25" customHeight="1">
      <c r="A322" s="230"/>
      <c r="B322" s="222" t="s">
        <v>313</v>
      </c>
      <c r="C322" s="229"/>
      <c r="D322" s="230"/>
      <c r="E322" s="230"/>
      <c r="F322" s="218"/>
      <c r="G322" s="231"/>
      <c r="H322" s="232"/>
      <c r="I322" s="232"/>
      <c r="J322" s="233"/>
      <c r="K322" s="234"/>
      <c r="L322" s="233"/>
    </row>
    <row r="323" spans="1:84" ht="24.75" thickBot="1">
      <c r="A323" s="223">
        <v>1</v>
      </c>
      <c r="B323" s="224" t="s">
        <v>315</v>
      </c>
      <c r="C323" s="223" t="s">
        <v>16</v>
      </c>
      <c r="D323" s="223">
        <v>10</v>
      </c>
      <c r="E323" s="223">
        <v>40</v>
      </c>
      <c r="F323" s="225"/>
      <c r="G323" s="236"/>
      <c r="H323" s="105"/>
      <c r="I323" s="273">
        <f t="shared" ref="I323" si="153">ROUND(H323+(H323*K323),2)</f>
        <v>0</v>
      </c>
      <c r="J323" s="176">
        <f t="shared" ref="J323" si="154">ROUND(E323*H323,2)</f>
        <v>0</v>
      </c>
      <c r="K323" s="270"/>
      <c r="L323" s="176">
        <f t="shared" ref="L323" si="155">ROUND(J323+(J323*K323),2)</f>
        <v>0</v>
      </c>
    </row>
    <row r="324" spans="1:84" s="146" customFormat="1" ht="15" customHeight="1" thickBot="1">
      <c r="A324" s="162"/>
      <c r="B324" s="162"/>
      <c r="C324" s="162"/>
      <c r="D324" s="162"/>
      <c r="E324" s="162"/>
      <c r="F324" s="162"/>
      <c r="G324" s="283"/>
      <c r="H324" s="283"/>
      <c r="I324" s="164" t="s">
        <v>406</v>
      </c>
      <c r="J324" s="164">
        <f>SUM(J323)</f>
        <v>0</v>
      </c>
      <c r="K324" s="163"/>
      <c r="L324" s="164">
        <f>SUM(L323)</f>
        <v>0</v>
      </c>
      <c r="M324" s="165"/>
      <c r="N324" s="165"/>
      <c r="O324" s="165"/>
      <c r="P324" s="260"/>
      <c r="Q324" s="260"/>
      <c r="R324" s="260"/>
      <c r="S324" s="260"/>
      <c r="T324" s="260"/>
      <c r="U324" s="260"/>
      <c r="V324" s="260"/>
      <c r="W324" s="260"/>
      <c r="X324" s="260"/>
      <c r="Y324" s="260"/>
      <c r="Z324" s="260"/>
      <c r="AA324" s="260"/>
      <c r="AB324" s="260"/>
      <c r="AC324" s="260"/>
      <c r="AD324" s="260"/>
      <c r="AE324" s="260"/>
      <c r="AF324" s="260"/>
      <c r="AG324" s="260"/>
      <c r="AH324" s="260"/>
      <c r="AI324" s="260"/>
      <c r="AJ324" s="260"/>
      <c r="AK324" s="260"/>
      <c r="AL324" s="260"/>
      <c r="AM324" s="260"/>
      <c r="AN324" s="260"/>
      <c r="AO324" s="260"/>
      <c r="AP324" s="260"/>
      <c r="AQ324" s="260"/>
      <c r="AR324" s="260"/>
      <c r="AS324" s="260"/>
      <c r="AT324" s="260"/>
      <c r="AU324" s="260"/>
      <c r="AV324" s="260"/>
      <c r="AW324" s="260"/>
      <c r="AX324" s="260"/>
      <c r="AY324" s="260"/>
      <c r="AZ324" s="260"/>
      <c r="BA324" s="260"/>
      <c r="BB324" s="260"/>
      <c r="BC324" s="260"/>
      <c r="BD324" s="260"/>
      <c r="BE324" s="260"/>
      <c r="BF324" s="260"/>
      <c r="BG324" s="260"/>
      <c r="BH324" s="260"/>
      <c r="BI324" s="260"/>
      <c r="BJ324" s="260"/>
      <c r="BK324" s="260"/>
      <c r="BL324" s="260"/>
      <c r="BM324" s="260"/>
      <c r="BN324" s="260"/>
      <c r="BO324" s="260"/>
      <c r="BP324" s="260"/>
      <c r="BQ324" s="260"/>
      <c r="BR324" s="260"/>
      <c r="BS324" s="260"/>
      <c r="BT324" s="260"/>
      <c r="BU324" s="260"/>
      <c r="BV324" s="260"/>
      <c r="BW324" s="260"/>
      <c r="BX324" s="260"/>
      <c r="BY324" s="260"/>
      <c r="BZ324" s="260"/>
      <c r="CA324" s="260"/>
      <c r="CB324" s="260"/>
      <c r="CC324" s="260"/>
      <c r="CD324" s="260"/>
      <c r="CE324" s="260"/>
      <c r="CF324" s="260"/>
    </row>
    <row r="325" spans="1:84" ht="11.25" customHeight="1">
      <c r="A325" s="73"/>
      <c r="B325" s="208"/>
      <c r="C325" s="73"/>
      <c r="D325" s="73"/>
      <c r="E325" s="73"/>
    </row>
    <row r="326" spans="1:84" ht="11.25" customHeight="1">
      <c r="A326" s="230"/>
      <c r="B326" s="222" t="s">
        <v>316</v>
      </c>
      <c r="C326" s="229"/>
      <c r="D326" s="230"/>
      <c r="E326" s="230"/>
      <c r="F326" s="218"/>
      <c r="G326" s="231"/>
      <c r="H326" s="232"/>
      <c r="I326" s="232"/>
      <c r="J326" s="233"/>
      <c r="K326" s="234"/>
      <c r="L326" s="233"/>
    </row>
    <row r="327" spans="1:84" ht="14.25" thickBot="1">
      <c r="A327" s="235">
        <v>1</v>
      </c>
      <c r="B327" s="224" t="s">
        <v>314</v>
      </c>
      <c r="C327" s="223" t="s">
        <v>16</v>
      </c>
      <c r="D327" s="223">
        <v>1</v>
      </c>
      <c r="E327" s="223">
        <v>1500</v>
      </c>
      <c r="F327" s="225"/>
      <c r="G327" s="236"/>
      <c r="H327" s="105"/>
      <c r="I327" s="273">
        <f t="shared" ref="I327" si="156">ROUND(H327+(H327*K327),2)</f>
        <v>0</v>
      </c>
      <c r="J327" s="176">
        <f t="shared" ref="J327" si="157">ROUND(E327*H327,2)</f>
        <v>0</v>
      </c>
      <c r="K327" s="270"/>
      <c r="L327" s="176">
        <f t="shared" ref="L327" si="158">ROUND(J327+(J327*K327),2)</f>
        <v>0</v>
      </c>
    </row>
    <row r="328" spans="1:84" s="146" customFormat="1" ht="15" customHeight="1" thickBot="1">
      <c r="A328" s="162"/>
      <c r="B328" s="162"/>
      <c r="C328" s="162"/>
      <c r="D328" s="162"/>
      <c r="E328" s="162"/>
      <c r="F328" s="162"/>
      <c r="G328" s="295"/>
      <c r="H328" s="295"/>
      <c r="I328" s="164" t="s">
        <v>407</v>
      </c>
      <c r="J328" s="164">
        <f>SUM(J327)</f>
        <v>0</v>
      </c>
      <c r="K328" s="265"/>
      <c r="L328" s="164">
        <f>SUM(L327)</f>
        <v>0</v>
      </c>
      <c r="M328" s="165"/>
      <c r="N328" s="165"/>
      <c r="O328" s="165"/>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60"/>
      <c r="AK328" s="260"/>
      <c r="AL328" s="260"/>
      <c r="AM328" s="260"/>
      <c r="AN328" s="260"/>
      <c r="AO328" s="260"/>
      <c r="AP328" s="260"/>
      <c r="AQ328" s="260"/>
      <c r="AR328" s="260"/>
      <c r="AS328" s="260"/>
      <c r="AT328" s="260"/>
      <c r="AU328" s="260"/>
      <c r="AV328" s="260"/>
      <c r="AW328" s="260"/>
      <c r="AX328" s="260"/>
      <c r="AY328" s="260"/>
      <c r="AZ328" s="260"/>
      <c r="BA328" s="260"/>
      <c r="BB328" s="260"/>
      <c r="BC328" s="260"/>
      <c r="BD328" s="260"/>
      <c r="BE328" s="260"/>
      <c r="BF328" s="260"/>
      <c r="BG328" s="260"/>
      <c r="BH328" s="260"/>
      <c r="BI328" s="260"/>
      <c r="BJ328" s="260"/>
      <c r="BK328" s="260"/>
      <c r="BL328" s="260"/>
      <c r="BM328" s="260"/>
      <c r="BN328" s="260"/>
      <c r="BO328" s="260"/>
      <c r="BP328" s="260"/>
      <c r="BQ328" s="260"/>
      <c r="BR328" s="260"/>
      <c r="BS328" s="260"/>
      <c r="BT328" s="260"/>
      <c r="BU328" s="260"/>
      <c r="BV328" s="260"/>
      <c r="BW328" s="260"/>
      <c r="BX328" s="260"/>
      <c r="BY328" s="260"/>
      <c r="BZ328" s="260"/>
      <c r="CA328" s="260"/>
      <c r="CB328" s="260"/>
      <c r="CC328" s="260"/>
      <c r="CD328" s="260"/>
      <c r="CE328" s="260"/>
      <c r="CF328" s="260"/>
    </row>
    <row r="329" spans="1:84" ht="11.25" customHeight="1">
      <c r="A329" s="151"/>
      <c r="B329" s="242"/>
      <c r="C329" s="242"/>
      <c r="D329" s="242"/>
      <c r="E329" s="242"/>
      <c r="F329" s="242"/>
      <c r="G329" s="244"/>
      <c r="H329" s="244"/>
      <c r="I329" s="244"/>
      <c r="J329" s="244"/>
      <c r="K329" s="244"/>
      <c r="L329" s="244"/>
    </row>
    <row r="330" spans="1:84" ht="11.25" customHeight="1">
      <c r="A330" s="227"/>
      <c r="B330" s="222" t="s">
        <v>321</v>
      </c>
      <c r="C330" s="229"/>
      <c r="D330" s="230"/>
      <c r="E330" s="230"/>
      <c r="F330" s="218"/>
      <c r="G330" s="231"/>
      <c r="H330" s="232"/>
      <c r="I330" s="232"/>
      <c r="J330" s="233"/>
      <c r="K330" s="234"/>
      <c r="L330" s="233"/>
    </row>
    <row r="331" spans="1:84" ht="96">
      <c r="A331" s="247">
        <v>1</v>
      </c>
      <c r="B331" s="248" t="s">
        <v>317</v>
      </c>
      <c r="C331" s="223" t="s">
        <v>16</v>
      </c>
      <c r="D331" s="223">
        <v>10</v>
      </c>
      <c r="E331" s="247">
        <v>240</v>
      </c>
      <c r="F331" s="247"/>
      <c r="G331" s="236"/>
      <c r="H331" s="105"/>
      <c r="I331" s="134">
        <f t="shared" ref="I331" si="159">ROUND(H331+(H331*K331),2)</f>
        <v>0</v>
      </c>
      <c r="J331" s="176">
        <f t="shared" ref="J331" si="160">ROUND(E331*H331,2)</f>
        <v>0</v>
      </c>
      <c r="K331" s="270"/>
      <c r="L331" s="176">
        <f t="shared" ref="L331" si="161">ROUND(J331+(J331*K331),2)</f>
        <v>0</v>
      </c>
    </row>
    <row r="332" spans="1:84" ht="96">
      <c r="A332" s="247">
        <v>2</v>
      </c>
      <c r="B332" s="248" t="s">
        <v>318</v>
      </c>
      <c r="C332" s="223" t="s">
        <v>16</v>
      </c>
      <c r="D332" s="223">
        <v>10</v>
      </c>
      <c r="E332" s="247">
        <v>240</v>
      </c>
      <c r="F332" s="247"/>
      <c r="G332" s="236"/>
      <c r="H332" s="105"/>
      <c r="I332" s="134">
        <f t="shared" ref="I332:I333" si="162">ROUND(H332+(H332*K332),2)</f>
        <v>0</v>
      </c>
      <c r="J332" s="176">
        <f t="shared" ref="J332:J333" si="163">ROUND(E332*H332,2)</f>
        <v>0</v>
      </c>
      <c r="K332" s="270"/>
      <c r="L332" s="176">
        <f t="shared" ref="L332:L333" si="164">ROUND(J332+(J332*K332),2)</f>
        <v>0</v>
      </c>
    </row>
    <row r="333" spans="1:84" ht="96.75" thickBot="1">
      <c r="A333" s="247">
        <v>3</v>
      </c>
      <c r="B333" s="248" t="s">
        <v>319</v>
      </c>
      <c r="C333" s="223" t="s">
        <v>16</v>
      </c>
      <c r="D333" s="223">
        <v>10</v>
      </c>
      <c r="E333" s="247">
        <v>180</v>
      </c>
      <c r="F333" s="247"/>
      <c r="G333" s="236"/>
      <c r="H333" s="105"/>
      <c r="I333" s="273">
        <f t="shared" si="162"/>
        <v>0</v>
      </c>
      <c r="J333" s="176">
        <f t="shared" si="163"/>
        <v>0</v>
      </c>
      <c r="K333" s="270"/>
      <c r="L333" s="176">
        <f t="shared" si="164"/>
        <v>0</v>
      </c>
    </row>
    <row r="334" spans="1:84" s="146" customFormat="1" ht="15" customHeight="1" thickBot="1">
      <c r="A334" s="162"/>
      <c r="B334" s="162"/>
      <c r="C334" s="162"/>
      <c r="D334" s="162"/>
      <c r="E334" s="162"/>
      <c r="F334" s="162"/>
      <c r="G334" s="295"/>
      <c r="H334" s="295"/>
      <c r="I334" s="164" t="s">
        <v>408</v>
      </c>
      <c r="J334" s="164">
        <f>SUM(J331:J333)</f>
        <v>0</v>
      </c>
      <c r="K334" s="163"/>
      <c r="L334" s="164">
        <f>SUM(L331:L333)</f>
        <v>0</v>
      </c>
      <c r="M334" s="165"/>
      <c r="N334" s="165"/>
      <c r="O334" s="165"/>
      <c r="P334" s="260"/>
      <c r="Q334" s="260"/>
      <c r="R334" s="260"/>
      <c r="S334" s="260"/>
      <c r="T334" s="260"/>
      <c r="U334" s="260"/>
      <c r="V334" s="260"/>
      <c r="W334" s="260"/>
      <c r="X334" s="260"/>
      <c r="Y334" s="260"/>
      <c r="Z334" s="260"/>
      <c r="AA334" s="260"/>
      <c r="AB334" s="260"/>
      <c r="AC334" s="260"/>
      <c r="AD334" s="260"/>
      <c r="AE334" s="260"/>
      <c r="AF334" s="260"/>
      <c r="AG334" s="260"/>
      <c r="AH334" s="260"/>
      <c r="AI334" s="260"/>
      <c r="AJ334" s="260"/>
      <c r="AK334" s="260"/>
      <c r="AL334" s="260"/>
      <c r="AM334" s="260"/>
      <c r="AN334" s="260"/>
      <c r="AO334" s="260"/>
      <c r="AP334" s="260"/>
      <c r="AQ334" s="260"/>
      <c r="AR334" s="260"/>
      <c r="AS334" s="260"/>
      <c r="AT334" s="260"/>
      <c r="AU334" s="260"/>
      <c r="AV334" s="260"/>
      <c r="AW334" s="260"/>
      <c r="AX334" s="260"/>
      <c r="AY334" s="260"/>
      <c r="AZ334" s="260"/>
      <c r="BA334" s="260"/>
      <c r="BB334" s="260"/>
      <c r="BC334" s="260"/>
      <c r="BD334" s="260"/>
      <c r="BE334" s="260"/>
      <c r="BF334" s="260"/>
      <c r="BG334" s="260"/>
      <c r="BH334" s="260"/>
      <c r="BI334" s="260"/>
      <c r="BJ334" s="260"/>
      <c r="BK334" s="260"/>
      <c r="BL334" s="260"/>
      <c r="BM334" s="260"/>
      <c r="BN334" s="260"/>
      <c r="BO334" s="260"/>
      <c r="BP334" s="260"/>
      <c r="BQ334" s="260"/>
      <c r="BR334" s="260"/>
      <c r="BS334" s="260"/>
      <c r="BT334" s="260"/>
      <c r="BU334" s="260"/>
      <c r="BV334" s="260"/>
      <c r="BW334" s="260"/>
      <c r="BX334" s="260"/>
      <c r="BY334" s="260"/>
      <c r="BZ334" s="260"/>
      <c r="CA334" s="260"/>
      <c r="CB334" s="260"/>
      <c r="CC334" s="260"/>
      <c r="CD334" s="260"/>
      <c r="CE334" s="260"/>
      <c r="CF334" s="260"/>
    </row>
    <row r="335" spans="1:84" ht="11.25" customHeight="1" thickBot="1">
      <c r="A335" s="242"/>
      <c r="B335" s="243"/>
      <c r="C335" s="242"/>
      <c r="D335" s="242"/>
      <c r="E335" s="242"/>
      <c r="F335" s="242"/>
      <c r="G335" s="244"/>
      <c r="H335" s="244"/>
      <c r="I335" s="244"/>
      <c r="J335" s="244"/>
      <c r="K335" s="244"/>
      <c r="L335" s="244"/>
    </row>
    <row r="336" spans="1:84" ht="11.25" customHeight="1" thickBot="1">
      <c r="A336" s="47"/>
      <c r="B336" s="127" t="s">
        <v>369</v>
      </c>
      <c r="C336" s="128"/>
      <c r="D336" s="128"/>
      <c r="E336" s="128"/>
      <c r="F336" s="128"/>
      <c r="G336" s="50"/>
      <c r="H336" s="49"/>
      <c r="I336" s="49"/>
      <c r="J336" s="49"/>
      <c r="K336" s="49"/>
      <c r="L336" s="49"/>
      <c r="M336" s="151"/>
      <c r="N336" s="151"/>
      <c r="O336" s="151"/>
    </row>
    <row r="337" spans="1:84" ht="156">
      <c r="A337" s="275">
        <v>1</v>
      </c>
      <c r="B337" s="157" t="s">
        <v>378</v>
      </c>
      <c r="C337" s="275" t="s">
        <v>322</v>
      </c>
      <c r="D337" s="275"/>
      <c r="E337" s="276">
        <v>52</v>
      </c>
      <c r="F337" s="156"/>
      <c r="G337" s="156"/>
      <c r="H337" s="105"/>
      <c r="I337" s="134">
        <f t="shared" ref="I337" si="165">ROUND(H337+(H337*K337),2)</f>
        <v>0</v>
      </c>
      <c r="J337" s="176">
        <f t="shared" ref="J337" si="166">ROUND(E337*H337,2)</f>
        <v>0</v>
      </c>
      <c r="K337" s="270"/>
      <c r="L337" s="176">
        <f t="shared" ref="L337" si="167">ROUND(J337+(J337*K337),2)</f>
        <v>0</v>
      </c>
      <c r="M337" s="278">
        <v>6</v>
      </c>
      <c r="N337" s="167"/>
      <c r="O337" s="167"/>
    </row>
    <row r="338" spans="1:84" ht="144">
      <c r="A338" s="281">
        <v>2</v>
      </c>
      <c r="B338" s="159" t="s">
        <v>380</v>
      </c>
      <c r="C338" s="275" t="s">
        <v>322</v>
      </c>
      <c r="D338" s="275"/>
      <c r="E338" s="277">
        <v>5</v>
      </c>
      <c r="F338" s="158"/>
      <c r="G338" s="158"/>
      <c r="H338" s="105"/>
      <c r="I338" s="134">
        <f t="shared" ref="I338:I339" si="168">ROUND(H338+(H338*K338),2)</f>
        <v>0</v>
      </c>
      <c r="J338" s="176">
        <f t="shared" ref="J338:J339" si="169">ROUND(E338*H338,2)</f>
        <v>0</v>
      </c>
      <c r="K338" s="270"/>
      <c r="L338" s="176">
        <f t="shared" ref="L338:L339" si="170">ROUND(J338+(J338*K338),2)</f>
        <v>0</v>
      </c>
      <c r="M338" s="278">
        <v>1</v>
      </c>
      <c r="N338" s="167"/>
      <c r="O338" s="167"/>
    </row>
    <row r="339" spans="1:84" ht="204">
      <c r="A339" s="275">
        <v>3</v>
      </c>
      <c r="B339" s="160" t="s">
        <v>379</v>
      </c>
      <c r="C339" s="275" t="s">
        <v>322</v>
      </c>
      <c r="D339" s="275"/>
      <c r="E339" s="276">
        <v>38</v>
      </c>
      <c r="F339" s="156"/>
      <c r="G339" s="156"/>
      <c r="H339" s="105"/>
      <c r="I339" s="134">
        <f t="shared" si="168"/>
        <v>0</v>
      </c>
      <c r="J339" s="176">
        <f t="shared" si="169"/>
        <v>0</v>
      </c>
      <c r="K339" s="270"/>
      <c r="L339" s="176">
        <f t="shared" si="170"/>
        <v>0</v>
      </c>
      <c r="M339" s="278">
        <v>1</v>
      </c>
      <c r="N339" s="167"/>
      <c r="O339" s="167"/>
    </row>
    <row r="340" spans="1:84" ht="24">
      <c r="A340" s="275">
        <v>4</v>
      </c>
      <c r="B340" s="161" t="s">
        <v>323</v>
      </c>
      <c r="C340" s="275" t="s">
        <v>322</v>
      </c>
      <c r="D340" s="275"/>
      <c r="E340" s="277">
        <v>8</v>
      </c>
      <c r="F340" s="156"/>
      <c r="G340" s="156"/>
      <c r="H340" s="105"/>
      <c r="I340" s="134">
        <f t="shared" ref="I340:I341" si="171">ROUND(H340+(H340*K340),2)</f>
        <v>0</v>
      </c>
      <c r="J340" s="176">
        <f t="shared" ref="J340:J341" si="172">ROUND(E340*H340,2)</f>
        <v>0</v>
      </c>
      <c r="K340" s="270"/>
      <c r="L340" s="176">
        <f t="shared" ref="L340:L341" si="173">ROUND(J340+(J340*K340),2)</f>
        <v>0</v>
      </c>
      <c r="M340" s="278">
        <v>1</v>
      </c>
      <c r="N340" s="167"/>
      <c r="O340" s="167"/>
    </row>
    <row r="341" spans="1:84" ht="24.75" thickBot="1">
      <c r="A341" s="275">
        <v>5</v>
      </c>
      <c r="B341" s="161" t="s">
        <v>324</v>
      </c>
      <c r="C341" s="275" t="s">
        <v>322</v>
      </c>
      <c r="D341" s="275"/>
      <c r="E341" s="275">
        <v>7</v>
      </c>
      <c r="F341" s="156"/>
      <c r="G341" s="156"/>
      <c r="H341" s="105"/>
      <c r="I341" s="134">
        <f t="shared" si="171"/>
        <v>0</v>
      </c>
      <c r="J341" s="176">
        <f t="shared" si="172"/>
        <v>0</v>
      </c>
      <c r="K341" s="270"/>
      <c r="L341" s="176">
        <f t="shared" si="173"/>
        <v>0</v>
      </c>
      <c r="M341" s="278">
        <v>1</v>
      </c>
      <c r="N341" s="279"/>
      <c r="O341" s="279"/>
    </row>
    <row r="342" spans="1:84" s="146" customFormat="1" ht="15" customHeight="1" thickBot="1">
      <c r="A342" s="162"/>
      <c r="B342" s="162"/>
      <c r="C342" s="162"/>
      <c r="D342" s="162"/>
      <c r="E342" s="162"/>
      <c r="F342" s="162"/>
      <c r="G342" s="283"/>
      <c r="H342" s="283"/>
      <c r="I342" s="164" t="s">
        <v>409</v>
      </c>
      <c r="J342" s="164">
        <f>SUM(J337:J341)</f>
        <v>0</v>
      </c>
      <c r="K342" s="163"/>
      <c r="L342" s="164">
        <f>SUM(L337:L341)</f>
        <v>0</v>
      </c>
      <c r="M342" s="168"/>
      <c r="N342" s="280">
        <f t="shared" ref="N342:O342" si="174">SUM(N337:N341)</f>
        <v>0</v>
      </c>
      <c r="O342" s="280">
        <f t="shared" si="174"/>
        <v>0</v>
      </c>
      <c r="P342" s="260"/>
      <c r="Q342" s="260"/>
      <c r="R342" s="260"/>
      <c r="S342" s="260"/>
      <c r="T342" s="260"/>
      <c r="U342" s="260"/>
      <c r="V342" s="260"/>
      <c r="W342" s="260"/>
      <c r="X342" s="260"/>
      <c r="Y342" s="260"/>
      <c r="Z342" s="260"/>
      <c r="AA342" s="260"/>
      <c r="AB342" s="260"/>
      <c r="AC342" s="260"/>
      <c r="AD342" s="260"/>
      <c r="AE342" s="260"/>
      <c r="AF342" s="260"/>
      <c r="AG342" s="260"/>
      <c r="AH342" s="260"/>
      <c r="AI342" s="260"/>
      <c r="AJ342" s="260"/>
      <c r="AK342" s="260"/>
      <c r="AL342" s="260"/>
      <c r="AM342" s="260"/>
      <c r="AN342" s="260"/>
      <c r="AO342" s="260"/>
      <c r="AP342" s="260"/>
      <c r="AQ342" s="260"/>
      <c r="AR342" s="260"/>
      <c r="AS342" s="260"/>
      <c r="AT342" s="260"/>
      <c r="AU342" s="260"/>
      <c r="AV342" s="260"/>
      <c r="AW342" s="260"/>
      <c r="AX342" s="260"/>
      <c r="AY342" s="260"/>
      <c r="AZ342" s="260"/>
      <c r="BA342" s="260"/>
      <c r="BB342" s="260"/>
      <c r="BC342" s="260"/>
      <c r="BD342" s="260"/>
      <c r="BE342" s="260"/>
      <c r="BF342" s="260"/>
      <c r="BG342" s="260"/>
      <c r="BH342" s="260"/>
      <c r="BI342" s="260"/>
      <c r="BJ342" s="260"/>
      <c r="BK342" s="260"/>
      <c r="BL342" s="260"/>
      <c r="BM342" s="260"/>
      <c r="BN342" s="260"/>
      <c r="BO342" s="260"/>
      <c r="BP342" s="260"/>
      <c r="BQ342" s="260"/>
      <c r="BR342" s="260"/>
      <c r="BS342" s="260"/>
      <c r="BT342" s="260"/>
      <c r="BU342" s="260"/>
      <c r="BV342" s="260"/>
      <c r="BW342" s="260"/>
      <c r="BX342" s="260"/>
      <c r="BY342" s="260"/>
      <c r="BZ342" s="260"/>
      <c r="CA342" s="260"/>
      <c r="CB342" s="260"/>
      <c r="CC342" s="260"/>
      <c r="CD342" s="260"/>
      <c r="CE342" s="260"/>
      <c r="CF342" s="260"/>
    </row>
    <row r="343" spans="1:84" ht="11.25" customHeight="1" thickBot="1">
      <c r="A343" s="166"/>
      <c r="B343" s="166"/>
      <c r="C343" s="166"/>
      <c r="D343" s="166"/>
      <c r="E343" s="166"/>
      <c r="F343" s="166"/>
      <c r="G343" s="166"/>
      <c r="H343" s="166"/>
      <c r="I343" s="166"/>
      <c r="J343" s="166"/>
      <c r="K343" s="166"/>
      <c r="L343" s="166"/>
      <c r="M343" s="151"/>
      <c r="N343" s="151"/>
      <c r="O343" s="151"/>
    </row>
    <row r="344" spans="1:84" ht="11.25" customHeight="1" thickBot="1">
      <c r="A344" s="47"/>
      <c r="B344" s="127" t="s">
        <v>370</v>
      </c>
      <c r="C344" s="128"/>
      <c r="D344" s="128"/>
      <c r="E344" s="128"/>
      <c r="F344" s="128"/>
      <c r="G344" s="50"/>
      <c r="H344" s="49"/>
      <c r="I344" s="49"/>
      <c r="J344" s="49"/>
      <c r="K344" s="49"/>
      <c r="L344" s="49"/>
      <c r="M344" s="151"/>
      <c r="N344" s="151"/>
      <c r="O344" s="151"/>
    </row>
    <row r="345" spans="1:84" ht="13.5">
      <c r="A345" s="275">
        <v>1</v>
      </c>
      <c r="B345" s="157" t="s">
        <v>325</v>
      </c>
      <c r="C345" s="275" t="s">
        <v>16</v>
      </c>
      <c r="D345" s="275"/>
      <c r="E345" s="277">
        <v>2</v>
      </c>
      <c r="F345" s="156"/>
      <c r="G345" s="156"/>
      <c r="H345" s="105"/>
      <c r="I345" s="134">
        <f t="shared" ref="I345:I362" si="175">ROUND(H345+(H345*K345),2)</f>
        <v>0</v>
      </c>
      <c r="J345" s="176">
        <f t="shared" ref="J345:J362" si="176">ROUND(E345*H345,2)</f>
        <v>0</v>
      </c>
      <c r="K345" s="270"/>
      <c r="L345" s="176">
        <f t="shared" ref="L345:L362" si="177">ROUND(J345+(J345*K345),2)</f>
        <v>0</v>
      </c>
      <c r="M345" s="169">
        <v>4</v>
      </c>
      <c r="N345" s="167"/>
      <c r="O345" s="167"/>
    </row>
    <row r="346" spans="1:84" ht="24">
      <c r="A346" s="281">
        <v>2</v>
      </c>
      <c r="B346" s="159" t="s">
        <v>326</v>
      </c>
      <c r="C346" s="281" t="s">
        <v>16</v>
      </c>
      <c r="D346" s="281"/>
      <c r="E346" s="282">
        <v>5</v>
      </c>
      <c r="F346" s="158"/>
      <c r="G346" s="158"/>
      <c r="H346" s="105"/>
      <c r="I346" s="134">
        <f t="shared" si="175"/>
        <v>0</v>
      </c>
      <c r="J346" s="176">
        <f t="shared" si="176"/>
        <v>0</v>
      </c>
      <c r="K346" s="270"/>
      <c r="L346" s="176">
        <f t="shared" si="177"/>
        <v>0</v>
      </c>
      <c r="M346" s="169">
        <v>4</v>
      </c>
      <c r="N346" s="167"/>
      <c r="O346" s="167"/>
    </row>
    <row r="347" spans="1:84" ht="13.5">
      <c r="A347" s="275">
        <v>3</v>
      </c>
      <c r="B347" s="161" t="s">
        <v>327</v>
      </c>
      <c r="C347" s="281" t="s">
        <v>16</v>
      </c>
      <c r="D347" s="281"/>
      <c r="E347" s="277">
        <v>5</v>
      </c>
      <c r="F347" s="156"/>
      <c r="G347" s="156"/>
      <c r="H347" s="105"/>
      <c r="I347" s="134">
        <f t="shared" si="175"/>
        <v>0</v>
      </c>
      <c r="J347" s="176">
        <f t="shared" si="176"/>
        <v>0</v>
      </c>
      <c r="K347" s="270"/>
      <c r="L347" s="176">
        <f t="shared" si="177"/>
        <v>0</v>
      </c>
      <c r="M347" s="169">
        <v>4</v>
      </c>
      <c r="N347" s="167"/>
      <c r="O347" s="167"/>
    </row>
    <row r="348" spans="1:84" ht="24">
      <c r="A348" s="275">
        <v>4</v>
      </c>
      <c r="B348" s="161" t="s">
        <v>328</v>
      </c>
      <c r="C348" s="281" t="s">
        <v>16</v>
      </c>
      <c r="D348" s="281"/>
      <c r="E348" s="277">
        <v>2</v>
      </c>
      <c r="F348" s="156"/>
      <c r="G348" s="156"/>
      <c r="H348" s="105"/>
      <c r="I348" s="134">
        <f t="shared" si="175"/>
        <v>0</v>
      </c>
      <c r="J348" s="176">
        <f t="shared" si="176"/>
        <v>0</v>
      </c>
      <c r="K348" s="270"/>
      <c r="L348" s="176">
        <f t="shared" si="177"/>
        <v>0</v>
      </c>
      <c r="M348" s="169">
        <v>4</v>
      </c>
      <c r="N348" s="167"/>
      <c r="O348" s="167"/>
    </row>
    <row r="349" spans="1:84" ht="13.5">
      <c r="A349" s="275">
        <v>5</v>
      </c>
      <c r="B349" s="161" t="s">
        <v>329</v>
      </c>
      <c r="C349" s="281" t="s">
        <v>16</v>
      </c>
      <c r="D349" s="281"/>
      <c r="E349" s="277">
        <v>1</v>
      </c>
      <c r="F349" s="156"/>
      <c r="G349" s="156"/>
      <c r="H349" s="105"/>
      <c r="I349" s="134">
        <f t="shared" si="175"/>
        <v>0</v>
      </c>
      <c r="J349" s="176">
        <f t="shared" si="176"/>
        <v>0</v>
      </c>
      <c r="K349" s="270"/>
      <c r="L349" s="176">
        <f t="shared" si="177"/>
        <v>0</v>
      </c>
      <c r="M349" s="169">
        <v>4</v>
      </c>
      <c r="N349" s="167"/>
      <c r="O349" s="167"/>
    </row>
    <row r="350" spans="1:84" ht="24">
      <c r="A350" s="275">
        <v>6</v>
      </c>
      <c r="B350" s="161" t="s">
        <v>330</v>
      </c>
      <c r="C350" s="281" t="s">
        <v>16</v>
      </c>
      <c r="D350" s="281"/>
      <c r="E350" s="277">
        <v>3</v>
      </c>
      <c r="F350" s="156"/>
      <c r="G350" s="156"/>
      <c r="H350" s="105"/>
      <c r="I350" s="134">
        <f t="shared" si="175"/>
        <v>0</v>
      </c>
      <c r="J350" s="176">
        <f t="shared" si="176"/>
        <v>0</v>
      </c>
      <c r="K350" s="270"/>
      <c r="L350" s="176">
        <f t="shared" si="177"/>
        <v>0</v>
      </c>
      <c r="M350" s="169">
        <v>4</v>
      </c>
      <c r="N350" s="167"/>
      <c r="O350" s="167"/>
    </row>
    <row r="351" spans="1:84" ht="13.5">
      <c r="A351" s="275">
        <v>7</v>
      </c>
      <c r="B351" s="161" t="s">
        <v>331</v>
      </c>
      <c r="C351" s="281" t="s">
        <v>16</v>
      </c>
      <c r="D351" s="281"/>
      <c r="E351" s="277">
        <v>5</v>
      </c>
      <c r="F351" s="156"/>
      <c r="G351" s="156"/>
      <c r="H351" s="105"/>
      <c r="I351" s="134">
        <f t="shared" si="175"/>
        <v>0</v>
      </c>
      <c r="J351" s="176">
        <f t="shared" si="176"/>
        <v>0</v>
      </c>
      <c r="K351" s="270"/>
      <c r="L351" s="176">
        <f t="shared" si="177"/>
        <v>0</v>
      </c>
      <c r="M351" s="169">
        <v>4</v>
      </c>
      <c r="N351" s="167"/>
      <c r="O351" s="167"/>
    </row>
    <row r="352" spans="1:84" ht="24">
      <c r="A352" s="275">
        <v>8</v>
      </c>
      <c r="B352" s="161" t="s">
        <v>332</v>
      </c>
      <c r="C352" s="281" t="s">
        <v>16</v>
      </c>
      <c r="D352" s="281"/>
      <c r="E352" s="275">
        <v>2</v>
      </c>
      <c r="F352" s="156"/>
      <c r="G352" s="156"/>
      <c r="H352" s="105"/>
      <c r="I352" s="134">
        <f t="shared" si="175"/>
        <v>0</v>
      </c>
      <c r="J352" s="176">
        <f t="shared" si="176"/>
        <v>0</v>
      </c>
      <c r="K352" s="270"/>
      <c r="L352" s="176">
        <f t="shared" si="177"/>
        <v>0</v>
      </c>
      <c r="M352" s="169">
        <v>4</v>
      </c>
      <c r="N352" s="167"/>
      <c r="O352" s="167"/>
    </row>
    <row r="353" spans="1:15" ht="13.5">
      <c r="A353" s="275">
        <v>9</v>
      </c>
      <c r="B353" s="161" t="s">
        <v>333</v>
      </c>
      <c r="C353" s="281" t="s">
        <v>16</v>
      </c>
      <c r="D353" s="281"/>
      <c r="E353" s="277">
        <v>60</v>
      </c>
      <c r="F353" s="156"/>
      <c r="G353" s="156"/>
      <c r="H353" s="105"/>
      <c r="I353" s="134">
        <f t="shared" si="175"/>
        <v>0</v>
      </c>
      <c r="J353" s="176">
        <f t="shared" si="176"/>
        <v>0</v>
      </c>
      <c r="K353" s="270"/>
      <c r="L353" s="176">
        <f t="shared" si="177"/>
        <v>0</v>
      </c>
      <c r="M353" s="169">
        <v>6</v>
      </c>
      <c r="N353" s="167"/>
      <c r="O353" s="167"/>
    </row>
    <row r="354" spans="1:15" ht="24">
      <c r="A354" s="275">
        <v>10</v>
      </c>
      <c r="B354" s="161" t="s">
        <v>334</v>
      </c>
      <c r="C354" s="281" t="s">
        <v>16</v>
      </c>
      <c r="D354" s="281"/>
      <c r="E354" s="275">
        <v>6</v>
      </c>
      <c r="F354" s="156"/>
      <c r="G354" s="156"/>
      <c r="H354" s="105"/>
      <c r="I354" s="134">
        <f t="shared" si="175"/>
        <v>0</v>
      </c>
      <c r="J354" s="176">
        <f t="shared" si="176"/>
        <v>0</v>
      </c>
      <c r="K354" s="270"/>
      <c r="L354" s="176">
        <f t="shared" si="177"/>
        <v>0</v>
      </c>
      <c r="M354" s="169">
        <v>20</v>
      </c>
      <c r="N354" s="167"/>
      <c r="O354" s="167"/>
    </row>
    <row r="355" spans="1:15" ht="24">
      <c r="A355" s="275">
        <v>11</v>
      </c>
      <c r="B355" s="161" t="s">
        <v>335</v>
      </c>
      <c r="C355" s="281" t="s">
        <v>16</v>
      </c>
      <c r="D355" s="281"/>
      <c r="E355" s="275">
        <v>30</v>
      </c>
      <c r="F355" s="156"/>
      <c r="G355" s="156"/>
      <c r="H355" s="105"/>
      <c r="I355" s="134">
        <f t="shared" si="175"/>
        <v>0</v>
      </c>
      <c r="J355" s="176">
        <f t="shared" si="176"/>
        <v>0</v>
      </c>
      <c r="K355" s="270"/>
      <c r="L355" s="176">
        <f t="shared" si="177"/>
        <v>0</v>
      </c>
      <c r="M355" s="169">
        <v>20</v>
      </c>
      <c r="N355" s="167"/>
      <c r="O355" s="167"/>
    </row>
    <row r="356" spans="1:15" ht="24">
      <c r="A356" s="275">
        <v>12</v>
      </c>
      <c r="B356" s="161" t="s">
        <v>336</v>
      </c>
      <c r="C356" s="281" t="s">
        <v>16</v>
      </c>
      <c r="D356" s="281"/>
      <c r="E356" s="275">
        <v>75</v>
      </c>
      <c r="F356" s="156"/>
      <c r="G356" s="156"/>
      <c r="H356" s="105"/>
      <c r="I356" s="134">
        <f t="shared" si="175"/>
        <v>0</v>
      </c>
      <c r="J356" s="176">
        <f t="shared" si="176"/>
        <v>0</v>
      </c>
      <c r="K356" s="270"/>
      <c r="L356" s="176">
        <f t="shared" si="177"/>
        <v>0</v>
      </c>
      <c r="M356" s="169">
        <v>20</v>
      </c>
      <c r="N356" s="167"/>
      <c r="O356" s="167"/>
    </row>
    <row r="357" spans="1:15" ht="24">
      <c r="A357" s="275">
        <v>13</v>
      </c>
      <c r="B357" s="161" t="s">
        <v>337</v>
      </c>
      <c r="C357" s="281" t="s">
        <v>16</v>
      </c>
      <c r="D357" s="281"/>
      <c r="E357" s="275">
        <v>120</v>
      </c>
      <c r="F357" s="156"/>
      <c r="G357" s="156"/>
      <c r="H357" s="105"/>
      <c r="I357" s="134">
        <f t="shared" si="175"/>
        <v>0</v>
      </c>
      <c r="J357" s="176">
        <f t="shared" si="176"/>
        <v>0</v>
      </c>
      <c r="K357" s="270"/>
      <c r="L357" s="176">
        <f t="shared" si="177"/>
        <v>0</v>
      </c>
      <c r="M357" s="169">
        <v>20</v>
      </c>
      <c r="N357" s="167"/>
      <c r="O357" s="167"/>
    </row>
    <row r="358" spans="1:15" ht="24">
      <c r="A358" s="275">
        <v>14</v>
      </c>
      <c r="B358" s="161" t="s">
        <v>338</v>
      </c>
      <c r="C358" s="281" t="s">
        <v>16</v>
      </c>
      <c r="D358" s="281"/>
      <c r="E358" s="275">
        <v>30</v>
      </c>
      <c r="F358" s="156"/>
      <c r="G358" s="156"/>
      <c r="H358" s="105"/>
      <c r="I358" s="134">
        <f t="shared" si="175"/>
        <v>0</v>
      </c>
      <c r="J358" s="176">
        <f t="shared" si="176"/>
        <v>0</v>
      </c>
      <c r="K358" s="270"/>
      <c r="L358" s="176">
        <f t="shared" si="177"/>
        <v>0</v>
      </c>
      <c r="M358" s="169">
        <v>20</v>
      </c>
      <c r="N358" s="167"/>
      <c r="O358" s="167"/>
    </row>
    <row r="359" spans="1:15" ht="24">
      <c r="A359" s="275">
        <v>15</v>
      </c>
      <c r="B359" s="161" t="s">
        <v>339</v>
      </c>
      <c r="C359" s="281" t="s">
        <v>16</v>
      </c>
      <c r="D359" s="281"/>
      <c r="E359" s="275">
        <v>6</v>
      </c>
      <c r="F359" s="156"/>
      <c r="G359" s="156"/>
      <c r="H359" s="105"/>
      <c r="I359" s="134">
        <f t="shared" si="175"/>
        <v>0</v>
      </c>
      <c r="J359" s="176">
        <f t="shared" si="176"/>
        <v>0</v>
      </c>
      <c r="K359" s="270"/>
      <c r="L359" s="176">
        <f t="shared" si="177"/>
        <v>0</v>
      </c>
      <c r="M359" s="169">
        <v>1</v>
      </c>
      <c r="N359" s="167"/>
      <c r="O359" s="167"/>
    </row>
    <row r="360" spans="1:15" ht="13.5">
      <c r="A360" s="275">
        <v>17</v>
      </c>
      <c r="B360" s="161" t="s">
        <v>340</v>
      </c>
      <c r="C360" s="281" t="s">
        <v>16</v>
      </c>
      <c r="D360" s="281"/>
      <c r="E360" s="275">
        <v>6</v>
      </c>
      <c r="F360" s="156"/>
      <c r="G360" s="156"/>
      <c r="H360" s="105"/>
      <c r="I360" s="134">
        <f t="shared" si="175"/>
        <v>0</v>
      </c>
      <c r="J360" s="176">
        <f t="shared" si="176"/>
        <v>0</v>
      </c>
      <c r="K360" s="270"/>
      <c r="L360" s="176">
        <f t="shared" si="177"/>
        <v>0</v>
      </c>
      <c r="M360" s="169">
        <v>4</v>
      </c>
      <c r="N360" s="167"/>
      <c r="O360" s="167"/>
    </row>
    <row r="361" spans="1:15" ht="13.5">
      <c r="A361" s="275">
        <v>18</v>
      </c>
      <c r="B361" s="161" t="s">
        <v>341</v>
      </c>
      <c r="C361" s="281" t="s">
        <v>16</v>
      </c>
      <c r="D361" s="281"/>
      <c r="E361" s="275">
        <v>6</v>
      </c>
      <c r="F361" s="156"/>
      <c r="G361" s="156"/>
      <c r="H361" s="105"/>
      <c r="I361" s="134">
        <f t="shared" si="175"/>
        <v>0</v>
      </c>
      <c r="J361" s="176">
        <f t="shared" si="176"/>
        <v>0</v>
      </c>
      <c r="K361" s="270"/>
      <c r="L361" s="176">
        <f t="shared" si="177"/>
        <v>0</v>
      </c>
      <c r="M361" s="169">
        <v>4</v>
      </c>
      <c r="N361" s="167"/>
      <c r="O361" s="167"/>
    </row>
    <row r="362" spans="1:15" ht="24">
      <c r="A362" s="275">
        <v>19</v>
      </c>
      <c r="B362" s="161" t="s">
        <v>342</v>
      </c>
      <c r="C362" s="281" t="s">
        <v>16</v>
      </c>
      <c r="D362" s="281"/>
      <c r="E362" s="275">
        <v>3</v>
      </c>
      <c r="F362" s="156"/>
      <c r="G362" s="156"/>
      <c r="H362" s="105"/>
      <c r="I362" s="134">
        <f t="shared" si="175"/>
        <v>0</v>
      </c>
      <c r="J362" s="176">
        <f t="shared" si="176"/>
        <v>0</v>
      </c>
      <c r="K362" s="270"/>
      <c r="L362" s="176">
        <f t="shared" si="177"/>
        <v>0</v>
      </c>
      <c r="M362" s="169">
        <v>4</v>
      </c>
      <c r="N362" s="167"/>
      <c r="O362" s="167"/>
    </row>
    <row r="363" spans="1:15" ht="24">
      <c r="A363" s="275">
        <v>20</v>
      </c>
      <c r="B363" s="161" t="s">
        <v>343</v>
      </c>
      <c r="C363" s="281" t="s">
        <v>16</v>
      </c>
      <c r="D363" s="281"/>
      <c r="E363" s="275">
        <v>3</v>
      </c>
      <c r="F363" s="156"/>
      <c r="G363" s="156"/>
      <c r="H363" s="105"/>
      <c r="I363" s="134">
        <f t="shared" ref="I363:I371" si="178">ROUND(H363+(H363*K363),2)</f>
        <v>0</v>
      </c>
      <c r="J363" s="176">
        <f t="shared" ref="J363:J371" si="179">ROUND(E363*H363,2)</f>
        <v>0</v>
      </c>
      <c r="K363" s="270"/>
      <c r="L363" s="176">
        <f t="shared" ref="L363:L371" si="180">ROUND(J363+(J363*K363),2)</f>
        <v>0</v>
      </c>
      <c r="M363" s="169">
        <v>4</v>
      </c>
      <c r="N363" s="167"/>
      <c r="O363" s="167"/>
    </row>
    <row r="364" spans="1:15" ht="36">
      <c r="A364" s="275">
        <v>21</v>
      </c>
      <c r="B364" s="161" t="s">
        <v>344</v>
      </c>
      <c r="C364" s="281" t="s">
        <v>16</v>
      </c>
      <c r="D364" s="281"/>
      <c r="E364" s="275">
        <v>2</v>
      </c>
      <c r="F364" s="156"/>
      <c r="G364" s="156"/>
      <c r="H364" s="105"/>
      <c r="I364" s="134">
        <f t="shared" si="178"/>
        <v>0</v>
      </c>
      <c r="J364" s="176">
        <f t="shared" si="179"/>
        <v>0</v>
      </c>
      <c r="K364" s="270"/>
      <c r="L364" s="176">
        <f t="shared" si="180"/>
        <v>0</v>
      </c>
      <c r="M364" s="169">
        <v>1</v>
      </c>
      <c r="N364" s="167"/>
      <c r="O364" s="167"/>
    </row>
    <row r="365" spans="1:15" ht="24">
      <c r="A365" s="275">
        <v>22</v>
      </c>
      <c r="B365" s="161" t="s">
        <v>345</v>
      </c>
      <c r="C365" s="281" t="s">
        <v>16</v>
      </c>
      <c r="D365" s="281"/>
      <c r="E365" s="275">
        <v>3</v>
      </c>
      <c r="F365" s="156"/>
      <c r="G365" s="156"/>
      <c r="H365" s="105"/>
      <c r="I365" s="134">
        <f t="shared" si="178"/>
        <v>0</v>
      </c>
      <c r="J365" s="176">
        <f t="shared" si="179"/>
        <v>0</v>
      </c>
      <c r="K365" s="270"/>
      <c r="L365" s="176">
        <f t="shared" si="180"/>
        <v>0</v>
      </c>
      <c r="M365" s="169">
        <v>1</v>
      </c>
      <c r="N365" s="167"/>
      <c r="O365" s="167"/>
    </row>
    <row r="366" spans="1:15" ht="24">
      <c r="A366" s="275">
        <v>23</v>
      </c>
      <c r="B366" s="161" t="s">
        <v>346</v>
      </c>
      <c r="C366" s="281" t="s">
        <v>16</v>
      </c>
      <c r="D366" s="281"/>
      <c r="E366" s="275">
        <v>2</v>
      </c>
      <c r="F366" s="156"/>
      <c r="G366" s="156"/>
      <c r="H366" s="105"/>
      <c r="I366" s="134">
        <f t="shared" si="178"/>
        <v>0</v>
      </c>
      <c r="J366" s="176">
        <f t="shared" si="179"/>
        <v>0</v>
      </c>
      <c r="K366" s="270"/>
      <c r="L366" s="176">
        <f t="shared" si="180"/>
        <v>0</v>
      </c>
      <c r="M366" s="169">
        <v>1</v>
      </c>
      <c r="N366" s="167"/>
      <c r="O366" s="167"/>
    </row>
    <row r="367" spans="1:15" ht="24">
      <c r="A367" s="275">
        <v>24</v>
      </c>
      <c r="B367" s="161" t="s">
        <v>347</v>
      </c>
      <c r="C367" s="281" t="s">
        <v>16</v>
      </c>
      <c r="D367" s="281"/>
      <c r="E367" s="275">
        <v>3</v>
      </c>
      <c r="F367" s="156"/>
      <c r="G367" s="156"/>
      <c r="H367" s="105"/>
      <c r="I367" s="134">
        <f t="shared" si="178"/>
        <v>0</v>
      </c>
      <c r="J367" s="176">
        <f t="shared" si="179"/>
        <v>0</v>
      </c>
      <c r="K367" s="270"/>
      <c r="L367" s="176">
        <f t="shared" si="180"/>
        <v>0</v>
      </c>
      <c r="M367" s="169">
        <v>1</v>
      </c>
      <c r="N367" s="167"/>
      <c r="O367" s="167"/>
    </row>
    <row r="368" spans="1:15" ht="24">
      <c r="A368" s="275">
        <v>25</v>
      </c>
      <c r="B368" s="161" t="s">
        <v>348</v>
      </c>
      <c r="C368" s="281" t="s">
        <v>16</v>
      </c>
      <c r="D368" s="281"/>
      <c r="E368" s="275">
        <v>6</v>
      </c>
      <c r="F368" s="156"/>
      <c r="G368" s="156"/>
      <c r="H368" s="105"/>
      <c r="I368" s="134">
        <f t="shared" si="178"/>
        <v>0</v>
      </c>
      <c r="J368" s="176">
        <f t="shared" si="179"/>
        <v>0</v>
      </c>
      <c r="K368" s="270"/>
      <c r="L368" s="176">
        <f t="shared" si="180"/>
        <v>0</v>
      </c>
      <c r="M368" s="169">
        <v>20</v>
      </c>
      <c r="N368" s="167"/>
      <c r="O368" s="167"/>
    </row>
    <row r="369" spans="1:84" ht="24">
      <c r="A369" s="275">
        <v>26</v>
      </c>
      <c r="B369" s="161" t="s">
        <v>349</v>
      </c>
      <c r="C369" s="281" t="s">
        <v>16</v>
      </c>
      <c r="D369" s="281"/>
      <c r="E369" s="275">
        <v>15</v>
      </c>
      <c r="F369" s="156"/>
      <c r="G369" s="156"/>
      <c r="H369" s="105"/>
      <c r="I369" s="134">
        <f t="shared" si="178"/>
        <v>0</v>
      </c>
      <c r="J369" s="176">
        <f t="shared" si="179"/>
        <v>0</v>
      </c>
      <c r="K369" s="270"/>
      <c r="L369" s="176">
        <f t="shared" si="180"/>
        <v>0</v>
      </c>
      <c r="M369" s="169">
        <v>20</v>
      </c>
      <c r="N369" s="167"/>
      <c r="O369" s="167"/>
    </row>
    <row r="370" spans="1:84" ht="24">
      <c r="A370" s="275">
        <v>27</v>
      </c>
      <c r="B370" s="161" t="s">
        <v>350</v>
      </c>
      <c r="C370" s="281" t="s">
        <v>16</v>
      </c>
      <c r="D370" s="281"/>
      <c r="E370" s="275">
        <v>12</v>
      </c>
      <c r="F370" s="156"/>
      <c r="G370" s="156"/>
      <c r="H370" s="105"/>
      <c r="I370" s="134">
        <f t="shared" si="178"/>
        <v>0</v>
      </c>
      <c r="J370" s="176">
        <f t="shared" si="179"/>
        <v>0</v>
      </c>
      <c r="K370" s="270"/>
      <c r="L370" s="176">
        <f t="shared" si="180"/>
        <v>0</v>
      </c>
      <c r="M370" s="169">
        <v>20</v>
      </c>
      <c r="N370" s="167"/>
      <c r="O370" s="167"/>
    </row>
    <row r="371" spans="1:84" ht="24">
      <c r="A371" s="275">
        <v>28</v>
      </c>
      <c r="B371" s="161" t="s">
        <v>351</v>
      </c>
      <c r="C371" s="281" t="s">
        <v>16</v>
      </c>
      <c r="D371" s="281"/>
      <c r="E371" s="275">
        <v>30</v>
      </c>
      <c r="F371" s="156"/>
      <c r="G371" s="156"/>
      <c r="H371" s="105"/>
      <c r="I371" s="134">
        <f t="shared" si="178"/>
        <v>0</v>
      </c>
      <c r="J371" s="176">
        <f t="shared" si="179"/>
        <v>0</v>
      </c>
      <c r="K371" s="270"/>
      <c r="L371" s="176">
        <f t="shared" si="180"/>
        <v>0</v>
      </c>
      <c r="M371" s="169">
        <v>20</v>
      </c>
      <c r="N371" s="167"/>
      <c r="O371" s="167"/>
    </row>
    <row r="372" spans="1:84" ht="24">
      <c r="A372" s="275">
        <v>29</v>
      </c>
      <c r="B372" s="161" t="s">
        <v>352</v>
      </c>
      <c r="C372" s="281" t="s">
        <v>16</v>
      </c>
      <c r="D372" s="281"/>
      <c r="E372" s="275">
        <v>30</v>
      </c>
      <c r="F372" s="156"/>
      <c r="G372" s="156"/>
      <c r="H372" s="105"/>
      <c r="I372" s="134">
        <f t="shared" ref="I372:I373" si="181">ROUND(H372+(H372*K372),2)</f>
        <v>0</v>
      </c>
      <c r="J372" s="176">
        <f t="shared" ref="J372:J373" si="182">ROUND(E372*H372,2)</f>
        <v>0</v>
      </c>
      <c r="K372" s="270"/>
      <c r="L372" s="176">
        <f t="shared" ref="L372:L373" si="183">ROUND(J372+(J372*K372),2)</f>
        <v>0</v>
      </c>
      <c r="M372" s="169">
        <v>20</v>
      </c>
      <c r="N372" s="167"/>
      <c r="O372" s="167"/>
    </row>
    <row r="373" spans="1:84" ht="14.25" thickBot="1">
      <c r="A373" s="275">
        <v>30</v>
      </c>
      <c r="B373" s="161" t="s">
        <v>353</v>
      </c>
      <c r="C373" s="281" t="s">
        <v>16</v>
      </c>
      <c r="D373" s="281"/>
      <c r="E373" s="275">
        <v>15</v>
      </c>
      <c r="F373" s="156"/>
      <c r="G373" s="156"/>
      <c r="H373" s="105"/>
      <c r="I373" s="273">
        <f t="shared" si="181"/>
        <v>0</v>
      </c>
      <c r="J373" s="176">
        <f t="shared" si="182"/>
        <v>0</v>
      </c>
      <c r="K373" s="270"/>
      <c r="L373" s="176">
        <f t="shared" si="183"/>
        <v>0</v>
      </c>
      <c r="M373" s="169">
        <v>1</v>
      </c>
      <c r="N373" s="167"/>
      <c r="O373" s="167"/>
    </row>
    <row r="374" spans="1:84" s="146" customFormat="1" ht="15" customHeight="1" thickBot="1">
      <c r="A374" s="162"/>
      <c r="B374" s="162"/>
      <c r="C374" s="162"/>
      <c r="D374" s="162"/>
      <c r="E374" s="162"/>
      <c r="F374" s="162"/>
      <c r="G374" s="283"/>
      <c r="H374" s="283"/>
      <c r="I374" s="164" t="s">
        <v>410</v>
      </c>
      <c r="J374" s="164">
        <f>SUM(J345:J373)</f>
        <v>0</v>
      </c>
      <c r="K374" s="163"/>
      <c r="L374" s="164">
        <f>SUM(L345:L373)</f>
        <v>0</v>
      </c>
      <c r="M374" s="168"/>
      <c r="N374" s="280">
        <f>SUM(N345:N373)</f>
        <v>0</v>
      </c>
      <c r="O374" s="280">
        <f>SUM(O345:O373)</f>
        <v>0</v>
      </c>
      <c r="P374" s="260"/>
      <c r="Q374" s="260"/>
      <c r="R374" s="260"/>
      <c r="S374" s="260"/>
      <c r="T374" s="260"/>
      <c r="U374" s="260"/>
      <c r="V374" s="260"/>
      <c r="W374" s="260"/>
      <c r="X374" s="260"/>
      <c r="Y374" s="260"/>
      <c r="Z374" s="260"/>
      <c r="AA374" s="260"/>
      <c r="AB374" s="260"/>
      <c r="AC374" s="260"/>
      <c r="AD374" s="260"/>
      <c r="AE374" s="260"/>
      <c r="AF374" s="260"/>
      <c r="AG374" s="260"/>
      <c r="AH374" s="260"/>
      <c r="AI374" s="260"/>
      <c r="AJ374" s="260"/>
      <c r="AK374" s="260"/>
      <c r="AL374" s="260"/>
      <c r="AM374" s="260"/>
      <c r="AN374" s="260"/>
      <c r="AO374" s="260"/>
      <c r="AP374" s="260"/>
      <c r="AQ374" s="260"/>
      <c r="AR374" s="260"/>
      <c r="AS374" s="260"/>
      <c r="AT374" s="260"/>
      <c r="AU374" s="260"/>
      <c r="AV374" s="260"/>
      <c r="AW374" s="260"/>
      <c r="AX374" s="260"/>
      <c r="AY374" s="260"/>
      <c r="AZ374" s="260"/>
      <c r="BA374" s="260"/>
      <c r="BB374" s="260"/>
      <c r="BC374" s="260"/>
      <c r="BD374" s="260"/>
      <c r="BE374" s="260"/>
      <c r="BF374" s="260"/>
      <c r="BG374" s="260"/>
      <c r="BH374" s="260"/>
      <c r="BI374" s="260"/>
      <c r="BJ374" s="260"/>
      <c r="BK374" s="260"/>
      <c r="BL374" s="260"/>
      <c r="BM374" s="260"/>
      <c r="BN374" s="260"/>
      <c r="BO374" s="260"/>
      <c r="BP374" s="260"/>
      <c r="BQ374" s="260"/>
      <c r="BR374" s="260"/>
      <c r="BS374" s="260"/>
      <c r="BT374" s="260"/>
      <c r="BU374" s="260"/>
      <c r="BV374" s="260"/>
      <c r="BW374" s="260"/>
      <c r="BX374" s="260"/>
      <c r="BY374" s="260"/>
      <c r="BZ374" s="260"/>
      <c r="CA374" s="260"/>
      <c r="CB374" s="260"/>
      <c r="CC374" s="260"/>
      <c r="CD374" s="260"/>
      <c r="CE374" s="260"/>
      <c r="CF374" s="260"/>
    </row>
    <row r="375" spans="1:84" s="146" customFormat="1" ht="15" customHeight="1">
      <c r="A375" s="162"/>
      <c r="B375" s="162"/>
      <c r="C375" s="162"/>
      <c r="D375" s="162"/>
      <c r="E375" s="162"/>
      <c r="F375" s="162"/>
      <c r="G375" s="265"/>
      <c r="H375" s="265"/>
      <c r="I375" s="265"/>
      <c r="J375" s="265"/>
      <c r="K375" s="265"/>
      <c r="L375" s="265"/>
      <c r="M375" s="168"/>
      <c r="N375" s="168"/>
      <c r="O375" s="168"/>
      <c r="P375" s="260"/>
      <c r="Q375" s="260"/>
      <c r="R375" s="260"/>
      <c r="S375" s="260"/>
      <c r="T375" s="260"/>
      <c r="U375" s="260"/>
      <c r="V375" s="260"/>
      <c r="W375" s="260"/>
      <c r="X375" s="260"/>
      <c r="Y375" s="260"/>
      <c r="Z375" s="260"/>
      <c r="AA375" s="260"/>
      <c r="AB375" s="260"/>
      <c r="AC375" s="260"/>
      <c r="AD375" s="260"/>
      <c r="AE375" s="260"/>
      <c r="AF375" s="260"/>
      <c r="AG375" s="260"/>
      <c r="AH375" s="260"/>
      <c r="AI375" s="260"/>
      <c r="AJ375" s="260"/>
      <c r="AK375" s="260"/>
      <c r="AL375" s="260"/>
      <c r="AM375" s="260"/>
      <c r="AN375" s="260"/>
      <c r="AO375" s="260"/>
      <c r="AP375" s="260"/>
      <c r="AQ375" s="260"/>
      <c r="AR375" s="260"/>
      <c r="AS375" s="260"/>
      <c r="AT375" s="260"/>
      <c r="AU375" s="260"/>
      <c r="AV375" s="260"/>
      <c r="AW375" s="260"/>
      <c r="AX375" s="260"/>
      <c r="AY375" s="260"/>
      <c r="AZ375" s="260"/>
      <c r="BA375" s="260"/>
      <c r="BB375" s="260"/>
      <c r="BC375" s="260"/>
      <c r="BD375" s="260"/>
      <c r="BE375" s="260"/>
      <c r="BF375" s="260"/>
      <c r="BG375" s="260"/>
      <c r="BH375" s="260"/>
      <c r="BI375" s="260"/>
      <c r="BJ375" s="260"/>
      <c r="BK375" s="260"/>
      <c r="BL375" s="260"/>
      <c r="BM375" s="260"/>
      <c r="BN375" s="260"/>
      <c r="BO375" s="260"/>
      <c r="BP375" s="260"/>
      <c r="BQ375" s="260"/>
      <c r="BR375" s="260"/>
      <c r="BS375" s="260"/>
      <c r="BT375" s="260"/>
      <c r="BU375" s="260"/>
      <c r="BV375" s="260"/>
      <c r="BW375" s="260"/>
      <c r="BX375" s="260"/>
      <c r="BY375" s="260"/>
      <c r="BZ375" s="260"/>
      <c r="CA375" s="260"/>
      <c r="CB375" s="260"/>
      <c r="CC375" s="260"/>
      <c r="CD375" s="260"/>
      <c r="CE375" s="260"/>
      <c r="CF375" s="260"/>
    </row>
    <row r="376" spans="1:84" ht="24" customHeight="1">
      <c r="A376" s="301" t="s">
        <v>372</v>
      </c>
      <c r="B376" s="301"/>
      <c r="C376" s="301"/>
      <c r="D376" s="301"/>
      <c r="E376" s="301"/>
      <c r="F376" s="301"/>
      <c r="G376" s="301"/>
      <c r="H376" s="301"/>
      <c r="I376" s="301"/>
      <c r="J376" s="301"/>
      <c r="K376" s="301"/>
      <c r="L376" s="301"/>
      <c r="M376" s="301"/>
      <c r="N376" s="301"/>
      <c r="O376" s="301"/>
    </row>
    <row r="377" spans="1:84" ht="11.25" customHeight="1">
      <c r="A377" s="152" t="s">
        <v>373</v>
      </c>
      <c r="B377" s="153"/>
      <c r="C377" s="153"/>
      <c r="D377" s="153"/>
      <c r="E377" s="153"/>
      <c r="F377" s="153"/>
      <c r="G377" s="153"/>
      <c r="H377" s="153"/>
      <c r="I377" s="153"/>
      <c r="J377" s="153"/>
      <c r="K377" s="153"/>
      <c r="L377" s="153"/>
      <c r="M377" s="153"/>
      <c r="N377" s="153"/>
      <c r="O377" s="153"/>
    </row>
    <row r="378" spans="1:84" ht="11.25" customHeight="1">
      <c r="A378" s="152" t="s">
        <v>374</v>
      </c>
      <c r="B378" s="153"/>
      <c r="C378" s="153"/>
      <c r="D378" s="153"/>
      <c r="E378" s="153"/>
      <c r="F378" s="153"/>
      <c r="G378" s="153"/>
      <c r="H378" s="153"/>
      <c r="I378" s="153"/>
      <c r="J378" s="153"/>
      <c r="K378" s="153"/>
      <c r="L378" s="153"/>
      <c r="M378" s="153"/>
      <c r="N378" s="153"/>
      <c r="O378" s="153"/>
    </row>
    <row r="379" spans="1:84" ht="11.25" customHeight="1">
      <c r="A379" s="296"/>
      <c r="B379" s="296"/>
      <c r="C379" s="296"/>
      <c r="D379" s="296"/>
      <c r="E379" s="296"/>
      <c r="F379" s="296"/>
      <c r="G379" s="296"/>
      <c r="H379" s="296"/>
      <c r="I379" s="296"/>
      <c r="J379" s="296"/>
      <c r="K379" s="296"/>
      <c r="L379" s="296"/>
      <c r="M379" s="151"/>
      <c r="N379" s="151"/>
      <c r="O379" s="151"/>
    </row>
    <row r="380" spans="1:84" ht="11.25" customHeight="1">
      <c r="A380" s="166"/>
      <c r="B380" s="166"/>
      <c r="C380" s="166"/>
      <c r="D380" s="166"/>
      <c r="E380" s="166"/>
      <c r="F380" s="166"/>
      <c r="G380" s="166"/>
      <c r="H380" s="166"/>
      <c r="I380" s="166"/>
      <c r="J380" s="166"/>
      <c r="K380" s="166"/>
      <c r="L380" s="166"/>
      <c r="M380" s="151"/>
      <c r="N380" s="151"/>
      <c r="O380" s="151"/>
    </row>
    <row r="381" spans="1:84" ht="11.25" customHeight="1">
      <c r="A381" s="166"/>
      <c r="B381" s="166"/>
      <c r="C381" s="166"/>
      <c r="D381" s="166"/>
      <c r="E381" s="166"/>
      <c r="F381" s="166"/>
      <c r="G381" s="166"/>
      <c r="H381" s="166"/>
      <c r="I381" s="166"/>
      <c r="J381" s="166"/>
      <c r="K381" s="166"/>
      <c r="L381" s="166"/>
    </row>
    <row r="382" spans="1:84" ht="11.25" customHeight="1">
      <c r="A382" s="249"/>
      <c r="B382" s="249"/>
      <c r="C382" s="249"/>
      <c r="D382" s="249"/>
      <c r="E382" s="249"/>
      <c r="F382" s="249"/>
      <c r="G382" s="249"/>
      <c r="H382" s="249"/>
      <c r="I382" s="249"/>
      <c r="J382" s="249"/>
      <c r="K382" s="249"/>
      <c r="L382" s="249"/>
    </row>
    <row r="383" spans="1:84" ht="11.25" customHeight="1">
      <c r="B383" s="191"/>
      <c r="C383" s="191"/>
    </row>
    <row r="384" spans="1:84" ht="11.25" customHeight="1">
      <c r="B384" s="183"/>
    </row>
    <row r="385" spans="2:2" ht="11.25" customHeight="1">
      <c r="B385" s="183"/>
    </row>
    <row r="386" spans="2:2" ht="11.25" customHeight="1">
      <c r="B386" s="183"/>
    </row>
    <row r="387" spans="2:2" ht="11.25" customHeight="1">
      <c r="B387" s="183"/>
    </row>
    <row r="388" spans="2:2" ht="11.25" customHeight="1">
      <c r="B388" s="183"/>
    </row>
    <row r="389" spans="2:2" ht="11.25" customHeight="1">
      <c r="B389" s="183"/>
    </row>
    <row r="390" spans="2:2" ht="11.25" customHeight="1">
      <c r="B390" s="183"/>
    </row>
    <row r="391" spans="2:2" ht="11.25" customHeight="1">
      <c r="B391" s="183"/>
    </row>
    <row r="392" spans="2:2" ht="11.25" customHeight="1">
      <c r="B392" s="183"/>
    </row>
    <row r="393" spans="2:2" ht="11.25" customHeight="1">
      <c r="B393" s="183"/>
    </row>
    <row r="394" spans="2:2" ht="11.25" customHeight="1">
      <c r="B394" s="183"/>
    </row>
    <row r="395" spans="2:2" ht="11.25" customHeight="1">
      <c r="B395" s="183"/>
    </row>
    <row r="396" spans="2:2" ht="11.25" customHeight="1">
      <c r="B396" s="183"/>
    </row>
    <row r="397" spans="2:2" ht="11.25" customHeight="1">
      <c r="B397" s="183"/>
    </row>
    <row r="398" spans="2:2" ht="11.25" customHeight="1">
      <c r="B398" s="183"/>
    </row>
    <row r="399" spans="2:2" ht="11.25" customHeight="1">
      <c r="B399" s="183"/>
    </row>
    <row r="400" spans="2:2" ht="11.25" customHeight="1">
      <c r="B400" s="183"/>
    </row>
    <row r="401" spans="2:2" ht="11.25" customHeight="1">
      <c r="B401" s="183"/>
    </row>
    <row r="402" spans="2:2" ht="11.25" customHeight="1">
      <c r="B402" s="183"/>
    </row>
    <row r="403" spans="2:2" ht="11.25" customHeight="1">
      <c r="B403" s="183"/>
    </row>
    <row r="404" spans="2:2" ht="11.25" customHeight="1">
      <c r="B404" s="183"/>
    </row>
    <row r="405" spans="2:2" ht="11.25" customHeight="1">
      <c r="B405" s="183"/>
    </row>
    <row r="406" spans="2:2" ht="11.25" customHeight="1">
      <c r="B406" s="183"/>
    </row>
    <row r="407" spans="2:2" ht="11.25" customHeight="1">
      <c r="B407" s="183"/>
    </row>
    <row r="408" spans="2:2" ht="11.25" customHeight="1">
      <c r="B408" s="183"/>
    </row>
    <row r="409" spans="2:2" ht="11.25" customHeight="1">
      <c r="B409" s="183"/>
    </row>
    <row r="410" spans="2:2" ht="11.25" customHeight="1">
      <c r="B410" s="183"/>
    </row>
    <row r="411" spans="2:2" ht="11.25" customHeight="1">
      <c r="B411" s="183"/>
    </row>
    <row r="412" spans="2:2" ht="11.25" customHeight="1">
      <c r="B412" s="183"/>
    </row>
    <row r="413" spans="2:2" ht="11.25" customHeight="1">
      <c r="B413" s="183"/>
    </row>
    <row r="414" spans="2:2" ht="11.25" customHeight="1">
      <c r="B414" s="183"/>
    </row>
    <row r="415" spans="2:2" ht="11.25" customHeight="1">
      <c r="B415" s="183"/>
    </row>
    <row r="416" spans="2:2" ht="11.25" customHeight="1">
      <c r="B416" s="183"/>
    </row>
    <row r="417" spans="2:2" ht="11.25" customHeight="1">
      <c r="B417" s="183"/>
    </row>
    <row r="418" spans="2:2" ht="11.25" customHeight="1">
      <c r="B418" s="183"/>
    </row>
    <row r="419" spans="2:2" ht="11.25" customHeight="1">
      <c r="B419" s="183"/>
    </row>
    <row r="420" spans="2:2" ht="11.25" customHeight="1">
      <c r="B420" s="183"/>
    </row>
    <row r="421" spans="2:2" ht="11.25" customHeight="1">
      <c r="B421" s="183"/>
    </row>
    <row r="422" spans="2:2" ht="11.25" customHeight="1">
      <c r="B422" s="183"/>
    </row>
    <row r="423" spans="2:2" ht="11.25" customHeight="1">
      <c r="B423" s="183"/>
    </row>
    <row r="424" spans="2:2" ht="11.25" customHeight="1">
      <c r="B424" s="183"/>
    </row>
    <row r="425" spans="2:2" ht="11.25" customHeight="1">
      <c r="B425" s="183"/>
    </row>
    <row r="426" spans="2:2" ht="11.25" customHeight="1">
      <c r="B426" s="183"/>
    </row>
    <row r="427" spans="2:2" ht="11.25" customHeight="1">
      <c r="B427" s="183"/>
    </row>
    <row r="428" spans="2:2" ht="11.25" customHeight="1">
      <c r="B428" s="183"/>
    </row>
    <row r="429" spans="2:2" ht="11.25" customHeight="1">
      <c r="B429" s="183"/>
    </row>
    <row r="430" spans="2:2" ht="11.25" customHeight="1">
      <c r="B430" s="183"/>
    </row>
    <row r="431" spans="2:2" ht="11.25" customHeight="1">
      <c r="B431" s="183"/>
    </row>
    <row r="432" spans="2:2" ht="11.25" customHeight="1">
      <c r="B432" s="183"/>
    </row>
    <row r="433" spans="2:2" ht="11.25" customHeight="1">
      <c r="B433" s="183"/>
    </row>
    <row r="434" spans="2:2" ht="11.25" customHeight="1">
      <c r="B434" s="183"/>
    </row>
    <row r="435" spans="2:2" ht="11.25" customHeight="1">
      <c r="B435" s="183"/>
    </row>
    <row r="436" spans="2:2" ht="11.25" customHeight="1">
      <c r="B436" s="183"/>
    </row>
    <row r="437" spans="2:2" ht="11.25" customHeight="1">
      <c r="B437" s="183"/>
    </row>
    <row r="438" spans="2:2" ht="11.25" customHeight="1">
      <c r="B438" s="183"/>
    </row>
    <row r="439" spans="2:2" ht="11.25" customHeight="1">
      <c r="B439" s="183"/>
    </row>
    <row r="440" spans="2:2" ht="11.25" customHeight="1">
      <c r="B440" s="183"/>
    </row>
    <row r="441" spans="2:2" ht="11.25" customHeight="1">
      <c r="B441" s="183"/>
    </row>
    <row r="442" spans="2:2" ht="11.25" customHeight="1">
      <c r="B442" s="183"/>
    </row>
    <row r="443" spans="2:2" ht="11.25" customHeight="1">
      <c r="B443" s="183"/>
    </row>
    <row r="444" spans="2:2" ht="11.25" customHeight="1">
      <c r="B444" s="183"/>
    </row>
    <row r="445" spans="2:2" ht="11.25" customHeight="1">
      <c r="B445" s="183"/>
    </row>
    <row r="446" spans="2:2" ht="11.25" customHeight="1">
      <c r="B446" s="183"/>
    </row>
    <row r="447" spans="2:2" ht="11.25" customHeight="1">
      <c r="B447" s="183"/>
    </row>
    <row r="448" spans="2:2" ht="11.25" customHeight="1">
      <c r="B448" s="183"/>
    </row>
    <row r="449" spans="2:2" ht="11.25" customHeight="1">
      <c r="B449" s="183"/>
    </row>
    <row r="450" spans="2:2" ht="11.25" customHeight="1">
      <c r="B450" s="183"/>
    </row>
    <row r="451" spans="2:2" ht="11.25" customHeight="1">
      <c r="B451" s="183"/>
    </row>
    <row r="452" spans="2:2" ht="11.25" customHeight="1">
      <c r="B452" s="183"/>
    </row>
    <row r="453" spans="2:2" ht="11.25" customHeight="1">
      <c r="B453" s="183"/>
    </row>
    <row r="454" spans="2:2" ht="11.25" customHeight="1">
      <c r="B454" s="183"/>
    </row>
    <row r="455" spans="2:2" ht="11.25" customHeight="1">
      <c r="B455" s="183"/>
    </row>
    <row r="456" spans="2:2" ht="11.25" customHeight="1">
      <c r="B456" s="183"/>
    </row>
    <row r="457" spans="2:2" ht="11.25" customHeight="1">
      <c r="B457" s="183"/>
    </row>
    <row r="458" spans="2:2" ht="11.25" customHeight="1">
      <c r="B458" s="183"/>
    </row>
    <row r="459" spans="2:2" ht="11.25" customHeight="1">
      <c r="B459" s="183"/>
    </row>
    <row r="460" spans="2:2" ht="11.25" customHeight="1">
      <c r="B460" s="183"/>
    </row>
    <row r="461" spans="2:2" ht="11.25" customHeight="1">
      <c r="B461" s="183"/>
    </row>
    <row r="462" spans="2:2" ht="11.25" customHeight="1">
      <c r="B462" s="183"/>
    </row>
    <row r="463" spans="2:2" ht="11.25" customHeight="1">
      <c r="B463" s="183"/>
    </row>
    <row r="464" spans="2:2" ht="11.25" customHeight="1">
      <c r="B464" s="183"/>
    </row>
    <row r="465" spans="2:2" ht="11.25" customHeight="1">
      <c r="B465" s="183"/>
    </row>
    <row r="466" spans="2:2" ht="11.25" customHeight="1">
      <c r="B466" s="183"/>
    </row>
    <row r="467" spans="2:2" ht="11.25" customHeight="1">
      <c r="B467" s="183"/>
    </row>
    <row r="468" spans="2:2" ht="11.25" customHeight="1">
      <c r="B468" s="183"/>
    </row>
    <row r="469" spans="2:2" ht="11.25" customHeight="1">
      <c r="B469" s="183"/>
    </row>
    <row r="470" spans="2:2" ht="11.25" customHeight="1">
      <c r="B470" s="183"/>
    </row>
    <row r="471" spans="2:2" ht="11.25" customHeight="1">
      <c r="B471" s="183"/>
    </row>
    <row r="472" spans="2:2" ht="11.25" customHeight="1">
      <c r="B472" s="183"/>
    </row>
    <row r="473" spans="2:2" ht="11.25" customHeight="1">
      <c r="B473" s="183"/>
    </row>
    <row r="474" spans="2:2" ht="11.25" customHeight="1">
      <c r="B474" s="183"/>
    </row>
    <row r="475" spans="2:2" ht="11.25" customHeight="1">
      <c r="B475" s="183"/>
    </row>
    <row r="476" spans="2:2" ht="11.25" customHeight="1">
      <c r="B476" s="183"/>
    </row>
    <row r="477" spans="2:2" ht="11.25" customHeight="1">
      <c r="B477" s="183"/>
    </row>
    <row r="478" spans="2:2" ht="11.25" customHeight="1">
      <c r="B478" s="183"/>
    </row>
    <row r="479" spans="2:2" ht="11.25" customHeight="1">
      <c r="B479" s="183"/>
    </row>
    <row r="480" spans="2:2" ht="11.25" customHeight="1">
      <c r="B480" s="183"/>
    </row>
    <row r="481" spans="2:2" ht="11.25" customHeight="1">
      <c r="B481" s="183"/>
    </row>
    <row r="482" spans="2:2" ht="11.25" customHeight="1">
      <c r="B482" s="183"/>
    </row>
    <row r="483" spans="2:2" ht="11.25" customHeight="1">
      <c r="B483" s="183"/>
    </row>
    <row r="484" spans="2:2" ht="11.25" customHeight="1">
      <c r="B484" s="183"/>
    </row>
    <row r="485" spans="2:2" ht="11.25" customHeight="1">
      <c r="B485" s="183"/>
    </row>
    <row r="486" spans="2:2" ht="11.25" customHeight="1">
      <c r="B486" s="183"/>
    </row>
    <row r="487" spans="2:2" ht="11.25" customHeight="1">
      <c r="B487" s="183"/>
    </row>
    <row r="488" spans="2:2" ht="11.25" customHeight="1">
      <c r="B488" s="183"/>
    </row>
    <row r="489" spans="2:2" ht="11.25" customHeight="1">
      <c r="B489" s="183"/>
    </row>
    <row r="490" spans="2:2" ht="11.25" customHeight="1">
      <c r="B490" s="183"/>
    </row>
    <row r="491" spans="2:2" ht="11.25" customHeight="1">
      <c r="B491" s="183"/>
    </row>
    <row r="492" spans="2:2" ht="11.25" customHeight="1">
      <c r="B492" s="183"/>
    </row>
    <row r="493" spans="2:2" ht="11.25" customHeight="1">
      <c r="B493" s="183"/>
    </row>
    <row r="494" spans="2:2" ht="11.25" customHeight="1">
      <c r="B494" s="183"/>
    </row>
    <row r="495" spans="2:2" ht="11.25" customHeight="1">
      <c r="B495" s="183"/>
    </row>
    <row r="496" spans="2:2" ht="11.25" customHeight="1">
      <c r="B496" s="183"/>
    </row>
    <row r="497" spans="2:2" ht="11.25" customHeight="1">
      <c r="B497" s="183"/>
    </row>
    <row r="498" spans="2:2" ht="11.25" customHeight="1">
      <c r="B498" s="183"/>
    </row>
    <row r="499" spans="2:2" ht="11.25" customHeight="1">
      <c r="B499" s="183"/>
    </row>
    <row r="500" spans="2:2" ht="11.25" customHeight="1">
      <c r="B500" s="183"/>
    </row>
    <row r="501" spans="2:2" ht="11.25" customHeight="1">
      <c r="B501" s="183"/>
    </row>
    <row r="502" spans="2:2" ht="11.25" customHeight="1">
      <c r="B502" s="183"/>
    </row>
    <row r="503" spans="2:2" ht="11.25" customHeight="1">
      <c r="B503" s="183"/>
    </row>
    <row r="504" spans="2:2" ht="11.25" customHeight="1">
      <c r="B504" s="183"/>
    </row>
    <row r="505" spans="2:2" ht="11.25" customHeight="1">
      <c r="B505" s="183"/>
    </row>
    <row r="506" spans="2:2" ht="11.25" customHeight="1">
      <c r="B506" s="183"/>
    </row>
    <row r="507" spans="2:2" ht="11.25" customHeight="1">
      <c r="B507" s="183"/>
    </row>
    <row r="508" spans="2:2" ht="11.25" customHeight="1">
      <c r="B508" s="183"/>
    </row>
    <row r="509" spans="2:2" ht="11.25" customHeight="1">
      <c r="B509" s="183"/>
    </row>
    <row r="510" spans="2:2" ht="11.25" customHeight="1">
      <c r="B510" s="183"/>
    </row>
    <row r="511" spans="2:2" ht="11.25" customHeight="1">
      <c r="B511" s="183"/>
    </row>
    <row r="512" spans="2:2" ht="11.25" customHeight="1">
      <c r="B512" s="183"/>
    </row>
    <row r="513" spans="2:2" ht="11.25" customHeight="1">
      <c r="B513" s="183"/>
    </row>
    <row r="514" spans="2:2" ht="11.25" customHeight="1">
      <c r="B514" s="183"/>
    </row>
    <row r="515" spans="2:2" ht="11.25" customHeight="1">
      <c r="B515" s="183"/>
    </row>
    <row r="516" spans="2:2" ht="11.25" customHeight="1">
      <c r="B516" s="183"/>
    </row>
    <row r="517" spans="2:2" ht="11.25" customHeight="1">
      <c r="B517" s="183"/>
    </row>
    <row r="518" spans="2:2" ht="11.25" customHeight="1">
      <c r="B518" s="183"/>
    </row>
    <row r="519" spans="2:2" ht="11.25" customHeight="1">
      <c r="B519" s="183"/>
    </row>
    <row r="520" spans="2:2" ht="11.25" customHeight="1">
      <c r="B520" s="183"/>
    </row>
    <row r="521" spans="2:2" ht="11.25" customHeight="1">
      <c r="B521" s="183"/>
    </row>
    <row r="522" spans="2:2" ht="11.25" customHeight="1">
      <c r="B522" s="183"/>
    </row>
    <row r="523" spans="2:2" ht="11.25" customHeight="1">
      <c r="B523" s="183"/>
    </row>
    <row r="524" spans="2:2" ht="11.25" customHeight="1">
      <c r="B524" s="183"/>
    </row>
    <row r="525" spans="2:2" ht="11.25" customHeight="1">
      <c r="B525" s="183"/>
    </row>
    <row r="526" spans="2:2" ht="11.25" customHeight="1">
      <c r="B526" s="183"/>
    </row>
    <row r="527" spans="2:2" ht="11.25" customHeight="1">
      <c r="B527" s="183"/>
    </row>
    <row r="528" spans="2:2" ht="11.25" customHeight="1">
      <c r="B528" s="183"/>
    </row>
    <row r="529" spans="2:2" ht="11.25" customHeight="1">
      <c r="B529" s="183"/>
    </row>
    <row r="530" spans="2:2" ht="11.25" customHeight="1">
      <c r="B530" s="183"/>
    </row>
    <row r="531" spans="2:2" ht="11.25" customHeight="1">
      <c r="B531" s="183"/>
    </row>
    <row r="532" spans="2:2" ht="11.25" customHeight="1">
      <c r="B532" s="183"/>
    </row>
    <row r="533" spans="2:2" ht="11.25" customHeight="1">
      <c r="B533" s="183"/>
    </row>
    <row r="534" spans="2:2" ht="11.25" customHeight="1">
      <c r="B534" s="183"/>
    </row>
    <row r="535" spans="2:2" ht="11.25" customHeight="1">
      <c r="B535" s="183"/>
    </row>
    <row r="536" spans="2:2" ht="11.25" customHeight="1">
      <c r="B536" s="183"/>
    </row>
    <row r="537" spans="2:2" ht="11.25" customHeight="1">
      <c r="B537" s="183"/>
    </row>
    <row r="538" spans="2:2" ht="11.25" customHeight="1">
      <c r="B538" s="183"/>
    </row>
    <row r="539" spans="2:2" ht="11.25" customHeight="1">
      <c r="B539" s="183"/>
    </row>
    <row r="540" spans="2:2" ht="11.25" customHeight="1">
      <c r="B540" s="183"/>
    </row>
    <row r="541" spans="2:2" ht="11.25" customHeight="1">
      <c r="B541" s="183"/>
    </row>
    <row r="542" spans="2:2" ht="11.25" customHeight="1">
      <c r="B542" s="183"/>
    </row>
    <row r="543" spans="2:2" ht="11.25" customHeight="1">
      <c r="B543" s="183"/>
    </row>
    <row r="544" spans="2:2" ht="11.25" customHeight="1">
      <c r="B544" s="183"/>
    </row>
    <row r="545" spans="2:2" ht="11.25" customHeight="1">
      <c r="B545" s="183"/>
    </row>
    <row r="546" spans="2:2" ht="11.25" customHeight="1">
      <c r="B546" s="183"/>
    </row>
    <row r="547" spans="2:2" ht="11.25" customHeight="1">
      <c r="B547" s="183"/>
    </row>
    <row r="548" spans="2:2" ht="11.25" customHeight="1">
      <c r="B548" s="183"/>
    </row>
    <row r="549" spans="2:2" ht="11.25" customHeight="1">
      <c r="B549" s="183"/>
    </row>
    <row r="550" spans="2:2" ht="11.25" customHeight="1">
      <c r="B550" s="183"/>
    </row>
    <row r="551" spans="2:2" ht="11.25" customHeight="1">
      <c r="B551" s="183"/>
    </row>
    <row r="552" spans="2:2" ht="11.25" customHeight="1">
      <c r="B552" s="183"/>
    </row>
    <row r="553" spans="2:2" ht="11.25" customHeight="1">
      <c r="B553" s="183"/>
    </row>
    <row r="554" spans="2:2" ht="11.25" customHeight="1">
      <c r="B554" s="183"/>
    </row>
    <row r="555" spans="2:2" ht="11.25" customHeight="1">
      <c r="B555" s="183"/>
    </row>
    <row r="556" spans="2:2" ht="11.25" customHeight="1">
      <c r="B556" s="183"/>
    </row>
    <row r="557" spans="2:2" ht="11.25" customHeight="1">
      <c r="B557" s="183"/>
    </row>
    <row r="558" spans="2:2" ht="11.25" customHeight="1">
      <c r="B558" s="183"/>
    </row>
    <row r="559" spans="2:2" ht="11.25" customHeight="1">
      <c r="B559" s="183"/>
    </row>
    <row r="560" spans="2:2" ht="11.25" customHeight="1">
      <c r="B560" s="183"/>
    </row>
    <row r="561" spans="2:2" ht="11.25" customHeight="1">
      <c r="B561" s="183"/>
    </row>
    <row r="562" spans="2:2" ht="11.25" customHeight="1">
      <c r="B562" s="183"/>
    </row>
    <row r="563" spans="2:2" ht="11.25" customHeight="1">
      <c r="B563" s="183"/>
    </row>
    <row r="564" spans="2:2" ht="11.25" customHeight="1">
      <c r="B564" s="183"/>
    </row>
    <row r="565" spans="2:2" ht="11.25" customHeight="1">
      <c r="B565" s="183"/>
    </row>
    <row r="566" spans="2:2" ht="11.25" customHeight="1">
      <c r="B566" s="183"/>
    </row>
    <row r="567" spans="2:2" ht="11.25" customHeight="1">
      <c r="B567" s="183"/>
    </row>
    <row r="568" spans="2:2" ht="11.25" customHeight="1">
      <c r="B568" s="183"/>
    </row>
    <row r="569" spans="2:2" ht="11.25" customHeight="1">
      <c r="B569" s="183"/>
    </row>
    <row r="570" spans="2:2" ht="11.25" customHeight="1">
      <c r="B570" s="183"/>
    </row>
    <row r="571" spans="2:2" ht="11.25" customHeight="1">
      <c r="B571" s="183"/>
    </row>
    <row r="572" spans="2:2" ht="11.25" customHeight="1">
      <c r="B572" s="183"/>
    </row>
    <row r="573" spans="2:2" ht="11.25" customHeight="1">
      <c r="B573" s="183"/>
    </row>
    <row r="574" spans="2:2" ht="11.25" customHeight="1">
      <c r="B574" s="183"/>
    </row>
    <row r="575" spans="2:2" ht="11.25" customHeight="1">
      <c r="B575" s="183"/>
    </row>
    <row r="576" spans="2:2" ht="11.25" customHeight="1">
      <c r="B576" s="183"/>
    </row>
    <row r="577" spans="2:2" ht="11.25" customHeight="1">
      <c r="B577" s="183"/>
    </row>
    <row r="578" spans="2:2" ht="11.25" customHeight="1">
      <c r="B578" s="183"/>
    </row>
    <row r="579" spans="2:2" ht="11.25" customHeight="1">
      <c r="B579" s="183"/>
    </row>
    <row r="580" spans="2:2" ht="11.25" customHeight="1">
      <c r="B580" s="183"/>
    </row>
    <row r="581" spans="2:2" ht="11.25" customHeight="1">
      <c r="B581" s="183"/>
    </row>
    <row r="582" spans="2:2" ht="11.25" customHeight="1">
      <c r="B582" s="183"/>
    </row>
    <row r="583" spans="2:2" ht="11.25" customHeight="1">
      <c r="B583" s="183"/>
    </row>
    <row r="584" spans="2:2" ht="11.25" customHeight="1">
      <c r="B584" s="183"/>
    </row>
    <row r="585" spans="2:2" ht="11.25" customHeight="1">
      <c r="B585" s="183"/>
    </row>
    <row r="586" spans="2:2" ht="11.25" customHeight="1">
      <c r="B586" s="183"/>
    </row>
    <row r="587" spans="2:2" ht="11.25" customHeight="1">
      <c r="B587" s="183"/>
    </row>
    <row r="588" spans="2:2" ht="11.25" customHeight="1">
      <c r="B588" s="183"/>
    </row>
    <row r="589" spans="2:2" ht="11.25" customHeight="1">
      <c r="B589" s="183"/>
    </row>
    <row r="590" spans="2:2" ht="11.25" customHeight="1">
      <c r="B590" s="183"/>
    </row>
    <row r="591" spans="2:2" ht="11.25" customHeight="1">
      <c r="B591" s="183"/>
    </row>
    <row r="592" spans="2:2" ht="11.25" customHeight="1">
      <c r="B592" s="183"/>
    </row>
    <row r="593" spans="2:2" ht="11.25" customHeight="1">
      <c r="B593" s="183"/>
    </row>
    <row r="594" spans="2:2" ht="11.25" customHeight="1">
      <c r="B594" s="183"/>
    </row>
    <row r="595" spans="2:2" ht="11.25" customHeight="1">
      <c r="B595" s="183"/>
    </row>
    <row r="596" spans="2:2" ht="11.25" customHeight="1">
      <c r="B596" s="183"/>
    </row>
    <row r="597" spans="2:2" ht="11.25" customHeight="1">
      <c r="B597" s="183"/>
    </row>
    <row r="598" spans="2:2" ht="11.25" customHeight="1">
      <c r="B598" s="183"/>
    </row>
    <row r="599" spans="2:2" ht="11.25" customHeight="1">
      <c r="B599" s="183"/>
    </row>
    <row r="600" spans="2:2" ht="11.25" customHeight="1">
      <c r="B600" s="183"/>
    </row>
    <row r="601" spans="2:2" ht="11.25" customHeight="1">
      <c r="B601" s="183"/>
    </row>
    <row r="602" spans="2:2" ht="11.25" customHeight="1">
      <c r="B602" s="183"/>
    </row>
    <row r="603" spans="2:2" ht="11.25" customHeight="1">
      <c r="B603" s="183"/>
    </row>
    <row r="604" spans="2:2" ht="11.25" customHeight="1">
      <c r="B604" s="183"/>
    </row>
    <row r="605" spans="2:2" ht="11.25" customHeight="1">
      <c r="B605" s="183"/>
    </row>
    <row r="606" spans="2:2" ht="11.25" customHeight="1">
      <c r="B606" s="183"/>
    </row>
    <row r="607" spans="2:2" ht="11.25" customHeight="1">
      <c r="B607" s="183"/>
    </row>
    <row r="608" spans="2:2" ht="11.25" customHeight="1">
      <c r="B608" s="183"/>
    </row>
    <row r="609" spans="2:2" ht="11.25" customHeight="1">
      <c r="B609" s="183"/>
    </row>
    <row r="610" spans="2:2" ht="11.25" customHeight="1">
      <c r="B610" s="183"/>
    </row>
    <row r="611" spans="2:2" ht="11.25" customHeight="1">
      <c r="B611" s="183"/>
    </row>
    <row r="612" spans="2:2" ht="11.25" customHeight="1">
      <c r="B612" s="183"/>
    </row>
    <row r="613" spans="2:2" ht="11.25" customHeight="1">
      <c r="B613" s="183"/>
    </row>
    <row r="614" spans="2:2" ht="11.25" customHeight="1">
      <c r="B614" s="183"/>
    </row>
    <row r="615" spans="2:2" ht="11.25" customHeight="1">
      <c r="B615" s="183"/>
    </row>
    <row r="616" spans="2:2" ht="11.25" customHeight="1">
      <c r="B616" s="183"/>
    </row>
    <row r="617" spans="2:2" ht="11.25" customHeight="1">
      <c r="B617" s="183"/>
    </row>
    <row r="618" spans="2:2" ht="11.25" customHeight="1">
      <c r="B618" s="183"/>
    </row>
    <row r="619" spans="2:2" ht="11.25" customHeight="1">
      <c r="B619" s="183"/>
    </row>
    <row r="620" spans="2:2" ht="11.25" customHeight="1">
      <c r="B620" s="183"/>
    </row>
    <row r="621" spans="2:2" ht="11.25" customHeight="1">
      <c r="B621" s="183"/>
    </row>
    <row r="622" spans="2:2" ht="11.25" customHeight="1">
      <c r="B622" s="183"/>
    </row>
    <row r="623" spans="2:2" ht="11.25" customHeight="1">
      <c r="B623" s="183"/>
    </row>
    <row r="624" spans="2:2" ht="11.25" customHeight="1">
      <c r="B624" s="183"/>
    </row>
    <row r="625" spans="2:2" ht="11.25" customHeight="1">
      <c r="B625" s="183"/>
    </row>
    <row r="626" spans="2:2" ht="11.25" customHeight="1">
      <c r="B626" s="183"/>
    </row>
    <row r="627" spans="2:2" ht="11.25" customHeight="1">
      <c r="B627" s="183"/>
    </row>
    <row r="628" spans="2:2" ht="11.25" customHeight="1">
      <c r="B628" s="183"/>
    </row>
    <row r="629" spans="2:2" ht="11.25" customHeight="1">
      <c r="B629" s="183"/>
    </row>
    <row r="630" spans="2:2" ht="11.25" customHeight="1">
      <c r="B630" s="183"/>
    </row>
    <row r="631" spans="2:2" ht="11.25" customHeight="1">
      <c r="B631" s="183"/>
    </row>
    <row r="632" spans="2:2" ht="11.25" customHeight="1">
      <c r="B632" s="183"/>
    </row>
    <row r="633" spans="2:2" ht="11.25" customHeight="1">
      <c r="B633" s="183"/>
    </row>
    <row r="634" spans="2:2" ht="11.25" customHeight="1">
      <c r="B634" s="183"/>
    </row>
    <row r="635" spans="2:2" ht="11.25" customHeight="1">
      <c r="B635" s="183"/>
    </row>
    <row r="636" spans="2:2" ht="11.25" customHeight="1">
      <c r="B636" s="183"/>
    </row>
    <row r="637" spans="2:2" ht="11.25" customHeight="1">
      <c r="B637" s="183"/>
    </row>
    <row r="638" spans="2:2" ht="11.25" customHeight="1">
      <c r="B638" s="183"/>
    </row>
    <row r="639" spans="2:2" ht="11.25" customHeight="1">
      <c r="B639" s="183"/>
    </row>
    <row r="640" spans="2:2" ht="11.25" customHeight="1">
      <c r="B640" s="183"/>
    </row>
    <row r="641" spans="2:2" ht="11.25" customHeight="1">
      <c r="B641" s="183"/>
    </row>
    <row r="642" spans="2:2" ht="11.25" customHeight="1">
      <c r="B642" s="183"/>
    </row>
    <row r="643" spans="2:2" ht="11.25" customHeight="1">
      <c r="B643" s="183"/>
    </row>
    <row r="644" spans="2:2" ht="11.25" customHeight="1">
      <c r="B644" s="183"/>
    </row>
    <row r="645" spans="2:2" ht="11.25" customHeight="1">
      <c r="B645" s="183"/>
    </row>
    <row r="646" spans="2:2" ht="11.25" customHeight="1">
      <c r="B646" s="183"/>
    </row>
    <row r="647" spans="2:2" ht="11.25" customHeight="1">
      <c r="B647" s="183"/>
    </row>
    <row r="648" spans="2:2" ht="11.25" customHeight="1">
      <c r="B648" s="183"/>
    </row>
    <row r="649" spans="2:2" ht="11.25" customHeight="1">
      <c r="B649" s="183"/>
    </row>
    <row r="650" spans="2:2" ht="11.25" customHeight="1">
      <c r="B650" s="183"/>
    </row>
    <row r="651" spans="2:2" ht="11.25" customHeight="1">
      <c r="B651" s="183"/>
    </row>
    <row r="652" spans="2:2" ht="11.25" customHeight="1">
      <c r="B652" s="183"/>
    </row>
    <row r="653" spans="2:2" ht="11.25" customHeight="1">
      <c r="B653" s="183"/>
    </row>
    <row r="654" spans="2:2" ht="11.25" customHeight="1">
      <c r="B654" s="183"/>
    </row>
    <row r="655" spans="2:2" ht="11.25" customHeight="1">
      <c r="B655" s="183"/>
    </row>
    <row r="656" spans="2:2" ht="11.25" customHeight="1">
      <c r="B656" s="183"/>
    </row>
    <row r="657" spans="2:2" ht="11.25" customHeight="1">
      <c r="B657" s="183"/>
    </row>
    <row r="658" spans="2:2" ht="11.25" customHeight="1">
      <c r="B658" s="183"/>
    </row>
    <row r="659" spans="2:2" ht="11.25" customHeight="1">
      <c r="B659" s="183"/>
    </row>
    <row r="660" spans="2:2" ht="11.25" customHeight="1">
      <c r="B660" s="183"/>
    </row>
    <row r="661" spans="2:2" ht="11.25" customHeight="1">
      <c r="B661" s="183"/>
    </row>
    <row r="662" spans="2:2" ht="11.25" customHeight="1">
      <c r="B662" s="183"/>
    </row>
    <row r="663" spans="2:2" ht="11.25" customHeight="1">
      <c r="B663" s="183"/>
    </row>
    <row r="664" spans="2:2" ht="11.25" customHeight="1">
      <c r="B664" s="183"/>
    </row>
    <row r="665" spans="2:2" ht="11.25" customHeight="1">
      <c r="B665" s="183"/>
    </row>
    <row r="666" spans="2:2" ht="11.25" customHeight="1">
      <c r="B666" s="183"/>
    </row>
    <row r="667" spans="2:2" ht="11.25" customHeight="1">
      <c r="B667" s="183"/>
    </row>
    <row r="668" spans="2:2" ht="11.25" customHeight="1">
      <c r="B668" s="183"/>
    </row>
    <row r="669" spans="2:2" ht="11.25" customHeight="1">
      <c r="B669" s="183"/>
    </row>
    <row r="670" spans="2:2" ht="11.25" customHeight="1">
      <c r="B670" s="183"/>
    </row>
    <row r="671" spans="2:2" ht="11.25" customHeight="1">
      <c r="B671" s="183"/>
    </row>
    <row r="672" spans="2:2" ht="11.25" customHeight="1">
      <c r="B672" s="183"/>
    </row>
    <row r="673" spans="2:2" ht="11.25" customHeight="1">
      <c r="B673" s="183"/>
    </row>
    <row r="674" spans="2:2" ht="11.25" customHeight="1">
      <c r="B674" s="183"/>
    </row>
    <row r="675" spans="2:2" ht="11.25" customHeight="1">
      <c r="B675" s="183"/>
    </row>
    <row r="676" spans="2:2" ht="11.25" customHeight="1">
      <c r="B676" s="183"/>
    </row>
    <row r="677" spans="2:2" ht="11.25" customHeight="1">
      <c r="B677" s="183"/>
    </row>
    <row r="678" spans="2:2" ht="11.25" customHeight="1">
      <c r="B678" s="183"/>
    </row>
    <row r="679" spans="2:2" ht="11.25" customHeight="1">
      <c r="B679" s="183"/>
    </row>
    <row r="680" spans="2:2" ht="11.25" customHeight="1">
      <c r="B680" s="183"/>
    </row>
    <row r="681" spans="2:2" ht="11.25" customHeight="1">
      <c r="B681" s="183"/>
    </row>
    <row r="682" spans="2:2" ht="11.25" customHeight="1">
      <c r="B682" s="183"/>
    </row>
    <row r="683" spans="2:2" ht="11.25" customHeight="1">
      <c r="B683" s="183"/>
    </row>
    <row r="684" spans="2:2" ht="11.25" customHeight="1">
      <c r="B684" s="183"/>
    </row>
    <row r="685" spans="2:2" ht="11.25" customHeight="1">
      <c r="B685" s="183"/>
    </row>
    <row r="686" spans="2:2" ht="11.25" customHeight="1">
      <c r="B686" s="183"/>
    </row>
    <row r="687" spans="2:2" ht="11.25" customHeight="1">
      <c r="B687" s="183"/>
    </row>
    <row r="688" spans="2:2" ht="11.25" customHeight="1">
      <c r="B688" s="183"/>
    </row>
    <row r="689" spans="2:2" ht="11.25" customHeight="1">
      <c r="B689" s="183"/>
    </row>
    <row r="690" spans="2:2" ht="11.25" customHeight="1">
      <c r="B690" s="183"/>
    </row>
    <row r="691" spans="2:2" ht="11.25" customHeight="1">
      <c r="B691" s="183"/>
    </row>
    <row r="692" spans="2:2" ht="11.25" customHeight="1">
      <c r="B692" s="183"/>
    </row>
    <row r="693" spans="2:2" ht="11.25" customHeight="1">
      <c r="B693" s="183"/>
    </row>
    <row r="694" spans="2:2" ht="11.25" customHeight="1">
      <c r="B694" s="183"/>
    </row>
    <row r="695" spans="2:2" ht="11.25" customHeight="1">
      <c r="B695" s="183"/>
    </row>
    <row r="696" spans="2:2" ht="11.25" customHeight="1">
      <c r="B696" s="183"/>
    </row>
    <row r="697" spans="2:2" ht="11.25" customHeight="1">
      <c r="B697" s="183"/>
    </row>
    <row r="698" spans="2:2" ht="11.25" customHeight="1">
      <c r="B698" s="183"/>
    </row>
    <row r="699" spans="2:2" ht="11.25" customHeight="1">
      <c r="B699" s="183"/>
    </row>
    <row r="700" spans="2:2" ht="11.25" customHeight="1">
      <c r="B700" s="183"/>
    </row>
    <row r="701" spans="2:2" ht="11.25" customHeight="1">
      <c r="B701" s="183"/>
    </row>
    <row r="702" spans="2:2" ht="11.25" customHeight="1">
      <c r="B702" s="183"/>
    </row>
    <row r="703" spans="2:2" ht="11.25" customHeight="1">
      <c r="B703" s="183"/>
    </row>
    <row r="704" spans="2:2" ht="11.25" customHeight="1">
      <c r="B704" s="183"/>
    </row>
    <row r="705" spans="2:2" ht="11.25" customHeight="1">
      <c r="B705" s="183"/>
    </row>
    <row r="706" spans="2:2" ht="11.25" customHeight="1">
      <c r="B706" s="183"/>
    </row>
    <row r="707" spans="2:2" ht="11.25" customHeight="1">
      <c r="B707" s="183"/>
    </row>
    <row r="708" spans="2:2" ht="11.25" customHeight="1">
      <c r="B708" s="183"/>
    </row>
    <row r="709" spans="2:2" ht="11.25" customHeight="1">
      <c r="B709" s="183"/>
    </row>
    <row r="710" spans="2:2" ht="11.25" customHeight="1">
      <c r="B710" s="183"/>
    </row>
    <row r="711" spans="2:2" ht="11.25" customHeight="1">
      <c r="B711" s="183"/>
    </row>
    <row r="712" spans="2:2" ht="11.25" customHeight="1">
      <c r="B712" s="183"/>
    </row>
    <row r="713" spans="2:2" ht="11.25" customHeight="1">
      <c r="B713" s="183"/>
    </row>
    <row r="714" spans="2:2" ht="11.25" customHeight="1">
      <c r="B714" s="183"/>
    </row>
    <row r="715" spans="2:2" ht="11.25" customHeight="1">
      <c r="B715" s="183"/>
    </row>
    <row r="716" spans="2:2" ht="11.25" customHeight="1">
      <c r="B716" s="183"/>
    </row>
    <row r="717" spans="2:2" ht="11.25" customHeight="1">
      <c r="B717" s="183"/>
    </row>
    <row r="718" spans="2:2" ht="11.25" customHeight="1">
      <c r="B718" s="183"/>
    </row>
    <row r="719" spans="2:2" ht="11.25" customHeight="1">
      <c r="B719" s="183"/>
    </row>
    <row r="720" spans="2:2" ht="11.25" customHeight="1">
      <c r="B720" s="183"/>
    </row>
    <row r="721" spans="2:2" ht="11.25" customHeight="1">
      <c r="B721" s="183"/>
    </row>
    <row r="722" spans="2:2" ht="11.25" customHeight="1">
      <c r="B722" s="183"/>
    </row>
    <row r="723" spans="2:2" ht="11.25" customHeight="1">
      <c r="B723" s="183"/>
    </row>
    <row r="724" spans="2:2" ht="11.25" customHeight="1">
      <c r="B724" s="183"/>
    </row>
    <row r="725" spans="2:2" ht="11.25" customHeight="1">
      <c r="B725" s="183"/>
    </row>
    <row r="726" spans="2:2" ht="11.25" customHeight="1">
      <c r="B726" s="183"/>
    </row>
    <row r="727" spans="2:2" ht="11.25" customHeight="1">
      <c r="B727" s="183"/>
    </row>
    <row r="728" spans="2:2" ht="11.25" customHeight="1">
      <c r="B728" s="183"/>
    </row>
    <row r="729" spans="2:2" ht="11.25" customHeight="1">
      <c r="B729" s="183"/>
    </row>
    <row r="730" spans="2:2" ht="11.25" customHeight="1">
      <c r="B730" s="183"/>
    </row>
    <row r="731" spans="2:2" ht="11.25" customHeight="1">
      <c r="B731" s="183"/>
    </row>
    <row r="732" spans="2:2" ht="11.25" customHeight="1">
      <c r="B732" s="183"/>
    </row>
    <row r="733" spans="2:2" ht="11.25" customHeight="1">
      <c r="B733" s="183"/>
    </row>
    <row r="734" spans="2:2" ht="11.25" customHeight="1">
      <c r="B734" s="183"/>
    </row>
    <row r="735" spans="2:2" ht="11.25" customHeight="1">
      <c r="B735" s="183"/>
    </row>
    <row r="736" spans="2:2" ht="11.25" customHeight="1">
      <c r="B736" s="183"/>
    </row>
    <row r="737" spans="2:2" ht="11.25" customHeight="1">
      <c r="B737" s="183"/>
    </row>
    <row r="738" spans="2:2" ht="11.25" customHeight="1">
      <c r="B738" s="183"/>
    </row>
    <row r="739" spans="2:2" ht="11.25" customHeight="1">
      <c r="B739" s="183"/>
    </row>
    <row r="740" spans="2:2" ht="11.25" customHeight="1">
      <c r="B740" s="183"/>
    </row>
    <row r="741" spans="2:2" ht="11.25" customHeight="1">
      <c r="B741" s="183"/>
    </row>
    <row r="742" spans="2:2" ht="11.25" customHeight="1">
      <c r="B742" s="183"/>
    </row>
    <row r="743" spans="2:2" ht="11.25" customHeight="1">
      <c r="B743" s="183"/>
    </row>
    <row r="744" spans="2:2" ht="11.25" customHeight="1">
      <c r="B744" s="183"/>
    </row>
    <row r="745" spans="2:2" ht="11.25" customHeight="1">
      <c r="B745" s="183"/>
    </row>
    <row r="746" spans="2:2" ht="11.25" customHeight="1">
      <c r="B746" s="183"/>
    </row>
    <row r="747" spans="2:2" ht="11.25" customHeight="1">
      <c r="B747" s="183"/>
    </row>
    <row r="748" spans="2:2" ht="11.25" customHeight="1">
      <c r="B748" s="183"/>
    </row>
    <row r="749" spans="2:2" ht="11.25" customHeight="1">
      <c r="B749" s="183"/>
    </row>
    <row r="750" spans="2:2" ht="11.25" customHeight="1">
      <c r="B750" s="183"/>
    </row>
    <row r="751" spans="2:2" ht="11.25" customHeight="1">
      <c r="B751" s="183"/>
    </row>
    <row r="752" spans="2:2" ht="11.25" customHeight="1">
      <c r="B752" s="183"/>
    </row>
    <row r="753" spans="2:2" ht="11.25" customHeight="1">
      <c r="B753" s="183"/>
    </row>
    <row r="754" spans="2:2" ht="11.25" customHeight="1">
      <c r="B754" s="183"/>
    </row>
    <row r="755" spans="2:2" ht="11.25" customHeight="1">
      <c r="B755" s="183"/>
    </row>
    <row r="756" spans="2:2" ht="11.25" customHeight="1">
      <c r="B756" s="183"/>
    </row>
    <row r="757" spans="2:2" ht="11.25" customHeight="1">
      <c r="B757" s="183"/>
    </row>
    <row r="758" spans="2:2" ht="11.25" customHeight="1">
      <c r="B758" s="183"/>
    </row>
    <row r="759" spans="2:2" ht="11.25" customHeight="1">
      <c r="B759" s="183"/>
    </row>
    <row r="760" spans="2:2" ht="11.25" customHeight="1">
      <c r="B760" s="183"/>
    </row>
    <row r="761" spans="2:2" ht="11.25" customHeight="1">
      <c r="B761" s="183"/>
    </row>
    <row r="762" spans="2:2" ht="11.25" customHeight="1">
      <c r="B762" s="183"/>
    </row>
    <row r="763" spans="2:2" ht="11.25" customHeight="1">
      <c r="B763" s="183"/>
    </row>
    <row r="764" spans="2:2" ht="11.25" customHeight="1">
      <c r="B764" s="183"/>
    </row>
    <row r="765" spans="2:2" ht="11.25" customHeight="1">
      <c r="B765" s="183"/>
    </row>
    <row r="766" spans="2:2" ht="11.25" customHeight="1">
      <c r="B766" s="183"/>
    </row>
    <row r="767" spans="2:2" ht="11.25" customHeight="1">
      <c r="B767" s="183"/>
    </row>
    <row r="768" spans="2:2" ht="11.25" customHeight="1">
      <c r="B768" s="183"/>
    </row>
    <row r="769" spans="2:2" ht="11.25" customHeight="1">
      <c r="B769" s="183"/>
    </row>
    <row r="770" spans="2:2" ht="11.25" customHeight="1">
      <c r="B770" s="183"/>
    </row>
    <row r="771" spans="2:2" ht="11.25" customHeight="1">
      <c r="B771" s="183"/>
    </row>
    <row r="772" spans="2:2" ht="11.25" customHeight="1">
      <c r="B772" s="183"/>
    </row>
    <row r="773" spans="2:2" ht="11.25" customHeight="1">
      <c r="B773" s="183"/>
    </row>
    <row r="774" spans="2:2" ht="11.25" customHeight="1">
      <c r="B774" s="183"/>
    </row>
    <row r="775" spans="2:2" ht="11.25" customHeight="1">
      <c r="B775" s="183"/>
    </row>
    <row r="776" spans="2:2" ht="11.25" customHeight="1">
      <c r="B776" s="183"/>
    </row>
    <row r="777" spans="2:2" ht="11.25" customHeight="1">
      <c r="B777" s="183"/>
    </row>
    <row r="778" spans="2:2" ht="11.25" customHeight="1">
      <c r="B778" s="183"/>
    </row>
    <row r="779" spans="2:2" ht="11.25" customHeight="1">
      <c r="B779" s="183"/>
    </row>
    <row r="780" spans="2:2" ht="11.25" customHeight="1">
      <c r="B780" s="183"/>
    </row>
    <row r="781" spans="2:2" ht="11.25" customHeight="1">
      <c r="B781" s="183"/>
    </row>
    <row r="782" spans="2:2" ht="11.25" customHeight="1">
      <c r="B782" s="183"/>
    </row>
    <row r="783" spans="2:2" ht="11.25" customHeight="1">
      <c r="B783" s="183"/>
    </row>
    <row r="784" spans="2:2" ht="11.25" customHeight="1">
      <c r="B784" s="183"/>
    </row>
    <row r="785" spans="2:2" ht="11.25" customHeight="1">
      <c r="B785" s="183"/>
    </row>
    <row r="786" spans="2:2" ht="11.25" customHeight="1">
      <c r="B786" s="183"/>
    </row>
    <row r="787" spans="2:2" ht="11.25" customHeight="1">
      <c r="B787" s="183"/>
    </row>
    <row r="788" spans="2:2" ht="11.25" customHeight="1">
      <c r="B788" s="183"/>
    </row>
    <row r="789" spans="2:2" ht="11.25" customHeight="1">
      <c r="B789" s="183"/>
    </row>
    <row r="790" spans="2:2" ht="11.25" customHeight="1">
      <c r="B790" s="183"/>
    </row>
    <row r="791" spans="2:2" ht="11.25" customHeight="1">
      <c r="B791" s="183"/>
    </row>
    <row r="792" spans="2:2" ht="11.25" customHeight="1">
      <c r="B792" s="183"/>
    </row>
    <row r="793" spans="2:2" ht="11.25" customHeight="1">
      <c r="B793" s="183"/>
    </row>
    <row r="794" spans="2:2" ht="11.25" customHeight="1">
      <c r="B794" s="183"/>
    </row>
    <row r="795" spans="2:2" ht="11.25" customHeight="1">
      <c r="B795" s="183"/>
    </row>
    <row r="796" spans="2:2" ht="11.25" customHeight="1">
      <c r="B796" s="183"/>
    </row>
    <row r="797" spans="2:2" ht="11.25" customHeight="1">
      <c r="B797" s="183"/>
    </row>
    <row r="798" spans="2:2" ht="11.25" customHeight="1">
      <c r="B798" s="183"/>
    </row>
    <row r="799" spans="2:2" ht="11.25" customHeight="1">
      <c r="B799" s="183"/>
    </row>
    <row r="800" spans="2:2" ht="11.25" customHeight="1">
      <c r="B800" s="183"/>
    </row>
    <row r="801" spans="2:2" ht="11.25" customHeight="1">
      <c r="B801" s="183"/>
    </row>
    <row r="802" spans="2:2" ht="11.25" customHeight="1">
      <c r="B802" s="183"/>
    </row>
    <row r="803" spans="2:2" ht="11.25" customHeight="1">
      <c r="B803" s="183"/>
    </row>
    <row r="804" spans="2:2" ht="11.25" customHeight="1">
      <c r="B804" s="183"/>
    </row>
    <row r="805" spans="2:2" ht="11.25" customHeight="1">
      <c r="B805" s="183"/>
    </row>
    <row r="806" spans="2:2" ht="11.25" customHeight="1">
      <c r="B806" s="183"/>
    </row>
    <row r="807" spans="2:2" ht="11.25" customHeight="1">
      <c r="B807" s="183"/>
    </row>
    <row r="808" spans="2:2" ht="11.25" customHeight="1">
      <c r="B808" s="183"/>
    </row>
    <row r="809" spans="2:2" ht="11.25" customHeight="1">
      <c r="B809" s="183"/>
    </row>
    <row r="810" spans="2:2" ht="11.25" customHeight="1">
      <c r="B810" s="183"/>
    </row>
    <row r="811" spans="2:2" ht="11.25" customHeight="1">
      <c r="B811" s="183"/>
    </row>
    <row r="812" spans="2:2" ht="11.25" customHeight="1">
      <c r="B812" s="183"/>
    </row>
    <row r="813" spans="2:2" ht="11.25" customHeight="1">
      <c r="B813" s="183"/>
    </row>
    <row r="814" spans="2:2" ht="11.25" customHeight="1">
      <c r="B814" s="183"/>
    </row>
    <row r="815" spans="2:2" ht="11.25" customHeight="1">
      <c r="B815" s="183"/>
    </row>
    <row r="816" spans="2:2" ht="11.25" customHeight="1">
      <c r="B816" s="183"/>
    </row>
    <row r="817" spans="2:2" ht="11.25" customHeight="1">
      <c r="B817" s="183"/>
    </row>
    <row r="818" spans="2:2" ht="11.25" customHeight="1">
      <c r="B818" s="183"/>
    </row>
    <row r="819" spans="2:2" ht="11.25" customHeight="1">
      <c r="B819" s="183"/>
    </row>
    <row r="820" spans="2:2" ht="11.25" customHeight="1">
      <c r="B820" s="183"/>
    </row>
    <row r="821" spans="2:2" ht="11.25" customHeight="1">
      <c r="B821" s="183"/>
    </row>
    <row r="822" spans="2:2" ht="11.25" customHeight="1">
      <c r="B822" s="183"/>
    </row>
    <row r="823" spans="2:2" ht="11.25" customHeight="1">
      <c r="B823" s="183"/>
    </row>
    <row r="824" spans="2:2" ht="11.25" customHeight="1">
      <c r="B824" s="183"/>
    </row>
    <row r="825" spans="2:2" ht="11.25" customHeight="1">
      <c r="B825" s="183"/>
    </row>
    <row r="826" spans="2:2" ht="11.25" customHeight="1">
      <c r="B826" s="183"/>
    </row>
    <row r="827" spans="2:2" ht="11.25" customHeight="1">
      <c r="B827" s="183"/>
    </row>
    <row r="828" spans="2:2" ht="11.25" customHeight="1">
      <c r="B828" s="183"/>
    </row>
    <row r="829" spans="2:2" ht="11.25" customHeight="1">
      <c r="B829" s="183"/>
    </row>
    <row r="830" spans="2:2" ht="11.25" customHeight="1">
      <c r="B830" s="183"/>
    </row>
    <row r="831" spans="2:2" ht="11.25" customHeight="1">
      <c r="B831" s="183"/>
    </row>
    <row r="832" spans="2:2" ht="11.25" customHeight="1">
      <c r="B832" s="183"/>
    </row>
    <row r="833" spans="2:2" ht="11.25" customHeight="1">
      <c r="B833" s="183"/>
    </row>
    <row r="834" spans="2:2" ht="11.25" customHeight="1">
      <c r="B834" s="183"/>
    </row>
    <row r="835" spans="2:2" ht="11.25" customHeight="1">
      <c r="B835" s="183"/>
    </row>
    <row r="836" spans="2:2" ht="11.25" customHeight="1">
      <c r="B836" s="183"/>
    </row>
    <row r="837" spans="2:2" ht="11.25" customHeight="1">
      <c r="B837" s="183"/>
    </row>
    <row r="838" spans="2:2" ht="11.25" customHeight="1">
      <c r="B838" s="183"/>
    </row>
    <row r="839" spans="2:2" ht="11.25" customHeight="1">
      <c r="B839" s="183"/>
    </row>
    <row r="840" spans="2:2" ht="11.25" customHeight="1">
      <c r="B840" s="183"/>
    </row>
    <row r="841" spans="2:2" ht="11.25" customHeight="1">
      <c r="B841" s="183"/>
    </row>
    <row r="842" spans="2:2" ht="11.25" customHeight="1">
      <c r="B842" s="183"/>
    </row>
    <row r="843" spans="2:2" ht="11.25" customHeight="1">
      <c r="B843" s="183"/>
    </row>
    <row r="844" spans="2:2" ht="11.25" customHeight="1">
      <c r="B844" s="183"/>
    </row>
    <row r="845" spans="2:2" ht="11.25" customHeight="1">
      <c r="B845" s="183"/>
    </row>
    <row r="846" spans="2:2" ht="11.25" customHeight="1">
      <c r="B846" s="183"/>
    </row>
    <row r="847" spans="2:2" ht="11.25" customHeight="1">
      <c r="B847" s="183"/>
    </row>
    <row r="848" spans="2:2" ht="11.25" customHeight="1">
      <c r="B848" s="183"/>
    </row>
    <row r="849" spans="2:2" ht="11.25" customHeight="1">
      <c r="B849" s="183"/>
    </row>
    <row r="850" spans="2:2" ht="11.25" customHeight="1">
      <c r="B850" s="183"/>
    </row>
    <row r="851" spans="2:2" ht="11.25" customHeight="1">
      <c r="B851" s="183"/>
    </row>
    <row r="852" spans="2:2" ht="11.25" customHeight="1">
      <c r="B852" s="183"/>
    </row>
    <row r="853" spans="2:2" ht="11.25" customHeight="1">
      <c r="B853" s="183"/>
    </row>
    <row r="854" spans="2:2" ht="11.25" customHeight="1">
      <c r="B854" s="183"/>
    </row>
    <row r="855" spans="2:2" ht="11.25" customHeight="1">
      <c r="B855" s="183"/>
    </row>
    <row r="856" spans="2:2" ht="11.25" customHeight="1">
      <c r="B856" s="183"/>
    </row>
    <row r="857" spans="2:2" ht="11.25" customHeight="1">
      <c r="B857" s="183"/>
    </row>
    <row r="858" spans="2:2" ht="11.25" customHeight="1">
      <c r="B858" s="183"/>
    </row>
    <row r="859" spans="2:2" ht="11.25" customHeight="1">
      <c r="B859" s="183"/>
    </row>
    <row r="860" spans="2:2" ht="11.25" customHeight="1">
      <c r="B860" s="183"/>
    </row>
    <row r="861" spans="2:2" ht="11.25" customHeight="1">
      <c r="B861" s="183"/>
    </row>
    <row r="862" spans="2:2" ht="11.25" customHeight="1">
      <c r="B862" s="183"/>
    </row>
    <row r="863" spans="2:2" ht="11.25" customHeight="1">
      <c r="B863" s="183"/>
    </row>
    <row r="864" spans="2:2" ht="11.25" customHeight="1">
      <c r="B864" s="183"/>
    </row>
    <row r="865" spans="2:2" ht="11.25" customHeight="1">
      <c r="B865" s="183"/>
    </row>
    <row r="866" spans="2:2" ht="11.25" customHeight="1">
      <c r="B866" s="183"/>
    </row>
    <row r="867" spans="2:2" ht="11.25" customHeight="1">
      <c r="B867" s="183"/>
    </row>
    <row r="868" spans="2:2" ht="11.25" customHeight="1">
      <c r="B868" s="183"/>
    </row>
    <row r="869" spans="2:2" ht="11.25" customHeight="1">
      <c r="B869" s="183"/>
    </row>
    <row r="870" spans="2:2" ht="11.25" customHeight="1">
      <c r="B870" s="183"/>
    </row>
    <row r="871" spans="2:2" ht="11.25" customHeight="1">
      <c r="B871" s="183"/>
    </row>
    <row r="872" spans="2:2" ht="11.25" customHeight="1">
      <c r="B872" s="183"/>
    </row>
    <row r="873" spans="2:2" ht="11.25" customHeight="1">
      <c r="B873" s="183"/>
    </row>
    <row r="874" spans="2:2" ht="11.25" customHeight="1">
      <c r="B874" s="183"/>
    </row>
    <row r="875" spans="2:2" ht="11.25" customHeight="1">
      <c r="B875" s="183"/>
    </row>
    <row r="876" spans="2:2" ht="11.25" customHeight="1">
      <c r="B876" s="183"/>
    </row>
    <row r="877" spans="2:2" ht="11.25" customHeight="1">
      <c r="B877" s="183"/>
    </row>
    <row r="878" spans="2:2" ht="11.25" customHeight="1">
      <c r="B878" s="183"/>
    </row>
    <row r="879" spans="2:2" ht="11.25" customHeight="1">
      <c r="B879" s="183"/>
    </row>
    <row r="880" spans="2:2" ht="11.25" customHeight="1">
      <c r="B880" s="183"/>
    </row>
    <row r="881" spans="2:2" ht="11.25" customHeight="1">
      <c r="B881" s="183"/>
    </row>
    <row r="882" spans="2:2" ht="11.25" customHeight="1">
      <c r="B882" s="183"/>
    </row>
    <row r="883" spans="2:2" ht="11.25" customHeight="1">
      <c r="B883" s="183"/>
    </row>
    <row r="884" spans="2:2" ht="11.25" customHeight="1">
      <c r="B884" s="183"/>
    </row>
    <row r="885" spans="2:2" ht="11.25" customHeight="1">
      <c r="B885" s="183"/>
    </row>
    <row r="886" spans="2:2" ht="11.25" customHeight="1">
      <c r="B886" s="183"/>
    </row>
    <row r="887" spans="2:2" ht="11.25" customHeight="1">
      <c r="B887" s="183"/>
    </row>
    <row r="888" spans="2:2" ht="11.25" customHeight="1">
      <c r="B888" s="183"/>
    </row>
    <row r="889" spans="2:2" ht="11.25" customHeight="1">
      <c r="B889" s="183"/>
    </row>
    <row r="890" spans="2:2" ht="11.25" customHeight="1">
      <c r="B890" s="183"/>
    </row>
    <row r="891" spans="2:2" ht="11.25" customHeight="1">
      <c r="B891" s="183"/>
    </row>
    <row r="892" spans="2:2" ht="11.25" customHeight="1">
      <c r="B892" s="183"/>
    </row>
    <row r="893" spans="2:2" ht="11.25" customHeight="1">
      <c r="B893" s="183"/>
    </row>
    <row r="894" spans="2:2" ht="11.25" customHeight="1">
      <c r="B894" s="183"/>
    </row>
    <row r="895" spans="2:2" ht="11.25" customHeight="1">
      <c r="B895" s="183"/>
    </row>
    <row r="896" spans="2:2" ht="11.25" customHeight="1">
      <c r="B896" s="183"/>
    </row>
    <row r="897" spans="2:2" ht="11.25" customHeight="1">
      <c r="B897" s="183"/>
    </row>
    <row r="898" spans="2:2" ht="11.25" customHeight="1">
      <c r="B898" s="183"/>
    </row>
    <row r="899" spans="2:2" ht="11.25" customHeight="1">
      <c r="B899" s="183"/>
    </row>
    <row r="900" spans="2:2" ht="11.25" customHeight="1">
      <c r="B900" s="183"/>
    </row>
    <row r="901" spans="2:2" ht="11.25" customHeight="1">
      <c r="B901" s="183"/>
    </row>
    <row r="902" spans="2:2" ht="11.25" customHeight="1">
      <c r="B902" s="183"/>
    </row>
    <row r="903" spans="2:2" ht="11.25" customHeight="1">
      <c r="B903" s="183"/>
    </row>
    <row r="904" spans="2:2" ht="11.25" customHeight="1">
      <c r="B904" s="183"/>
    </row>
    <row r="905" spans="2:2" ht="11.25" customHeight="1">
      <c r="B905" s="183"/>
    </row>
    <row r="906" spans="2:2" ht="11.25" customHeight="1">
      <c r="B906" s="183"/>
    </row>
    <row r="907" spans="2:2" ht="11.25" customHeight="1">
      <c r="B907" s="183"/>
    </row>
    <row r="908" spans="2:2" ht="11.25" customHeight="1">
      <c r="B908" s="183"/>
    </row>
    <row r="909" spans="2:2" ht="11.25" customHeight="1">
      <c r="B909" s="183"/>
    </row>
    <row r="910" spans="2:2" ht="11.25" customHeight="1">
      <c r="B910" s="183"/>
    </row>
    <row r="911" spans="2:2" ht="11.25" customHeight="1">
      <c r="B911" s="183"/>
    </row>
    <row r="912" spans="2:2" ht="11.25" customHeight="1">
      <c r="B912" s="183"/>
    </row>
    <row r="913" spans="2:2" ht="11.25" customHeight="1">
      <c r="B913" s="183"/>
    </row>
    <row r="914" spans="2:2" ht="11.25" customHeight="1">
      <c r="B914" s="183"/>
    </row>
    <row r="915" spans="2:2" ht="11.25" customHeight="1">
      <c r="B915" s="183"/>
    </row>
    <row r="916" spans="2:2" ht="11.25" customHeight="1">
      <c r="B916" s="183"/>
    </row>
    <row r="917" spans="2:2" ht="11.25" customHeight="1">
      <c r="B917" s="183"/>
    </row>
    <row r="918" spans="2:2" ht="11.25" customHeight="1">
      <c r="B918" s="183"/>
    </row>
    <row r="919" spans="2:2" ht="11.25" customHeight="1">
      <c r="B919" s="183"/>
    </row>
    <row r="920" spans="2:2" ht="11.25" customHeight="1">
      <c r="B920" s="183"/>
    </row>
    <row r="921" spans="2:2" ht="11.25" customHeight="1">
      <c r="B921" s="183"/>
    </row>
    <row r="922" spans="2:2" ht="11.25" customHeight="1">
      <c r="B922" s="183"/>
    </row>
    <row r="923" spans="2:2" ht="11.25" customHeight="1">
      <c r="B923" s="183"/>
    </row>
    <row r="924" spans="2:2" ht="11.25" customHeight="1">
      <c r="B924" s="183"/>
    </row>
    <row r="925" spans="2:2" ht="11.25" customHeight="1">
      <c r="B925" s="183"/>
    </row>
    <row r="926" spans="2:2" ht="11.25" customHeight="1">
      <c r="B926" s="183"/>
    </row>
    <row r="927" spans="2:2" ht="11.25" customHeight="1">
      <c r="B927" s="183"/>
    </row>
    <row r="928" spans="2:2" ht="11.25" customHeight="1">
      <c r="B928" s="183"/>
    </row>
    <row r="929" spans="2:2" ht="11.25" customHeight="1">
      <c r="B929" s="183"/>
    </row>
    <row r="930" spans="2:2" ht="11.25" customHeight="1">
      <c r="B930" s="183"/>
    </row>
    <row r="931" spans="2:2" ht="11.25" customHeight="1">
      <c r="B931" s="183"/>
    </row>
    <row r="932" spans="2:2" ht="11.25" customHeight="1">
      <c r="B932" s="183"/>
    </row>
    <row r="933" spans="2:2" ht="11.25" customHeight="1">
      <c r="B933" s="183"/>
    </row>
    <row r="934" spans="2:2" ht="11.25" customHeight="1">
      <c r="B934" s="183"/>
    </row>
    <row r="935" spans="2:2" ht="11.25" customHeight="1">
      <c r="B935" s="183"/>
    </row>
    <row r="936" spans="2:2" ht="11.25" customHeight="1">
      <c r="B936" s="183"/>
    </row>
    <row r="937" spans="2:2" ht="11.25" customHeight="1">
      <c r="B937" s="183"/>
    </row>
    <row r="938" spans="2:2" ht="11.25" customHeight="1">
      <c r="B938" s="183"/>
    </row>
    <row r="939" spans="2:2" ht="11.25" customHeight="1">
      <c r="B939" s="183"/>
    </row>
    <row r="940" spans="2:2" ht="11.25" customHeight="1">
      <c r="B940" s="183"/>
    </row>
    <row r="941" spans="2:2" ht="11.25" customHeight="1">
      <c r="B941" s="183"/>
    </row>
    <row r="942" spans="2:2" ht="11.25" customHeight="1">
      <c r="B942" s="183"/>
    </row>
    <row r="943" spans="2:2" ht="11.25" customHeight="1">
      <c r="B943" s="183"/>
    </row>
    <row r="944" spans="2:2" ht="11.25" customHeight="1">
      <c r="B944" s="183"/>
    </row>
    <row r="945" spans="2:2" ht="11.25" customHeight="1">
      <c r="B945" s="183"/>
    </row>
    <row r="946" spans="2:2" ht="11.25" customHeight="1">
      <c r="B946" s="183"/>
    </row>
    <row r="947" spans="2:2" ht="11.25" customHeight="1">
      <c r="B947" s="183"/>
    </row>
    <row r="948" spans="2:2" ht="11.25" customHeight="1">
      <c r="B948" s="183"/>
    </row>
    <row r="949" spans="2:2" ht="11.25" customHeight="1">
      <c r="B949" s="183"/>
    </row>
    <row r="950" spans="2:2" ht="11.25" customHeight="1">
      <c r="B950" s="183"/>
    </row>
    <row r="951" spans="2:2" ht="11.25" customHeight="1">
      <c r="B951" s="183"/>
    </row>
    <row r="952" spans="2:2" ht="11.25" customHeight="1">
      <c r="B952" s="183"/>
    </row>
    <row r="953" spans="2:2" ht="11.25" customHeight="1">
      <c r="B953" s="183"/>
    </row>
    <row r="954" spans="2:2" ht="11.25" customHeight="1">
      <c r="B954" s="183"/>
    </row>
    <row r="955" spans="2:2" ht="11.25" customHeight="1">
      <c r="B955" s="183"/>
    </row>
    <row r="956" spans="2:2" ht="11.25" customHeight="1">
      <c r="B956" s="183"/>
    </row>
    <row r="957" spans="2:2" ht="11.25" customHeight="1">
      <c r="B957" s="183"/>
    </row>
    <row r="958" spans="2:2" ht="11.25" customHeight="1">
      <c r="B958" s="183"/>
    </row>
    <row r="959" spans="2:2" ht="11.25" customHeight="1">
      <c r="B959" s="183"/>
    </row>
    <row r="960" spans="2:2" ht="11.25" customHeight="1">
      <c r="B960" s="183"/>
    </row>
    <row r="961" spans="2:2" ht="11.25" customHeight="1">
      <c r="B961" s="183"/>
    </row>
    <row r="962" spans="2:2" ht="11.25" customHeight="1">
      <c r="B962" s="183"/>
    </row>
    <row r="963" spans="2:2" ht="11.25" customHeight="1">
      <c r="B963" s="183"/>
    </row>
    <row r="964" spans="2:2" ht="11.25" customHeight="1">
      <c r="B964" s="183"/>
    </row>
    <row r="965" spans="2:2" ht="11.25" customHeight="1">
      <c r="B965" s="183"/>
    </row>
    <row r="966" spans="2:2" ht="11.25" customHeight="1">
      <c r="B966" s="183"/>
    </row>
    <row r="967" spans="2:2" ht="11.25" customHeight="1">
      <c r="B967" s="183"/>
    </row>
    <row r="968" spans="2:2" ht="11.25" customHeight="1">
      <c r="B968" s="183"/>
    </row>
    <row r="969" spans="2:2" ht="11.25" customHeight="1">
      <c r="B969" s="183"/>
    </row>
    <row r="970" spans="2:2" ht="11.25" customHeight="1">
      <c r="B970" s="183"/>
    </row>
    <row r="971" spans="2:2" ht="11.25" customHeight="1">
      <c r="B971" s="183"/>
    </row>
    <row r="972" spans="2:2" ht="11.25" customHeight="1">
      <c r="B972" s="183"/>
    </row>
    <row r="973" spans="2:2" ht="11.25" customHeight="1">
      <c r="B973" s="183"/>
    </row>
    <row r="974" spans="2:2" ht="11.25" customHeight="1">
      <c r="B974" s="183"/>
    </row>
    <row r="975" spans="2:2" ht="11.25" customHeight="1">
      <c r="B975" s="183"/>
    </row>
    <row r="976" spans="2:2" ht="11.25" customHeight="1">
      <c r="B976" s="183"/>
    </row>
    <row r="977" spans="2:2" ht="11.25" customHeight="1">
      <c r="B977" s="183"/>
    </row>
    <row r="978" spans="2:2" ht="11.25" customHeight="1">
      <c r="B978" s="183"/>
    </row>
    <row r="979" spans="2:2" ht="11.25" customHeight="1">
      <c r="B979" s="183"/>
    </row>
    <row r="980" spans="2:2" ht="11.25" customHeight="1">
      <c r="B980" s="183"/>
    </row>
    <row r="981" spans="2:2" ht="11.25" customHeight="1">
      <c r="B981" s="183"/>
    </row>
    <row r="982" spans="2:2" ht="11.25" customHeight="1">
      <c r="B982" s="183"/>
    </row>
    <row r="983" spans="2:2" ht="11.25" customHeight="1">
      <c r="B983" s="183"/>
    </row>
    <row r="984" spans="2:2" ht="11.25" customHeight="1">
      <c r="B984" s="183"/>
    </row>
    <row r="985" spans="2:2" ht="11.25" customHeight="1">
      <c r="B985" s="183"/>
    </row>
    <row r="986" spans="2:2" ht="11.25" customHeight="1">
      <c r="B986" s="183"/>
    </row>
    <row r="987" spans="2:2" ht="11.25" customHeight="1">
      <c r="B987" s="183"/>
    </row>
    <row r="988" spans="2:2" ht="11.25" customHeight="1">
      <c r="B988" s="183"/>
    </row>
    <row r="989" spans="2:2" ht="11.25" customHeight="1">
      <c r="B989" s="183"/>
    </row>
    <row r="990" spans="2:2" ht="11.25" customHeight="1">
      <c r="B990" s="183"/>
    </row>
    <row r="991" spans="2:2" ht="11.25" customHeight="1">
      <c r="B991" s="183"/>
    </row>
    <row r="992" spans="2:2" ht="11.25" customHeight="1">
      <c r="B992" s="183"/>
    </row>
    <row r="993" spans="2:2" ht="11.25" customHeight="1">
      <c r="B993" s="183"/>
    </row>
    <row r="994" spans="2:2" ht="11.25" customHeight="1">
      <c r="B994" s="183"/>
    </row>
    <row r="995" spans="2:2" ht="11.25" customHeight="1">
      <c r="B995" s="183"/>
    </row>
    <row r="996" spans="2:2" ht="11.25" customHeight="1">
      <c r="B996" s="183"/>
    </row>
    <row r="997" spans="2:2" ht="11.25" customHeight="1">
      <c r="B997" s="183"/>
    </row>
    <row r="998" spans="2:2" ht="11.25" customHeight="1">
      <c r="B998" s="183"/>
    </row>
    <row r="999" spans="2:2" ht="11.25" customHeight="1">
      <c r="B999" s="183"/>
    </row>
    <row r="1000" spans="2:2" ht="11.25" customHeight="1">
      <c r="B1000" s="183"/>
    </row>
    <row r="1001" spans="2:2" ht="11.25" customHeight="1">
      <c r="B1001" s="183"/>
    </row>
    <row r="1002" spans="2:2" ht="11.25" customHeight="1">
      <c r="B1002" s="183"/>
    </row>
    <row r="1003" spans="2:2" ht="11.25" customHeight="1">
      <c r="B1003" s="183"/>
    </row>
    <row r="1004" spans="2:2" ht="11.25" customHeight="1">
      <c r="B1004" s="183"/>
    </row>
    <row r="1005" spans="2:2" ht="11.25" customHeight="1">
      <c r="B1005" s="183"/>
    </row>
    <row r="1006" spans="2:2" ht="11.25" customHeight="1">
      <c r="B1006" s="183"/>
    </row>
    <row r="1007" spans="2:2" ht="11.25" customHeight="1">
      <c r="B1007" s="183"/>
    </row>
    <row r="1008" spans="2:2" ht="11.25" customHeight="1">
      <c r="B1008" s="183"/>
    </row>
    <row r="1009" spans="2:2" ht="11.25" customHeight="1">
      <c r="B1009" s="183"/>
    </row>
    <row r="1010" spans="2:2" ht="11.25" customHeight="1">
      <c r="B1010" s="183"/>
    </row>
    <row r="1011" spans="2:2" ht="11.25" customHeight="1">
      <c r="B1011" s="183"/>
    </row>
    <row r="1012" spans="2:2" ht="11.25" customHeight="1">
      <c r="B1012" s="183"/>
    </row>
    <row r="1013" spans="2:2" ht="11.25" customHeight="1">
      <c r="B1013" s="183"/>
    </row>
    <row r="1014" spans="2:2" ht="11.25" customHeight="1">
      <c r="B1014" s="183"/>
    </row>
    <row r="1015" spans="2:2" ht="11.25" customHeight="1">
      <c r="B1015" s="183"/>
    </row>
    <row r="1016" spans="2:2" ht="11.25" customHeight="1">
      <c r="B1016" s="183"/>
    </row>
    <row r="1017" spans="2:2" ht="11.25" customHeight="1">
      <c r="B1017" s="183"/>
    </row>
    <row r="1018" spans="2:2" ht="11.25" customHeight="1">
      <c r="B1018" s="183"/>
    </row>
    <row r="1019" spans="2:2" ht="11.25" customHeight="1">
      <c r="B1019" s="183"/>
    </row>
    <row r="1020" spans="2:2" ht="11.25" customHeight="1">
      <c r="B1020" s="183"/>
    </row>
    <row r="1021" spans="2:2" ht="11.25" customHeight="1">
      <c r="B1021" s="183"/>
    </row>
    <row r="1022" spans="2:2" ht="11.25" customHeight="1">
      <c r="B1022" s="183"/>
    </row>
    <row r="1023" spans="2:2" ht="11.25" customHeight="1">
      <c r="B1023" s="183"/>
    </row>
    <row r="1024" spans="2:2" ht="11.25" customHeight="1">
      <c r="B1024" s="183"/>
    </row>
    <row r="1025" spans="2:2" ht="11.25" customHeight="1">
      <c r="B1025" s="183"/>
    </row>
    <row r="1026" spans="2:2" ht="11.25" customHeight="1">
      <c r="B1026" s="183"/>
    </row>
    <row r="1027" spans="2:2" ht="11.25" customHeight="1">
      <c r="B1027" s="183"/>
    </row>
    <row r="1028" spans="2:2" ht="11.25" customHeight="1">
      <c r="B1028" s="183"/>
    </row>
    <row r="1029" spans="2:2" ht="11.25" customHeight="1">
      <c r="B1029" s="183"/>
    </row>
    <row r="1030" spans="2:2" ht="11.25" customHeight="1">
      <c r="B1030" s="183"/>
    </row>
    <row r="1031" spans="2:2" ht="11.25" customHeight="1">
      <c r="B1031" s="183"/>
    </row>
    <row r="1032" spans="2:2" ht="11.25" customHeight="1">
      <c r="B1032" s="183"/>
    </row>
    <row r="1033" spans="2:2" ht="11.25" customHeight="1">
      <c r="B1033" s="183"/>
    </row>
    <row r="1034" spans="2:2" ht="11.25" customHeight="1">
      <c r="B1034" s="183"/>
    </row>
    <row r="1035" spans="2:2" ht="11.25" customHeight="1">
      <c r="B1035" s="183"/>
    </row>
    <row r="1036" spans="2:2" ht="11.25" customHeight="1">
      <c r="B1036" s="183"/>
    </row>
    <row r="1037" spans="2:2" ht="11.25" customHeight="1">
      <c r="B1037" s="183"/>
    </row>
    <row r="1038" spans="2:2" ht="11.25" customHeight="1">
      <c r="B1038" s="183"/>
    </row>
    <row r="1039" spans="2:2" ht="11.25" customHeight="1">
      <c r="B1039" s="183"/>
    </row>
    <row r="1040" spans="2:2" ht="11.25" customHeight="1">
      <c r="B1040" s="183"/>
    </row>
    <row r="1041" spans="2:2" ht="11.25" customHeight="1">
      <c r="B1041" s="183"/>
    </row>
    <row r="1042" spans="2:2" ht="11.25" customHeight="1">
      <c r="B1042" s="183"/>
    </row>
    <row r="1043" spans="2:2" ht="11.25" customHeight="1">
      <c r="B1043" s="183"/>
    </row>
    <row r="1044" spans="2:2" ht="11.25" customHeight="1">
      <c r="B1044" s="183"/>
    </row>
    <row r="1045" spans="2:2" ht="11.25" customHeight="1">
      <c r="B1045" s="183"/>
    </row>
    <row r="1046" spans="2:2" ht="11.25" customHeight="1">
      <c r="B1046" s="183"/>
    </row>
    <row r="1047" spans="2:2" ht="11.25" customHeight="1">
      <c r="B1047" s="183"/>
    </row>
    <row r="1048" spans="2:2" ht="11.25" customHeight="1">
      <c r="B1048" s="183"/>
    </row>
    <row r="1049" spans="2:2" ht="11.25" customHeight="1">
      <c r="B1049" s="183"/>
    </row>
    <row r="1050" spans="2:2" ht="11.25" customHeight="1">
      <c r="B1050" s="183"/>
    </row>
    <row r="1051" spans="2:2" ht="11.25" customHeight="1">
      <c r="B1051" s="183"/>
    </row>
    <row r="1052" spans="2:2" ht="11.25" customHeight="1">
      <c r="B1052" s="183"/>
    </row>
    <row r="1053" spans="2:2" ht="11.25" customHeight="1">
      <c r="B1053" s="183"/>
    </row>
    <row r="1054" spans="2:2" ht="11.25" customHeight="1">
      <c r="B1054" s="183"/>
    </row>
    <row r="1055" spans="2:2" ht="11.25" customHeight="1">
      <c r="B1055" s="183"/>
    </row>
    <row r="1056" spans="2:2" ht="11.25" customHeight="1">
      <c r="B1056" s="183"/>
    </row>
    <row r="1057" spans="2:2" ht="11.25" customHeight="1">
      <c r="B1057" s="183"/>
    </row>
    <row r="1058" spans="2:2" ht="11.25" customHeight="1">
      <c r="B1058" s="183"/>
    </row>
    <row r="1059" spans="2:2" ht="11.25" customHeight="1">
      <c r="B1059" s="183"/>
    </row>
    <row r="1060" spans="2:2" ht="11.25" customHeight="1">
      <c r="B1060" s="183"/>
    </row>
    <row r="1061" spans="2:2" ht="11.25" customHeight="1">
      <c r="B1061" s="183"/>
    </row>
    <row r="1062" spans="2:2" ht="11.25" customHeight="1">
      <c r="B1062" s="183"/>
    </row>
    <row r="1063" spans="2:2" ht="11.25" customHeight="1">
      <c r="B1063" s="183"/>
    </row>
    <row r="1064" spans="2:2" ht="11.25" customHeight="1">
      <c r="B1064" s="183"/>
    </row>
    <row r="1065" spans="2:2" ht="11.25" customHeight="1">
      <c r="B1065" s="183"/>
    </row>
    <row r="1066" spans="2:2" ht="11.25" customHeight="1">
      <c r="B1066" s="183"/>
    </row>
    <row r="1067" spans="2:2" ht="11.25" customHeight="1">
      <c r="B1067" s="183"/>
    </row>
    <row r="1068" spans="2:2" ht="11.25" customHeight="1">
      <c r="B1068" s="183"/>
    </row>
    <row r="1069" spans="2:2" ht="11.25" customHeight="1">
      <c r="B1069" s="183"/>
    </row>
    <row r="1070" spans="2:2" ht="11.25" customHeight="1">
      <c r="B1070" s="183"/>
    </row>
    <row r="1071" spans="2:2" ht="11.25" customHeight="1">
      <c r="B1071" s="183"/>
    </row>
    <row r="1072" spans="2:2" ht="11.25" customHeight="1">
      <c r="B1072" s="183"/>
    </row>
    <row r="1073" spans="2:2" ht="11.25" customHeight="1">
      <c r="B1073" s="183"/>
    </row>
    <row r="1074" spans="2:2" ht="11.25" customHeight="1">
      <c r="B1074" s="183"/>
    </row>
    <row r="1075" spans="2:2" ht="11.25" customHeight="1">
      <c r="B1075" s="183"/>
    </row>
    <row r="1076" spans="2:2" ht="11.25" customHeight="1">
      <c r="B1076" s="183"/>
    </row>
    <row r="1077" spans="2:2" ht="11.25" customHeight="1">
      <c r="B1077" s="183"/>
    </row>
    <row r="1078" spans="2:2" ht="11.25" customHeight="1">
      <c r="B1078" s="183"/>
    </row>
    <row r="1079" spans="2:2" ht="11.25" customHeight="1">
      <c r="B1079" s="183"/>
    </row>
    <row r="1080" spans="2:2" ht="11.25" customHeight="1">
      <c r="B1080" s="183"/>
    </row>
    <row r="1081" spans="2:2" ht="11.25" customHeight="1">
      <c r="B1081" s="183"/>
    </row>
    <row r="1082" spans="2:2" ht="11.25" customHeight="1">
      <c r="B1082" s="183"/>
    </row>
    <row r="1083" spans="2:2" ht="11.25" customHeight="1">
      <c r="B1083" s="183"/>
    </row>
    <row r="1084" spans="2:2" ht="11.25" customHeight="1">
      <c r="B1084" s="183"/>
    </row>
    <row r="1085" spans="2:2" ht="11.25" customHeight="1">
      <c r="B1085" s="183"/>
    </row>
    <row r="1086" spans="2:2" ht="11.25" customHeight="1">
      <c r="B1086" s="183"/>
    </row>
    <row r="1087" spans="2:2" ht="11.25" customHeight="1">
      <c r="B1087" s="183"/>
    </row>
    <row r="1088" spans="2:2" ht="11.25" customHeight="1">
      <c r="B1088" s="183"/>
    </row>
    <row r="1089" spans="2:2" ht="11.25" customHeight="1">
      <c r="B1089" s="183"/>
    </row>
    <row r="1090" spans="2:2" ht="11.25" customHeight="1">
      <c r="B1090" s="183"/>
    </row>
    <row r="1091" spans="2:2" ht="11.25" customHeight="1">
      <c r="B1091" s="183"/>
    </row>
    <row r="1092" spans="2:2" ht="11.25" customHeight="1">
      <c r="B1092" s="183"/>
    </row>
    <row r="1093" spans="2:2" ht="11.25" customHeight="1">
      <c r="B1093" s="183"/>
    </row>
    <row r="1094" spans="2:2" ht="11.25" customHeight="1">
      <c r="B1094" s="183"/>
    </row>
    <row r="1095" spans="2:2" ht="11.25" customHeight="1">
      <c r="B1095" s="183"/>
    </row>
    <row r="1096" spans="2:2" ht="11.25" customHeight="1">
      <c r="B1096" s="183"/>
    </row>
    <row r="1097" spans="2:2" ht="11.25" customHeight="1">
      <c r="B1097" s="183"/>
    </row>
    <row r="1098" spans="2:2" ht="11.25" customHeight="1">
      <c r="B1098" s="183"/>
    </row>
    <row r="1099" spans="2:2" ht="11.25" customHeight="1">
      <c r="B1099" s="183"/>
    </row>
    <row r="1100" spans="2:2" ht="11.25" customHeight="1">
      <c r="B1100" s="183"/>
    </row>
    <row r="1101" spans="2:2" ht="11.25" customHeight="1">
      <c r="B1101" s="183"/>
    </row>
    <row r="1102" spans="2:2" ht="11.25" customHeight="1">
      <c r="B1102" s="183"/>
    </row>
    <row r="1103" spans="2:2" ht="11.25" customHeight="1">
      <c r="B1103" s="183"/>
    </row>
    <row r="1104" spans="2:2" ht="11.25" customHeight="1">
      <c r="B1104" s="183"/>
    </row>
    <row r="1105" spans="2:2" ht="11.25" customHeight="1">
      <c r="B1105" s="183"/>
    </row>
    <row r="1106" spans="2:2" ht="11.25" customHeight="1">
      <c r="B1106" s="183"/>
    </row>
    <row r="1107" spans="2:2" ht="11.25" customHeight="1">
      <c r="B1107" s="183"/>
    </row>
    <row r="1108" spans="2:2" ht="11.25" customHeight="1">
      <c r="B1108" s="183"/>
    </row>
    <row r="1109" spans="2:2" ht="11.25" customHeight="1">
      <c r="B1109" s="183"/>
    </row>
    <row r="1110" spans="2:2" ht="11.25" customHeight="1">
      <c r="B1110" s="183"/>
    </row>
    <row r="1111" spans="2:2" ht="11.25" customHeight="1">
      <c r="B1111" s="183"/>
    </row>
    <row r="1112" spans="2:2" ht="11.25" customHeight="1">
      <c r="B1112" s="183"/>
    </row>
    <row r="1113" spans="2:2" ht="11.25" customHeight="1">
      <c r="B1113" s="183"/>
    </row>
    <row r="1114" spans="2:2" ht="11.25" customHeight="1">
      <c r="B1114" s="183"/>
    </row>
    <row r="1115" spans="2:2" ht="11.25" customHeight="1">
      <c r="B1115" s="183"/>
    </row>
    <row r="1116" spans="2:2" ht="11.25" customHeight="1">
      <c r="B1116" s="183"/>
    </row>
    <row r="1117" spans="2:2" ht="11.25" customHeight="1">
      <c r="B1117" s="183"/>
    </row>
    <row r="1118" spans="2:2" ht="11.25" customHeight="1">
      <c r="B1118" s="183"/>
    </row>
    <row r="1119" spans="2:2" ht="11.25" customHeight="1">
      <c r="B1119" s="183"/>
    </row>
    <row r="1120" spans="2:2" ht="11.25" customHeight="1">
      <c r="B1120" s="183"/>
    </row>
    <row r="1121" spans="2:2" ht="11.25" customHeight="1">
      <c r="B1121" s="183"/>
    </row>
    <row r="1122" spans="2:2" ht="11.25" customHeight="1">
      <c r="B1122" s="183"/>
    </row>
    <row r="1123" spans="2:2" ht="11.25" customHeight="1">
      <c r="B1123" s="183"/>
    </row>
    <row r="1124" spans="2:2" ht="11.25" customHeight="1">
      <c r="B1124" s="183"/>
    </row>
    <row r="1125" spans="2:2" ht="11.25" customHeight="1">
      <c r="B1125" s="183"/>
    </row>
    <row r="1126" spans="2:2" ht="11.25" customHeight="1">
      <c r="B1126" s="183"/>
    </row>
    <row r="1127" spans="2:2" ht="11.25" customHeight="1">
      <c r="B1127" s="183"/>
    </row>
    <row r="1128" spans="2:2" ht="11.25" customHeight="1">
      <c r="B1128" s="183"/>
    </row>
    <row r="1129" spans="2:2" ht="11.25" customHeight="1">
      <c r="B1129" s="183"/>
    </row>
    <row r="1130" spans="2:2" ht="11.25" customHeight="1">
      <c r="B1130" s="183"/>
    </row>
    <row r="1131" spans="2:2" ht="11.25" customHeight="1">
      <c r="B1131" s="183"/>
    </row>
    <row r="1132" spans="2:2" ht="11.25" customHeight="1">
      <c r="B1132" s="183"/>
    </row>
    <row r="1133" spans="2:2" ht="11.25" customHeight="1">
      <c r="B1133" s="183"/>
    </row>
    <row r="1134" spans="2:2" ht="11.25" customHeight="1">
      <c r="B1134" s="183"/>
    </row>
    <row r="1135" spans="2:2" ht="11.25" customHeight="1">
      <c r="B1135" s="183"/>
    </row>
    <row r="1136" spans="2:2" ht="11.25" customHeight="1">
      <c r="B1136" s="183"/>
    </row>
    <row r="1137" spans="2:2" ht="11.25" customHeight="1">
      <c r="B1137" s="183"/>
    </row>
    <row r="1138" spans="2:2" ht="11.25" customHeight="1">
      <c r="B1138" s="183"/>
    </row>
    <row r="1139" spans="2:2" ht="11.25" customHeight="1">
      <c r="B1139" s="183"/>
    </row>
    <row r="1140" spans="2:2" ht="11.25" customHeight="1">
      <c r="B1140" s="183"/>
    </row>
    <row r="1141" spans="2:2" ht="11.25" customHeight="1">
      <c r="B1141" s="183"/>
    </row>
    <row r="1142" spans="2:2" ht="11.25" customHeight="1">
      <c r="B1142" s="183"/>
    </row>
    <row r="1143" spans="2:2" ht="11.25" customHeight="1">
      <c r="B1143" s="183"/>
    </row>
    <row r="1144" spans="2:2" ht="11.25" customHeight="1">
      <c r="B1144" s="183"/>
    </row>
    <row r="1145" spans="2:2" ht="11.25" customHeight="1">
      <c r="B1145" s="183"/>
    </row>
    <row r="1146" spans="2:2" ht="11.25" customHeight="1">
      <c r="B1146" s="183"/>
    </row>
    <row r="1147" spans="2:2" ht="11.25" customHeight="1">
      <c r="B1147" s="183"/>
    </row>
    <row r="1148" spans="2:2" ht="11.25" customHeight="1">
      <c r="B1148" s="183"/>
    </row>
    <row r="1149" spans="2:2" ht="11.25" customHeight="1">
      <c r="B1149" s="183"/>
    </row>
    <row r="1150" spans="2:2" ht="11.25" customHeight="1">
      <c r="B1150" s="183"/>
    </row>
    <row r="1151" spans="2:2" ht="11.25" customHeight="1">
      <c r="B1151" s="183"/>
    </row>
    <row r="1152" spans="2:2" ht="11.25" customHeight="1">
      <c r="B1152" s="183"/>
    </row>
    <row r="1153" spans="2:2" ht="11.25" customHeight="1">
      <c r="B1153" s="183"/>
    </row>
    <row r="1154" spans="2:2" ht="11.25" customHeight="1">
      <c r="B1154" s="183"/>
    </row>
    <row r="1155" spans="2:2" ht="11.25" customHeight="1">
      <c r="B1155" s="183"/>
    </row>
    <row r="1156" spans="2:2" ht="11.25" customHeight="1">
      <c r="B1156" s="183"/>
    </row>
    <row r="1157" spans="2:2" ht="11.25" customHeight="1">
      <c r="B1157" s="183"/>
    </row>
    <row r="1158" spans="2:2" ht="11.25" customHeight="1">
      <c r="B1158" s="183"/>
    </row>
    <row r="1159" spans="2:2" ht="11.25" customHeight="1">
      <c r="B1159" s="183"/>
    </row>
    <row r="1160" spans="2:2" ht="11.25" customHeight="1">
      <c r="B1160" s="183"/>
    </row>
    <row r="1161" spans="2:2" ht="11.25" customHeight="1">
      <c r="B1161" s="183"/>
    </row>
    <row r="1162" spans="2:2" ht="11.25" customHeight="1">
      <c r="B1162" s="183"/>
    </row>
    <row r="1163" spans="2:2" ht="11.25" customHeight="1">
      <c r="B1163" s="183"/>
    </row>
    <row r="1164" spans="2:2" ht="11.25" customHeight="1">
      <c r="B1164" s="183"/>
    </row>
    <row r="1165" spans="2:2" ht="11.25" customHeight="1">
      <c r="B1165" s="183"/>
    </row>
    <row r="1166" spans="2:2" ht="11.25" customHeight="1">
      <c r="B1166" s="183"/>
    </row>
    <row r="1167" spans="2:2" ht="11.25" customHeight="1">
      <c r="B1167" s="183"/>
    </row>
    <row r="1168" spans="2:2" ht="11.25" customHeight="1">
      <c r="B1168" s="183"/>
    </row>
    <row r="1169" spans="2:2" ht="11.25" customHeight="1">
      <c r="B1169" s="183"/>
    </row>
    <row r="1170" spans="2:2" ht="11.25" customHeight="1">
      <c r="B1170" s="183"/>
    </row>
    <row r="1171" spans="2:2" ht="11.25" customHeight="1">
      <c r="B1171" s="183"/>
    </row>
    <row r="1172" spans="2:2" ht="11.25" customHeight="1">
      <c r="B1172" s="183"/>
    </row>
    <row r="1173" spans="2:2" ht="11.25" customHeight="1">
      <c r="B1173" s="183"/>
    </row>
    <row r="1174" spans="2:2" ht="11.25" customHeight="1">
      <c r="B1174" s="183"/>
    </row>
    <row r="1175" spans="2:2" ht="11.25" customHeight="1">
      <c r="B1175" s="183"/>
    </row>
    <row r="1176" spans="2:2" ht="11.25" customHeight="1">
      <c r="B1176" s="183"/>
    </row>
    <row r="1177" spans="2:2" ht="11.25" customHeight="1">
      <c r="B1177" s="183"/>
    </row>
    <row r="1178" spans="2:2" ht="11.25" customHeight="1">
      <c r="B1178" s="183"/>
    </row>
    <row r="1179" spans="2:2" ht="11.25" customHeight="1">
      <c r="B1179" s="183"/>
    </row>
    <row r="1180" spans="2:2" ht="11.25" customHeight="1">
      <c r="B1180" s="183"/>
    </row>
    <row r="1181" spans="2:2" ht="11.25" customHeight="1">
      <c r="B1181" s="183"/>
    </row>
    <row r="1182" spans="2:2" ht="11.25" customHeight="1">
      <c r="B1182" s="183"/>
    </row>
    <row r="1183" spans="2:2" ht="11.25" customHeight="1">
      <c r="B1183" s="183"/>
    </row>
    <row r="1184" spans="2:2" ht="11.25" customHeight="1">
      <c r="B1184" s="183"/>
    </row>
    <row r="1185" spans="2:2" ht="11.25" customHeight="1">
      <c r="B1185" s="183"/>
    </row>
    <row r="1186" spans="2:2" ht="11.25" customHeight="1">
      <c r="B1186" s="183"/>
    </row>
    <row r="1187" spans="2:2" ht="11.25" customHeight="1">
      <c r="B1187" s="183"/>
    </row>
    <row r="1188" spans="2:2" ht="11.25" customHeight="1">
      <c r="B1188" s="183"/>
    </row>
    <row r="1189" spans="2:2" ht="11.25" customHeight="1">
      <c r="B1189" s="183"/>
    </row>
    <row r="1190" spans="2:2" ht="11.25" customHeight="1">
      <c r="B1190" s="183"/>
    </row>
    <row r="1191" spans="2:2" ht="11.25" customHeight="1">
      <c r="B1191" s="183"/>
    </row>
    <row r="1192" spans="2:2" ht="11.25" customHeight="1">
      <c r="B1192" s="183"/>
    </row>
    <row r="1193" spans="2:2" ht="11.25" customHeight="1">
      <c r="B1193" s="183"/>
    </row>
    <row r="1194" spans="2:2" ht="11.25" customHeight="1">
      <c r="B1194" s="183"/>
    </row>
    <row r="1195" spans="2:2" ht="11.25" customHeight="1">
      <c r="B1195" s="183"/>
    </row>
    <row r="1196" spans="2:2" ht="11.25" customHeight="1">
      <c r="B1196" s="183"/>
    </row>
    <row r="1197" spans="2:2" ht="11.25" customHeight="1">
      <c r="B1197" s="183"/>
    </row>
    <row r="1198" spans="2:2" ht="11.25" customHeight="1">
      <c r="B1198" s="183"/>
    </row>
    <row r="1199" spans="2:2" ht="11.25" customHeight="1">
      <c r="B1199" s="183"/>
    </row>
    <row r="1200" spans="2:2" ht="11.25" customHeight="1">
      <c r="B1200" s="183"/>
    </row>
    <row r="1201" spans="2:2" ht="11.25" customHeight="1">
      <c r="B1201" s="183"/>
    </row>
    <row r="1202" spans="2:2" ht="11.25" customHeight="1">
      <c r="B1202" s="183"/>
    </row>
    <row r="1203" spans="2:2" ht="11.25" customHeight="1">
      <c r="B1203" s="183"/>
    </row>
    <row r="1204" spans="2:2" ht="11.25" customHeight="1">
      <c r="B1204" s="183"/>
    </row>
    <row r="1205" spans="2:2" ht="11.25" customHeight="1">
      <c r="B1205" s="183"/>
    </row>
    <row r="1206" spans="2:2" ht="11.25" customHeight="1">
      <c r="B1206" s="183"/>
    </row>
    <row r="1207" spans="2:2" ht="11.25" customHeight="1">
      <c r="B1207" s="183"/>
    </row>
    <row r="1208" spans="2:2" ht="11.25" customHeight="1">
      <c r="B1208" s="183"/>
    </row>
    <row r="1209" spans="2:2" ht="11.25" customHeight="1">
      <c r="B1209" s="183"/>
    </row>
    <row r="1210" spans="2:2" ht="11.25" customHeight="1">
      <c r="B1210" s="183"/>
    </row>
    <row r="1211" spans="2:2" ht="11.25" customHeight="1">
      <c r="B1211" s="183"/>
    </row>
    <row r="1212" spans="2:2" ht="11.25" customHeight="1">
      <c r="B1212" s="183"/>
    </row>
    <row r="1213" spans="2:2" ht="11.25" customHeight="1">
      <c r="B1213" s="183"/>
    </row>
    <row r="1214" spans="2:2" ht="11.25" customHeight="1">
      <c r="B1214" s="183"/>
    </row>
    <row r="1215" spans="2:2" ht="11.25" customHeight="1">
      <c r="B1215" s="183"/>
    </row>
    <row r="1216" spans="2:2" ht="11.25" customHeight="1">
      <c r="B1216" s="183"/>
    </row>
    <row r="1217" spans="2:2" ht="11.25" customHeight="1">
      <c r="B1217" s="183"/>
    </row>
    <row r="1218" spans="2:2" ht="11.25" customHeight="1">
      <c r="B1218" s="183"/>
    </row>
    <row r="1219" spans="2:2" ht="11.25" customHeight="1">
      <c r="B1219" s="183"/>
    </row>
    <row r="1220" spans="2:2" ht="11.25" customHeight="1">
      <c r="B1220" s="183"/>
    </row>
    <row r="1221" spans="2:2" ht="11.25" customHeight="1">
      <c r="B1221" s="183"/>
    </row>
    <row r="1222" spans="2:2" ht="11.25" customHeight="1">
      <c r="B1222" s="183"/>
    </row>
    <row r="1223" spans="2:2" ht="11.25" customHeight="1">
      <c r="B1223" s="183"/>
    </row>
    <row r="1224" spans="2:2" ht="11.25" customHeight="1">
      <c r="B1224" s="183"/>
    </row>
    <row r="1225" spans="2:2" ht="11.25" customHeight="1">
      <c r="B1225" s="183"/>
    </row>
    <row r="1226" spans="2:2" ht="11.25" customHeight="1">
      <c r="B1226" s="183"/>
    </row>
    <row r="1227" spans="2:2" ht="15" customHeight="1">
      <c r="B1227" s="183"/>
    </row>
    <row r="1228" spans="2:2" ht="15" customHeight="1">
      <c r="B1228" s="183"/>
    </row>
    <row r="1229" spans="2:2" ht="15" customHeight="1">
      <c r="B1229" s="183"/>
    </row>
    <row r="1230" spans="2:2" ht="15" customHeight="1">
      <c r="B1230" s="183"/>
    </row>
    <row r="1231" spans="2:2" ht="15" customHeight="1">
      <c r="B1231" s="183"/>
    </row>
    <row r="1232" spans="2:2" ht="15" customHeight="1">
      <c r="B1232" s="183"/>
    </row>
    <row r="1233" spans="2:2" ht="15" customHeight="1">
      <c r="B1233" s="183"/>
    </row>
    <row r="1234" spans="2:2" ht="15" customHeight="1">
      <c r="B1234" s="183"/>
    </row>
    <row r="1235" spans="2:2" ht="15" customHeight="1">
      <c r="B1235" s="183"/>
    </row>
    <row r="1236" spans="2:2" ht="15" customHeight="1">
      <c r="B1236" s="183"/>
    </row>
    <row r="1237" spans="2:2" ht="15" customHeight="1">
      <c r="B1237" s="183"/>
    </row>
    <row r="1238" spans="2:2" ht="15" customHeight="1">
      <c r="B1238" s="183"/>
    </row>
    <row r="1239" spans="2:2" ht="15" customHeight="1">
      <c r="B1239" s="183"/>
    </row>
    <row r="1240" spans="2:2" ht="15" customHeight="1">
      <c r="B1240" s="183"/>
    </row>
    <row r="1241" spans="2:2" ht="15" customHeight="1">
      <c r="B1241" s="183"/>
    </row>
    <row r="1242" spans="2:2" ht="15" customHeight="1">
      <c r="B1242" s="183"/>
    </row>
    <row r="1243" spans="2:2" ht="15" customHeight="1">
      <c r="B1243" s="183"/>
    </row>
    <row r="1244" spans="2:2" ht="15" customHeight="1">
      <c r="B1244" s="183"/>
    </row>
    <row r="1245" spans="2:2" ht="15" customHeight="1">
      <c r="B1245" s="183"/>
    </row>
    <row r="1246" spans="2:2" ht="15" customHeight="1">
      <c r="B1246" s="183"/>
    </row>
    <row r="1247" spans="2:2" ht="15" customHeight="1">
      <c r="B1247" s="183"/>
    </row>
    <row r="1248" spans="2:2" ht="15" customHeight="1">
      <c r="B1248" s="183"/>
    </row>
    <row r="1249" spans="2:2" ht="15" customHeight="1">
      <c r="B1249" s="183"/>
    </row>
    <row r="1250" spans="2:2" ht="15" customHeight="1">
      <c r="B1250" s="183"/>
    </row>
    <row r="1251" spans="2:2" ht="15" customHeight="1">
      <c r="B1251" s="183"/>
    </row>
    <row r="1252" spans="2:2" ht="15" customHeight="1">
      <c r="B1252" s="183"/>
    </row>
    <row r="1253" spans="2:2" ht="15" customHeight="1">
      <c r="B1253" s="183"/>
    </row>
    <row r="1254" spans="2:2" ht="15" customHeight="1">
      <c r="B1254" s="183"/>
    </row>
    <row r="1255" spans="2:2" ht="15" customHeight="1">
      <c r="B1255" s="183"/>
    </row>
    <row r="1256" spans="2:2" ht="15" customHeight="1">
      <c r="B1256" s="183"/>
    </row>
    <row r="1257" spans="2:2" ht="15" customHeight="1">
      <c r="B1257" s="183"/>
    </row>
    <row r="1258" spans="2:2" ht="15" customHeight="1">
      <c r="B1258" s="183"/>
    </row>
    <row r="1259" spans="2:2" ht="15" customHeight="1">
      <c r="B1259" s="183"/>
    </row>
    <row r="1260" spans="2:2" ht="15" customHeight="1">
      <c r="B1260" s="183"/>
    </row>
    <row r="1261" spans="2:2" ht="15" customHeight="1">
      <c r="B1261" s="183"/>
    </row>
    <row r="1262" spans="2:2" ht="15" customHeight="1">
      <c r="B1262" s="183"/>
    </row>
    <row r="1263" spans="2:2" ht="15" customHeight="1">
      <c r="B1263" s="183"/>
    </row>
    <row r="1264" spans="2:2" ht="15" customHeight="1">
      <c r="B1264" s="183"/>
    </row>
    <row r="1265" spans="2:2" ht="15" customHeight="1">
      <c r="B1265" s="183"/>
    </row>
    <row r="1266" spans="2:2" ht="15" customHeight="1">
      <c r="B1266" s="183"/>
    </row>
    <row r="1267" spans="2:2" ht="15" customHeight="1">
      <c r="B1267" s="183"/>
    </row>
    <row r="1268" spans="2:2" ht="15" customHeight="1">
      <c r="B1268" s="183"/>
    </row>
    <row r="1269" spans="2:2" ht="15" customHeight="1">
      <c r="B1269" s="183"/>
    </row>
    <row r="1270" spans="2:2" ht="15" customHeight="1">
      <c r="B1270" s="183"/>
    </row>
    <row r="1271" spans="2:2" ht="15" customHeight="1">
      <c r="B1271" s="183"/>
    </row>
    <row r="1272" spans="2:2" ht="15" customHeight="1">
      <c r="B1272" s="183"/>
    </row>
    <row r="1273" spans="2:2" ht="15" customHeight="1">
      <c r="B1273" s="183"/>
    </row>
    <row r="1274" spans="2:2" ht="15" customHeight="1">
      <c r="B1274" s="183"/>
    </row>
    <row r="1275" spans="2:2" ht="15" customHeight="1">
      <c r="B1275" s="183"/>
    </row>
    <row r="1276" spans="2:2" ht="15" customHeight="1">
      <c r="B1276" s="183"/>
    </row>
    <row r="1277" spans="2:2" ht="15" customHeight="1">
      <c r="B1277" s="183"/>
    </row>
    <row r="1278" spans="2:2" ht="15" customHeight="1">
      <c r="B1278" s="183"/>
    </row>
    <row r="1279" spans="2:2" ht="15" customHeight="1">
      <c r="B1279" s="183"/>
    </row>
    <row r="1280" spans="2:2" ht="15" customHeight="1">
      <c r="B1280" s="183"/>
    </row>
    <row r="1281" spans="2:2" ht="15" customHeight="1">
      <c r="B1281" s="183"/>
    </row>
    <row r="1282" spans="2:2" ht="15" customHeight="1">
      <c r="B1282" s="183"/>
    </row>
    <row r="1283" spans="2:2" ht="15" customHeight="1">
      <c r="B1283" s="183"/>
    </row>
    <row r="1284" spans="2:2" ht="15" customHeight="1">
      <c r="B1284" s="183"/>
    </row>
    <row r="1285" spans="2:2" ht="15" customHeight="1">
      <c r="B1285" s="183"/>
    </row>
    <row r="1286" spans="2:2" ht="15" customHeight="1">
      <c r="B1286" s="183"/>
    </row>
    <row r="1287" spans="2:2" ht="15" customHeight="1">
      <c r="B1287" s="183"/>
    </row>
    <row r="1288" spans="2:2" ht="15" customHeight="1">
      <c r="B1288" s="183"/>
    </row>
    <row r="1289" spans="2:2" ht="15" customHeight="1">
      <c r="B1289" s="183"/>
    </row>
    <row r="1290" spans="2:2" ht="15" customHeight="1">
      <c r="B1290" s="183"/>
    </row>
    <row r="1291" spans="2:2" ht="15" customHeight="1">
      <c r="B1291" s="183"/>
    </row>
    <row r="1292" spans="2:2" ht="15" customHeight="1">
      <c r="B1292" s="183"/>
    </row>
    <row r="1293" spans="2:2" ht="15" customHeight="1">
      <c r="B1293" s="183"/>
    </row>
    <row r="1294" spans="2:2" ht="15" customHeight="1">
      <c r="B1294" s="183"/>
    </row>
    <row r="1295" spans="2:2" ht="15" customHeight="1">
      <c r="B1295" s="183"/>
    </row>
    <row r="1296" spans="2:2" ht="15" customHeight="1">
      <c r="B1296" s="183"/>
    </row>
    <row r="1297" spans="2:2" ht="15" customHeight="1">
      <c r="B1297" s="183"/>
    </row>
    <row r="1298" spans="2:2" ht="15" customHeight="1">
      <c r="B1298" s="183"/>
    </row>
    <row r="1299" spans="2:2" ht="15" customHeight="1">
      <c r="B1299" s="183"/>
    </row>
    <row r="1300" spans="2:2" ht="15" customHeight="1">
      <c r="B1300" s="183"/>
    </row>
    <row r="1301" spans="2:2" ht="15" customHeight="1">
      <c r="B1301" s="183"/>
    </row>
    <row r="1302" spans="2:2" ht="15" customHeight="1">
      <c r="B1302" s="183"/>
    </row>
    <row r="1303" spans="2:2" ht="15" customHeight="1">
      <c r="B1303" s="183"/>
    </row>
    <row r="1304" spans="2:2" ht="15" customHeight="1">
      <c r="B1304" s="183"/>
    </row>
    <row r="1305" spans="2:2" ht="15" customHeight="1">
      <c r="B1305" s="183"/>
    </row>
    <row r="1306" spans="2:2" ht="15" customHeight="1">
      <c r="B1306" s="183"/>
    </row>
    <row r="1307" spans="2:2" ht="15" customHeight="1">
      <c r="B1307" s="183"/>
    </row>
    <row r="1308" spans="2:2" ht="15" customHeight="1">
      <c r="B1308" s="183"/>
    </row>
    <row r="1309" spans="2:2" ht="15" customHeight="1">
      <c r="B1309" s="183"/>
    </row>
    <row r="1310" spans="2:2" ht="15" customHeight="1">
      <c r="B1310" s="183"/>
    </row>
    <row r="1311" spans="2:2" ht="15" customHeight="1">
      <c r="B1311" s="183"/>
    </row>
    <row r="1312" spans="2:2" ht="15" customHeight="1">
      <c r="B1312" s="183"/>
    </row>
    <row r="1313" spans="2:2" ht="15" customHeight="1">
      <c r="B1313" s="183"/>
    </row>
    <row r="1314" spans="2:2" ht="15" customHeight="1">
      <c r="B1314" s="183"/>
    </row>
    <row r="1315" spans="2:2" ht="15" customHeight="1">
      <c r="B1315" s="183"/>
    </row>
    <row r="1316" spans="2:2" ht="15" customHeight="1">
      <c r="B1316" s="183"/>
    </row>
    <row r="1317" spans="2:2" ht="15" customHeight="1">
      <c r="B1317" s="183"/>
    </row>
    <row r="1318" spans="2:2" ht="15" customHeight="1">
      <c r="B1318" s="183"/>
    </row>
    <row r="1319" spans="2:2" ht="15" customHeight="1">
      <c r="B1319" s="183"/>
    </row>
    <row r="1320" spans="2:2" ht="15" customHeight="1">
      <c r="B1320" s="183"/>
    </row>
    <row r="1321" spans="2:2" ht="15" customHeight="1">
      <c r="B1321" s="183"/>
    </row>
    <row r="1322" spans="2:2" ht="15" customHeight="1">
      <c r="B1322" s="183"/>
    </row>
    <row r="1323" spans="2:2" ht="15" customHeight="1">
      <c r="B1323" s="183"/>
    </row>
    <row r="1324" spans="2:2" ht="15" customHeight="1">
      <c r="B1324" s="183"/>
    </row>
    <row r="1325" spans="2:2" ht="15" customHeight="1">
      <c r="B1325" s="183"/>
    </row>
    <row r="1326" spans="2:2" ht="15" customHeight="1">
      <c r="B1326" s="183"/>
    </row>
    <row r="1327" spans="2:2" ht="15" customHeight="1">
      <c r="B1327" s="183"/>
    </row>
    <row r="1328" spans="2:2" ht="15" customHeight="1">
      <c r="B1328" s="183"/>
    </row>
    <row r="1329" spans="2:2" ht="15" customHeight="1">
      <c r="B1329" s="183"/>
    </row>
    <row r="1330" spans="2:2" ht="15" customHeight="1">
      <c r="B1330" s="183"/>
    </row>
    <row r="1331" spans="2:2" ht="15" customHeight="1">
      <c r="B1331" s="183"/>
    </row>
    <row r="1332" spans="2:2" ht="15" customHeight="1">
      <c r="B1332" s="183"/>
    </row>
    <row r="1333" spans="2:2" ht="15" customHeight="1">
      <c r="B1333" s="183"/>
    </row>
    <row r="1334" spans="2:2" ht="15" customHeight="1">
      <c r="B1334" s="183"/>
    </row>
    <row r="1335" spans="2:2" ht="15" customHeight="1">
      <c r="B1335" s="183"/>
    </row>
    <row r="1336" spans="2:2" ht="15" customHeight="1">
      <c r="B1336" s="183"/>
    </row>
    <row r="1337" spans="2:2" ht="15" customHeight="1">
      <c r="B1337" s="183"/>
    </row>
    <row r="1338" spans="2:2" ht="15" customHeight="1">
      <c r="B1338" s="183"/>
    </row>
    <row r="1339" spans="2:2" ht="15" customHeight="1">
      <c r="B1339" s="183"/>
    </row>
    <row r="1340" spans="2:2" ht="15" customHeight="1">
      <c r="B1340" s="183"/>
    </row>
    <row r="1341" spans="2:2" ht="15" customHeight="1">
      <c r="B1341" s="183"/>
    </row>
    <row r="1342" spans="2:2" ht="15" customHeight="1">
      <c r="B1342" s="183"/>
    </row>
    <row r="1343" spans="2:2" ht="15" customHeight="1">
      <c r="B1343" s="183"/>
    </row>
    <row r="1344" spans="2:2" ht="15" customHeight="1">
      <c r="B1344" s="183"/>
    </row>
    <row r="1345" spans="2:2" ht="15" customHeight="1">
      <c r="B1345" s="183"/>
    </row>
    <row r="1346" spans="2:2" ht="15" customHeight="1">
      <c r="B1346" s="183"/>
    </row>
    <row r="1347" spans="2:2" ht="15" customHeight="1">
      <c r="B1347" s="183"/>
    </row>
    <row r="1348" spans="2:2" ht="15" customHeight="1">
      <c r="B1348" s="183"/>
    </row>
    <row r="1349" spans="2:2" ht="15" customHeight="1">
      <c r="B1349" s="183"/>
    </row>
    <row r="1350" spans="2:2" ht="15" customHeight="1">
      <c r="B1350" s="183"/>
    </row>
    <row r="1351" spans="2:2" ht="15" customHeight="1">
      <c r="B1351" s="183"/>
    </row>
    <row r="1352" spans="2:2" ht="15" customHeight="1">
      <c r="B1352" s="183"/>
    </row>
    <row r="1353" spans="2:2" ht="15" customHeight="1">
      <c r="B1353" s="183"/>
    </row>
  </sheetData>
  <mergeCells count="35">
    <mergeCell ref="B219:H219"/>
    <mergeCell ref="A299:H299"/>
    <mergeCell ref="M1:O1"/>
    <mergeCell ref="A376:O376"/>
    <mergeCell ref="B218:H218"/>
    <mergeCell ref="B36:H36"/>
    <mergeCell ref="B39:H39"/>
    <mergeCell ref="F23:F26"/>
    <mergeCell ref="A23:A26"/>
    <mergeCell ref="G23:G26"/>
    <mergeCell ref="G35:H35"/>
    <mergeCell ref="G310:H310"/>
    <mergeCell ref="G255:H255"/>
    <mergeCell ref="G305:H305"/>
    <mergeCell ref="G79:H79"/>
    <mergeCell ref="G105:H105"/>
    <mergeCell ref="G236:H236"/>
    <mergeCell ref="A379:L379"/>
    <mergeCell ref="G334:H334"/>
    <mergeCell ref="G264:H264"/>
    <mergeCell ref="G297:H297"/>
    <mergeCell ref="G328:H328"/>
    <mergeCell ref="G316:H316"/>
    <mergeCell ref="J23:J26"/>
    <mergeCell ref="K23:K26"/>
    <mergeCell ref="L23:L26"/>
    <mergeCell ref="G217:H217"/>
    <mergeCell ref="G153:H153"/>
    <mergeCell ref="G128:H128"/>
    <mergeCell ref="G157:H157"/>
    <mergeCell ref="C23:C26"/>
    <mergeCell ref="D23:D26"/>
    <mergeCell ref="E23:E26"/>
    <mergeCell ref="H23:H26"/>
    <mergeCell ref="I23:I26"/>
  </mergeCells>
  <pageMargins left="0.23622047244094491" right="0.23622047244094491" top="0.43307086614173229" bottom="0.43307086614173229" header="0.23622047244094491" footer="0.23622047244094491"/>
  <pageSetup scale="79" fitToHeight="0" orientation="landscape" r:id="rId1"/>
  <headerFooter>
    <oddHeader>&amp;L&amp;"Arial Narrow,Normalny"&amp;8 188/PN/ZP/D/2020&amp;C&amp;"Arial Narrow,Normalny"&amp;8FORMULARZ ASORTYMENTOWO-CENOWY&amp;R&amp;"Arial Narrow,Normalny"&amp;8Załącznik nr 2 do SIWZ</oddHeader>
    <oddFooter>&amp;L&amp;"Arial Narrow,Normalny"&amp;9strona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Z1000"/>
  <sheetViews>
    <sheetView workbookViewId="0"/>
  </sheetViews>
  <sheetFormatPr defaultColWidth="14.42578125" defaultRowHeight="15" customHeight="1"/>
  <cols>
    <col min="1" max="1" width="3.42578125" customWidth="1"/>
    <col min="2" max="2" width="94.42578125" customWidth="1"/>
    <col min="3" max="3" width="8.7109375" customWidth="1"/>
    <col min="4" max="4" width="11.42578125" customWidth="1"/>
    <col min="5" max="5" width="12.140625" customWidth="1"/>
    <col min="6" max="6" width="10.28515625" customWidth="1"/>
    <col min="7" max="7" width="11" customWidth="1"/>
    <col min="8" max="8" width="13.7109375" customWidth="1"/>
    <col min="9" max="9" width="12" customWidth="1"/>
    <col min="10" max="10" width="11.42578125" customWidth="1"/>
    <col min="11" max="11" width="10.42578125" customWidth="1"/>
    <col min="12" max="12" width="6.42578125" customWidth="1"/>
    <col min="13" max="13" width="15.140625" customWidth="1"/>
    <col min="14" max="14" width="16.42578125" customWidth="1"/>
    <col min="15" max="26" width="8" customWidth="1"/>
  </cols>
  <sheetData>
    <row r="1" spans="1:26">
      <c r="A1" s="2" t="s">
        <v>60</v>
      </c>
      <c r="B1" s="1"/>
      <c r="C1" s="1"/>
      <c r="D1" s="1"/>
      <c r="E1" s="1"/>
      <c r="F1" s="1"/>
      <c r="G1" s="1"/>
      <c r="H1" s="1"/>
      <c r="I1" s="1"/>
      <c r="J1" s="1"/>
      <c r="K1" s="1"/>
      <c r="L1" s="1"/>
      <c r="M1" s="1"/>
      <c r="N1" s="1"/>
      <c r="O1" s="1"/>
      <c r="P1" s="1"/>
      <c r="Q1" s="1"/>
      <c r="R1" s="1"/>
      <c r="S1" s="1"/>
      <c r="T1" s="1"/>
      <c r="U1" s="1"/>
      <c r="V1" s="1"/>
      <c r="W1" s="1"/>
      <c r="X1" s="1"/>
      <c r="Y1" s="1"/>
      <c r="Z1" s="1"/>
    </row>
    <row r="2" spans="1:26" ht="14.25" customHeight="1">
      <c r="A2" s="3" t="s">
        <v>61</v>
      </c>
      <c r="B2" s="1"/>
      <c r="C2" s="1"/>
      <c r="D2" s="1"/>
      <c r="E2" s="1"/>
      <c r="F2" s="1"/>
      <c r="G2" s="1"/>
      <c r="H2" s="1"/>
      <c r="I2" s="1"/>
      <c r="J2" s="1"/>
      <c r="K2" s="1"/>
      <c r="L2" s="1"/>
      <c r="M2" s="1"/>
      <c r="N2" s="1"/>
      <c r="O2" s="1"/>
      <c r="P2" s="1"/>
      <c r="Q2" s="1"/>
      <c r="R2" s="1"/>
      <c r="S2" s="1"/>
      <c r="T2" s="1"/>
      <c r="U2" s="1"/>
      <c r="V2" s="1"/>
      <c r="W2" s="1"/>
      <c r="X2" s="1"/>
      <c r="Y2" s="1"/>
      <c r="Z2" s="1"/>
    </row>
    <row r="3" spans="1:26" ht="90" customHeight="1">
      <c r="A3" s="4" t="s">
        <v>0</v>
      </c>
      <c r="B3" s="4" t="s">
        <v>1</v>
      </c>
      <c r="C3" s="5" t="s">
        <v>2</v>
      </c>
      <c r="D3" s="5" t="s">
        <v>3</v>
      </c>
      <c r="E3" s="5" t="s">
        <v>4</v>
      </c>
      <c r="F3" s="5" t="s">
        <v>5</v>
      </c>
      <c r="G3" s="5" t="s">
        <v>6</v>
      </c>
      <c r="H3" s="5" t="s">
        <v>7</v>
      </c>
      <c r="I3" s="5" t="s">
        <v>8</v>
      </c>
      <c r="J3" s="5" t="s">
        <v>9</v>
      </c>
      <c r="K3" s="5" t="s">
        <v>10</v>
      </c>
      <c r="L3" s="5" t="s">
        <v>11</v>
      </c>
      <c r="M3" s="5" t="s">
        <v>12</v>
      </c>
      <c r="N3" s="5" t="s">
        <v>13</v>
      </c>
      <c r="O3" s="1"/>
      <c r="P3" s="1"/>
      <c r="Q3" s="1"/>
      <c r="R3" s="1"/>
      <c r="S3" s="1"/>
      <c r="T3" s="1"/>
      <c r="U3" s="1"/>
      <c r="V3" s="1"/>
      <c r="W3" s="1"/>
      <c r="X3" s="1"/>
      <c r="Y3" s="1"/>
      <c r="Z3" s="1"/>
    </row>
    <row r="4" spans="1:26" ht="387.75" customHeight="1">
      <c r="A4" s="6">
        <v>1</v>
      </c>
      <c r="B4" s="16" t="s">
        <v>62</v>
      </c>
      <c r="C4" s="8" t="s">
        <v>16</v>
      </c>
      <c r="D4" s="17">
        <v>0</v>
      </c>
      <c r="E4" s="8"/>
      <c r="F4" s="8"/>
      <c r="G4" s="8"/>
      <c r="H4" s="8"/>
      <c r="I4" s="8"/>
      <c r="J4" s="9">
        <v>550</v>
      </c>
      <c r="K4" s="9">
        <f t="shared" ref="K4:K26" si="0">J4+(J4*L4)</f>
        <v>594</v>
      </c>
      <c r="L4" s="10">
        <v>0.08</v>
      </c>
      <c r="M4" s="9">
        <f t="shared" ref="M4:M26" si="1">J4*D4</f>
        <v>0</v>
      </c>
      <c r="N4" s="9">
        <f t="shared" ref="N4:N26" si="2">M4+(M4*L4)</f>
        <v>0</v>
      </c>
      <c r="O4" s="1"/>
      <c r="P4" s="1"/>
      <c r="Q4" s="1"/>
      <c r="R4" s="1"/>
      <c r="S4" s="1"/>
      <c r="T4" s="1"/>
      <c r="U4" s="1"/>
      <c r="V4" s="1"/>
      <c r="W4" s="1"/>
      <c r="X4" s="1"/>
      <c r="Y4" s="1"/>
      <c r="Z4" s="1"/>
    </row>
    <row r="5" spans="1:26" ht="120" customHeight="1">
      <c r="A5" s="6">
        <v>2</v>
      </c>
      <c r="B5" s="7" t="s">
        <v>63</v>
      </c>
      <c r="C5" s="8" t="s">
        <v>16</v>
      </c>
      <c r="D5" s="18">
        <v>0</v>
      </c>
      <c r="E5" s="8"/>
      <c r="F5" s="8"/>
      <c r="G5" s="8"/>
      <c r="H5" s="8"/>
      <c r="I5" s="8"/>
      <c r="J5" s="9">
        <v>790</v>
      </c>
      <c r="K5" s="9">
        <f t="shared" si="0"/>
        <v>853.2</v>
      </c>
      <c r="L5" s="10">
        <v>0.08</v>
      </c>
      <c r="M5" s="9">
        <f t="shared" si="1"/>
        <v>0</v>
      </c>
      <c r="N5" s="9">
        <f t="shared" si="2"/>
        <v>0</v>
      </c>
      <c r="O5" s="1"/>
      <c r="P5" s="1"/>
      <c r="Q5" s="1"/>
      <c r="R5" s="1"/>
      <c r="S5" s="1"/>
      <c r="T5" s="1"/>
      <c r="U5" s="1"/>
      <c r="V5" s="1"/>
      <c r="W5" s="1"/>
      <c r="X5" s="1"/>
      <c r="Y5" s="1"/>
      <c r="Z5" s="1"/>
    </row>
    <row r="6" spans="1:26" ht="120" customHeight="1">
      <c r="A6" s="6">
        <v>3</v>
      </c>
      <c r="B6" s="7" t="s">
        <v>64</v>
      </c>
      <c r="C6" s="8" t="s">
        <v>16</v>
      </c>
      <c r="D6" s="19">
        <v>0</v>
      </c>
      <c r="E6" s="8"/>
      <c r="F6" s="8"/>
      <c r="G6" s="8"/>
      <c r="H6" s="8"/>
      <c r="I6" s="8"/>
      <c r="J6" s="9">
        <v>790</v>
      </c>
      <c r="K6" s="9">
        <f t="shared" si="0"/>
        <v>853.2</v>
      </c>
      <c r="L6" s="10">
        <v>0.08</v>
      </c>
      <c r="M6" s="9">
        <f t="shared" si="1"/>
        <v>0</v>
      </c>
      <c r="N6" s="9">
        <f t="shared" si="2"/>
        <v>0</v>
      </c>
      <c r="O6" s="1"/>
      <c r="P6" s="1"/>
      <c r="Q6" s="1"/>
      <c r="R6" s="1"/>
      <c r="S6" s="1"/>
      <c r="T6" s="1"/>
      <c r="U6" s="1"/>
      <c r="V6" s="1"/>
      <c r="W6" s="1"/>
      <c r="X6" s="1"/>
      <c r="Y6" s="1"/>
      <c r="Z6" s="1"/>
    </row>
    <row r="7" spans="1:26" ht="180" customHeight="1">
      <c r="A7" s="6">
        <v>4</v>
      </c>
      <c r="B7" s="7" t="s">
        <v>65</v>
      </c>
      <c r="C7" s="8" t="s">
        <v>16</v>
      </c>
      <c r="D7" s="18">
        <v>0</v>
      </c>
      <c r="E7" s="8"/>
      <c r="F7" s="8"/>
      <c r="G7" s="8"/>
      <c r="H7" s="8"/>
      <c r="I7" s="8"/>
      <c r="J7" s="9">
        <v>990</v>
      </c>
      <c r="K7" s="9">
        <f t="shared" si="0"/>
        <v>1069.2</v>
      </c>
      <c r="L7" s="10">
        <v>0.08</v>
      </c>
      <c r="M7" s="9">
        <f t="shared" si="1"/>
        <v>0</v>
      </c>
      <c r="N7" s="9">
        <f t="shared" si="2"/>
        <v>0</v>
      </c>
      <c r="O7" s="1"/>
      <c r="P7" s="1"/>
      <c r="Q7" s="1"/>
      <c r="R7" s="1"/>
      <c r="S7" s="1"/>
      <c r="T7" s="1"/>
      <c r="U7" s="1"/>
      <c r="V7" s="1"/>
      <c r="W7" s="1"/>
      <c r="X7" s="1"/>
      <c r="Y7" s="1"/>
      <c r="Z7" s="1"/>
    </row>
    <row r="8" spans="1:26" ht="120" customHeight="1">
      <c r="A8" s="6">
        <v>5</v>
      </c>
      <c r="B8" s="7" t="s">
        <v>66</v>
      </c>
      <c r="C8" s="8" t="s">
        <v>16</v>
      </c>
      <c r="D8" s="18">
        <v>0</v>
      </c>
      <c r="E8" s="8"/>
      <c r="F8" s="8"/>
      <c r="G8" s="8"/>
      <c r="H8" s="8"/>
      <c r="I8" s="8"/>
      <c r="J8" s="9">
        <v>990</v>
      </c>
      <c r="K8" s="9">
        <f t="shared" si="0"/>
        <v>1069.2</v>
      </c>
      <c r="L8" s="10">
        <v>0.08</v>
      </c>
      <c r="M8" s="9">
        <f t="shared" si="1"/>
        <v>0</v>
      </c>
      <c r="N8" s="9">
        <f t="shared" si="2"/>
        <v>0</v>
      </c>
      <c r="O8" s="1"/>
      <c r="P8" s="1"/>
      <c r="Q8" s="1"/>
      <c r="R8" s="1"/>
      <c r="S8" s="1"/>
      <c r="T8" s="1"/>
      <c r="U8" s="1"/>
      <c r="V8" s="1"/>
      <c r="W8" s="1"/>
      <c r="X8" s="1"/>
      <c r="Y8" s="1"/>
      <c r="Z8" s="1"/>
    </row>
    <row r="9" spans="1:26" ht="120" customHeight="1">
      <c r="A9" s="6">
        <v>6</v>
      </c>
      <c r="B9" s="7" t="s">
        <v>67</v>
      </c>
      <c r="C9" s="8" t="s">
        <v>16</v>
      </c>
      <c r="D9" s="18">
        <v>0</v>
      </c>
      <c r="E9" s="8"/>
      <c r="F9" s="8"/>
      <c r="G9" s="8"/>
      <c r="H9" s="8"/>
      <c r="I9" s="8"/>
      <c r="J9" s="9">
        <v>760</v>
      </c>
      <c r="K9" s="9">
        <f t="shared" si="0"/>
        <v>820.8</v>
      </c>
      <c r="L9" s="10">
        <v>0.08</v>
      </c>
      <c r="M9" s="9">
        <f t="shared" si="1"/>
        <v>0</v>
      </c>
      <c r="N9" s="9">
        <f t="shared" si="2"/>
        <v>0</v>
      </c>
      <c r="O9" s="1"/>
      <c r="P9" s="1"/>
      <c r="Q9" s="1"/>
      <c r="R9" s="1"/>
      <c r="S9" s="1"/>
      <c r="T9" s="1"/>
      <c r="U9" s="1"/>
      <c r="V9" s="1"/>
      <c r="W9" s="1"/>
      <c r="X9" s="1"/>
      <c r="Y9" s="1"/>
      <c r="Z9" s="1"/>
    </row>
    <row r="10" spans="1:26" ht="120" customHeight="1">
      <c r="A10" s="6">
        <v>7</v>
      </c>
      <c r="B10" s="7" t="s">
        <v>68</v>
      </c>
      <c r="C10" s="8" t="s">
        <v>16</v>
      </c>
      <c r="D10" s="18">
        <v>0</v>
      </c>
      <c r="E10" s="8"/>
      <c r="F10" s="8"/>
      <c r="G10" s="8"/>
      <c r="H10" s="8"/>
      <c r="I10" s="8"/>
      <c r="J10" s="9">
        <v>760</v>
      </c>
      <c r="K10" s="9">
        <f t="shared" si="0"/>
        <v>820.8</v>
      </c>
      <c r="L10" s="10">
        <v>0.08</v>
      </c>
      <c r="M10" s="9">
        <f t="shared" si="1"/>
        <v>0</v>
      </c>
      <c r="N10" s="9">
        <f t="shared" si="2"/>
        <v>0</v>
      </c>
      <c r="O10" s="1"/>
      <c r="P10" s="1"/>
      <c r="Q10" s="1"/>
      <c r="R10" s="1"/>
      <c r="S10" s="1"/>
      <c r="T10" s="1"/>
      <c r="U10" s="1"/>
      <c r="V10" s="1"/>
      <c r="W10" s="1"/>
      <c r="X10" s="1"/>
      <c r="Y10" s="1"/>
      <c r="Z10" s="1"/>
    </row>
    <row r="11" spans="1:26" ht="105" customHeight="1">
      <c r="A11" s="6">
        <v>8</v>
      </c>
      <c r="B11" s="7" t="s">
        <v>69</v>
      </c>
      <c r="C11" s="8" t="s">
        <v>16</v>
      </c>
      <c r="D11" s="18">
        <v>0</v>
      </c>
      <c r="E11" s="8"/>
      <c r="F11" s="8"/>
      <c r="G11" s="8"/>
      <c r="H11" s="8"/>
      <c r="I11" s="8"/>
      <c r="J11" s="9">
        <v>760</v>
      </c>
      <c r="K11" s="9">
        <f t="shared" si="0"/>
        <v>820.8</v>
      </c>
      <c r="L11" s="10">
        <v>0.08</v>
      </c>
      <c r="M11" s="9">
        <f t="shared" si="1"/>
        <v>0</v>
      </c>
      <c r="N11" s="9">
        <f t="shared" si="2"/>
        <v>0</v>
      </c>
      <c r="O11" s="1"/>
      <c r="P11" s="1"/>
      <c r="Q11" s="1"/>
      <c r="R11" s="1"/>
      <c r="S11" s="1"/>
      <c r="T11" s="1"/>
      <c r="U11" s="1"/>
      <c r="V11" s="1"/>
      <c r="W11" s="1"/>
      <c r="X11" s="1"/>
      <c r="Y11" s="1"/>
      <c r="Z11" s="1"/>
    </row>
    <row r="12" spans="1:26" ht="180" customHeight="1">
      <c r="A12" s="6">
        <v>9</v>
      </c>
      <c r="B12" s="7" t="s">
        <v>70</v>
      </c>
      <c r="C12" s="8" t="s">
        <v>16</v>
      </c>
      <c r="D12" s="18">
        <v>0</v>
      </c>
      <c r="E12" s="8"/>
      <c r="F12" s="8"/>
      <c r="G12" s="8"/>
      <c r="H12" s="8"/>
      <c r="I12" s="8"/>
      <c r="J12" s="9">
        <v>990</v>
      </c>
      <c r="K12" s="9">
        <f t="shared" si="0"/>
        <v>1069.2</v>
      </c>
      <c r="L12" s="10">
        <v>0.08</v>
      </c>
      <c r="M12" s="9">
        <f t="shared" si="1"/>
        <v>0</v>
      </c>
      <c r="N12" s="9">
        <f t="shared" si="2"/>
        <v>0</v>
      </c>
      <c r="O12" s="1"/>
      <c r="P12" s="1"/>
      <c r="Q12" s="1"/>
      <c r="R12" s="1"/>
      <c r="S12" s="1"/>
      <c r="T12" s="1"/>
      <c r="U12" s="1"/>
      <c r="V12" s="1"/>
      <c r="W12" s="1"/>
      <c r="X12" s="1"/>
      <c r="Y12" s="1"/>
      <c r="Z12" s="1"/>
    </row>
    <row r="13" spans="1:26" ht="180" customHeight="1">
      <c r="A13" s="6">
        <v>10</v>
      </c>
      <c r="B13" s="7" t="s">
        <v>71</v>
      </c>
      <c r="C13" s="8" t="s">
        <v>16</v>
      </c>
      <c r="D13" s="18">
        <v>0</v>
      </c>
      <c r="E13" s="8"/>
      <c r="F13" s="8"/>
      <c r="G13" s="8"/>
      <c r="H13" s="8"/>
      <c r="I13" s="8"/>
      <c r="J13" s="9">
        <v>990</v>
      </c>
      <c r="K13" s="9">
        <f t="shared" si="0"/>
        <v>1069.2</v>
      </c>
      <c r="L13" s="10">
        <v>0.08</v>
      </c>
      <c r="M13" s="9">
        <f t="shared" si="1"/>
        <v>0</v>
      </c>
      <c r="N13" s="9">
        <f t="shared" si="2"/>
        <v>0</v>
      </c>
      <c r="O13" s="1"/>
      <c r="P13" s="1"/>
      <c r="Q13" s="1"/>
      <c r="R13" s="1"/>
      <c r="S13" s="1"/>
      <c r="T13" s="1"/>
      <c r="U13" s="1"/>
      <c r="V13" s="1"/>
      <c r="W13" s="1"/>
      <c r="X13" s="1"/>
      <c r="Y13" s="1"/>
      <c r="Z13" s="1"/>
    </row>
    <row r="14" spans="1:26" ht="165" customHeight="1">
      <c r="A14" s="6">
        <v>11</v>
      </c>
      <c r="B14" s="7" t="s">
        <v>72</v>
      </c>
      <c r="C14" s="8" t="s">
        <v>16</v>
      </c>
      <c r="D14" s="18">
        <v>0</v>
      </c>
      <c r="E14" s="8"/>
      <c r="F14" s="8"/>
      <c r="G14" s="8"/>
      <c r="H14" s="8"/>
      <c r="I14" s="8"/>
      <c r="J14" s="9">
        <v>990</v>
      </c>
      <c r="K14" s="9">
        <f t="shared" si="0"/>
        <v>1069.2</v>
      </c>
      <c r="L14" s="10">
        <v>0.08</v>
      </c>
      <c r="M14" s="9">
        <f t="shared" si="1"/>
        <v>0</v>
      </c>
      <c r="N14" s="9">
        <f t="shared" si="2"/>
        <v>0</v>
      </c>
      <c r="O14" s="1"/>
      <c r="P14" s="1"/>
      <c r="Q14" s="1"/>
      <c r="R14" s="1"/>
      <c r="S14" s="1"/>
      <c r="T14" s="1"/>
      <c r="U14" s="1"/>
      <c r="V14" s="1"/>
      <c r="W14" s="1"/>
      <c r="X14" s="1"/>
      <c r="Y14" s="1"/>
      <c r="Z14" s="1"/>
    </row>
    <row r="15" spans="1:26" ht="105" customHeight="1">
      <c r="A15" s="6">
        <v>12</v>
      </c>
      <c r="B15" s="7" t="s">
        <v>73</v>
      </c>
      <c r="C15" s="8" t="s">
        <v>16</v>
      </c>
      <c r="D15" s="18">
        <v>0</v>
      </c>
      <c r="E15" s="8"/>
      <c r="F15" s="8"/>
      <c r="G15" s="8"/>
      <c r="H15" s="8"/>
      <c r="I15" s="8"/>
      <c r="J15" s="9">
        <v>990</v>
      </c>
      <c r="K15" s="9">
        <f t="shared" si="0"/>
        <v>1069.2</v>
      </c>
      <c r="L15" s="10">
        <v>0.08</v>
      </c>
      <c r="M15" s="9">
        <f t="shared" si="1"/>
        <v>0</v>
      </c>
      <c r="N15" s="9">
        <f t="shared" si="2"/>
        <v>0</v>
      </c>
      <c r="O15" s="1"/>
      <c r="P15" s="1"/>
      <c r="Q15" s="1"/>
      <c r="R15" s="1"/>
      <c r="S15" s="1"/>
      <c r="T15" s="1"/>
      <c r="U15" s="1"/>
      <c r="V15" s="1"/>
      <c r="W15" s="1"/>
      <c r="X15" s="1"/>
      <c r="Y15" s="1"/>
      <c r="Z15" s="1"/>
    </row>
    <row r="16" spans="1:26" ht="120" customHeight="1">
      <c r="A16" s="6">
        <v>13</v>
      </c>
      <c r="B16" s="7" t="s">
        <v>74</v>
      </c>
      <c r="C16" s="8" t="s">
        <v>16</v>
      </c>
      <c r="D16" s="20">
        <v>0</v>
      </c>
      <c r="E16" s="8"/>
      <c r="F16" s="8"/>
      <c r="G16" s="8"/>
      <c r="H16" s="8"/>
      <c r="I16" s="8"/>
      <c r="J16" s="9">
        <v>850</v>
      </c>
      <c r="K16" s="9">
        <f t="shared" si="0"/>
        <v>918</v>
      </c>
      <c r="L16" s="10">
        <v>0.08</v>
      </c>
      <c r="M16" s="9">
        <f t="shared" si="1"/>
        <v>0</v>
      </c>
      <c r="N16" s="9">
        <f t="shared" si="2"/>
        <v>0</v>
      </c>
      <c r="O16" s="1"/>
      <c r="P16" s="1"/>
      <c r="Q16" s="1"/>
      <c r="R16" s="1"/>
      <c r="S16" s="1"/>
      <c r="T16" s="1"/>
      <c r="U16" s="1"/>
      <c r="V16" s="1"/>
      <c r="W16" s="1"/>
      <c r="X16" s="1"/>
      <c r="Y16" s="1"/>
      <c r="Z16" s="1"/>
    </row>
    <row r="17" spans="1:26" ht="60" customHeight="1">
      <c r="A17" s="6">
        <v>14</v>
      </c>
      <c r="B17" s="7" t="s">
        <v>75</v>
      </c>
      <c r="C17" s="8" t="s">
        <v>16</v>
      </c>
      <c r="D17" s="18">
        <v>0</v>
      </c>
      <c r="E17" s="8"/>
      <c r="F17" s="8"/>
      <c r="G17" s="8"/>
      <c r="H17" s="8"/>
      <c r="I17" s="8"/>
      <c r="J17" s="9">
        <v>850</v>
      </c>
      <c r="K17" s="9">
        <f t="shared" si="0"/>
        <v>918</v>
      </c>
      <c r="L17" s="10">
        <v>0.08</v>
      </c>
      <c r="M17" s="9">
        <f t="shared" si="1"/>
        <v>0</v>
      </c>
      <c r="N17" s="9">
        <f t="shared" si="2"/>
        <v>0</v>
      </c>
      <c r="O17" s="1"/>
      <c r="P17" s="1"/>
      <c r="Q17" s="1"/>
      <c r="R17" s="1"/>
      <c r="S17" s="1"/>
      <c r="T17" s="1"/>
      <c r="U17" s="1"/>
      <c r="V17" s="1"/>
      <c r="W17" s="1"/>
      <c r="X17" s="1"/>
      <c r="Y17" s="1"/>
      <c r="Z17" s="1"/>
    </row>
    <row r="18" spans="1:26" ht="90" customHeight="1">
      <c r="A18" s="6">
        <v>15</v>
      </c>
      <c r="B18" s="7" t="s">
        <v>76</v>
      </c>
      <c r="C18" s="8" t="s">
        <v>16</v>
      </c>
      <c r="D18" s="18">
        <v>0</v>
      </c>
      <c r="E18" s="8"/>
      <c r="F18" s="8"/>
      <c r="G18" s="8"/>
      <c r="H18" s="8"/>
      <c r="I18" s="8"/>
      <c r="J18" s="9">
        <v>990</v>
      </c>
      <c r="K18" s="9">
        <f t="shared" si="0"/>
        <v>1069.2</v>
      </c>
      <c r="L18" s="10">
        <v>0.08</v>
      </c>
      <c r="M18" s="9">
        <f t="shared" si="1"/>
        <v>0</v>
      </c>
      <c r="N18" s="9">
        <f t="shared" si="2"/>
        <v>0</v>
      </c>
      <c r="O18" s="1"/>
      <c r="P18" s="1"/>
      <c r="Q18" s="1"/>
      <c r="R18" s="1"/>
      <c r="S18" s="1"/>
      <c r="T18" s="1"/>
      <c r="U18" s="1"/>
      <c r="V18" s="1"/>
      <c r="W18" s="1"/>
      <c r="X18" s="1"/>
      <c r="Y18" s="1"/>
      <c r="Z18" s="1"/>
    </row>
    <row r="19" spans="1:26" ht="90" customHeight="1">
      <c r="A19" s="6">
        <v>16</v>
      </c>
      <c r="B19" s="7" t="s">
        <v>77</v>
      </c>
      <c r="C19" s="8" t="s">
        <v>16</v>
      </c>
      <c r="D19" s="18">
        <v>0</v>
      </c>
      <c r="E19" s="8"/>
      <c r="F19" s="8"/>
      <c r="G19" s="8"/>
      <c r="H19" s="8"/>
      <c r="I19" s="8"/>
      <c r="J19" s="9">
        <v>990</v>
      </c>
      <c r="K19" s="9">
        <f t="shared" si="0"/>
        <v>1069.2</v>
      </c>
      <c r="L19" s="10">
        <v>0.08</v>
      </c>
      <c r="M19" s="9">
        <f t="shared" si="1"/>
        <v>0</v>
      </c>
      <c r="N19" s="9">
        <f t="shared" si="2"/>
        <v>0</v>
      </c>
      <c r="O19" s="1"/>
      <c r="P19" s="1"/>
      <c r="Q19" s="1"/>
      <c r="R19" s="1"/>
      <c r="S19" s="1"/>
      <c r="T19" s="1"/>
      <c r="U19" s="1"/>
      <c r="V19" s="1"/>
      <c r="W19" s="1"/>
      <c r="X19" s="1"/>
      <c r="Y19" s="1"/>
      <c r="Z19" s="1"/>
    </row>
    <row r="20" spans="1:26" ht="75" customHeight="1">
      <c r="A20" s="6">
        <v>17</v>
      </c>
      <c r="B20" s="7" t="s">
        <v>78</v>
      </c>
      <c r="C20" s="8" t="s">
        <v>16</v>
      </c>
      <c r="D20" s="18">
        <v>0</v>
      </c>
      <c r="E20" s="8"/>
      <c r="F20" s="8"/>
      <c r="G20" s="8"/>
      <c r="H20" s="8"/>
      <c r="I20" s="8"/>
      <c r="J20" s="9">
        <v>1200</v>
      </c>
      <c r="K20" s="9">
        <f t="shared" si="0"/>
        <v>1296</v>
      </c>
      <c r="L20" s="10">
        <v>0.08</v>
      </c>
      <c r="M20" s="9">
        <f t="shared" si="1"/>
        <v>0</v>
      </c>
      <c r="N20" s="9">
        <f t="shared" si="2"/>
        <v>0</v>
      </c>
      <c r="O20" s="1"/>
      <c r="P20" s="1"/>
      <c r="Q20" s="1"/>
      <c r="R20" s="1"/>
      <c r="S20" s="1"/>
      <c r="T20" s="1"/>
      <c r="U20" s="1"/>
      <c r="V20" s="1"/>
      <c r="W20" s="1"/>
      <c r="X20" s="1"/>
      <c r="Y20" s="1"/>
      <c r="Z20" s="1"/>
    </row>
    <row r="21" spans="1:26" ht="75" customHeight="1">
      <c r="A21" s="6">
        <v>18</v>
      </c>
      <c r="B21" s="7" t="s">
        <v>79</v>
      </c>
      <c r="C21" s="8" t="s">
        <v>16</v>
      </c>
      <c r="D21" s="18">
        <v>0</v>
      </c>
      <c r="E21" s="8"/>
      <c r="F21" s="8"/>
      <c r="G21" s="8"/>
      <c r="H21" s="8"/>
      <c r="I21" s="8"/>
      <c r="J21" s="9">
        <v>1200</v>
      </c>
      <c r="K21" s="9">
        <f t="shared" si="0"/>
        <v>1296</v>
      </c>
      <c r="L21" s="10">
        <v>0.08</v>
      </c>
      <c r="M21" s="9">
        <f t="shared" si="1"/>
        <v>0</v>
      </c>
      <c r="N21" s="9">
        <f t="shared" si="2"/>
        <v>0</v>
      </c>
      <c r="O21" s="1"/>
      <c r="P21" s="1"/>
      <c r="Q21" s="1"/>
      <c r="R21" s="1"/>
      <c r="S21" s="1"/>
      <c r="T21" s="1"/>
      <c r="U21" s="1"/>
      <c r="V21" s="1"/>
      <c r="W21" s="1"/>
      <c r="X21" s="1"/>
      <c r="Y21" s="1"/>
      <c r="Z21" s="1"/>
    </row>
    <row r="22" spans="1:26" ht="75" customHeight="1">
      <c r="A22" s="6">
        <v>19</v>
      </c>
      <c r="B22" s="7" t="s">
        <v>80</v>
      </c>
      <c r="C22" s="8" t="s">
        <v>16</v>
      </c>
      <c r="D22" s="18">
        <v>0</v>
      </c>
      <c r="E22" s="8"/>
      <c r="F22" s="8"/>
      <c r="G22" s="8"/>
      <c r="H22" s="8"/>
      <c r="I22" s="8"/>
      <c r="J22" s="9">
        <v>1200</v>
      </c>
      <c r="K22" s="9">
        <f t="shared" si="0"/>
        <v>1296</v>
      </c>
      <c r="L22" s="10">
        <v>0.08</v>
      </c>
      <c r="M22" s="9">
        <f t="shared" si="1"/>
        <v>0</v>
      </c>
      <c r="N22" s="9">
        <f t="shared" si="2"/>
        <v>0</v>
      </c>
      <c r="O22" s="1"/>
      <c r="P22" s="1"/>
      <c r="Q22" s="1"/>
      <c r="R22" s="1"/>
      <c r="S22" s="1"/>
      <c r="T22" s="1"/>
      <c r="U22" s="1"/>
      <c r="V22" s="1"/>
      <c r="W22" s="1"/>
      <c r="X22" s="1"/>
      <c r="Y22" s="1"/>
      <c r="Z22" s="1"/>
    </row>
    <row r="23" spans="1:26" ht="75" customHeight="1">
      <c r="A23" s="6">
        <v>20</v>
      </c>
      <c r="B23" s="21" t="s">
        <v>44</v>
      </c>
      <c r="C23" s="8" t="s">
        <v>16</v>
      </c>
      <c r="D23" s="17">
        <v>0</v>
      </c>
      <c r="E23" s="8"/>
      <c r="F23" s="8"/>
      <c r="G23" s="8"/>
      <c r="H23" s="8"/>
      <c r="I23" s="8"/>
      <c r="J23" s="9">
        <v>990</v>
      </c>
      <c r="K23" s="9">
        <f t="shared" si="0"/>
        <v>1069.2</v>
      </c>
      <c r="L23" s="10">
        <v>0.08</v>
      </c>
      <c r="M23" s="9">
        <f t="shared" si="1"/>
        <v>0</v>
      </c>
      <c r="N23" s="9">
        <f t="shared" si="2"/>
        <v>0</v>
      </c>
      <c r="O23" s="1"/>
      <c r="P23" s="1"/>
      <c r="Q23" s="1"/>
      <c r="R23" s="1"/>
      <c r="S23" s="1"/>
      <c r="T23" s="1"/>
      <c r="U23" s="1"/>
      <c r="V23" s="1"/>
      <c r="W23" s="1"/>
      <c r="X23" s="1"/>
      <c r="Y23" s="1"/>
      <c r="Z23" s="1"/>
    </row>
    <row r="24" spans="1:26" ht="75" customHeight="1">
      <c r="A24" s="6">
        <v>21</v>
      </c>
      <c r="B24" s="21" t="s">
        <v>24</v>
      </c>
      <c r="C24" s="8" t="s">
        <v>18</v>
      </c>
      <c r="D24" s="17">
        <v>0</v>
      </c>
      <c r="E24" s="8"/>
      <c r="F24" s="8"/>
      <c r="G24" s="8"/>
      <c r="H24" s="8"/>
      <c r="I24" s="8"/>
      <c r="J24" s="9">
        <v>26000</v>
      </c>
      <c r="K24" s="9">
        <f t="shared" si="0"/>
        <v>28080</v>
      </c>
      <c r="L24" s="10">
        <v>0.08</v>
      </c>
      <c r="M24" s="9">
        <f t="shared" si="1"/>
        <v>0</v>
      </c>
      <c r="N24" s="9">
        <f t="shared" si="2"/>
        <v>0</v>
      </c>
      <c r="O24" s="1"/>
      <c r="P24" s="1"/>
      <c r="Q24" s="1"/>
      <c r="R24" s="1"/>
      <c r="S24" s="1"/>
      <c r="T24" s="1"/>
      <c r="U24" s="1"/>
      <c r="V24" s="1"/>
      <c r="W24" s="1"/>
      <c r="X24" s="1"/>
      <c r="Y24" s="1"/>
      <c r="Z24" s="1"/>
    </row>
    <row r="25" spans="1:26" ht="90" customHeight="1">
      <c r="A25" s="6">
        <v>22</v>
      </c>
      <c r="B25" s="7" t="s">
        <v>49</v>
      </c>
      <c r="C25" s="8" t="s">
        <v>16</v>
      </c>
      <c r="D25" s="17">
        <v>0</v>
      </c>
      <c r="E25" s="8"/>
      <c r="F25" s="8"/>
      <c r="G25" s="8"/>
      <c r="H25" s="8"/>
      <c r="I25" s="8"/>
      <c r="J25" s="9">
        <v>240</v>
      </c>
      <c r="K25" s="9">
        <f t="shared" si="0"/>
        <v>259.2</v>
      </c>
      <c r="L25" s="10">
        <v>0.08</v>
      </c>
      <c r="M25" s="9">
        <f t="shared" si="1"/>
        <v>0</v>
      </c>
      <c r="N25" s="9">
        <f t="shared" si="2"/>
        <v>0</v>
      </c>
      <c r="O25" s="1"/>
      <c r="P25" s="1"/>
      <c r="Q25" s="1"/>
      <c r="R25" s="1"/>
      <c r="S25" s="1"/>
      <c r="T25" s="1"/>
      <c r="U25" s="1"/>
      <c r="V25" s="1"/>
      <c r="W25" s="1"/>
      <c r="X25" s="1"/>
      <c r="Y25" s="1"/>
      <c r="Z25" s="1"/>
    </row>
    <row r="26" spans="1:26" ht="90" customHeight="1">
      <c r="A26" s="6">
        <v>23</v>
      </c>
      <c r="B26" s="13" t="s">
        <v>50</v>
      </c>
      <c r="C26" s="8" t="s">
        <v>16</v>
      </c>
      <c r="D26" s="17">
        <v>0</v>
      </c>
      <c r="E26" s="8"/>
      <c r="F26" s="8"/>
      <c r="G26" s="8"/>
      <c r="H26" s="8"/>
      <c r="I26" s="8"/>
      <c r="J26" s="9">
        <v>270</v>
      </c>
      <c r="K26" s="9">
        <f t="shared" si="0"/>
        <v>291.60000000000002</v>
      </c>
      <c r="L26" s="10">
        <v>0.08</v>
      </c>
      <c r="M26" s="9">
        <f t="shared" si="1"/>
        <v>0</v>
      </c>
      <c r="N26" s="9">
        <f t="shared" si="2"/>
        <v>0</v>
      </c>
      <c r="O26" s="1"/>
      <c r="P26" s="1"/>
      <c r="Q26" s="1"/>
      <c r="R26" s="1"/>
      <c r="S26" s="1"/>
      <c r="T26" s="1"/>
      <c r="U26" s="1"/>
      <c r="V26" s="1"/>
      <c r="W26" s="1"/>
      <c r="X26" s="1"/>
      <c r="Y26" s="1"/>
      <c r="Z26" s="1"/>
    </row>
    <row r="27" spans="1:26" ht="23.25" customHeight="1">
      <c r="A27" s="1"/>
      <c r="B27" s="22" t="s">
        <v>81</v>
      </c>
      <c r="C27" s="1"/>
      <c r="D27" s="23">
        <v>0</v>
      </c>
      <c r="E27" s="1"/>
      <c r="F27" s="1"/>
      <c r="G27" s="1"/>
      <c r="H27" s="1"/>
      <c r="I27" s="1"/>
      <c r="J27" s="1"/>
      <c r="K27" s="1"/>
      <c r="L27" s="11" t="s">
        <v>48</v>
      </c>
      <c r="M27" s="12">
        <f t="shared" ref="M27:N27" si="3">SUM(M4:M26)</f>
        <v>0</v>
      </c>
      <c r="N27" s="12">
        <f t="shared" si="3"/>
        <v>0</v>
      </c>
      <c r="O27" s="1"/>
      <c r="P27" s="1"/>
      <c r="Q27" s="1"/>
      <c r="R27" s="1"/>
      <c r="S27" s="1"/>
      <c r="T27" s="1"/>
      <c r="U27" s="1"/>
      <c r="V27" s="1"/>
      <c r="W27" s="1"/>
      <c r="X27" s="1"/>
      <c r="Y27" s="1"/>
      <c r="Z27" s="1"/>
    </row>
    <row r="28" spans="1:26" ht="11.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1.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1.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1.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1.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1.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1.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1.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1.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1.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1.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1.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1.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1.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1.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1.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1.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1.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1.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1.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1.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1.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1.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1.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1.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1.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1.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1.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1.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1.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1.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1.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1.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1.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1.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1.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1.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1.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1.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1.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1.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1.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1.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1.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1.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1.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1.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1.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1.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1.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1.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1.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1.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1.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1.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1.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1.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1.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1.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1.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1.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1.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1.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1.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1.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1.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1.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1.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1.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1.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1.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1.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1.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1.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1.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1.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1.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1.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1.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1.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1.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1.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1.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1.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1.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1.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1.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1.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1.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1.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1.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1.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1.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1.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1.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1.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1.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1.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1.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1.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1.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1.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1.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1.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1.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1.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1.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1.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1.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1.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1.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1.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1.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1.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1.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1.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1.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1.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1.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1.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1.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1.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1.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1.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1.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1.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1.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1.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1.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1.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1.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1.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1.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1.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1.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1.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1.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1.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1.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1.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1.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1.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1.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1.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1.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1.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1.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1.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8" customWidth="1"/>
    <col min="2" max="2" width="65.7109375" customWidth="1"/>
    <col min="3" max="3" width="5" customWidth="1"/>
    <col min="4" max="5" width="8" customWidth="1"/>
    <col min="6" max="6" width="5.5703125" customWidth="1"/>
    <col min="7" max="7" width="1" customWidth="1"/>
    <col min="8" max="8" width="7.42578125" customWidth="1"/>
    <col min="9" max="9" width="0.42578125" customWidth="1"/>
    <col min="10" max="10" width="1.140625" customWidth="1"/>
    <col min="11" max="12" width="8" customWidth="1"/>
    <col min="13" max="13" width="4.42578125" customWidth="1"/>
    <col min="14" max="14" width="10.42578125" customWidth="1"/>
    <col min="15" max="15" width="11.5703125" customWidth="1"/>
    <col min="16" max="26" width="8" customWidth="1"/>
  </cols>
  <sheetData>
    <row r="1" spans="1:26" ht="100.5" customHeight="1">
      <c r="A1" s="4" t="s">
        <v>0</v>
      </c>
      <c r="B1" s="4" t="s">
        <v>1</v>
      </c>
      <c r="C1" s="5" t="s">
        <v>2</v>
      </c>
      <c r="D1" s="5" t="s">
        <v>89</v>
      </c>
      <c r="E1" s="5"/>
      <c r="F1" s="5" t="s">
        <v>4</v>
      </c>
      <c r="G1" s="5" t="s">
        <v>5</v>
      </c>
      <c r="H1" s="5" t="s">
        <v>6</v>
      </c>
      <c r="I1" s="5" t="s">
        <v>7</v>
      </c>
      <c r="J1" s="5" t="s">
        <v>8</v>
      </c>
      <c r="K1" s="5" t="s">
        <v>9</v>
      </c>
      <c r="L1" s="5" t="s">
        <v>10</v>
      </c>
      <c r="M1" s="5" t="s">
        <v>11</v>
      </c>
      <c r="N1" s="5" t="s">
        <v>12</v>
      </c>
      <c r="O1" s="5" t="s">
        <v>13</v>
      </c>
    </row>
    <row r="2" spans="1:26" ht="60.75" customHeight="1">
      <c r="A2" s="31"/>
      <c r="B2" s="32" t="s">
        <v>90</v>
      </c>
      <c r="C2" s="33" t="s">
        <v>16</v>
      </c>
      <c r="D2" s="33">
        <v>200</v>
      </c>
      <c r="E2" s="33"/>
      <c r="F2" s="33">
        <v>1</v>
      </c>
      <c r="G2" s="33"/>
      <c r="H2" s="33"/>
      <c r="I2" s="33"/>
      <c r="J2" s="33"/>
      <c r="K2" s="34">
        <v>1950</v>
      </c>
      <c r="L2" s="34">
        <f t="shared" ref="L2:L6" si="0">K2*1.08</f>
        <v>2106</v>
      </c>
      <c r="M2" s="33">
        <v>8</v>
      </c>
      <c r="N2" s="34">
        <f t="shared" ref="N2:N6" si="1">K2*D2</f>
        <v>390000</v>
      </c>
      <c r="O2" s="34">
        <f t="shared" ref="O2:O6" si="2">N2*1.08</f>
        <v>421200</v>
      </c>
      <c r="P2" s="31"/>
      <c r="Q2" s="31"/>
      <c r="R2" s="31"/>
      <c r="S2" s="31"/>
      <c r="T2" s="31"/>
      <c r="U2" s="31"/>
      <c r="V2" s="31"/>
      <c r="W2" s="31"/>
      <c r="X2" s="31"/>
      <c r="Y2" s="31"/>
      <c r="Z2" s="31"/>
    </row>
    <row r="3" spans="1:26" ht="22.5" customHeight="1">
      <c r="A3" s="31"/>
      <c r="B3" s="35" t="s">
        <v>83</v>
      </c>
      <c r="C3" s="33" t="s">
        <v>16</v>
      </c>
      <c r="D3" s="33">
        <v>1200</v>
      </c>
      <c r="E3" s="33"/>
      <c r="F3" s="33">
        <v>1</v>
      </c>
      <c r="G3" s="33"/>
      <c r="H3" s="33"/>
      <c r="I3" s="33"/>
      <c r="J3" s="33"/>
      <c r="K3" s="34">
        <v>5</v>
      </c>
      <c r="L3" s="34">
        <f t="shared" si="0"/>
        <v>5.4</v>
      </c>
      <c r="M3" s="33">
        <v>8</v>
      </c>
      <c r="N3" s="34">
        <f t="shared" si="1"/>
        <v>6000</v>
      </c>
      <c r="O3" s="34">
        <f t="shared" si="2"/>
        <v>6480</v>
      </c>
      <c r="P3" s="31"/>
      <c r="Q3" s="31"/>
      <c r="R3" s="31"/>
      <c r="S3" s="31"/>
      <c r="T3" s="31"/>
      <c r="U3" s="31"/>
      <c r="V3" s="31"/>
      <c r="W3" s="31"/>
      <c r="X3" s="31"/>
      <c r="Y3" s="31"/>
      <c r="Z3" s="31"/>
    </row>
    <row r="4" spans="1:26" ht="67.5" customHeight="1">
      <c r="A4" s="31"/>
      <c r="B4" s="27" t="s">
        <v>59</v>
      </c>
      <c r="C4" s="33" t="s">
        <v>16</v>
      </c>
      <c r="D4" s="33">
        <v>750</v>
      </c>
      <c r="E4" s="33"/>
      <c r="F4" s="33"/>
      <c r="G4" s="33"/>
      <c r="H4" s="33"/>
      <c r="I4" s="33"/>
      <c r="J4" s="33"/>
      <c r="K4" s="34">
        <v>13</v>
      </c>
      <c r="L4" s="34">
        <f t="shared" si="0"/>
        <v>14.040000000000001</v>
      </c>
      <c r="M4" s="33">
        <v>8</v>
      </c>
      <c r="N4" s="34">
        <f t="shared" si="1"/>
        <v>9750</v>
      </c>
      <c r="O4" s="34">
        <f t="shared" si="2"/>
        <v>10530</v>
      </c>
      <c r="P4" s="31"/>
      <c r="Q4" s="31"/>
      <c r="R4" s="31"/>
      <c r="S4" s="31"/>
      <c r="T4" s="31"/>
      <c r="U4" s="31"/>
      <c r="V4" s="31"/>
      <c r="W4" s="31"/>
      <c r="X4" s="31"/>
      <c r="Y4" s="31"/>
      <c r="Z4" s="31"/>
    </row>
    <row r="5" spans="1:26" ht="22.5" customHeight="1">
      <c r="B5" s="27" t="s">
        <v>84</v>
      </c>
      <c r="C5" s="14" t="s">
        <v>16</v>
      </c>
      <c r="D5" s="14">
        <v>10</v>
      </c>
      <c r="E5" s="14"/>
      <c r="F5" s="14"/>
      <c r="G5" s="14"/>
      <c r="H5" s="14"/>
      <c r="I5" s="14"/>
      <c r="J5" s="14"/>
      <c r="K5" s="26">
        <v>780</v>
      </c>
      <c r="L5" s="26">
        <f t="shared" si="0"/>
        <v>842.40000000000009</v>
      </c>
      <c r="M5" s="14">
        <v>8</v>
      </c>
      <c r="N5" s="26">
        <f t="shared" si="1"/>
        <v>7800</v>
      </c>
      <c r="O5" s="26">
        <f t="shared" si="2"/>
        <v>8424</v>
      </c>
    </row>
    <row r="6" spans="1:26" ht="12.75" customHeight="1">
      <c r="B6" s="29" t="s">
        <v>91</v>
      </c>
      <c r="C6" s="14" t="s">
        <v>16</v>
      </c>
      <c r="D6" s="14">
        <v>50</v>
      </c>
      <c r="E6" s="14"/>
      <c r="F6" s="14"/>
      <c r="G6" s="14"/>
      <c r="H6" s="14"/>
      <c r="I6" s="14"/>
      <c r="J6" s="14"/>
      <c r="K6" s="26">
        <v>580</v>
      </c>
      <c r="L6" s="26">
        <f t="shared" si="0"/>
        <v>626.40000000000009</v>
      </c>
      <c r="M6" s="14">
        <v>8</v>
      </c>
      <c r="N6" s="26">
        <f t="shared" si="1"/>
        <v>29000</v>
      </c>
      <c r="O6" s="26">
        <f t="shared" si="2"/>
        <v>31320.000000000004</v>
      </c>
    </row>
    <row r="7" spans="1:26" ht="56.25" customHeight="1">
      <c r="B7" s="29" t="s">
        <v>92</v>
      </c>
      <c r="C7" s="14"/>
      <c r="D7" s="14"/>
      <c r="E7" s="30" t="s">
        <v>51</v>
      </c>
      <c r="F7" s="14"/>
      <c r="G7" s="14"/>
      <c r="H7" s="14" t="s">
        <v>85</v>
      </c>
      <c r="I7" s="14"/>
      <c r="J7" s="14"/>
      <c r="K7" s="25"/>
      <c r="L7" s="26"/>
      <c r="M7" s="14"/>
      <c r="N7" s="26"/>
      <c r="O7" s="26"/>
    </row>
    <row r="8" spans="1:26" ht="12.75" customHeight="1">
      <c r="B8" s="27" t="s">
        <v>86</v>
      </c>
      <c r="C8" s="14" t="s">
        <v>16</v>
      </c>
      <c r="D8" s="14">
        <v>100</v>
      </c>
      <c r="E8" s="14"/>
      <c r="F8" s="14"/>
      <c r="G8" s="14"/>
      <c r="H8" s="14"/>
      <c r="I8" s="14"/>
      <c r="J8" s="14"/>
      <c r="K8" s="25">
        <v>380</v>
      </c>
      <c r="L8" s="26">
        <f t="shared" ref="L8:L10" si="3">K8*1.08</f>
        <v>410.40000000000003</v>
      </c>
      <c r="M8" s="14">
        <v>8</v>
      </c>
      <c r="N8" s="26">
        <f t="shared" ref="N8:N10" si="4">K8*D8</f>
        <v>38000</v>
      </c>
      <c r="O8" s="26">
        <f t="shared" ref="O8:O10" si="5">N8*1.08</f>
        <v>41040</v>
      </c>
    </row>
    <row r="9" spans="1:26" ht="12.75" customHeight="1">
      <c r="B9" s="27" t="s">
        <v>87</v>
      </c>
      <c r="C9" s="14" t="s">
        <v>16</v>
      </c>
      <c r="D9" s="14">
        <v>100</v>
      </c>
      <c r="E9" s="14"/>
      <c r="F9" s="14"/>
      <c r="G9" s="14"/>
      <c r="H9" s="14"/>
      <c r="I9" s="14"/>
      <c r="J9" s="14"/>
      <c r="K9" s="25">
        <v>700</v>
      </c>
      <c r="L9" s="26">
        <f t="shared" si="3"/>
        <v>756</v>
      </c>
      <c r="M9" s="14">
        <v>8</v>
      </c>
      <c r="N9" s="26">
        <f t="shared" si="4"/>
        <v>70000</v>
      </c>
      <c r="O9" s="26">
        <f t="shared" si="5"/>
        <v>75600</v>
      </c>
    </row>
    <row r="10" spans="1:26" ht="12.75" customHeight="1">
      <c r="B10" s="27" t="s">
        <v>88</v>
      </c>
      <c r="C10" s="14" t="s">
        <v>16</v>
      </c>
      <c r="D10" s="14">
        <v>100</v>
      </c>
      <c r="E10" s="14"/>
      <c r="F10" s="14"/>
      <c r="G10" s="14"/>
      <c r="H10" s="14"/>
      <c r="I10" s="14"/>
      <c r="J10" s="14"/>
      <c r="K10" s="25">
        <v>1100</v>
      </c>
      <c r="L10" s="26">
        <f t="shared" si="3"/>
        <v>1188</v>
      </c>
      <c r="M10" s="14">
        <v>8</v>
      </c>
      <c r="N10" s="26">
        <f t="shared" si="4"/>
        <v>110000</v>
      </c>
      <c r="O10" s="26">
        <f t="shared" si="5"/>
        <v>118800.00000000001</v>
      </c>
    </row>
    <row r="11" spans="1:26" ht="78" customHeight="1">
      <c r="B11" s="29" t="s">
        <v>93</v>
      </c>
      <c r="C11" s="14"/>
      <c r="D11" s="14"/>
      <c r="E11" s="14"/>
      <c r="F11" s="14"/>
      <c r="G11" s="14"/>
      <c r="H11" s="28"/>
      <c r="I11" s="14"/>
      <c r="J11" s="14"/>
      <c r="K11" s="24"/>
      <c r="L11" s="26"/>
      <c r="M11" s="14"/>
      <c r="N11" s="26"/>
      <c r="O11" s="26"/>
    </row>
    <row r="12" spans="1:26" ht="12.75" customHeight="1">
      <c r="B12" s="27" t="s">
        <v>94</v>
      </c>
      <c r="C12" s="14" t="s">
        <v>16</v>
      </c>
      <c r="D12" s="14">
        <v>60</v>
      </c>
      <c r="E12" s="14"/>
      <c r="F12" s="14"/>
      <c r="G12" s="14"/>
      <c r="H12" s="28"/>
      <c r="I12" s="14"/>
      <c r="J12" s="14"/>
      <c r="K12" s="25">
        <v>65</v>
      </c>
      <c r="L12" s="26">
        <f t="shared" ref="L12:L14" si="6">K12*1.08</f>
        <v>70.2</v>
      </c>
      <c r="M12" s="14">
        <v>8</v>
      </c>
      <c r="N12" s="26">
        <f t="shared" ref="N12:N14" si="7">K12*D12</f>
        <v>3900</v>
      </c>
      <c r="O12" s="26">
        <f t="shared" ref="O12:O14" si="8">N12*1.08</f>
        <v>4212</v>
      </c>
    </row>
    <row r="13" spans="1:26" ht="12.75" customHeight="1">
      <c r="B13" s="27" t="s">
        <v>95</v>
      </c>
      <c r="C13" s="14" t="s">
        <v>16</v>
      </c>
      <c r="D13" s="14">
        <v>80</v>
      </c>
      <c r="E13" s="14"/>
      <c r="F13" s="14"/>
      <c r="G13" s="14"/>
      <c r="H13" s="28"/>
      <c r="I13" s="14"/>
      <c r="J13" s="14"/>
      <c r="K13" s="25">
        <v>75</v>
      </c>
      <c r="L13" s="26">
        <f t="shared" si="6"/>
        <v>81</v>
      </c>
      <c r="M13" s="14">
        <v>8</v>
      </c>
      <c r="N13" s="26">
        <f t="shared" si="7"/>
        <v>6000</v>
      </c>
      <c r="O13" s="26">
        <f t="shared" si="8"/>
        <v>6480</v>
      </c>
    </row>
    <row r="14" spans="1:26" ht="12.75" customHeight="1">
      <c r="B14" s="27" t="s">
        <v>96</v>
      </c>
      <c r="C14" s="14" t="s">
        <v>16</v>
      </c>
      <c r="D14" s="14">
        <v>60</v>
      </c>
      <c r="E14" s="14"/>
      <c r="F14" s="14"/>
      <c r="G14" s="14"/>
      <c r="H14" s="28"/>
      <c r="I14" s="14"/>
      <c r="J14" s="14"/>
      <c r="K14" s="25">
        <v>87</v>
      </c>
      <c r="L14" s="26">
        <f t="shared" si="6"/>
        <v>93.960000000000008</v>
      </c>
      <c r="M14" s="14">
        <v>8</v>
      </c>
      <c r="N14" s="26">
        <f t="shared" si="7"/>
        <v>5220</v>
      </c>
      <c r="O14" s="26">
        <f t="shared" si="8"/>
        <v>5637.6</v>
      </c>
    </row>
    <row r="15" spans="1:26" ht="56.25" customHeight="1">
      <c r="B15" s="29" t="s">
        <v>97</v>
      </c>
      <c r="C15" s="1"/>
      <c r="D15" s="14"/>
      <c r="E15" s="14"/>
      <c r="F15" s="14"/>
      <c r="G15" s="14"/>
      <c r="H15" s="28"/>
      <c r="I15" s="14"/>
      <c r="J15" s="14"/>
      <c r="K15" s="25"/>
      <c r="L15" s="26"/>
      <c r="M15" s="14"/>
      <c r="N15" s="26"/>
      <c r="O15" s="26"/>
    </row>
    <row r="16" spans="1:26" ht="12.75" customHeight="1">
      <c r="B16" s="27" t="s">
        <v>95</v>
      </c>
      <c r="C16" s="14" t="s">
        <v>16</v>
      </c>
      <c r="D16" s="14">
        <v>300</v>
      </c>
      <c r="E16" s="14">
        <v>300</v>
      </c>
      <c r="F16" s="14"/>
      <c r="G16" s="14"/>
      <c r="H16" s="28"/>
      <c r="I16" s="14"/>
      <c r="J16" s="14"/>
      <c r="K16" s="25">
        <v>25</v>
      </c>
      <c r="L16" s="26">
        <f t="shared" ref="L16:L19" si="9">K16*1.08</f>
        <v>27</v>
      </c>
      <c r="M16" s="14">
        <v>8</v>
      </c>
      <c r="N16" s="26">
        <f t="shared" ref="N16:N19" si="10">K16*D16</f>
        <v>7500</v>
      </c>
      <c r="O16" s="26">
        <f t="shared" ref="O16:O19" si="11">N16*1.08</f>
        <v>8100.0000000000009</v>
      </c>
    </row>
    <row r="17" spans="2:15" ht="12.75" customHeight="1">
      <c r="B17" s="27" t="s">
        <v>98</v>
      </c>
      <c r="C17" s="14" t="s">
        <v>16</v>
      </c>
      <c r="D17" s="14">
        <v>300</v>
      </c>
      <c r="E17" s="14">
        <v>300</v>
      </c>
      <c r="F17" s="14"/>
      <c r="G17" s="14"/>
      <c r="H17" s="28"/>
      <c r="I17" s="14"/>
      <c r="J17" s="14"/>
      <c r="K17" s="25">
        <v>57</v>
      </c>
      <c r="L17" s="26">
        <f t="shared" si="9"/>
        <v>61.56</v>
      </c>
      <c r="M17" s="14">
        <v>8</v>
      </c>
      <c r="N17" s="26">
        <f t="shared" si="10"/>
        <v>17100</v>
      </c>
      <c r="O17" s="26">
        <f t="shared" si="11"/>
        <v>18468</v>
      </c>
    </row>
    <row r="18" spans="2:15" ht="45" customHeight="1">
      <c r="B18" s="29" t="s">
        <v>99</v>
      </c>
      <c r="C18" s="14" t="s">
        <v>16</v>
      </c>
      <c r="D18" s="14">
        <v>250</v>
      </c>
      <c r="E18" s="14">
        <v>10</v>
      </c>
      <c r="F18" s="14">
        <v>1</v>
      </c>
      <c r="G18" s="14"/>
      <c r="H18" s="28"/>
      <c r="I18" s="14"/>
      <c r="J18" s="14"/>
      <c r="K18" s="25">
        <v>360</v>
      </c>
      <c r="L18" s="26">
        <f t="shared" si="9"/>
        <v>388.8</v>
      </c>
      <c r="M18" s="14">
        <v>8</v>
      </c>
      <c r="N18" s="26">
        <f t="shared" si="10"/>
        <v>90000</v>
      </c>
      <c r="O18" s="26">
        <f t="shared" si="11"/>
        <v>97200</v>
      </c>
    </row>
    <row r="19" spans="2:15" ht="45" customHeight="1">
      <c r="B19" s="29" t="s">
        <v>100</v>
      </c>
      <c r="C19" s="14" t="s">
        <v>16</v>
      </c>
      <c r="D19" s="14">
        <v>250</v>
      </c>
      <c r="E19" s="14">
        <v>10</v>
      </c>
      <c r="F19" s="14">
        <v>1</v>
      </c>
      <c r="G19" s="14"/>
      <c r="H19" s="28"/>
      <c r="I19" s="14"/>
      <c r="J19" s="14"/>
      <c r="K19" s="26">
        <v>420</v>
      </c>
      <c r="L19" s="26">
        <f t="shared" si="9"/>
        <v>453.6</v>
      </c>
      <c r="M19" s="14">
        <v>8</v>
      </c>
      <c r="N19" s="26">
        <f t="shared" si="10"/>
        <v>105000</v>
      </c>
      <c r="O19" s="26">
        <f t="shared" si="11"/>
        <v>113400.00000000001</v>
      </c>
    </row>
    <row r="20" spans="2:15" ht="45" customHeight="1">
      <c r="B20" s="15" t="s">
        <v>52</v>
      </c>
      <c r="C20" s="8" t="s">
        <v>16</v>
      </c>
      <c r="D20" s="8">
        <v>170</v>
      </c>
      <c r="E20" s="8">
        <v>120</v>
      </c>
      <c r="F20" s="8"/>
      <c r="G20" s="8"/>
      <c r="H20" s="8"/>
      <c r="I20" s="8"/>
      <c r="J20" s="8"/>
      <c r="K20" s="8">
        <v>1750</v>
      </c>
      <c r="L20" s="9">
        <f>K20+(K20*M20)</f>
        <v>1890</v>
      </c>
      <c r="M20" s="10">
        <v>0.08</v>
      </c>
      <c r="N20" s="9">
        <f>K20*D20+K20*E20</f>
        <v>507500</v>
      </c>
      <c r="O20" s="9">
        <f>L20*D20+L20*E20</f>
        <v>548100</v>
      </c>
    </row>
    <row r="21" spans="2:15" ht="12.75" customHeight="1"/>
    <row r="22" spans="2:15" ht="12.75" customHeight="1"/>
    <row r="23" spans="2:15" ht="12.75" customHeight="1"/>
    <row r="24" spans="2:15" ht="12.75" customHeight="1"/>
    <row r="25" spans="2:15" ht="12.75" customHeight="1"/>
    <row r="26" spans="2:15" ht="12.75" customHeight="1"/>
    <row r="27" spans="2:15" ht="12.75" customHeight="1"/>
    <row r="28" spans="2:15" ht="12.75" customHeight="1"/>
    <row r="29" spans="2:15" ht="12.75" customHeight="1"/>
    <row r="30" spans="2:15" ht="12.75" customHeight="1"/>
    <row r="31" spans="2:15" ht="12.75" customHeight="1"/>
    <row r="32" spans="2: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PAKIETY WSZYSTKO</vt:lpstr>
      <vt:lpstr>PAKIET 5</vt:lpstr>
      <vt:lpstr>Urologia Pakiet</vt:lpstr>
      <vt:lpstr>'PAKIETY WSZYSTKO'!Obszar_wydruku</vt:lpstr>
      <vt:lpstr>'PAKIETY WSZYSTKO'!Tytuły_wydruku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mserwach</cp:lastModifiedBy>
  <cp:lastPrinted>2021-02-11T11:17:34Z</cp:lastPrinted>
  <dcterms:created xsi:type="dcterms:W3CDTF">2019-01-07T07:28:42Z</dcterms:created>
  <dcterms:modified xsi:type="dcterms:W3CDTF">2021-02-11T11:33:33Z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913719a2-dfa6-4fe7-a8db-a50136f4de9c</vt:lpwstr>
  </property>
  <property fmtid="{D5CDD505-2E9C-101B-9397-08002B2CF9AE}" pid="3" name="Classification">
    <vt:lpwstr>MedtronicControlled</vt:lpwstr>
  </property>
</Properties>
</file>