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O:\Zamówienia publiczne\Załączniki do SWZ transport kolejowy\DO PUBLIKACJI\"/>
    </mc:Choice>
  </mc:AlternateContent>
  <xr:revisionPtr revIDLastSave="0" documentId="8_{F3D71574-5B93-4515-83C0-93C5C4CBC4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aport zamówień" sheetId="1" r:id="rId1"/>
  </sheets>
  <definedNames>
    <definedName name="_xlnm._FilterDatabase" localSheetId="0" hidden="1">'Raport zamówień'!$A$6:$Y$307</definedName>
  </definedNames>
  <calcPr calcId="191029"/>
</workbook>
</file>

<file path=xl/calcChain.xml><?xml version="1.0" encoding="utf-8"?>
<calcChain xmlns="http://schemas.openxmlformats.org/spreadsheetml/2006/main">
  <c r="W304" i="1" l="1"/>
  <c r="W33" i="1"/>
  <c r="W302" i="1"/>
  <c r="W301" i="1"/>
  <c r="W303" i="1"/>
  <c r="U63" i="1"/>
  <c r="U52" i="1"/>
  <c r="U46" i="1"/>
  <c r="W46" i="1" s="1"/>
  <c r="W300" i="1"/>
  <c r="W299" i="1"/>
  <c r="W298" i="1"/>
  <c r="W297" i="1"/>
  <c r="U224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79" i="1"/>
  <c r="W278" i="1"/>
  <c r="W272" i="1"/>
  <c r="W269" i="1"/>
  <c r="W264" i="1"/>
  <c r="W261" i="1"/>
  <c r="W259" i="1"/>
  <c r="W258" i="1"/>
  <c r="W257" i="1"/>
  <c r="W256" i="1"/>
  <c r="W255" i="1"/>
  <c r="W254" i="1"/>
  <c r="W252" i="1"/>
  <c r="W251" i="1"/>
  <c r="W250" i="1"/>
  <c r="W249" i="1"/>
  <c r="W241" i="1"/>
  <c r="W239" i="1"/>
  <c r="W237" i="1"/>
  <c r="W236" i="1"/>
  <c r="W235" i="1"/>
  <c r="W233" i="1"/>
  <c r="W232" i="1"/>
  <c r="W231" i="1"/>
  <c r="W230" i="1"/>
  <c r="W228" i="1"/>
  <c r="W226" i="1"/>
  <c r="W225" i="1"/>
  <c r="W224" i="1"/>
  <c r="W223" i="1"/>
  <c r="W222" i="1"/>
  <c r="W221" i="1"/>
  <c r="W218" i="1"/>
  <c r="W216" i="1"/>
  <c r="W212" i="1"/>
  <c r="W211" i="1"/>
  <c r="W210" i="1"/>
  <c r="W208" i="1"/>
  <c r="W207" i="1"/>
  <c r="W206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4" i="1"/>
  <c r="W163" i="1"/>
  <c r="W162" i="1"/>
  <c r="W159" i="1"/>
  <c r="W158" i="1"/>
  <c r="W157" i="1"/>
  <c r="W155" i="1"/>
  <c r="W154" i="1"/>
  <c r="W153" i="1"/>
  <c r="W152" i="1"/>
  <c r="W151" i="1"/>
  <c r="W149" i="1"/>
  <c r="W148" i="1"/>
  <c r="W147" i="1"/>
  <c r="W146" i="1"/>
  <c r="W145" i="1"/>
  <c r="W140" i="1"/>
  <c r="W139" i="1"/>
  <c r="W138" i="1"/>
  <c r="W137" i="1"/>
  <c r="W136" i="1"/>
  <c r="W131" i="1"/>
  <c r="W127" i="1"/>
  <c r="W126" i="1"/>
  <c r="W125" i="1"/>
  <c r="W124" i="1"/>
  <c r="W112" i="1"/>
  <c r="W98" i="1"/>
  <c r="W93" i="1"/>
  <c r="W88" i="1"/>
  <c r="W87" i="1"/>
  <c r="W86" i="1"/>
  <c r="W85" i="1"/>
  <c r="W84" i="1"/>
  <c r="W83" i="1"/>
  <c r="W81" i="1"/>
  <c r="W79" i="1"/>
  <c r="W68" i="1"/>
  <c r="W63" i="1"/>
  <c r="U160" i="1"/>
  <c r="W160" i="1" s="1"/>
  <c r="A278" i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W280" i="1"/>
  <c r="W277" i="1"/>
  <c r="W275" i="1"/>
  <c r="W274" i="1"/>
  <c r="W273" i="1"/>
  <c r="W271" i="1"/>
  <c r="W267" i="1"/>
  <c r="W266" i="1"/>
  <c r="W265" i="1"/>
  <c r="W247" i="1"/>
  <c r="W246" i="1"/>
  <c r="W245" i="1"/>
  <c r="W244" i="1"/>
  <c r="W240" i="1"/>
  <c r="W220" i="1"/>
  <c r="W219" i="1"/>
  <c r="W217" i="1"/>
  <c r="W215" i="1"/>
  <c r="W209" i="1"/>
  <c r="W205" i="1"/>
  <c r="W204" i="1"/>
  <c r="W202" i="1"/>
  <c r="W201" i="1"/>
  <c r="W200" i="1"/>
  <c r="W199" i="1"/>
  <c r="W181" i="1"/>
  <c r="W161" i="1"/>
  <c r="W156" i="1"/>
  <c r="W150" i="1"/>
  <c r="W144" i="1"/>
  <c r="W143" i="1"/>
  <c r="W142" i="1"/>
  <c r="W141" i="1"/>
  <c r="W135" i="1"/>
  <c r="W134" i="1"/>
  <c r="W133" i="1"/>
  <c r="W132" i="1"/>
  <c r="W129" i="1"/>
  <c r="W123" i="1"/>
  <c r="W97" i="1"/>
  <c r="W96" i="1"/>
  <c r="W95" i="1"/>
  <c r="W94" i="1"/>
  <c r="W89" i="1"/>
  <c r="W78" i="1"/>
  <c r="W76" i="1"/>
  <c r="W75" i="1"/>
  <c r="W74" i="1"/>
  <c r="W72" i="1"/>
  <c r="W71" i="1"/>
  <c r="W67" i="1"/>
  <c r="W66" i="1"/>
  <c r="W65" i="1"/>
  <c r="W64" i="1"/>
  <c r="W60" i="1"/>
  <c r="W59" i="1"/>
  <c r="W58" i="1"/>
  <c r="W57" i="1"/>
  <c r="W54" i="1"/>
  <c r="W53" i="1"/>
  <c r="W52" i="1"/>
  <c r="W51" i="1"/>
  <c r="W50" i="1"/>
  <c r="W49" i="1"/>
  <c r="W48" i="1"/>
  <c r="W47" i="1"/>
  <c r="W43" i="1"/>
  <c r="W42" i="1"/>
  <c r="W41" i="1"/>
  <c r="W40" i="1"/>
  <c r="W39" i="1"/>
  <c r="W38" i="1"/>
  <c r="W36" i="1"/>
  <c r="W35" i="1"/>
  <c r="W15" i="1"/>
  <c r="U238" i="1"/>
  <c r="W238" i="1" s="1"/>
  <c r="U234" i="1"/>
  <c r="W234" i="1" s="1"/>
  <c r="U229" i="1"/>
  <c r="W229" i="1" s="1"/>
  <c r="U227" i="1"/>
  <c r="W227" i="1" s="1"/>
  <c r="U82" i="1"/>
  <c r="W82" i="1" s="1"/>
  <c r="U165" i="1"/>
  <c r="W165" i="1" s="1"/>
  <c r="U181" i="1"/>
  <c r="U263" i="1"/>
  <c r="W263" i="1" s="1"/>
  <c r="U262" i="1"/>
  <c r="W262" i="1" s="1"/>
  <c r="U260" i="1"/>
  <c r="W260" i="1" s="1"/>
  <c r="U256" i="1"/>
  <c r="U253" i="1"/>
  <c r="W253" i="1" s="1"/>
  <c r="U203" i="1"/>
  <c r="W203" i="1" s="1"/>
  <c r="U214" i="1"/>
  <c r="W214" i="1" s="1"/>
  <c r="U213" i="1"/>
  <c r="W213" i="1" s="1"/>
  <c r="U276" i="1"/>
  <c r="W276" i="1" s="1"/>
  <c r="U270" i="1"/>
  <c r="W270" i="1" s="1"/>
  <c r="U119" i="1"/>
  <c r="W119" i="1" s="1"/>
  <c r="U50" i="1"/>
  <c r="U45" i="1"/>
  <c r="W45" i="1" s="1"/>
  <c r="U44" i="1"/>
  <c r="W44" i="1" s="1"/>
  <c r="U268" i="1"/>
  <c r="W268" i="1" s="1"/>
  <c r="U248" i="1"/>
  <c r="W248" i="1" s="1"/>
  <c r="U243" i="1"/>
  <c r="W243" i="1" s="1"/>
  <c r="U242" i="1"/>
  <c r="W242" i="1" s="1"/>
  <c r="U73" i="1"/>
  <c r="W73" i="1" s="1"/>
  <c r="U72" i="1"/>
  <c r="U70" i="1"/>
  <c r="W70" i="1" s="1"/>
  <c r="U69" i="1"/>
  <c r="W69" i="1" s="1"/>
  <c r="U56" i="1"/>
  <c r="W56" i="1" s="1"/>
  <c r="U38" i="1"/>
  <c r="U37" i="1"/>
  <c r="W37" i="1" s="1"/>
  <c r="U55" i="1"/>
  <c r="W55" i="1" s="1"/>
  <c r="W30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00000000-0006-0000-0000-000001000000}">
      <text>
        <r>
          <rPr>
            <sz val="11"/>
            <color rgb="FF000000"/>
            <rFont val="Calibri"/>
          </rPr>
          <t>Nr wniosku nadany przez przewoźnika</t>
        </r>
      </text>
    </comment>
    <comment ref="C6" authorId="0" shapeId="0" xr:uid="{00000000-0006-0000-0000-000002000000}">
      <text>
        <r>
          <rPr>
            <sz val="11"/>
            <color rgb="FF000000"/>
            <rFont val="Calibri"/>
          </rPr>
          <t>Data złożenia wniosku przez przewoźnika</t>
        </r>
      </text>
    </comment>
    <comment ref="D6" authorId="0" shapeId="0" xr:uid="{00000000-0006-0000-0000-000003000000}">
      <text>
        <r>
          <rPr>
            <sz val="11"/>
            <color rgb="FF000000"/>
            <rFont val="Calibri"/>
          </rPr>
          <t>Identyfikator operatora składającego wniosek</t>
        </r>
      </text>
    </comment>
    <comment ref="E6" authorId="0" shapeId="0" xr:uid="{00000000-0006-0000-0000-000004000000}">
      <text>
        <r>
          <rPr>
            <sz val="11"/>
            <color rgb="FF000000"/>
            <rFont val="Calibri"/>
          </rPr>
          <t>Nr zamówienia w systemie SKRJ (dodatnie) lub KWR (ujemne)</t>
        </r>
      </text>
    </comment>
    <comment ref="F6" authorId="0" shapeId="0" xr:uid="{00000000-0006-0000-0000-000005000000}">
      <text>
        <r>
          <rPr>
            <sz val="11"/>
            <color rgb="FF000000"/>
            <rFont val="Calibri"/>
          </rPr>
          <t>Rodzaj rozkładu jazdy: I - indywidualny, R - roczny, K - katalogowy</t>
        </r>
      </text>
    </comment>
    <comment ref="G6" authorId="0" shapeId="0" xr:uid="{00000000-0006-0000-0000-000006000000}">
      <text>
        <r>
          <rPr>
            <sz val="11"/>
            <color rgb="FF000000"/>
            <rFont val="Calibri"/>
          </rPr>
          <t>Nr pociagu nadany przez SKRJ/KWR</t>
        </r>
      </text>
    </comment>
    <comment ref="H6" authorId="0" shapeId="0" xr:uid="{00000000-0006-0000-0000-000007000000}">
      <text>
        <r>
          <rPr>
            <sz val="11"/>
            <color rgb="FF000000"/>
            <rFont val="Calibri"/>
          </rPr>
          <t>Nazwa pociągu</t>
        </r>
      </text>
    </comment>
    <comment ref="I6" authorId="0" shapeId="0" xr:uid="{00000000-0006-0000-0000-000008000000}">
      <text>
        <r>
          <rPr>
            <sz val="11"/>
            <color rgb="FF000000"/>
            <rFont val="Calibri"/>
          </rPr>
          <t>Rodzaje pociągu w trasie</t>
        </r>
      </text>
    </comment>
    <comment ref="J6" authorId="0" shapeId="0" xr:uid="{00000000-0006-0000-0000-000009000000}">
      <text>
        <r>
          <rPr>
            <sz val="11"/>
            <color rgb="FF000000"/>
            <rFont val="Calibri"/>
          </rPr>
          <t>Pojazdy w trasie</t>
        </r>
      </text>
    </comment>
    <comment ref="K6" authorId="0" shapeId="0" xr:uid="{00000000-0006-0000-0000-00000A000000}">
      <text>
        <r>
          <rPr>
            <sz val="11"/>
            <color rgb="FF000000"/>
            <rFont val="Calibri"/>
          </rPr>
          <t>Max brutto w trasie</t>
        </r>
      </text>
    </comment>
    <comment ref="L6" authorId="0" shapeId="0" xr:uid="{00000000-0006-0000-0000-00000B000000}">
      <text>
        <r>
          <rPr>
            <sz val="11"/>
            <color rgb="FF000000"/>
            <rFont val="Calibri"/>
          </rPr>
          <t>Max długość w trasie</t>
        </r>
      </text>
    </comment>
    <comment ref="M6" authorId="0" shapeId="0" xr:uid="{00000000-0006-0000-0000-00000C000000}">
      <text>
        <r>
          <rPr>
            <sz val="11"/>
            <color rgb="FF000000"/>
            <rFont val="Calibri"/>
          </rPr>
          <t>Opis kursowania pociągu</t>
        </r>
      </text>
    </comment>
    <comment ref="N6" authorId="0" shapeId="0" xr:uid="{00000000-0006-0000-0000-00000D000000}">
      <text>
        <r>
          <rPr>
            <sz val="11"/>
            <color rgb="FF000000"/>
            <rFont val="Calibri"/>
          </rPr>
          <t>Stacja handlowa początkowa</t>
        </r>
      </text>
    </comment>
    <comment ref="O6" authorId="0" shapeId="0" xr:uid="{00000000-0006-0000-0000-00000E000000}">
      <text>
        <r>
          <rPr>
            <sz val="11"/>
            <color rgb="FF000000"/>
            <rFont val="Calibri"/>
          </rPr>
          <t>Godzina odjazdu ze stacji handlowej początkowej. Cyfra w nawiasie kwadratowym oznacza przesunięcie względem doby uruchomienia</t>
        </r>
      </text>
    </comment>
    <comment ref="P6" authorId="0" shapeId="0" xr:uid="{00000000-0006-0000-0000-00000F000000}">
      <text>
        <r>
          <rPr>
            <sz val="11"/>
            <color rgb="FF000000"/>
            <rFont val="Calibri"/>
          </rPr>
          <t>Stacja handlowa końcowa</t>
        </r>
      </text>
    </comment>
    <comment ref="Q6" authorId="0" shapeId="0" xr:uid="{00000000-0006-0000-0000-000010000000}">
      <text>
        <r>
          <rPr>
            <sz val="11"/>
            <color rgb="FF000000"/>
            <rFont val="Calibri"/>
          </rPr>
          <t>Godzina przyjazdu do stacji handlowej końcowej. Cyfra w nawiasie kwadratowym oznacza przesunięcie względem doby uruchomienia</t>
        </r>
      </text>
    </comment>
    <comment ref="R6" authorId="0" shapeId="0" xr:uid="{00000000-0006-0000-0000-000011000000}">
      <text>
        <r>
          <rPr>
            <sz val="11"/>
            <color rgb="FF000000"/>
            <rFont val="Calibri"/>
          </rPr>
          <t>Godzina wiodąca</t>
        </r>
      </text>
    </comment>
    <comment ref="S6" authorId="0" shapeId="0" xr:uid="{00000000-0006-0000-0000-000012000000}">
      <text>
        <r>
          <rPr>
            <sz val="11"/>
            <color rgb="FF000000"/>
            <rFont val="Calibri"/>
          </rPr>
          <t>Stacja dla godziny wiodącej</t>
        </r>
      </text>
    </comment>
    <comment ref="T6" authorId="0" shapeId="0" xr:uid="{00000000-0006-0000-0000-000013000000}">
      <text>
        <r>
          <rPr>
            <sz val="11"/>
            <color rgb="FF000000"/>
            <rFont val="Calibri"/>
          </rPr>
          <t>Stan zmówienia; etap konstrukcji</t>
        </r>
      </text>
    </comment>
    <comment ref="U6" authorId="0" shapeId="0" xr:uid="{00000000-0006-0000-0000-000014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V6" authorId="0" shapeId="0" xr:uid="{00000000-0006-0000-0000-000015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W6" authorId="0" shapeId="0" xr:uid="{00000000-0006-0000-0000-000016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X6" authorId="0" shapeId="0" xr:uid="{00000000-0006-0000-0000-000017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Y6" authorId="0" shapeId="0" xr:uid="{00000000-0006-0000-0000-000018000000}">
      <text>
        <r>
          <rPr>
            <sz val="11"/>
            <color rgb="FF000000"/>
            <rFont val="Calibri"/>
            <family val="2"/>
            <charset val="238"/>
          </rPr>
          <t>Stan zmówienia; etap konstrukcji</t>
        </r>
      </text>
    </comment>
    <comment ref="E7" authorId="0" shapeId="0" xr:uid="{00000000-0006-0000-0000-000019000000}">
      <text>
        <r>
          <rPr>
            <sz val="11"/>
            <color rgb="FF000000"/>
            <rFont val="Calibri"/>
          </rPr>
          <t>16083</t>
        </r>
      </text>
    </comment>
    <comment ref="E8" authorId="0" shapeId="0" xr:uid="{00000000-0006-0000-0000-00001A000000}">
      <text>
        <r>
          <rPr>
            <sz val="11"/>
            <color rgb="FF000000"/>
            <rFont val="Calibri"/>
          </rPr>
          <t>16071</t>
        </r>
      </text>
    </comment>
    <comment ref="E9" authorId="0" shapeId="0" xr:uid="{00000000-0006-0000-0000-00001B000000}">
      <text>
        <r>
          <rPr>
            <sz val="11"/>
            <color rgb="FF000000"/>
            <rFont val="Calibri"/>
          </rPr>
          <t>16070</t>
        </r>
      </text>
    </comment>
    <comment ref="E10" authorId="0" shapeId="0" xr:uid="{00000000-0006-0000-0000-00001C000000}">
      <text>
        <r>
          <rPr>
            <sz val="11"/>
            <color rgb="FF000000"/>
            <rFont val="Calibri"/>
          </rPr>
          <t>16069</t>
        </r>
      </text>
    </comment>
    <comment ref="E11" authorId="0" shapeId="0" xr:uid="{00000000-0006-0000-0000-00001D000000}">
      <text>
        <r>
          <rPr>
            <sz val="11"/>
            <color rgb="FF000000"/>
            <rFont val="Calibri"/>
          </rPr>
          <t>16068/3160/1</t>
        </r>
      </text>
    </comment>
    <comment ref="E12" authorId="0" shapeId="0" xr:uid="{00000000-0006-0000-0000-00001E000000}">
      <text>
        <r>
          <rPr>
            <sz val="11"/>
            <color rgb="FF000000"/>
            <rFont val="Calibri"/>
          </rPr>
          <t>16067</t>
        </r>
      </text>
    </comment>
    <comment ref="E13" authorId="0" shapeId="0" xr:uid="{00000000-0006-0000-0000-00001F000000}">
      <text>
        <r>
          <rPr>
            <sz val="11"/>
            <color rgb="FF000000"/>
            <rFont val="Calibri"/>
          </rPr>
          <t>16066/3161/1</t>
        </r>
      </text>
    </comment>
    <comment ref="E14" authorId="0" shapeId="0" xr:uid="{00000000-0006-0000-0000-000020000000}">
      <text>
        <r>
          <rPr>
            <sz val="11"/>
            <color rgb="FF000000"/>
            <rFont val="Calibri"/>
          </rPr>
          <t>16065/3159/1</t>
        </r>
      </text>
    </comment>
    <comment ref="E15" authorId="0" shapeId="0" xr:uid="{00000000-0006-0000-0000-000021000000}">
      <text>
        <r>
          <rPr>
            <sz val="11"/>
            <color rgb="FF000000"/>
            <rFont val="Calibri"/>
          </rPr>
          <t>16063</t>
        </r>
      </text>
    </comment>
    <comment ref="E16" authorId="0" shapeId="0" xr:uid="{00000000-0006-0000-0000-000022000000}">
      <text>
        <r>
          <rPr>
            <sz val="11"/>
            <color rgb="FF000000"/>
            <rFont val="Calibri"/>
          </rPr>
          <t>15461</t>
        </r>
      </text>
    </comment>
    <comment ref="E17" authorId="0" shapeId="0" xr:uid="{00000000-0006-0000-0000-000023000000}">
      <text>
        <r>
          <rPr>
            <sz val="11"/>
            <color rgb="FF000000"/>
            <rFont val="Calibri"/>
          </rPr>
          <t>15460</t>
        </r>
      </text>
    </comment>
    <comment ref="E18" authorId="0" shapeId="0" xr:uid="{00000000-0006-0000-0000-000024000000}">
      <text>
        <r>
          <rPr>
            <sz val="11"/>
            <color rgb="FF000000"/>
            <rFont val="Calibri"/>
          </rPr>
          <t>15459/3158/1</t>
        </r>
      </text>
    </comment>
    <comment ref="E19" authorId="0" shapeId="0" xr:uid="{00000000-0006-0000-0000-000025000000}">
      <text>
        <r>
          <rPr>
            <sz val="11"/>
            <color rgb="FF000000"/>
            <rFont val="Calibri"/>
          </rPr>
          <t>15458</t>
        </r>
      </text>
    </comment>
    <comment ref="E20" authorId="0" shapeId="0" xr:uid="{00000000-0006-0000-0000-000026000000}">
      <text>
        <r>
          <rPr>
            <sz val="11"/>
            <color rgb="FF000000"/>
            <rFont val="Calibri"/>
          </rPr>
          <t>15457</t>
        </r>
      </text>
    </comment>
    <comment ref="E21" authorId="0" shapeId="0" xr:uid="{00000000-0006-0000-0000-000027000000}">
      <text>
        <r>
          <rPr>
            <sz val="11"/>
            <color rgb="FF000000"/>
            <rFont val="Calibri"/>
          </rPr>
          <t>15391</t>
        </r>
      </text>
    </comment>
    <comment ref="E22" authorId="0" shapeId="0" xr:uid="{00000000-0006-0000-0000-000028000000}">
      <text>
        <r>
          <rPr>
            <sz val="11"/>
            <color rgb="FF000000"/>
            <rFont val="Calibri"/>
          </rPr>
          <t>15386</t>
        </r>
      </text>
    </comment>
    <comment ref="E23" authorId="0" shapeId="0" xr:uid="{00000000-0006-0000-0000-000029000000}">
      <text>
        <r>
          <rPr>
            <sz val="11"/>
            <color rgb="FF000000"/>
            <rFont val="Calibri"/>
          </rPr>
          <t>15384</t>
        </r>
      </text>
    </comment>
    <comment ref="E24" authorId="0" shapeId="0" xr:uid="{00000000-0006-0000-0000-00002A000000}">
      <text>
        <r>
          <rPr>
            <sz val="11"/>
            <color rgb="FF000000"/>
            <rFont val="Calibri"/>
          </rPr>
          <t>15382</t>
        </r>
      </text>
    </comment>
    <comment ref="E25" authorId="0" shapeId="0" xr:uid="{00000000-0006-0000-0000-00002B000000}">
      <text>
        <r>
          <rPr>
            <sz val="11"/>
            <color rgb="FF000000"/>
            <rFont val="Calibri"/>
          </rPr>
          <t>15379</t>
        </r>
      </text>
    </comment>
    <comment ref="E26" authorId="0" shapeId="0" xr:uid="{00000000-0006-0000-0000-00002C000000}">
      <text>
        <r>
          <rPr>
            <sz val="11"/>
            <color rgb="FF000000"/>
            <rFont val="Calibri"/>
          </rPr>
          <t>15377</t>
        </r>
      </text>
    </comment>
    <comment ref="E27" authorId="0" shapeId="0" xr:uid="{00000000-0006-0000-0000-00002D000000}">
      <text>
        <r>
          <rPr>
            <sz val="11"/>
            <color rgb="FF000000"/>
            <rFont val="Calibri"/>
          </rPr>
          <t>15364</t>
        </r>
      </text>
    </comment>
    <comment ref="E28" authorId="0" shapeId="0" xr:uid="{00000000-0006-0000-0000-00002E000000}">
      <text>
        <r>
          <rPr>
            <sz val="11"/>
            <color rgb="FF000000"/>
            <rFont val="Calibri"/>
          </rPr>
          <t>15361</t>
        </r>
      </text>
    </comment>
    <comment ref="E29" authorId="0" shapeId="0" xr:uid="{00000000-0006-0000-0000-00002F000000}">
      <text>
        <r>
          <rPr>
            <sz val="11"/>
            <color rgb="FF000000"/>
            <rFont val="Calibri"/>
          </rPr>
          <t>15359</t>
        </r>
      </text>
    </comment>
    <comment ref="E30" authorId="0" shapeId="0" xr:uid="{00000000-0006-0000-0000-000030000000}">
      <text>
        <r>
          <rPr>
            <sz val="11"/>
            <color rgb="FF000000"/>
            <rFont val="Calibri"/>
          </rPr>
          <t>15358</t>
        </r>
      </text>
    </comment>
    <comment ref="E31" authorId="0" shapeId="0" xr:uid="{00000000-0006-0000-0000-000031000000}">
      <text>
        <r>
          <rPr>
            <sz val="11"/>
            <color rgb="FF000000"/>
            <rFont val="Calibri"/>
          </rPr>
          <t>15355</t>
        </r>
      </text>
    </comment>
    <comment ref="E32" authorId="0" shapeId="0" xr:uid="{00000000-0006-0000-0000-000032000000}">
      <text>
        <r>
          <rPr>
            <sz val="11"/>
            <color rgb="FF000000"/>
            <rFont val="Calibri"/>
          </rPr>
          <t>13790/1624/1</t>
        </r>
      </text>
    </comment>
    <comment ref="E33" authorId="0" shapeId="0" xr:uid="{00000000-0006-0000-0000-000033000000}">
      <text>
        <r>
          <rPr>
            <sz val="11"/>
            <color rgb="FF000000"/>
            <rFont val="Calibri"/>
          </rPr>
          <t>13789/3039/1</t>
        </r>
      </text>
    </comment>
    <comment ref="E34" authorId="0" shapeId="0" xr:uid="{00000000-0006-0000-0000-000034000000}">
      <text>
        <r>
          <rPr>
            <sz val="11"/>
            <color rgb="FF000000"/>
            <rFont val="Calibri"/>
          </rPr>
          <t>13788</t>
        </r>
      </text>
    </comment>
    <comment ref="E35" authorId="0" shapeId="0" xr:uid="{00000000-0006-0000-0000-000035000000}">
      <text>
        <r>
          <rPr>
            <sz val="11"/>
            <color rgb="FF000000"/>
            <rFont val="Calibri"/>
          </rPr>
          <t>13787/2980/1</t>
        </r>
      </text>
    </comment>
    <comment ref="E36" authorId="0" shapeId="0" xr:uid="{00000000-0006-0000-0000-000036000000}">
      <text>
        <r>
          <rPr>
            <sz val="11"/>
            <color rgb="FF000000"/>
            <rFont val="Calibri"/>
          </rPr>
          <t>13786/2981/1</t>
        </r>
      </text>
    </comment>
    <comment ref="E37" authorId="0" shapeId="0" xr:uid="{00000000-0006-0000-0000-000037000000}">
      <text>
        <r>
          <rPr>
            <sz val="11"/>
            <color rgb="FF000000"/>
            <rFont val="Calibri"/>
          </rPr>
          <t>13785/2982/1</t>
        </r>
      </text>
    </comment>
    <comment ref="E38" authorId="0" shapeId="0" xr:uid="{00000000-0006-0000-0000-000038000000}">
      <text>
        <r>
          <rPr>
            <sz val="11"/>
            <color rgb="FF000000"/>
            <rFont val="Calibri"/>
          </rPr>
          <t>13784/3102/1</t>
        </r>
      </text>
    </comment>
    <comment ref="E39" authorId="0" shapeId="0" xr:uid="{00000000-0006-0000-0000-000039000000}">
      <text>
        <r>
          <rPr>
            <sz val="11"/>
            <color rgb="FF000000"/>
            <rFont val="Calibri"/>
          </rPr>
          <t>13782</t>
        </r>
      </text>
    </comment>
    <comment ref="E40" authorId="0" shapeId="0" xr:uid="{00000000-0006-0000-0000-00003A000000}">
      <text>
        <r>
          <rPr>
            <sz val="11"/>
            <color rgb="FF000000"/>
            <rFont val="Calibri"/>
          </rPr>
          <t>13781</t>
        </r>
      </text>
    </comment>
    <comment ref="E41" authorId="0" shapeId="0" xr:uid="{00000000-0006-0000-0000-00003B000000}">
      <text>
        <r>
          <rPr>
            <sz val="11"/>
            <color rgb="FF000000"/>
            <rFont val="Calibri"/>
          </rPr>
          <t>13780/2983/1</t>
        </r>
      </text>
    </comment>
    <comment ref="E42" authorId="0" shapeId="0" xr:uid="{00000000-0006-0000-0000-00003C000000}">
      <text>
        <r>
          <rPr>
            <sz val="11"/>
            <color rgb="FF000000"/>
            <rFont val="Calibri"/>
          </rPr>
          <t>13779/2984/1</t>
        </r>
      </text>
    </comment>
    <comment ref="E43" authorId="0" shapeId="0" xr:uid="{00000000-0006-0000-0000-00003D000000}">
      <text>
        <r>
          <rPr>
            <sz val="11"/>
            <color rgb="FF000000"/>
            <rFont val="Calibri"/>
          </rPr>
          <t>13778</t>
        </r>
      </text>
    </comment>
    <comment ref="E44" authorId="0" shapeId="0" xr:uid="{00000000-0006-0000-0000-00003E000000}">
      <text>
        <r>
          <rPr>
            <sz val="11"/>
            <color rgb="FF000000"/>
            <rFont val="Calibri"/>
          </rPr>
          <t>13777/3100/1</t>
        </r>
      </text>
    </comment>
    <comment ref="E45" authorId="0" shapeId="0" xr:uid="{00000000-0006-0000-0000-00003F000000}">
      <text>
        <r>
          <rPr>
            <sz val="11"/>
            <color rgb="FF000000"/>
            <rFont val="Calibri"/>
          </rPr>
          <t>13774</t>
        </r>
      </text>
    </comment>
    <comment ref="E46" authorId="0" shapeId="0" xr:uid="{00000000-0006-0000-0000-000040000000}">
      <text>
        <r>
          <rPr>
            <sz val="11"/>
            <color rgb="FF000000"/>
            <rFont val="Calibri"/>
          </rPr>
          <t>13773</t>
        </r>
      </text>
    </comment>
    <comment ref="E47" authorId="0" shapeId="0" xr:uid="{00000000-0006-0000-0000-000041000000}">
      <text>
        <r>
          <rPr>
            <sz val="11"/>
            <color rgb="FF000000"/>
            <rFont val="Calibri"/>
          </rPr>
          <t>13772/3145/1</t>
        </r>
      </text>
    </comment>
    <comment ref="E48" authorId="0" shapeId="0" xr:uid="{00000000-0006-0000-0000-000042000000}">
      <text>
        <r>
          <rPr>
            <sz val="11"/>
            <color rgb="FF000000"/>
            <rFont val="Calibri"/>
          </rPr>
          <t>13771/2985/1</t>
        </r>
      </text>
    </comment>
    <comment ref="E49" authorId="0" shapeId="0" xr:uid="{00000000-0006-0000-0000-000043000000}">
      <text>
        <r>
          <rPr>
            <sz val="11"/>
            <color rgb="FF000000"/>
            <rFont val="Calibri"/>
          </rPr>
          <t>13770/2986/1</t>
        </r>
      </text>
    </comment>
    <comment ref="E50" authorId="0" shapeId="0" xr:uid="{00000000-0006-0000-0000-000044000000}">
      <text>
        <r>
          <rPr>
            <sz val="11"/>
            <color rgb="FF000000"/>
            <rFont val="Calibri"/>
          </rPr>
          <t>13769</t>
        </r>
      </text>
    </comment>
    <comment ref="E51" authorId="0" shapeId="0" xr:uid="{00000000-0006-0000-0000-000045000000}">
      <text>
        <r>
          <rPr>
            <sz val="11"/>
            <color rgb="FF000000"/>
            <rFont val="Calibri"/>
          </rPr>
          <t>13767</t>
        </r>
      </text>
    </comment>
    <comment ref="E52" authorId="0" shapeId="0" xr:uid="{00000000-0006-0000-0000-000046000000}">
      <text>
        <r>
          <rPr>
            <sz val="11"/>
            <color rgb="FF000000"/>
            <rFont val="Calibri"/>
          </rPr>
          <t>13765/2987/1</t>
        </r>
      </text>
    </comment>
    <comment ref="E53" authorId="0" shapeId="0" xr:uid="{00000000-0006-0000-0000-000047000000}">
      <text>
        <r>
          <rPr>
            <sz val="11"/>
            <color rgb="FF000000"/>
            <rFont val="Calibri"/>
          </rPr>
          <t>13764</t>
        </r>
      </text>
    </comment>
    <comment ref="E54" authorId="0" shapeId="0" xr:uid="{00000000-0006-0000-0000-000048000000}">
      <text>
        <r>
          <rPr>
            <sz val="11"/>
            <color rgb="FF000000"/>
            <rFont val="Calibri"/>
          </rPr>
          <t>13763</t>
        </r>
      </text>
    </comment>
    <comment ref="E55" authorId="0" shapeId="0" xr:uid="{00000000-0006-0000-0000-000049000000}">
      <text>
        <r>
          <rPr>
            <sz val="11"/>
            <color rgb="FF000000"/>
            <rFont val="Calibri"/>
          </rPr>
          <t>13760</t>
        </r>
      </text>
    </comment>
    <comment ref="E56" authorId="0" shapeId="0" xr:uid="{00000000-0006-0000-0000-00004A000000}">
      <text>
        <r>
          <rPr>
            <sz val="11"/>
            <color rgb="FF000000"/>
            <rFont val="Calibri"/>
          </rPr>
          <t>13758</t>
        </r>
      </text>
    </comment>
    <comment ref="E57" authorId="0" shapeId="0" xr:uid="{00000000-0006-0000-0000-00004B000000}">
      <text>
        <r>
          <rPr>
            <sz val="11"/>
            <color rgb="FF000000"/>
            <rFont val="Calibri"/>
          </rPr>
          <t>13754/3058/1</t>
        </r>
      </text>
    </comment>
    <comment ref="E58" authorId="0" shapeId="0" xr:uid="{00000000-0006-0000-0000-00004C000000}">
      <text>
        <r>
          <rPr>
            <sz val="11"/>
            <color rgb="FF000000"/>
            <rFont val="Calibri"/>
          </rPr>
          <t>13751</t>
        </r>
      </text>
    </comment>
    <comment ref="E59" authorId="0" shapeId="0" xr:uid="{00000000-0006-0000-0000-00004D000000}">
      <text>
        <r>
          <rPr>
            <sz val="11"/>
            <color rgb="FF000000"/>
            <rFont val="Calibri"/>
          </rPr>
          <t>13750/3144/1</t>
        </r>
      </text>
    </comment>
    <comment ref="E60" authorId="0" shapeId="0" xr:uid="{00000000-0006-0000-0000-00004E000000}">
      <text>
        <r>
          <rPr>
            <sz val="11"/>
            <color rgb="FF000000"/>
            <rFont val="Calibri"/>
          </rPr>
          <t>13749/2988/1</t>
        </r>
      </text>
    </comment>
    <comment ref="E61" authorId="0" shapeId="0" xr:uid="{00000000-0006-0000-0000-00004F000000}">
      <text>
        <r>
          <rPr>
            <sz val="11"/>
            <color rgb="FF000000"/>
            <rFont val="Calibri"/>
          </rPr>
          <t>13748/1623/1</t>
        </r>
      </text>
    </comment>
    <comment ref="E62" authorId="0" shapeId="0" xr:uid="{00000000-0006-0000-0000-000050000000}">
      <text>
        <r>
          <rPr>
            <sz val="11"/>
            <color rgb="FF000000"/>
            <rFont val="Calibri"/>
          </rPr>
          <t>13747</t>
        </r>
      </text>
    </comment>
    <comment ref="E63" authorId="0" shapeId="0" xr:uid="{00000000-0006-0000-0000-000051000000}">
      <text>
        <r>
          <rPr>
            <sz val="11"/>
            <color rgb="FF000000"/>
            <rFont val="Calibri"/>
          </rPr>
          <t>13746</t>
        </r>
      </text>
    </comment>
    <comment ref="E64" authorId="0" shapeId="0" xr:uid="{00000000-0006-0000-0000-000052000000}">
      <text>
        <r>
          <rPr>
            <sz val="11"/>
            <color rgb="FF000000"/>
            <rFont val="Calibri"/>
          </rPr>
          <t>13745/3103/1</t>
        </r>
      </text>
    </comment>
    <comment ref="E65" authorId="0" shapeId="0" xr:uid="{00000000-0006-0000-0000-000053000000}">
      <text>
        <r>
          <rPr>
            <sz val="11"/>
            <color rgb="FF000000"/>
            <rFont val="Calibri"/>
          </rPr>
          <t>13744/2989/3</t>
        </r>
      </text>
    </comment>
    <comment ref="E66" authorId="0" shapeId="0" xr:uid="{00000000-0006-0000-0000-000054000000}">
      <text>
        <r>
          <rPr>
            <sz val="11"/>
            <color rgb="FF000000"/>
            <rFont val="Calibri"/>
          </rPr>
          <t>13743/3101/1</t>
        </r>
      </text>
    </comment>
    <comment ref="E67" authorId="0" shapeId="0" xr:uid="{00000000-0006-0000-0000-000055000000}">
      <text>
        <r>
          <rPr>
            <sz val="11"/>
            <color rgb="FF000000"/>
            <rFont val="Calibri"/>
          </rPr>
          <t>13742</t>
        </r>
      </text>
    </comment>
    <comment ref="E68" authorId="0" shapeId="0" xr:uid="{00000000-0006-0000-0000-000056000000}">
      <text>
        <r>
          <rPr>
            <sz val="11"/>
            <color rgb="FF000000"/>
            <rFont val="Calibri"/>
          </rPr>
          <t>13741/2990/1</t>
        </r>
      </text>
    </comment>
    <comment ref="E69" authorId="0" shapeId="0" xr:uid="{00000000-0006-0000-0000-000057000000}">
      <text>
        <r>
          <rPr>
            <sz val="11"/>
            <color rgb="FF000000"/>
            <rFont val="Calibri"/>
          </rPr>
          <t>13740</t>
        </r>
      </text>
    </comment>
    <comment ref="E70" authorId="0" shapeId="0" xr:uid="{00000000-0006-0000-0000-000058000000}">
      <text>
        <r>
          <rPr>
            <sz val="11"/>
            <color rgb="FF000000"/>
            <rFont val="Calibri"/>
          </rPr>
          <t>13739/2991/1</t>
        </r>
      </text>
    </comment>
    <comment ref="E71" authorId="0" shapeId="0" xr:uid="{00000000-0006-0000-0000-000059000000}">
      <text>
        <r>
          <rPr>
            <sz val="11"/>
            <color rgb="FF000000"/>
            <rFont val="Calibri"/>
          </rPr>
          <t>13737</t>
        </r>
      </text>
    </comment>
    <comment ref="E72" authorId="0" shapeId="0" xr:uid="{00000000-0006-0000-0000-00005A000000}">
      <text>
        <r>
          <rPr>
            <sz val="11"/>
            <color rgb="FF000000"/>
            <rFont val="Calibri"/>
          </rPr>
          <t>13317/1446/2</t>
        </r>
      </text>
    </comment>
    <comment ref="E73" authorId="0" shapeId="0" xr:uid="{00000000-0006-0000-0000-00005B000000}">
      <text>
        <r>
          <rPr>
            <sz val="11"/>
            <color rgb="FF000000"/>
            <rFont val="Calibri"/>
          </rPr>
          <t>13316/1438/1</t>
        </r>
      </text>
    </comment>
    <comment ref="E74" authorId="0" shapeId="0" xr:uid="{00000000-0006-0000-0000-00005C000000}">
      <text>
        <r>
          <rPr>
            <sz val="11"/>
            <color rgb="FF000000"/>
            <rFont val="Calibri"/>
          </rPr>
          <t>13315/1439/2</t>
        </r>
      </text>
    </comment>
    <comment ref="E75" authorId="0" shapeId="0" xr:uid="{00000000-0006-0000-0000-00005D000000}">
      <text>
        <r>
          <rPr>
            <sz val="11"/>
            <color rgb="FF000000"/>
            <rFont val="Calibri"/>
          </rPr>
          <t>13314/1466/3</t>
        </r>
      </text>
    </comment>
    <comment ref="E76" authorId="0" shapeId="0" xr:uid="{00000000-0006-0000-0000-00005E000000}">
      <text>
        <r>
          <rPr>
            <sz val="11"/>
            <color rgb="FF000000"/>
            <rFont val="Calibri"/>
          </rPr>
          <t>13313/1465/3</t>
        </r>
      </text>
    </comment>
    <comment ref="E77" authorId="0" shapeId="0" xr:uid="{00000000-0006-0000-0000-00005F000000}">
      <text>
        <r>
          <rPr>
            <sz val="11"/>
            <color rgb="FF000000"/>
            <rFont val="Calibri"/>
          </rPr>
          <t>13311/1459/2</t>
        </r>
      </text>
    </comment>
    <comment ref="E78" authorId="0" shapeId="0" xr:uid="{00000000-0006-0000-0000-000060000000}">
      <text>
        <r>
          <rPr>
            <sz val="11"/>
            <color rgb="FF000000"/>
            <rFont val="Calibri"/>
          </rPr>
          <t>13309/1455/3</t>
        </r>
      </text>
    </comment>
    <comment ref="E79" authorId="0" shapeId="0" xr:uid="{00000000-0006-0000-0000-000061000000}">
      <text>
        <r>
          <rPr>
            <sz val="11"/>
            <color rgb="FF000000"/>
            <rFont val="Calibri"/>
          </rPr>
          <t>13270</t>
        </r>
      </text>
    </comment>
    <comment ref="E80" authorId="0" shapeId="0" xr:uid="{00000000-0006-0000-0000-000062000000}">
      <text>
        <r>
          <rPr>
            <sz val="11"/>
            <color rgb="FF000000"/>
            <rFont val="Calibri"/>
          </rPr>
          <t>12814</t>
        </r>
      </text>
    </comment>
    <comment ref="E81" authorId="0" shapeId="0" xr:uid="{00000000-0006-0000-0000-000063000000}">
      <text>
        <r>
          <rPr>
            <sz val="11"/>
            <color rgb="FF000000"/>
            <rFont val="Calibri"/>
          </rPr>
          <t>12812</t>
        </r>
      </text>
    </comment>
    <comment ref="E82" authorId="0" shapeId="0" xr:uid="{00000000-0006-0000-0000-000064000000}">
      <text>
        <r>
          <rPr>
            <sz val="11"/>
            <color rgb="FF000000"/>
            <rFont val="Calibri"/>
          </rPr>
          <t>12811</t>
        </r>
      </text>
    </comment>
    <comment ref="E83" authorId="0" shapeId="0" xr:uid="{00000000-0006-0000-0000-000065000000}">
      <text>
        <r>
          <rPr>
            <sz val="11"/>
            <color rgb="FF000000"/>
            <rFont val="Calibri"/>
          </rPr>
          <t>12810</t>
        </r>
      </text>
    </comment>
    <comment ref="E84" authorId="0" shapeId="0" xr:uid="{00000000-0006-0000-0000-000066000000}">
      <text>
        <r>
          <rPr>
            <sz val="11"/>
            <color rgb="FF000000"/>
            <rFont val="Calibri"/>
          </rPr>
          <t>12809</t>
        </r>
      </text>
    </comment>
    <comment ref="E85" authorId="0" shapeId="0" xr:uid="{00000000-0006-0000-0000-000067000000}">
      <text>
        <r>
          <rPr>
            <sz val="11"/>
            <color rgb="FF000000"/>
            <rFont val="Calibri"/>
          </rPr>
          <t>12808</t>
        </r>
      </text>
    </comment>
    <comment ref="E86" authorId="0" shapeId="0" xr:uid="{00000000-0006-0000-0000-000068000000}">
      <text>
        <r>
          <rPr>
            <sz val="11"/>
            <color rgb="FF000000"/>
            <rFont val="Calibri"/>
          </rPr>
          <t>12807</t>
        </r>
      </text>
    </comment>
    <comment ref="E87" authorId="0" shapeId="0" xr:uid="{00000000-0006-0000-0000-000069000000}">
      <text>
        <r>
          <rPr>
            <sz val="11"/>
            <color rgb="FF000000"/>
            <rFont val="Calibri"/>
          </rPr>
          <t>12806/3152/2</t>
        </r>
      </text>
    </comment>
    <comment ref="E88" authorId="0" shapeId="0" xr:uid="{00000000-0006-0000-0000-00006A000000}">
      <text>
        <r>
          <rPr>
            <sz val="11"/>
            <color rgb="FF000000"/>
            <rFont val="Calibri"/>
          </rPr>
          <t>12805</t>
        </r>
      </text>
    </comment>
    <comment ref="E89" authorId="0" shapeId="0" xr:uid="{00000000-0006-0000-0000-00006B000000}">
      <text>
        <r>
          <rPr>
            <sz val="11"/>
            <color rgb="FF000000"/>
            <rFont val="Calibri"/>
          </rPr>
          <t>12804</t>
        </r>
      </text>
    </comment>
    <comment ref="E90" authorId="0" shapeId="0" xr:uid="{00000000-0006-0000-0000-00006C000000}">
      <text>
        <r>
          <rPr>
            <sz val="11"/>
            <color rgb="FF000000"/>
            <rFont val="Calibri"/>
          </rPr>
          <t>12802/1483/2</t>
        </r>
      </text>
    </comment>
    <comment ref="E91" authorId="0" shapeId="0" xr:uid="{00000000-0006-0000-0000-00006D000000}">
      <text>
        <r>
          <rPr>
            <sz val="11"/>
            <color rgb="FF000000"/>
            <rFont val="Calibri"/>
          </rPr>
          <t>12800</t>
        </r>
      </text>
    </comment>
    <comment ref="E92" authorId="0" shapeId="0" xr:uid="{00000000-0006-0000-0000-00006E000000}">
      <text>
        <r>
          <rPr>
            <sz val="11"/>
            <color rgb="FF000000"/>
            <rFont val="Calibri"/>
          </rPr>
          <t>12799</t>
        </r>
      </text>
    </comment>
    <comment ref="E93" authorId="0" shapeId="0" xr:uid="{00000000-0006-0000-0000-00006F000000}">
      <text>
        <r>
          <rPr>
            <sz val="11"/>
            <color rgb="FF000000"/>
            <rFont val="Calibri"/>
          </rPr>
          <t>12793/1449/2</t>
        </r>
      </text>
    </comment>
    <comment ref="E94" authorId="0" shapeId="0" xr:uid="{00000000-0006-0000-0000-000070000000}">
      <text>
        <r>
          <rPr>
            <sz val="11"/>
            <color rgb="FF000000"/>
            <rFont val="Calibri"/>
          </rPr>
          <t>12791/1448/1</t>
        </r>
      </text>
    </comment>
    <comment ref="E95" authorId="0" shapeId="0" xr:uid="{00000000-0006-0000-0000-000071000000}">
      <text>
        <r>
          <rPr>
            <sz val="11"/>
            <color rgb="FF000000"/>
            <rFont val="Calibri"/>
          </rPr>
          <t>12789/1433/2</t>
        </r>
      </text>
    </comment>
    <comment ref="E96" authorId="0" shapeId="0" xr:uid="{00000000-0006-0000-0000-000072000000}">
      <text>
        <r>
          <rPr>
            <sz val="11"/>
            <color rgb="FF000000"/>
            <rFont val="Calibri"/>
          </rPr>
          <t>12784/1435/3</t>
        </r>
      </text>
    </comment>
    <comment ref="E97" authorId="0" shapeId="0" xr:uid="{00000000-0006-0000-0000-000073000000}">
      <text>
        <r>
          <rPr>
            <sz val="11"/>
            <color rgb="FF000000"/>
            <rFont val="Calibri"/>
          </rPr>
          <t>12783/1436/2</t>
        </r>
      </text>
    </comment>
    <comment ref="E98" authorId="0" shapeId="0" xr:uid="{00000000-0006-0000-0000-000074000000}">
      <text>
        <r>
          <rPr>
            <sz val="11"/>
            <color rgb="FF000000"/>
            <rFont val="Calibri"/>
          </rPr>
          <t>12765/1437/1</t>
        </r>
      </text>
    </comment>
    <comment ref="E99" authorId="0" shapeId="0" xr:uid="{00000000-0006-0000-0000-000075000000}">
      <text>
        <r>
          <rPr>
            <sz val="11"/>
            <color rgb="FF000000"/>
            <rFont val="Calibri"/>
          </rPr>
          <t>12238</t>
        </r>
      </text>
    </comment>
    <comment ref="E100" authorId="0" shapeId="0" xr:uid="{00000000-0006-0000-0000-000076000000}">
      <text>
        <r>
          <rPr>
            <sz val="11"/>
            <color rgb="FF000000"/>
            <rFont val="Calibri"/>
          </rPr>
          <t>12237/1622/1</t>
        </r>
      </text>
    </comment>
    <comment ref="E101" authorId="0" shapeId="0" xr:uid="{00000000-0006-0000-0000-000077000000}">
      <text>
        <r>
          <rPr>
            <sz val="11"/>
            <color rgb="FF000000"/>
            <rFont val="Calibri"/>
          </rPr>
          <t>12236/1621/1</t>
        </r>
      </text>
    </comment>
    <comment ref="E102" authorId="0" shapeId="0" xr:uid="{00000000-0006-0000-0000-000078000000}">
      <text>
        <r>
          <rPr>
            <sz val="11"/>
            <color rgb="FF000000"/>
            <rFont val="Calibri"/>
          </rPr>
          <t>12235/1557/1</t>
        </r>
      </text>
    </comment>
    <comment ref="E103" authorId="0" shapeId="0" xr:uid="{00000000-0006-0000-0000-000079000000}">
      <text>
        <r>
          <rPr>
            <sz val="11"/>
            <color rgb="FF000000"/>
            <rFont val="Calibri"/>
          </rPr>
          <t>12234/1556/1</t>
        </r>
      </text>
    </comment>
    <comment ref="E104" authorId="0" shapeId="0" xr:uid="{00000000-0006-0000-0000-00007A000000}">
      <text>
        <r>
          <rPr>
            <sz val="11"/>
            <color rgb="FF000000"/>
            <rFont val="Calibri"/>
          </rPr>
          <t>12233/1551/1</t>
        </r>
      </text>
    </comment>
    <comment ref="E105" authorId="0" shapeId="0" xr:uid="{00000000-0006-0000-0000-00007B000000}">
      <text>
        <r>
          <rPr>
            <sz val="11"/>
            <color rgb="FF000000"/>
            <rFont val="Calibri"/>
          </rPr>
          <t>12232/1550/1</t>
        </r>
      </text>
    </comment>
    <comment ref="E106" authorId="0" shapeId="0" xr:uid="{00000000-0006-0000-0000-00007C000000}">
      <text>
        <r>
          <rPr>
            <sz val="11"/>
            <color rgb="FF000000"/>
            <rFont val="Calibri"/>
          </rPr>
          <t>12231/1552/1</t>
        </r>
      </text>
    </comment>
    <comment ref="E107" authorId="0" shapeId="0" xr:uid="{00000000-0006-0000-0000-00007D000000}">
      <text>
        <r>
          <rPr>
            <sz val="11"/>
            <color rgb="FF000000"/>
            <rFont val="Calibri"/>
          </rPr>
          <t>12230/1553/1</t>
        </r>
      </text>
    </comment>
    <comment ref="E108" authorId="0" shapeId="0" xr:uid="{00000000-0006-0000-0000-00007E000000}">
      <text>
        <r>
          <rPr>
            <sz val="11"/>
            <color rgb="FF000000"/>
            <rFont val="Calibri"/>
          </rPr>
          <t>12229/1625/1</t>
        </r>
      </text>
    </comment>
    <comment ref="E109" authorId="0" shapeId="0" xr:uid="{00000000-0006-0000-0000-00007F000000}">
      <text>
        <r>
          <rPr>
            <sz val="11"/>
            <color rgb="FF000000"/>
            <rFont val="Calibri"/>
          </rPr>
          <t>12228/1626/1</t>
        </r>
      </text>
    </comment>
    <comment ref="E110" authorId="0" shapeId="0" xr:uid="{00000000-0006-0000-0000-000080000000}">
      <text>
        <r>
          <rPr>
            <sz val="11"/>
            <color rgb="FF000000"/>
            <rFont val="Calibri"/>
          </rPr>
          <t>12227/1619/2</t>
        </r>
      </text>
    </comment>
    <comment ref="E111" authorId="0" shapeId="0" xr:uid="{00000000-0006-0000-0000-000081000000}">
      <text>
        <r>
          <rPr>
            <sz val="11"/>
            <color rgb="FF000000"/>
            <rFont val="Calibri"/>
          </rPr>
          <t>12226/1620/1</t>
        </r>
      </text>
    </comment>
    <comment ref="E112" authorId="0" shapeId="0" xr:uid="{00000000-0006-0000-0000-000082000000}">
      <text>
        <r>
          <rPr>
            <sz val="11"/>
            <color rgb="FF000000"/>
            <rFont val="Calibri"/>
          </rPr>
          <t>12225/1478/3</t>
        </r>
      </text>
    </comment>
    <comment ref="E113" authorId="0" shapeId="0" xr:uid="{00000000-0006-0000-0000-000083000000}">
      <text>
        <r>
          <rPr>
            <sz val="11"/>
            <color rgb="FF000000"/>
            <rFont val="Calibri"/>
          </rPr>
          <t>12224/1554/2</t>
        </r>
      </text>
    </comment>
    <comment ref="E114" authorId="0" shapeId="0" xr:uid="{00000000-0006-0000-0000-000084000000}">
      <text>
        <r>
          <rPr>
            <sz val="11"/>
            <color rgb="FF000000"/>
            <rFont val="Calibri"/>
          </rPr>
          <t>12223/799/1</t>
        </r>
      </text>
    </comment>
    <comment ref="E115" authorId="0" shapeId="0" xr:uid="{00000000-0006-0000-0000-000085000000}">
      <text>
        <r>
          <rPr>
            <sz val="11"/>
            <color rgb="FF000000"/>
            <rFont val="Calibri"/>
          </rPr>
          <t>12222</t>
        </r>
      </text>
    </comment>
    <comment ref="E116" authorId="0" shapeId="0" xr:uid="{00000000-0006-0000-0000-000086000000}">
      <text>
        <r>
          <rPr>
            <sz val="11"/>
            <color rgb="FF000000"/>
            <rFont val="Calibri"/>
          </rPr>
          <t>12221/1555/1</t>
        </r>
      </text>
    </comment>
    <comment ref="E117" authorId="0" shapeId="0" xr:uid="{00000000-0006-0000-0000-000087000000}">
      <text>
        <r>
          <rPr>
            <sz val="11"/>
            <color rgb="FF000000"/>
            <rFont val="Calibri"/>
          </rPr>
          <t>12220</t>
        </r>
      </text>
    </comment>
    <comment ref="E118" authorId="0" shapeId="0" xr:uid="{00000000-0006-0000-0000-000088000000}">
      <text>
        <r>
          <rPr>
            <sz val="11"/>
            <color rgb="FF000000"/>
            <rFont val="Calibri"/>
          </rPr>
          <t>12219/805/2</t>
        </r>
      </text>
    </comment>
    <comment ref="E119" authorId="0" shapeId="0" xr:uid="{00000000-0006-0000-0000-000089000000}">
      <text>
        <r>
          <rPr>
            <sz val="11"/>
            <color rgb="FF000000"/>
            <rFont val="Calibri"/>
          </rPr>
          <t>12218/1458/2</t>
        </r>
      </text>
    </comment>
    <comment ref="E120" authorId="0" shapeId="0" xr:uid="{00000000-0006-0000-0000-00008A000000}">
      <text>
        <r>
          <rPr>
            <sz val="11"/>
            <color rgb="FF000000"/>
            <rFont val="Calibri"/>
          </rPr>
          <t>12217/1456/1</t>
        </r>
      </text>
    </comment>
    <comment ref="E121" authorId="0" shapeId="0" xr:uid="{00000000-0006-0000-0000-00008B000000}">
      <text>
        <r>
          <rPr>
            <sz val="11"/>
            <color rgb="FF000000"/>
            <rFont val="Calibri"/>
          </rPr>
          <t>12216/1432/2</t>
        </r>
      </text>
    </comment>
    <comment ref="E122" authorId="0" shapeId="0" xr:uid="{00000000-0006-0000-0000-00008C000000}">
      <text>
        <r>
          <rPr>
            <sz val="11"/>
            <color rgb="FF000000"/>
            <rFont val="Calibri"/>
          </rPr>
          <t>12215</t>
        </r>
      </text>
    </comment>
    <comment ref="E123" authorId="0" shapeId="0" xr:uid="{00000000-0006-0000-0000-00008D000000}">
      <text>
        <r>
          <rPr>
            <sz val="11"/>
            <color rgb="FF000000"/>
            <rFont val="Calibri"/>
          </rPr>
          <t>12147/3105/1</t>
        </r>
      </text>
    </comment>
    <comment ref="E124" authorId="0" shapeId="0" xr:uid="{00000000-0006-0000-0000-00008E000000}">
      <text>
        <r>
          <rPr>
            <sz val="11"/>
            <color rgb="FF000000"/>
            <rFont val="Calibri"/>
          </rPr>
          <t>12134</t>
        </r>
      </text>
    </comment>
    <comment ref="E125" authorId="0" shapeId="0" xr:uid="{00000000-0006-0000-0000-00008F000000}">
      <text>
        <r>
          <rPr>
            <sz val="11"/>
            <color rgb="FF000000"/>
            <rFont val="Calibri"/>
          </rPr>
          <t>12130</t>
        </r>
      </text>
    </comment>
    <comment ref="E126" authorId="0" shapeId="0" xr:uid="{00000000-0006-0000-0000-000090000000}">
      <text>
        <r>
          <rPr>
            <sz val="11"/>
            <color rgb="FF000000"/>
            <rFont val="Calibri"/>
          </rPr>
          <t>12129</t>
        </r>
      </text>
    </comment>
    <comment ref="E127" authorId="0" shapeId="0" xr:uid="{00000000-0006-0000-0000-000091000000}">
      <text>
        <r>
          <rPr>
            <sz val="11"/>
            <color rgb="FF000000"/>
            <rFont val="Calibri"/>
          </rPr>
          <t>12128/3108/1</t>
        </r>
      </text>
    </comment>
    <comment ref="E128" authorId="0" shapeId="0" xr:uid="{00000000-0006-0000-0000-000092000000}">
      <text>
        <r>
          <rPr>
            <sz val="11"/>
            <color rgb="FF000000"/>
            <rFont val="Calibri"/>
          </rPr>
          <t>12116</t>
        </r>
      </text>
    </comment>
    <comment ref="E129" authorId="0" shapeId="0" xr:uid="{00000000-0006-0000-0000-000093000000}">
      <text>
        <r>
          <rPr>
            <sz val="11"/>
            <color rgb="FF000000"/>
            <rFont val="Calibri"/>
          </rPr>
          <t>12101/1434/2</t>
        </r>
      </text>
    </comment>
    <comment ref="E130" authorId="0" shapeId="0" xr:uid="{00000000-0006-0000-0000-000094000000}">
      <text>
        <r>
          <rPr>
            <sz val="11"/>
            <color rgb="FF000000"/>
            <rFont val="Calibri"/>
          </rPr>
          <t>11835</t>
        </r>
      </text>
    </comment>
    <comment ref="E131" authorId="0" shapeId="0" xr:uid="{00000000-0006-0000-0000-000095000000}">
      <text>
        <r>
          <rPr>
            <sz val="11"/>
            <color rgb="FF000000"/>
            <rFont val="Calibri"/>
          </rPr>
          <t>11833</t>
        </r>
      </text>
    </comment>
    <comment ref="E132" authorId="0" shapeId="0" xr:uid="{00000000-0006-0000-0000-000096000000}">
      <text>
        <r>
          <rPr>
            <sz val="11"/>
            <color rgb="FF000000"/>
            <rFont val="Calibri"/>
          </rPr>
          <t>8716/3032/1</t>
        </r>
      </text>
    </comment>
    <comment ref="E133" authorId="0" shapeId="0" xr:uid="{00000000-0006-0000-0000-000097000000}">
      <text>
        <r>
          <rPr>
            <sz val="11"/>
            <color rgb="FF000000"/>
            <rFont val="Calibri"/>
          </rPr>
          <t>8711/3034/1</t>
        </r>
      </text>
    </comment>
    <comment ref="E134" authorId="0" shapeId="0" xr:uid="{00000000-0006-0000-0000-000098000000}">
      <text>
        <r>
          <rPr>
            <sz val="11"/>
            <color rgb="FF000000"/>
            <rFont val="Calibri"/>
          </rPr>
          <t>8705/3036/1</t>
        </r>
      </text>
    </comment>
    <comment ref="E135" authorId="0" shapeId="0" xr:uid="{00000000-0006-0000-0000-000099000000}">
      <text>
        <r>
          <rPr>
            <sz val="11"/>
            <color rgb="FF000000"/>
            <rFont val="Calibri"/>
          </rPr>
          <t>8700</t>
        </r>
      </text>
    </comment>
    <comment ref="E136" authorId="0" shapeId="0" xr:uid="{00000000-0006-0000-0000-00009A000000}">
      <text>
        <r>
          <rPr>
            <sz val="11"/>
            <color rgb="FF000000"/>
            <rFont val="Calibri"/>
          </rPr>
          <t>8695/3104/1</t>
        </r>
      </text>
    </comment>
    <comment ref="E137" authorId="0" shapeId="0" xr:uid="{00000000-0006-0000-0000-00009B000000}">
      <text>
        <r>
          <rPr>
            <sz val="11"/>
            <color rgb="FF000000"/>
            <rFont val="Calibri"/>
          </rPr>
          <t>8693/3037/1</t>
        </r>
      </text>
    </comment>
    <comment ref="E138" authorId="0" shapeId="0" xr:uid="{00000000-0006-0000-0000-00009C000000}">
      <text>
        <r>
          <rPr>
            <sz val="11"/>
            <color rgb="FF000000"/>
            <rFont val="Calibri"/>
          </rPr>
          <t>8692/2950/1</t>
        </r>
      </text>
    </comment>
    <comment ref="E139" authorId="0" shapeId="0" xr:uid="{00000000-0006-0000-0000-00009D000000}">
      <text>
        <r>
          <rPr>
            <sz val="11"/>
            <color rgb="FF000000"/>
            <rFont val="Calibri"/>
          </rPr>
          <t>8691/2979/1</t>
        </r>
      </text>
    </comment>
    <comment ref="E140" authorId="0" shapeId="0" xr:uid="{00000000-0006-0000-0000-00009E000000}">
      <text>
        <r>
          <rPr>
            <sz val="11"/>
            <color rgb="FF000000"/>
            <rFont val="Calibri"/>
          </rPr>
          <t>8690</t>
        </r>
      </text>
    </comment>
    <comment ref="E141" authorId="0" shapeId="0" xr:uid="{00000000-0006-0000-0000-00009F000000}">
      <text>
        <r>
          <rPr>
            <sz val="11"/>
            <color rgb="FF000000"/>
            <rFont val="Calibri"/>
          </rPr>
          <t>8687</t>
        </r>
      </text>
    </comment>
    <comment ref="E142" authorId="0" shapeId="0" xr:uid="{00000000-0006-0000-0000-0000A0000000}">
      <text>
        <r>
          <rPr>
            <sz val="11"/>
            <color rgb="FF000000"/>
            <rFont val="Calibri"/>
          </rPr>
          <t>8684</t>
        </r>
      </text>
    </comment>
    <comment ref="E143" authorId="0" shapeId="0" xr:uid="{00000000-0006-0000-0000-0000A1000000}">
      <text>
        <r>
          <rPr>
            <sz val="11"/>
            <color rgb="FF000000"/>
            <rFont val="Calibri"/>
          </rPr>
          <t>8677</t>
        </r>
      </text>
    </comment>
    <comment ref="E144" authorId="0" shapeId="0" xr:uid="{00000000-0006-0000-0000-0000A2000000}">
      <text>
        <r>
          <rPr>
            <sz val="11"/>
            <color rgb="FF000000"/>
            <rFont val="Calibri"/>
          </rPr>
          <t>8673</t>
        </r>
      </text>
    </comment>
    <comment ref="E145" authorId="0" shapeId="0" xr:uid="{00000000-0006-0000-0000-0000A3000000}">
      <text>
        <r>
          <rPr>
            <sz val="11"/>
            <color rgb="FF000000"/>
            <rFont val="Calibri"/>
          </rPr>
          <t>8665</t>
        </r>
      </text>
    </comment>
    <comment ref="E146" authorId="0" shapeId="0" xr:uid="{00000000-0006-0000-0000-0000A4000000}">
      <text>
        <r>
          <rPr>
            <sz val="11"/>
            <color rgb="FF000000"/>
            <rFont val="Calibri"/>
          </rPr>
          <t>8540/3046/1</t>
        </r>
      </text>
    </comment>
    <comment ref="E147" authorId="0" shapeId="0" xr:uid="{00000000-0006-0000-0000-0000A5000000}">
      <text>
        <r>
          <rPr>
            <sz val="11"/>
            <color rgb="FF000000"/>
            <rFont val="Calibri"/>
          </rPr>
          <t>8537</t>
        </r>
      </text>
    </comment>
    <comment ref="E148" authorId="0" shapeId="0" xr:uid="{00000000-0006-0000-0000-0000A6000000}">
      <text>
        <r>
          <rPr>
            <sz val="11"/>
            <color rgb="FF000000"/>
            <rFont val="Calibri"/>
          </rPr>
          <t>8521</t>
        </r>
      </text>
    </comment>
    <comment ref="E149" authorId="0" shapeId="0" xr:uid="{00000000-0006-0000-0000-0000A7000000}">
      <text>
        <r>
          <rPr>
            <sz val="11"/>
            <color rgb="FF000000"/>
            <rFont val="Calibri"/>
          </rPr>
          <t>8515</t>
        </r>
      </text>
    </comment>
    <comment ref="E150" authorId="0" shapeId="0" xr:uid="{00000000-0006-0000-0000-0000A8000000}">
      <text>
        <r>
          <rPr>
            <sz val="11"/>
            <color rgb="FF000000"/>
            <rFont val="Calibri"/>
          </rPr>
          <t>8479</t>
        </r>
      </text>
    </comment>
    <comment ref="E151" authorId="0" shapeId="0" xr:uid="{00000000-0006-0000-0000-0000A9000000}">
      <text>
        <r>
          <rPr>
            <sz val="11"/>
            <color rgb="FF000000"/>
            <rFont val="Calibri"/>
          </rPr>
          <t>8471</t>
        </r>
      </text>
    </comment>
    <comment ref="E152" authorId="0" shapeId="0" xr:uid="{00000000-0006-0000-0000-0000AA000000}">
      <text>
        <r>
          <rPr>
            <sz val="11"/>
            <color rgb="FF000000"/>
            <rFont val="Calibri"/>
          </rPr>
          <t>8466</t>
        </r>
      </text>
    </comment>
    <comment ref="E153" authorId="0" shapeId="0" xr:uid="{00000000-0006-0000-0000-0000AB000000}">
      <text>
        <r>
          <rPr>
            <sz val="11"/>
            <color rgb="FF000000"/>
            <rFont val="Calibri"/>
          </rPr>
          <t>8461</t>
        </r>
      </text>
    </comment>
    <comment ref="E154" authorId="0" shapeId="0" xr:uid="{00000000-0006-0000-0000-0000AC000000}">
      <text>
        <r>
          <rPr>
            <sz val="11"/>
            <color rgb="FF000000"/>
            <rFont val="Calibri"/>
          </rPr>
          <t>8456</t>
        </r>
      </text>
    </comment>
    <comment ref="E155" authorId="0" shapeId="0" xr:uid="{00000000-0006-0000-0000-0000AD000000}">
      <text>
        <r>
          <rPr>
            <sz val="11"/>
            <color rgb="FF000000"/>
            <rFont val="Calibri"/>
          </rPr>
          <t>8391</t>
        </r>
      </text>
    </comment>
    <comment ref="E156" authorId="0" shapeId="0" xr:uid="{00000000-0006-0000-0000-0000AE000000}">
      <text>
        <r>
          <rPr>
            <sz val="11"/>
            <color rgb="FF000000"/>
            <rFont val="Calibri"/>
          </rPr>
          <t>8381</t>
        </r>
      </text>
    </comment>
    <comment ref="E157" authorId="0" shapeId="0" xr:uid="{00000000-0006-0000-0000-0000AF000000}">
      <text>
        <r>
          <rPr>
            <sz val="11"/>
            <color rgb="FF000000"/>
            <rFont val="Calibri"/>
          </rPr>
          <t>8373</t>
        </r>
      </text>
    </comment>
    <comment ref="E158" authorId="0" shapeId="0" xr:uid="{00000000-0006-0000-0000-0000B0000000}">
      <text>
        <r>
          <rPr>
            <sz val="11"/>
            <color rgb="FF000000"/>
            <rFont val="Calibri"/>
          </rPr>
          <t>8366</t>
        </r>
      </text>
    </comment>
    <comment ref="E159" authorId="0" shapeId="0" xr:uid="{00000000-0006-0000-0000-0000B1000000}">
      <text>
        <r>
          <rPr>
            <sz val="11"/>
            <color rgb="FF000000"/>
            <rFont val="Calibri"/>
          </rPr>
          <t>8334</t>
        </r>
      </text>
    </comment>
    <comment ref="E160" authorId="0" shapeId="0" xr:uid="{00000000-0006-0000-0000-0000B2000000}">
      <text>
        <r>
          <rPr>
            <sz val="11"/>
            <color rgb="FF000000"/>
            <rFont val="Calibri"/>
          </rPr>
          <t>8327/3056/1</t>
        </r>
      </text>
    </comment>
    <comment ref="E161" authorId="0" shapeId="0" xr:uid="{00000000-0006-0000-0000-0000B3000000}">
      <text>
        <r>
          <rPr>
            <sz val="11"/>
            <color rgb="FF000000"/>
            <rFont val="Calibri"/>
          </rPr>
          <t>8319</t>
        </r>
      </text>
    </comment>
    <comment ref="E162" authorId="0" shapeId="0" xr:uid="{00000000-0006-0000-0000-0000B4000000}">
      <text>
        <r>
          <rPr>
            <sz val="11"/>
            <color rgb="FF000000"/>
            <rFont val="Calibri"/>
          </rPr>
          <t>8292</t>
        </r>
      </text>
    </comment>
    <comment ref="E163" authorId="0" shapeId="0" xr:uid="{00000000-0006-0000-0000-0000B5000000}">
      <text>
        <r>
          <rPr>
            <sz val="11"/>
            <color rgb="FF000000"/>
            <rFont val="Calibri"/>
          </rPr>
          <t>8273</t>
        </r>
      </text>
    </comment>
    <comment ref="E164" authorId="0" shapeId="0" xr:uid="{00000000-0006-0000-0000-0000B6000000}">
      <text>
        <r>
          <rPr>
            <sz val="11"/>
            <color rgb="FF000000"/>
            <rFont val="Calibri"/>
          </rPr>
          <t>8267</t>
        </r>
      </text>
    </comment>
    <comment ref="E165" authorId="0" shapeId="0" xr:uid="{00000000-0006-0000-0000-0000B7000000}">
      <text>
        <r>
          <rPr>
            <sz val="11"/>
            <color rgb="FF000000"/>
            <rFont val="Calibri"/>
          </rPr>
          <t>8232</t>
        </r>
      </text>
    </comment>
    <comment ref="E166" authorId="0" shapeId="0" xr:uid="{00000000-0006-0000-0000-0000B8000000}">
      <text>
        <r>
          <rPr>
            <sz val="11"/>
            <color rgb="FF000000"/>
            <rFont val="Calibri"/>
          </rPr>
          <t>8219</t>
        </r>
      </text>
    </comment>
    <comment ref="E167" authorId="0" shapeId="0" xr:uid="{00000000-0006-0000-0000-0000B9000000}">
      <text>
        <r>
          <rPr>
            <sz val="11"/>
            <color rgb="FF000000"/>
            <rFont val="Calibri"/>
          </rPr>
          <t>8206</t>
        </r>
      </text>
    </comment>
    <comment ref="E168" authorId="0" shapeId="0" xr:uid="{00000000-0006-0000-0000-0000BA000000}">
      <text>
        <r>
          <rPr>
            <sz val="11"/>
            <color rgb="FF000000"/>
            <rFont val="Calibri"/>
          </rPr>
          <t>8177</t>
        </r>
      </text>
    </comment>
    <comment ref="E169" authorId="0" shapeId="0" xr:uid="{00000000-0006-0000-0000-0000BB000000}">
      <text>
        <r>
          <rPr>
            <sz val="11"/>
            <color rgb="FF000000"/>
            <rFont val="Calibri"/>
          </rPr>
          <t>8173</t>
        </r>
      </text>
    </comment>
    <comment ref="E170" authorId="0" shapeId="0" xr:uid="{00000000-0006-0000-0000-0000BC000000}">
      <text>
        <r>
          <rPr>
            <sz val="11"/>
            <color rgb="FF000000"/>
            <rFont val="Calibri"/>
          </rPr>
          <t>8160/3028/1</t>
        </r>
      </text>
    </comment>
    <comment ref="E171" authorId="0" shapeId="0" xr:uid="{00000000-0006-0000-0000-0000BD000000}">
      <text>
        <r>
          <rPr>
            <sz val="11"/>
            <color rgb="FF000000"/>
            <rFont val="Calibri"/>
          </rPr>
          <t>8158</t>
        </r>
      </text>
    </comment>
    <comment ref="E172" authorId="0" shapeId="0" xr:uid="{00000000-0006-0000-0000-0000BE000000}">
      <text>
        <r>
          <rPr>
            <sz val="11"/>
            <color rgb="FF000000"/>
            <rFont val="Calibri"/>
          </rPr>
          <t>8155</t>
        </r>
      </text>
    </comment>
    <comment ref="E173" authorId="0" shapeId="0" xr:uid="{00000000-0006-0000-0000-0000BF000000}">
      <text>
        <r>
          <rPr>
            <sz val="11"/>
            <color rgb="FF000000"/>
            <rFont val="Calibri"/>
          </rPr>
          <t>8151</t>
        </r>
      </text>
    </comment>
    <comment ref="E174" authorId="0" shapeId="0" xr:uid="{00000000-0006-0000-0000-0000C0000000}">
      <text>
        <r>
          <rPr>
            <sz val="11"/>
            <color rgb="FF000000"/>
            <rFont val="Calibri"/>
          </rPr>
          <t>8145</t>
        </r>
      </text>
    </comment>
    <comment ref="E175" authorId="0" shapeId="0" xr:uid="{00000000-0006-0000-0000-0000C1000000}">
      <text>
        <r>
          <rPr>
            <sz val="11"/>
            <color rgb="FF000000"/>
            <rFont val="Calibri"/>
          </rPr>
          <t>8136</t>
        </r>
      </text>
    </comment>
    <comment ref="E176" authorId="0" shapeId="0" xr:uid="{00000000-0006-0000-0000-0000C2000000}">
      <text>
        <r>
          <rPr>
            <sz val="11"/>
            <color rgb="FF000000"/>
            <rFont val="Calibri"/>
          </rPr>
          <t>8117</t>
        </r>
      </text>
    </comment>
    <comment ref="E177" authorId="0" shapeId="0" xr:uid="{00000000-0006-0000-0000-0000C3000000}">
      <text>
        <r>
          <rPr>
            <sz val="11"/>
            <color rgb="FF000000"/>
            <rFont val="Calibri"/>
          </rPr>
          <t>8111/3040/1</t>
        </r>
      </text>
    </comment>
    <comment ref="E178" authorId="0" shapeId="0" xr:uid="{00000000-0006-0000-0000-0000C4000000}">
      <text>
        <r>
          <rPr>
            <sz val="11"/>
            <color rgb="FF000000"/>
            <rFont val="Calibri"/>
          </rPr>
          <t>8106/3024/1</t>
        </r>
      </text>
    </comment>
    <comment ref="E179" authorId="0" shapeId="0" xr:uid="{00000000-0006-0000-0000-0000C5000000}">
      <text>
        <r>
          <rPr>
            <sz val="11"/>
            <color rgb="FF000000"/>
            <rFont val="Calibri"/>
          </rPr>
          <t>8105</t>
        </r>
      </text>
    </comment>
    <comment ref="E180" authorId="0" shapeId="0" xr:uid="{00000000-0006-0000-0000-0000C6000000}">
      <text>
        <r>
          <rPr>
            <sz val="11"/>
            <color rgb="FF000000"/>
            <rFont val="Calibri"/>
          </rPr>
          <t>8101</t>
        </r>
      </text>
    </comment>
    <comment ref="E181" authorId="0" shapeId="0" xr:uid="{00000000-0006-0000-0000-0000C7000000}">
      <text>
        <r>
          <rPr>
            <sz val="11"/>
            <color rgb="FF000000"/>
            <rFont val="Calibri"/>
          </rPr>
          <t>8092</t>
        </r>
      </text>
    </comment>
    <comment ref="E182" authorId="0" shapeId="0" xr:uid="{00000000-0006-0000-0000-0000C8000000}">
      <text>
        <r>
          <rPr>
            <sz val="11"/>
            <color rgb="FF000000"/>
            <rFont val="Calibri"/>
          </rPr>
          <t>8068</t>
        </r>
      </text>
    </comment>
    <comment ref="E183" authorId="0" shapeId="0" xr:uid="{00000000-0006-0000-0000-0000C9000000}">
      <text>
        <r>
          <rPr>
            <sz val="11"/>
            <color rgb="FF000000"/>
            <rFont val="Calibri"/>
          </rPr>
          <t>8050</t>
        </r>
      </text>
    </comment>
    <comment ref="E184" authorId="0" shapeId="0" xr:uid="{00000000-0006-0000-0000-0000CA000000}">
      <text>
        <r>
          <rPr>
            <sz val="11"/>
            <color rgb="FF000000"/>
            <rFont val="Calibri"/>
          </rPr>
          <t>8049/3109/1</t>
        </r>
      </text>
    </comment>
    <comment ref="E185" authorId="0" shapeId="0" xr:uid="{00000000-0006-0000-0000-0000CB000000}">
      <text>
        <r>
          <rPr>
            <sz val="11"/>
            <color rgb="FF000000"/>
            <rFont val="Calibri"/>
          </rPr>
          <t>7993</t>
        </r>
      </text>
    </comment>
    <comment ref="E186" authorId="0" shapeId="0" xr:uid="{00000000-0006-0000-0000-0000CC000000}">
      <text>
        <r>
          <rPr>
            <sz val="11"/>
            <color rgb="FF000000"/>
            <rFont val="Calibri"/>
          </rPr>
          <t>7986</t>
        </r>
      </text>
    </comment>
    <comment ref="E187" authorId="0" shapeId="0" xr:uid="{00000000-0006-0000-0000-0000CD000000}">
      <text>
        <r>
          <rPr>
            <sz val="11"/>
            <color rgb="FF000000"/>
            <rFont val="Calibri"/>
          </rPr>
          <t>7978/3025/1</t>
        </r>
      </text>
    </comment>
    <comment ref="E188" authorId="0" shapeId="0" xr:uid="{00000000-0006-0000-0000-0000CE000000}">
      <text>
        <r>
          <rPr>
            <sz val="11"/>
            <color rgb="FF000000"/>
            <rFont val="Calibri"/>
          </rPr>
          <t>7972</t>
        </r>
      </text>
    </comment>
    <comment ref="E189" authorId="0" shapeId="0" xr:uid="{00000000-0006-0000-0000-0000CF000000}">
      <text>
        <r>
          <rPr>
            <sz val="11"/>
            <color rgb="FF000000"/>
            <rFont val="Calibri"/>
          </rPr>
          <t>7966</t>
        </r>
      </text>
    </comment>
    <comment ref="E190" authorId="0" shapeId="0" xr:uid="{00000000-0006-0000-0000-0000D0000000}">
      <text>
        <r>
          <rPr>
            <sz val="11"/>
            <color rgb="FF000000"/>
            <rFont val="Calibri"/>
          </rPr>
          <t>7913</t>
        </r>
      </text>
    </comment>
    <comment ref="E191" authorId="0" shapeId="0" xr:uid="{00000000-0006-0000-0000-0000D1000000}">
      <text>
        <r>
          <rPr>
            <sz val="11"/>
            <color rgb="FF000000"/>
            <rFont val="Calibri"/>
          </rPr>
          <t>7875</t>
        </r>
      </text>
    </comment>
    <comment ref="E192" authorId="0" shapeId="0" xr:uid="{00000000-0006-0000-0000-0000D2000000}">
      <text>
        <r>
          <rPr>
            <sz val="11"/>
            <color rgb="FF000000"/>
            <rFont val="Calibri"/>
          </rPr>
          <t>7873</t>
        </r>
      </text>
    </comment>
    <comment ref="E193" authorId="0" shapeId="0" xr:uid="{00000000-0006-0000-0000-0000D3000000}">
      <text>
        <r>
          <rPr>
            <sz val="11"/>
            <color rgb="FF000000"/>
            <rFont val="Calibri"/>
          </rPr>
          <t>7867/3106/1</t>
        </r>
      </text>
    </comment>
    <comment ref="E194" authorId="0" shapeId="0" xr:uid="{00000000-0006-0000-0000-0000D4000000}">
      <text>
        <r>
          <rPr>
            <sz val="11"/>
            <color rgb="FF000000"/>
            <rFont val="Calibri"/>
          </rPr>
          <t>7863/3026/1</t>
        </r>
      </text>
    </comment>
    <comment ref="E195" authorId="0" shapeId="0" xr:uid="{00000000-0006-0000-0000-0000D5000000}">
      <text>
        <r>
          <rPr>
            <sz val="11"/>
            <color rgb="FF000000"/>
            <rFont val="Calibri"/>
          </rPr>
          <t>7858/3107/1</t>
        </r>
      </text>
    </comment>
    <comment ref="E196" authorId="0" shapeId="0" xr:uid="{00000000-0006-0000-0000-0000D6000000}">
      <text>
        <r>
          <rPr>
            <sz val="11"/>
            <color rgb="FF000000"/>
            <rFont val="Calibri"/>
          </rPr>
          <t>7853/3027/1</t>
        </r>
      </text>
    </comment>
    <comment ref="E197" authorId="0" shapeId="0" xr:uid="{00000000-0006-0000-0000-0000D7000000}">
      <text>
        <r>
          <rPr>
            <sz val="11"/>
            <color rgb="FF000000"/>
            <rFont val="Calibri"/>
          </rPr>
          <t>7827</t>
        </r>
      </text>
    </comment>
    <comment ref="E198" authorId="0" shapeId="0" xr:uid="{00000000-0006-0000-0000-0000D8000000}">
      <text>
        <r>
          <rPr>
            <sz val="11"/>
            <color rgb="FF000000"/>
            <rFont val="Calibri"/>
          </rPr>
          <t>7814</t>
        </r>
      </text>
    </comment>
    <comment ref="E199" authorId="0" shapeId="0" xr:uid="{00000000-0006-0000-0000-0000D9000000}">
      <text>
        <r>
          <rPr>
            <sz val="11"/>
            <color rgb="FF000000"/>
            <rFont val="Calibri"/>
          </rPr>
          <t>7778/3064/1</t>
        </r>
      </text>
    </comment>
    <comment ref="E200" authorId="0" shapeId="0" xr:uid="{00000000-0006-0000-0000-0000DA000000}">
      <text>
        <r>
          <rPr>
            <sz val="11"/>
            <color rgb="FF000000"/>
            <rFont val="Calibri"/>
          </rPr>
          <t>7771/3067/1</t>
        </r>
      </text>
    </comment>
    <comment ref="E201" authorId="0" shapeId="0" xr:uid="{00000000-0006-0000-0000-0000DB000000}">
      <text>
        <r>
          <rPr>
            <sz val="11"/>
            <color rgb="FF000000"/>
            <rFont val="Calibri"/>
          </rPr>
          <t>7763</t>
        </r>
      </text>
    </comment>
    <comment ref="E202" authorId="0" shapeId="0" xr:uid="{00000000-0006-0000-0000-0000DC000000}">
      <text>
        <r>
          <rPr>
            <sz val="11"/>
            <color rgb="FF000000"/>
            <rFont val="Calibri"/>
          </rPr>
          <t>7757</t>
        </r>
      </text>
    </comment>
    <comment ref="E203" authorId="0" shapeId="0" xr:uid="{00000000-0006-0000-0000-0000DD000000}">
      <text>
        <r>
          <rPr>
            <sz val="11"/>
            <color rgb="FF000000"/>
            <rFont val="Calibri"/>
          </rPr>
          <t>7751</t>
        </r>
      </text>
    </comment>
    <comment ref="E204" authorId="0" shapeId="0" xr:uid="{00000000-0006-0000-0000-0000DE000000}">
      <text>
        <r>
          <rPr>
            <sz val="11"/>
            <color rgb="FF000000"/>
            <rFont val="Calibri"/>
          </rPr>
          <t>7744</t>
        </r>
      </text>
    </comment>
    <comment ref="E205" authorId="0" shapeId="0" xr:uid="{00000000-0006-0000-0000-0000DF000000}">
      <text>
        <r>
          <rPr>
            <sz val="11"/>
            <color rgb="FF000000"/>
            <rFont val="Calibri"/>
          </rPr>
          <t>7741</t>
        </r>
      </text>
    </comment>
    <comment ref="E206" authorId="0" shapeId="0" xr:uid="{00000000-0006-0000-0000-0000E0000000}">
      <text>
        <r>
          <rPr>
            <sz val="11"/>
            <color rgb="FF000000"/>
            <rFont val="Calibri"/>
          </rPr>
          <t>7739/1477/3</t>
        </r>
      </text>
    </comment>
    <comment ref="E207" authorId="0" shapeId="0" xr:uid="{00000000-0006-0000-0000-0000E1000000}">
      <text>
        <r>
          <rPr>
            <sz val="11"/>
            <color rgb="FF000000"/>
            <rFont val="Calibri"/>
          </rPr>
          <t>7280</t>
        </r>
      </text>
    </comment>
    <comment ref="E208" authorId="0" shapeId="0" xr:uid="{00000000-0006-0000-0000-0000E2000000}">
      <text>
        <r>
          <rPr>
            <sz val="11"/>
            <color rgb="FF000000"/>
            <rFont val="Calibri"/>
          </rPr>
          <t>7278</t>
        </r>
      </text>
    </comment>
    <comment ref="E209" authorId="0" shapeId="0" xr:uid="{00000000-0006-0000-0000-0000E3000000}">
      <text>
        <r>
          <rPr>
            <sz val="11"/>
            <color rgb="FF000000"/>
            <rFont val="Calibri"/>
          </rPr>
          <t>7275</t>
        </r>
      </text>
    </comment>
    <comment ref="E210" authorId="0" shapeId="0" xr:uid="{00000000-0006-0000-0000-0000E4000000}">
      <text>
        <r>
          <rPr>
            <sz val="11"/>
            <color rgb="FF000000"/>
            <rFont val="Calibri"/>
          </rPr>
          <t>7274/3065/1</t>
        </r>
      </text>
    </comment>
    <comment ref="E211" authorId="0" shapeId="0" xr:uid="{00000000-0006-0000-0000-0000E5000000}">
      <text>
        <r>
          <rPr>
            <sz val="11"/>
            <color rgb="FF000000"/>
            <rFont val="Calibri"/>
          </rPr>
          <t>7269</t>
        </r>
      </text>
    </comment>
    <comment ref="E212" authorId="0" shapeId="0" xr:uid="{00000000-0006-0000-0000-0000E6000000}">
      <text>
        <r>
          <rPr>
            <sz val="11"/>
            <color rgb="FF000000"/>
            <rFont val="Calibri"/>
          </rPr>
          <t>7266/3066/1</t>
        </r>
      </text>
    </comment>
    <comment ref="E213" authorId="0" shapeId="0" xr:uid="{00000000-0006-0000-0000-0000E7000000}">
      <text>
        <r>
          <rPr>
            <sz val="11"/>
            <color rgb="FF000000"/>
            <rFont val="Calibri"/>
          </rPr>
          <t>7260</t>
        </r>
      </text>
    </comment>
    <comment ref="E214" authorId="0" shapeId="0" xr:uid="{00000000-0006-0000-0000-0000E8000000}">
      <text>
        <r>
          <rPr>
            <sz val="11"/>
            <color rgb="FF000000"/>
            <rFont val="Calibri"/>
          </rPr>
          <t>7253</t>
        </r>
      </text>
    </comment>
    <comment ref="E215" authorId="0" shapeId="0" xr:uid="{00000000-0006-0000-0000-0000E9000000}">
      <text>
        <r>
          <rPr>
            <sz val="11"/>
            <color rgb="FF000000"/>
            <rFont val="Calibri"/>
          </rPr>
          <t>7243</t>
        </r>
      </text>
    </comment>
    <comment ref="E216" authorId="0" shapeId="0" xr:uid="{00000000-0006-0000-0000-0000EA000000}">
      <text>
        <r>
          <rPr>
            <sz val="11"/>
            <color rgb="FF000000"/>
            <rFont val="Calibri"/>
          </rPr>
          <t>7241/1549/1</t>
        </r>
      </text>
    </comment>
    <comment ref="E217" authorId="0" shapeId="0" xr:uid="{00000000-0006-0000-0000-0000EB000000}">
      <text>
        <r>
          <rPr>
            <sz val="11"/>
            <color rgb="FF000000"/>
            <rFont val="Calibri"/>
          </rPr>
          <t>7240</t>
        </r>
      </text>
    </comment>
    <comment ref="E218" authorId="0" shapeId="0" xr:uid="{00000000-0006-0000-0000-0000EC000000}">
      <text>
        <r>
          <rPr>
            <sz val="11"/>
            <color rgb="FF000000"/>
            <rFont val="Calibri"/>
          </rPr>
          <t>7236</t>
        </r>
      </text>
    </comment>
    <comment ref="E219" authorId="0" shapeId="0" xr:uid="{00000000-0006-0000-0000-0000ED000000}">
      <text>
        <r>
          <rPr>
            <sz val="11"/>
            <color rgb="FF000000"/>
            <rFont val="Calibri"/>
          </rPr>
          <t>7233</t>
        </r>
      </text>
    </comment>
    <comment ref="E220" authorId="0" shapeId="0" xr:uid="{00000000-0006-0000-0000-0000EE000000}">
      <text>
        <r>
          <rPr>
            <sz val="11"/>
            <color rgb="FF000000"/>
            <rFont val="Calibri"/>
          </rPr>
          <t>7224</t>
        </r>
      </text>
    </comment>
    <comment ref="E221" authorId="0" shapeId="0" xr:uid="{00000000-0006-0000-0000-0000EF000000}">
      <text>
        <r>
          <rPr>
            <sz val="11"/>
            <color rgb="FF000000"/>
            <rFont val="Calibri"/>
          </rPr>
          <t>7220/1548/1</t>
        </r>
      </text>
    </comment>
    <comment ref="E222" authorId="0" shapeId="0" xr:uid="{00000000-0006-0000-0000-0000F0000000}">
      <text>
        <r>
          <rPr>
            <sz val="11"/>
            <color rgb="FF000000"/>
            <rFont val="Calibri"/>
          </rPr>
          <t>7188</t>
        </r>
      </text>
    </comment>
    <comment ref="E223" authorId="0" shapeId="0" xr:uid="{00000000-0006-0000-0000-0000F1000000}">
      <text>
        <r>
          <rPr>
            <sz val="11"/>
            <color rgb="FF000000"/>
            <rFont val="Calibri"/>
          </rPr>
          <t>7182</t>
        </r>
      </text>
    </comment>
    <comment ref="E224" authorId="0" shapeId="0" xr:uid="{00000000-0006-0000-0000-0000F2000000}">
      <text>
        <r>
          <rPr>
            <sz val="11"/>
            <color rgb="FF000000"/>
            <rFont val="Calibri"/>
          </rPr>
          <t>7177</t>
        </r>
      </text>
    </comment>
    <comment ref="E225" authorId="0" shapeId="0" xr:uid="{00000000-0006-0000-0000-0000F3000000}">
      <text>
        <r>
          <rPr>
            <sz val="11"/>
            <color rgb="FF000000"/>
            <rFont val="Calibri"/>
          </rPr>
          <t>7172/3150/1</t>
        </r>
      </text>
    </comment>
    <comment ref="E226" authorId="0" shapeId="0" xr:uid="{00000000-0006-0000-0000-0000F4000000}">
      <text>
        <r>
          <rPr>
            <sz val="11"/>
            <color rgb="FF000000"/>
            <rFont val="Calibri"/>
          </rPr>
          <t>7170</t>
        </r>
      </text>
    </comment>
    <comment ref="E227" authorId="0" shapeId="0" xr:uid="{00000000-0006-0000-0000-0000F5000000}">
      <text>
        <r>
          <rPr>
            <sz val="11"/>
            <color rgb="FF000000"/>
            <rFont val="Calibri"/>
          </rPr>
          <t>7165</t>
        </r>
      </text>
    </comment>
    <comment ref="E228" authorId="0" shapeId="0" xr:uid="{00000000-0006-0000-0000-0000F6000000}">
      <text>
        <r>
          <rPr>
            <sz val="11"/>
            <color rgb="FF000000"/>
            <rFont val="Calibri"/>
          </rPr>
          <t>7142/3155/2</t>
        </r>
      </text>
    </comment>
    <comment ref="E229" authorId="0" shapeId="0" xr:uid="{00000000-0006-0000-0000-0000F7000000}">
      <text>
        <r>
          <rPr>
            <sz val="11"/>
            <color rgb="FF000000"/>
            <rFont val="Calibri"/>
          </rPr>
          <t>7129</t>
        </r>
      </text>
    </comment>
    <comment ref="E230" authorId="0" shapeId="0" xr:uid="{00000000-0006-0000-0000-0000F8000000}">
      <text>
        <r>
          <rPr>
            <sz val="11"/>
            <color rgb="FF000000"/>
            <rFont val="Calibri"/>
          </rPr>
          <t>7117/3147/1</t>
        </r>
      </text>
    </comment>
    <comment ref="E231" authorId="0" shapeId="0" xr:uid="{00000000-0006-0000-0000-0000F9000000}">
      <text>
        <r>
          <rPr>
            <sz val="11"/>
            <color rgb="FF000000"/>
            <rFont val="Calibri"/>
          </rPr>
          <t>7113/3149/1</t>
        </r>
      </text>
    </comment>
    <comment ref="E232" authorId="0" shapeId="0" xr:uid="{00000000-0006-0000-0000-0000FA000000}">
      <text>
        <r>
          <rPr>
            <sz val="11"/>
            <color rgb="FF000000"/>
            <rFont val="Calibri"/>
          </rPr>
          <t>7110</t>
        </r>
      </text>
    </comment>
    <comment ref="E233" authorId="0" shapeId="0" xr:uid="{00000000-0006-0000-0000-0000FB000000}">
      <text>
        <r>
          <rPr>
            <sz val="11"/>
            <color rgb="FF000000"/>
            <rFont val="Calibri"/>
          </rPr>
          <t>7104</t>
        </r>
      </text>
    </comment>
    <comment ref="E234" authorId="0" shapeId="0" xr:uid="{00000000-0006-0000-0000-0000FC000000}">
      <text>
        <r>
          <rPr>
            <sz val="11"/>
            <color rgb="FF000000"/>
            <rFont val="Calibri"/>
          </rPr>
          <t>7097</t>
        </r>
      </text>
    </comment>
    <comment ref="E235" authorId="0" shapeId="0" xr:uid="{00000000-0006-0000-0000-0000FD000000}">
      <text>
        <r>
          <rPr>
            <sz val="11"/>
            <color rgb="FF000000"/>
            <rFont val="Calibri"/>
          </rPr>
          <t>7093/3153/2</t>
        </r>
      </text>
    </comment>
    <comment ref="E236" authorId="0" shapeId="0" xr:uid="{00000000-0006-0000-0000-0000FE000000}">
      <text>
        <r>
          <rPr>
            <sz val="11"/>
            <color rgb="FF000000"/>
            <rFont val="Calibri"/>
          </rPr>
          <t>7085</t>
        </r>
      </text>
    </comment>
    <comment ref="E237" authorId="0" shapeId="0" xr:uid="{00000000-0006-0000-0000-0000FF000000}">
      <text>
        <r>
          <rPr>
            <sz val="11"/>
            <color rgb="FF000000"/>
            <rFont val="Calibri"/>
          </rPr>
          <t>7080/3029/1</t>
        </r>
      </text>
    </comment>
    <comment ref="E238" authorId="0" shapeId="0" xr:uid="{00000000-0006-0000-0000-000000010000}">
      <text>
        <r>
          <rPr>
            <sz val="11"/>
            <color rgb="FF000000"/>
            <rFont val="Calibri"/>
          </rPr>
          <t>7078/3030/1</t>
        </r>
      </text>
    </comment>
    <comment ref="E239" authorId="0" shapeId="0" xr:uid="{00000000-0006-0000-0000-000001010000}">
      <text>
        <r>
          <rPr>
            <sz val="11"/>
            <color rgb="FF000000"/>
            <rFont val="Calibri"/>
          </rPr>
          <t>7052/1467/2</t>
        </r>
      </text>
    </comment>
    <comment ref="E240" authorId="0" shapeId="0" xr:uid="{00000000-0006-0000-0000-000002010000}">
      <text>
        <r>
          <rPr>
            <sz val="11"/>
            <color rgb="FF000000"/>
            <rFont val="Calibri"/>
          </rPr>
          <t>7023/1464/1</t>
        </r>
      </text>
    </comment>
    <comment ref="E241" authorId="0" shapeId="0" xr:uid="{00000000-0006-0000-0000-000003010000}">
      <text>
        <r>
          <rPr>
            <sz val="11"/>
            <color rgb="FF000000"/>
            <rFont val="Calibri"/>
          </rPr>
          <t>7019/1463/2</t>
        </r>
      </text>
    </comment>
    <comment ref="E242" authorId="0" shapeId="0" xr:uid="{00000000-0006-0000-0000-000004010000}">
      <text>
        <r>
          <rPr>
            <sz val="11"/>
            <color rgb="FF000000"/>
            <rFont val="Calibri"/>
          </rPr>
          <t>7018/1462/1</t>
        </r>
      </text>
    </comment>
    <comment ref="E243" authorId="0" shapeId="0" xr:uid="{00000000-0006-0000-0000-000005010000}">
      <text>
        <r>
          <rPr>
            <sz val="11"/>
            <color rgb="FF000000"/>
            <rFont val="Calibri"/>
          </rPr>
          <t>7017/1461/1</t>
        </r>
      </text>
    </comment>
    <comment ref="E244" authorId="0" shapeId="0" xr:uid="{00000000-0006-0000-0000-000006010000}">
      <text>
        <r>
          <rPr>
            <sz val="11"/>
            <color rgb="FF000000"/>
            <rFont val="Calibri"/>
          </rPr>
          <t>7012/1460/1</t>
        </r>
      </text>
    </comment>
    <comment ref="E245" authorId="0" shapeId="0" xr:uid="{00000000-0006-0000-0000-000007010000}">
      <text>
        <r>
          <rPr>
            <sz val="11"/>
            <color rgb="FF000000"/>
            <rFont val="Calibri"/>
          </rPr>
          <t>7004/1457/1</t>
        </r>
      </text>
    </comment>
    <comment ref="E246" authorId="0" shapeId="0" xr:uid="{00000000-0006-0000-0000-000008010000}">
      <text>
        <r>
          <rPr>
            <sz val="11"/>
            <color rgb="FF000000"/>
            <rFont val="Calibri"/>
          </rPr>
          <t>6974/1454/2</t>
        </r>
      </text>
    </comment>
    <comment ref="E247" authorId="0" shapeId="0" xr:uid="{00000000-0006-0000-0000-000009010000}">
      <text>
        <r>
          <rPr>
            <sz val="11"/>
            <color rgb="FF000000"/>
            <rFont val="Calibri"/>
          </rPr>
          <t>6973/796/2</t>
        </r>
      </text>
    </comment>
    <comment ref="E248" authorId="0" shapeId="0" xr:uid="{00000000-0006-0000-0000-00000A010000}">
      <text>
        <r>
          <rPr>
            <sz val="11"/>
            <color rgb="FF000000"/>
            <rFont val="Calibri"/>
          </rPr>
          <t>6972/1453/1</t>
        </r>
      </text>
    </comment>
    <comment ref="E249" authorId="0" shapeId="0" xr:uid="{00000000-0006-0000-0000-00000B010000}">
      <text>
        <r>
          <rPr>
            <sz val="11"/>
            <color rgb="FF000000"/>
            <rFont val="Calibri"/>
          </rPr>
          <t>6971/1452/2</t>
        </r>
      </text>
    </comment>
    <comment ref="E250" authorId="0" shapeId="0" xr:uid="{00000000-0006-0000-0000-00000C010000}">
      <text>
        <r>
          <rPr>
            <sz val="11"/>
            <color rgb="FF000000"/>
            <rFont val="Calibri"/>
          </rPr>
          <t>6969</t>
        </r>
      </text>
    </comment>
    <comment ref="E251" authorId="0" shapeId="0" xr:uid="{00000000-0006-0000-0000-00000D010000}">
      <text>
        <r>
          <rPr>
            <sz val="11"/>
            <color rgb="FF000000"/>
            <rFont val="Calibri"/>
          </rPr>
          <t>6967/3038/1</t>
        </r>
      </text>
    </comment>
    <comment ref="E252" authorId="0" shapeId="0" xr:uid="{00000000-0006-0000-0000-00000E010000}">
      <text>
        <r>
          <rPr>
            <sz val="11"/>
            <color rgb="FF000000"/>
            <rFont val="Calibri"/>
          </rPr>
          <t>6646</t>
        </r>
      </text>
    </comment>
    <comment ref="E253" authorId="0" shapeId="0" xr:uid="{00000000-0006-0000-0000-00000F010000}">
      <text>
        <r>
          <rPr>
            <sz val="11"/>
            <color rgb="FF000000"/>
            <rFont val="Calibri"/>
          </rPr>
          <t>6644</t>
        </r>
      </text>
    </comment>
    <comment ref="E254" authorId="0" shapeId="0" xr:uid="{00000000-0006-0000-0000-000010010000}">
      <text>
        <r>
          <rPr>
            <sz val="11"/>
            <color rgb="FF000000"/>
            <rFont val="Calibri"/>
          </rPr>
          <t>6637/3146/1</t>
        </r>
      </text>
    </comment>
    <comment ref="E255" authorId="0" shapeId="0" xr:uid="{00000000-0006-0000-0000-000011010000}">
      <text>
        <r>
          <rPr>
            <sz val="11"/>
            <color rgb="FF000000"/>
            <rFont val="Calibri"/>
          </rPr>
          <t>6635/3148/1</t>
        </r>
      </text>
    </comment>
    <comment ref="E256" authorId="0" shapeId="0" xr:uid="{00000000-0006-0000-0000-000012010000}">
      <text>
        <r>
          <rPr>
            <sz val="11"/>
            <color rgb="FF000000"/>
            <rFont val="Calibri"/>
          </rPr>
          <t>6632</t>
        </r>
      </text>
    </comment>
    <comment ref="E257" authorId="0" shapeId="0" xr:uid="{00000000-0006-0000-0000-000013010000}">
      <text>
        <r>
          <rPr>
            <sz val="11"/>
            <color rgb="FF000000"/>
            <rFont val="Calibri"/>
          </rPr>
          <t>6630</t>
        </r>
      </text>
    </comment>
    <comment ref="E258" authorId="0" shapeId="0" xr:uid="{00000000-0006-0000-0000-000014010000}">
      <text>
        <r>
          <rPr>
            <sz val="11"/>
            <color rgb="FF000000"/>
            <rFont val="Calibri"/>
          </rPr>
          <t>6623/3151/2</t>
        </r>
      </text>
    </comment>
    <comment ref="E259" authorId="0" shapeId="0" xr:uid="{00000000-0006-0000-0000-000015010000}">
      <text>
        <r>
          <rPr>
            <sz val="11"/>
            <color rgb="FF000000"/>
            <rFont val="Calibri"/>
          </rPr>
          <t>6617/3154/2</t>
        </r>
      </text>
    </comment>
    <comment ref="E260" authorId="0" shapeId="0" xr:uid="{00000000-0006-0000-0000-000016010000}">
      <text>
        <r>
          <rPr>
            <sz val="11"/>
            <color rgb="FF000000"/>
            <rFont val="Calibri"/>
          </rPr>
          <t>6611/3031/1</t>
        </r>
      </text>
    </comment>
    <comment ref="E261" authorId="0" shapeId="0" xr:uid="{00000000-0006-0000-0000-000017010000}">
      <text>
        <r>
          <rPr>
            <sz val="11"/>
            <color rgb="FF000000"/>
            <rFont val="Calibri"/>
          </rPr>
          <t>6601</t>
        </r>
      </text>
    </comment>
    <comment ref="E262" authorId="0" shapeId="0" xr:uid="{00000000-0006-0000-0000-000018010000}">
      <text>
        <r>
          <rPr>
            <sz val="11"/>
            <color rgb="FF000000"/>
            <rFont val="Calibri"/>
          </rPr>
          <t>6594</t>
        </r>
      </text>
    </comment>
    <comment ref="E263" authorId="0" shapeId="0" xr:uid="{00000000-0006-0000-0000-000019010000}">
      <text>
        <r>
          <rPr>
            <sz val="11"/>
            <color rgb="FF000000"/>
            <rFont val="Calibri"/>
          </rPr>
          <t>6588</t>
        </r>
      </text>
    </comment>
    <comment ref="E264" authorId="0" shapeId="0" xr:uid="{00000000-0006-0000-0000-00001A010000}">
      <text>
        <r>
          <rPr>
            <sz val="11"/>
            <color rgb="FF000000"/>
            <rFont val="Calibri"/>
          </rPr>
          <t>6563</t>
        </r>
      </text>
    </comment>
    <comment ref="E265" authorId="0" shapeId="0" xr:uid="{00000000-0006-0000-0000-00001B010000}">
      <text>
        <r>
          <rPr>
            <sz val="11"/>
            <color rgb="FF000000"/>
            <rFont val="Calibri"/>
          </rPr>
          <t>6545/1451/2</t>
        </r>
      </text>
    </comment>
    <comment ref="E266" authorId="0" shapeId="0" xr:uid="{00000000-0006-0000-0000-00001C010000}">
      <text>
        <r>
          <rPr>
            <sz val="11"/>
            <color rgb="FF000000"/>
            <rFont val="Calibri"/>
          </rPr>
          <t>6537/1450/1</t>
        </r>
      </text>
    </comment>
    <comment ref="E267" authorId="0" shapeId="0" xr:uid="{00000000-0006-0000-0000-00001D010000}">
      <text>
        <r>
          <rPr>
            <sz val="11"/>
            <color rgb="FF000000"/>
            <rFont val="Calibri"/>
          </rPr>
          <t>6495/1447/1</t>
        </r>
      </text>
    </comment>
    <comment ref="E268" authorId="0" shapeId="0" xr:uid="{00000000-0006-0000-0000-00001E010000}">
      <text>
        <r>
          <rPr>
            <sz val="11"/>
            <color rgb="FF000000"/>
            <rFont val="Calibri"/>
          </rPr>
          <t>6492/1429/1</t>
        </r>
      </text>
    </comment>
    <comment ref="E269" authorId="0" shapeId="0" xr:uid="{00000000-0006-0000-0000-00001F010000}">
      <text>
        <r>
          <rPr>
            <sz val="11"/>
            <color rgb="FF000000"/>
            <rFont val="Calibri"/>
          </rPr>
          <t>6480/1428/1</t>
        </r>
      </text>
    </comment>
    <comment ref="E270" authorId="0" shapeId="0" xr:uid="{00000000-0006-0000-0000-000020010000}">
      <text>
        <r>
          <rPr>
            <sz val="11"/>
            <color rgb="FF000000"/>
            <rFont val="Calibri"/>
          </rPr>
          <t>6472/1430/2</t>
        </r>
      </text>
    </comment>
    <comment ref="E271" authorId="0" shapeId="0" xr:uid="{00000000-0006-0000-0000-000021010000}">
      <text>
        <r>
          <rPr>
            <sz val="11"/>
            <color rgb="FF000000"/>
            <rFont val="Calibri"/>
          </rPr>
          <t>6445/1431/1</t>
        </r>
      </text>
    </comment>
    <comment ref="E272" authorId="0" shapeId="0" xr:uid="{00000000-0006-0000-0000-000022010000}">
      <text>
        <r>
          <rPr>
            <sz val="11"/>
            <color rgb="FF000000"/>
            <rFont val="Calibri"/>
          </rPr>
          <t>6367/1445/2</t>
        </r>
      </text>
    </comment>
    <comment ref="E273" authorId="0" shapeId="0" xr:uid="{00000000-0006-0000-0000-000023010000}">
      <text>
        <r>
          <rPr>
            <sz val="11"/>
            <color rgb="FF000000"/>
            <rFont val="Calibri"/>
          </rPr>
          <t>6348/1444/2</t>
        </r>
      </text>
    </comment>
    <comment ref="E274" authorId="0" shapeId="0" xr:uid="{00000000-0006-0000-0000-000024010000}">
      <text>
        <r>
          <rPr>
            <sz val="11"/>
            <color rgb="FF000000"/>
            <rFont val="Calibri"/>
          </rPr>
          <t>6331/1442/1</t>
        </r>
      </text>
    </comment>
    <comment ref="E275" authorId="0" shapeId="0" xr:uid="{00000000-0006-0000-0000-000025010000}">
      <text>
        <r>
          <rPr>
            <sz val="11"/>
            <color rgb="FF000000"/>
            <rFont val="Calibri"/>
          </rPr>
          <t>6314/1441/1</t>
        </r>
      </text>
    </comment>
    <comment ref="E276" authorId="0" shapeId="0" xr:uid="{00000000-0006-0000-0000-000026010000}">
      <text>
        <r>
          <rPr>
            <sz val="11"/>
            <color rgb="FF000000"/>
            <rFont val="Calibri"/>
          </rPr>
          <t>6303/1443/1</t>
        </r>
      </text>
    </comment>
    <comment ref="E277" authorId="0" shapeId="0" xr:uid="{00000000-0006-0000-0000-000027010000}">
      <text>
        <r>
          <rPr>
            <sz val="11"/>
            <color rgb="FF000000"/>
            <rFont val="Calibri"/>
          </rPr>
          <t>8479</t>
        </r>
      </text>
    </comment>
    <comment ref="E278" authorId="0" shapeId="0" xr:uid="{00000000-0006-0000-0000-000028010000}">
      <text>
        <r>
          <rPr>
            <sz val="11"/>
            <color rgb="FF000000"/>
            <rFont val="Calibri"/>
          </rPr>
          <t>8471</t>
        </r>
      </text>
    </comment>
    <comment ref="E279" authorId="0" shapeId="0" xr:uid="{00000000-0006-0000-0000-000029010000}">
      <text>
        <r>
          <rPr>
            <sz val="11"/>
            <color rgb="FF000000"/>
            <rFont val="Calibri"/>
          </rPr>
          <t>8466</t>
        </r>
      </text>
    </comment>
    <comment ref="E280" authorId="0" shapeId="0" xr:uid="{00000000-0006-0000-0000-00002A010000}">
      <text>
        <r>
          <rPr>
            <sz val="11"/>
            <color rgb="FF000000"/>
            <rFont val="Calibri"/>
          </rPr>
          <t>8461</t>
        </r>
      </text>
    </comment>
    <comment ref="E281" authorId="0" shapeId="0" xr:uid="{00000000-0006-0000-0000-00002B010000}">
      <text>
        <r>
          <rPr>
            <sz val="11"/>
            <color rgb="FF000000"/>
            <rFont val="Calibri"/>
          </rPr>
          <t>8456</t>
        </r>
      </text>
    </comment>
    <comment ref="E282" authorId="0" shapeId="0" xr:uid="{00000000-0006-0000-0000-00002C010000}">
      <text>
        <r>
          <rPr>
            <sz val="11"/>
            <color rgb="FF000000"/>
            <rFont val="Calibri"/>
          </rPr>
          <t>8456</t>
        </r>
      </text>
    </comment>
    <comment ref="E283" authorId="0" shapeId="0" xr:uid="{00000000-0006-0000-0000-00002D010000}">
      <text>
        <r>
          <rPr>
            <sz val="11"/>
            <color rgb="FF000000"/>
            <rFont val="Calibri"/>
          </rPr>
          <t>8456</t>
        </r>
      </text>
    </comment>
    <comment ref="E285" authorId="0" shapeId="0" xr:uid="{00000000-0006-0000-0000-00002E010000}">
      <text>
        <r>
          <rPr>
            <sz val="11"/>
            <color rgb="FF000000"/>
            <rFont val="Calibri"/>
          </rPr>
          <t>8456</t>
        </r>
      </text>
    </comment>
    <comment ref="E286" authorId="0" shapeId="0" xr:uid="{00000000-0006-0000-0000-00002F010000}">
      <text>
        <r>
          <rPr>
            <sz val="11"/>
            <color rgb="FF000000"/>
            <rFont val="Calibri"/>
          </rPr>
          <t>8456</t>
        </r>
      </text>
    </comment>
    <comment ref="E287" authorId="0" shapeId="0" xr:uid="{00000000-0006-0000-0000-000030010000}">
      <text>
        <r>
          <rPr>
            <sz val="11"/>
            <color rgb="FF000000"/>
            <rFont val="Calibri"/>
          </rPr>
          <t>8456</t>
        </r>
      </text>
    </comment>
    <comment ref="E288" authorId="0" shapeId="0" xr:uid="{00000000-0006-0000-0000-000031010000}">
      <text>
        <r>
          <rPr>
            <sz val="11"/>
            <color rgb="FF000000"/>
            <rFont val="Calibri"/>
          </rPr>
          <t>8456</t>
        </r>
      </text>
    </comment>
    <comment ref="E289" authorId="0" shapeId="0" xr:uid="{00000000-0006-0000-0000-000032010000}">
      <text>
        <r>
          <rPr>
            <sz val="11"/>
            <color rgb="FF000000"/>
            <rFont val="Calibri"/>
          </rPr>
          <t>8456</t>
        </r>
      </text>
    </comment>
    <comment ref="E290" authorId="0" shapeId="0" xr:uid="{00000000-0006-0000-0000-000033010000}">
      <text>
        <r>
          <rPr>
            <sz val="11"/>
            <color rgb="FF000000"/>
            <rFont val="Calibri"/>
          </rPr>
          <t>8456</t>
        </r>
      </text>
    </comment>
    <comment ref="E291" authorId="0" shapeId="0" xr:uid="{00000000-0006-0000-0000-000034010000}">
      <text>
        <r>
          <rPr>
            <sz val="11"/>
            <color rgb="FF000000"/>
            <rFont val="Calibri"/>
          </rPr>
          <t>8456</t>
        </r>
      </text>
    </comment>
    <comment ref="E292" authorId="0" shapeId="0" xr:uid="{00000000-0006-0000-0000-000035010000}">
      <text>
        <r>
          <rPr>
            <sz val="11"/>
            <color rgb="FF000000"/>
            <rFont val="Calibri"/>
          </rPr>
          <t>8456</t>
        </r>
      </text>
    </comment>
    <comment ref="E293" authorId="0" shapeId="0" xr:uid="{00000000-0006-0000-0000-000036010000}">
      <text>
        <r>
          <rPr>
            <sz val="11"/>
            <color rgb="FF000000"/>
            <rFont val="Calibri"/>
          </rPr>
          <t>8456</t>
        </r>
      </text>
    </comment>
    <comment ref="E294" authorId="0" shapeId="0" xr:uid="{00000000-0006-0000-0000-000037010000}">
      <text>
        <r>
          <rPr>
            <sz val="11"/>
            <color rgb="FF000000"/>
            <rFont val="Calibri"/>
          </rPr>
          <t>8456</t>
        </r>
      </text>
    </comment>
    <comment ref="E295" authorId="0" shapeId="0" xr:uid="{00000000-0006-0000-0000-000038010000}">
      <text>
        <r>
          <rPr>
            <sz val="11"/>
            <color rgb="FF000000"/>
            <rFont val="Calibri"/>
          </rPr>
          <t>8456</t>
        </r>
      </text>
    </comment>
    <comment ref="E296" authorId="0" shapeId="0" xr:uid="{00000000-0006-0000-0000-000039010000}">
      <text>
        <r>
          <rPr>
            <sz val="11"/>
            <color rgb="FF000000"/>
            <rFont val="Calibri"/>
          </rPr>
          <t>8456</t>
        </r>
      </text>
    </comment>
    <comment ref="E297" authorId="0" shapeId="0" xr:uid="{00000000-0006-0000-0000-00003A010000}">
      <text>
        <r>
          <rPr>
            <sz val="11"/>
            <color rgb="FF000000"/>
            <rFont val="Calibri"/>
          </rPr>
          <t>8456</t>
        </r>
      </text>
    </comment>
    <comment ref="E298" authorId="0" shapeId="0" xr:uid="{00000000-0006-0000-0000-00003B010000}">
      <text>
        <r>
          <rPr>
            <sz val="11"/>
            <color rgb="FF000000"/>
            <rFont val="Calibri"/>
          </rPr>
          <t>8456</t>
        </r>
      </text>
    </comment>
    <comment ref="E299" authorId="0" shapeId="0" xr:uid="{00000000-0006-0000-0000-00003C010000}">
      <text>
        <r>
          <rPr>
            <sz val="11"/>
            <color rgb="FF000000"/>
            <rFont val="Calibri"/>
          </rPr>
          <t>8456</t>
        </r>
      </text>
    </comment>
    <comment ref="E300" authorId="0" shapeId="0" xr:uid="{00000000-0006-0000-0000-00003D010000}">
      <text>
        <r>
          <rPr>
            <sz val="11"/>
            <color rgb="FF000000"/>
            <rFont val="Calibri"/>
          </rPr>
          <t>8456</t>
        </r>
      </text>
    </comment>
    <comment ref="E303" authorId="0" shapeId="0" xr:uid="{00000000-0006-0000-0000-00003E010000}">
      <text>
        <r>
          <rPr>
            <sz val="11"/>
            <color rgb="FF000000"/>
            <rFont val="Calibri"/>
          </rPr>
          <t>8684</t>
        </r>
      </text>
    </comment>
    <comment ref="E304" authorId="0" shapeId="0" xr:uid="{00000000-0006-0000-0000-00003F010000}">
      <text>
        <r>
          <rPr>
            <sz val="11"/>
            <color rgb="FF000000"/>
            <rFont val="Calibri"/>
          </rPr>
          <t>8684</t>
        </r>
      </text>
    </comment>
  </commentList>
</comments>
</file>

<file path=xl/sharedStrings.xml><?xml version="1.0" encoding="utf-8"?>
<sst xmlns="http://schemas.openxmlformats.org/spreadsheetml/2006/main" count="5718" uniqueCount="2026">
  <si>
    <t>ZA OKRES OD 2021-04-05 DO 2021-09-03</t>
  </si>
  <si>
    <t>RJ 2021/2022</t>
  </si>
  <si>
    <t>PKP PLK S.A. Biuro Informatyki, Wydział Systemów Rozkładów Jazdy, Poznań</t>
  </si>
  <si>
    <t xml:space="preserve">Zadane filtry: </t>
  </si>
  <si>
    <t>Lp</t>
  </si>
  <si>
    <t>Nr wniosku</t>
  </si>
  <si>
    <t>Data wniosku</t>
  </si>
  <si>
    <t>Wprowadził</t>
  </si>
  <si>
    <t>Nr zam.</t>
  </si>
  <si>
    <t>Rodz. RJ</t>
  </si>
  <si>
    <t>Nr poc.</t>
  </si>
  <si>
    <t>Nazwa poc.</t>
  </si>
  <si>
    <t>Rodz. poc.</t>
  </si>
  <si>
    <t>Pojazdy</t>
  </si>
  <si>
    <t>Max brutto</t>
  </si>
  <si>
    <t>Max długość</t>
  </si>
  <si>
    <t>Kursuje</t>
  </si>
  <si>
    <t>Rel. handl. od</t>
  </si>
  <si>
    <t>Odj. RH</t>
  </si>
  <si>
    <t>Rel. handl. do</t>
  </si>
  <si>
    <t>Prz. RH</t>
  </si>
  <si>
    <t>Godz. wiod.</t>
  </si>
  <si>
    <t>Stacja wiod.</t>
  </si>
  <si>
    <t>Stan zam.</t>
  </si>
  <si>
    <t>1</t>
  </si>
  <si>
    <t>2021-09-02 12:26:23</t>
  </si>
  <si>
    <t>SRJ002695</t>
  </si>
  <si>
    <t>16083</t>
  </si>
  <si>
    <t>I</t>
  </si>
  <si>
    <t>556090</t>
  </si>
  <si>
    <t>PWJ</t>
  </si>
  <si>
    <t>EN96A</t>
  </si>
  <si>
    <t>90</t>
  </si>
  <si>
    <t>43</t>
  </si>
  <si>
    <t>12.XII.21; 18.XII.21, 19.XII.21; 24.XII.21-9.I (5)(6)(7) oraz w święta; 15.I-1.V w (C); 2.V, 3.V; 7.V, 8.V; 14.V-16.VI w (C); 17.VI-19.VI; 25.VI-10.XII.22 w (C);  [kursuje/podstawa: 116/116]</t>
  </si>
  <si>
    <t>Toruń Wschodni</t>
  </si>
  <si>
    <t>06:57</t>
  </si>
  <si>
    <t>Toruń Towarowy Trb</t>
  </si>
  <si>
    <t>07:07</t>
  </si>
  <si>
    <t>06:57 [O]</t>
  </si>
  <si>
    <t>Zarządzone</t>
  </si>
  <si>
    <t>2</t>
  </si>
  <si>
    <t>802-3-039-21</t>
  </si>
  <si>
    <t>2021-09-01 14:41:09</t>
  </si>
  <si>
    <t>16071</t>
  </si>
  <si>
    <t>R</t>
  </si>
  <si>
    <t>556246</t>
  </si>
  <si>
    <t>EN57</t>
  </si>
  <si>
    <t>123</t>
  </si>
  <si>
    <t>64</t>
  </si>
  <si>
    <t>12.VI-10.XII.22 ;  [kursuje/podstawa: 182/182]</t>
  </si>
  <si>
    <t>13:37</t>
  </si>
  <si>
    <t>13:46</t>
  </si>
  <si>
    <t>13:40 [O]</t>
  </si>
  <si>
    <t>3</t>
  </si>
  <si>
    <t>802-3-038-21</t>
  </si>
  <si>
    <t>2021-09-01 14:38:47</t>
  </si>
  <si>
    <t>16070</t>
  </si>
  <si>
    <t>556245</t>
  </si>
  <si>
    <t>11:31</t>
  </si>
  <si>
    <t>11:40</t>
  </si>
  <si>
    <t>11:25 [O]</t>
  </si>
  <si>
    <t>4</t>
  </si>
  <si>
    <t>802-3-037-21</t>
  </si>
  <si>
    <t>2021-09-01 13:40:07</t>
  </si>
  <si>
    <t>16069</t>
  </si>
  <si>
    <t>556242</t>
  </si>
  <si>
    <t>EN76KP</t>
  </si>
  <si>
    <t>135</t>
  </si>
  <si>
    <t>75</t>
  </si>
  <si>
    <t>13.XII.21-11.IV (1) oprócz świąt; 19.IV; 25.IV; 4.V; 9.V; 16.V-8.VIII (1) oprócz świąt; 16.VIII; 22.VIII; 29.VIII-5.XII.22 (1);  [kursuje/podstawa: 52/52]</t>
  </si>
  <si>
    <t>03:15</t>
  </si>
  <si>
    <t>Włocławek</t>
  </si>
  <si>
    <t>03:55</t>
  </si>
  <si>
    <t>03:20 [O]</t>
  </si>
  <si>
    <t>5</t>
  </si>
  <si>
    <t>802-3-036-21</t>
  </si>
  <si>
    <t>2021-09-02 12:31:18</t>
  </si>
  <si>
    <t>16068</t>
  </si>
  <si>
    <t>556239</t>
  </si>
  <si>
    <t>13.XII.21-23.XII.21 w (A); 27.XII.21-13.I (1)(2)(3)(4) oprócz świąt; 14.I-29.IV w (D); 4.V-15.VI w (D); 20.VI-9.XII.22 w (D);  [kursuje/podstawa: 248/248]</t>
  </si>
  <si>
    <t>08:38</t>
  </si>
  <si>
    <t>08:48</t>
  </si>
  <si>
    <t>08:31 [O]</t>
  </si>
  <si>
    <t>Toruń Główny</t>
  </si>
  <si>
    <t>6</t>
  </si>
  <si>
    <t>802-3-035-21</t>
  </si>
  <si>
    <t>2021-09-01 11:09:10</t>
  </si>
  <si>
    <t>16067</t>
  </si>
  <si>
    <t>556236</t>
  </si>
  <si>
    <t>12.XII.21-10.XII.22 ;  [kursuje/podstawa: 364/364]</t>
  </si>
  <si>
    <t>07:14</t>
  </si>
  <si>
    <t>07:21</t>
  </si>
  <si>
    <t>07:13 [O]</t>
  </si>
  <si>
    <t>7</t>
  </si>
  <si>
    <t>802-3-034-21</t>
  </si>
  <si>
    <t>2021-09-02 12:32:33</t>
  </si>
  <si>
    <t>16066</t>
  </si>
  <si>
    <t>556235</t>
  </si>
  <si>
    <t>EN57ALc</t>
  </si>
  <si>
    <t>130</t>
  </si>
  <si>
    <t>65</t>
  </si>
  <si>
    <t>10:30</t>
  </si>
  <si>
    <t>10:39</t>
  </si>
  <si>
    <t>10:30 [O]</t>
  </si>
  <si>
    <t>8</t>
  </si>
  <si>
    <t>802-3-033-21</t>
  </si>
  <si>
    <t>2021-09-02 12:29:25</t>
  </si>
  <si>
    <t>16065</t>
  </si>
  <si>
    <t>556240</t>
  </si>
  <si>
    <t>13.XII.21-5.I w (E); 6.I-16.IV codziennie oprócz (7); 19.IV-30.IV codziennie oprócz (7); 3.V-16.VI codziennie oprócz (7); 18.VI-31.X w (E); 1.XI-11.XI codziennie oprócz (7); 14.XI-10.XII.22 codziennie oprócz (7);  [kursuje/podstawa: 305/305]</t>
  </si>
  <si>
    <t>08:17</t>
  </si>
  <si>
    <t>08:26</t>
  </si>
  <si>
    <t>08:16 [O]</t>
  </si>
  <si>
    <t>SRJ004090</t>
  </si>
  <si>
    <t>55</t>
  </si>
  <si>
    <t>14:43</t>
  </si>
  <si>
    <t>10</t>
  </si>
  <si>
    <t>TR.268.21-22</t>
  </si>
  <si>
    <t>2021-08-31 13:14:00</t>
  </si>
  <si>
    <t>16063</t>
  </si>
  <si>
    <t>55800</t>
  </si>
  <si>
    <t>ROJ</t>
  </si>
  <si>
    <t>155</t>
  </si>
  <si>
    <t>10:38</t>
  </si>
  <si>
    <t>11:24</t>
  </si>
  <si>
    <t>10:43 [O]</t>
  </si>
  <si>
    <t>48</t>
  </si>
  <si>
    <t>Jabłonowo Pomorskie</t>
  </si>
  <si>
    <t>17.XII.21; 23.XII.21; 30.XII.21; 5.I; 14.I-10.VI (5); 15.VI; 24.VI-9.XII.22 (5);  [kursuje/podstawa: 52/52]</t>
  </si>
  <si>
    <t>71</t>
  </si>
  <si>
    <t>46</t>
  </si>
  <si>
    <t>04:38</t>
  </si>
  <si>
    <t>Bydgoszcz Główna</t>
  </si>
  <si>
    <t>14:04</t>
  </si>
  <si>
    <t>14:21</t>
  </si>
  <si>
    <t>06:01</t>
  </si>
  <si>
    <t>06:18</t>
  </si>
  <si>
    <t>09:39</t>
  </si>
  <si>
    <t>51</t>
  </si>
  <si>
    <t>21:01</t>
  </si>
  <si>
    <t>21:10 [O]</t>
  </si>
  <si>
    <t>21:51</t>
  </si>
  <si>
    <t>04:43</t>
  </si>
  <si>
    <t>21:48</t>
  </si>
  <si>
    <t>27</t>
  </si>
  <si>
    <t>802-3-016-21</t>
  </si>
  <si>
    <t>2021-07-16 08:04:13</t>
  </si>
  <si>
    <t>15461</t>
  </si>
  <si>
    <t>556112</t>
  </si>
  <si>
    <t>04:33</t>
  </si>
  <si>
    <t>Kaliska Kujawskie</t>
  </si>
  <si>
    <t>04:51</t>
  </si>
  <si>
    <t>04:50 [P]</t>
  </si>
  <si>
    <t>28</t>
  </si>
  <si>
    <t>802-3-015-21</t>
  </si>
  <si>
    <t>2021-07-16 08:00:13</t>
  </si>
  <si>
    <t>15460</t>
  </si>
  <si>
    <t>556110</t>
  </si>
  <si>
    <t>Inowrocław</t>
  </si>
  <si>
    <t>Mogilno</t>
  </si>
  <si>
    <t>04:13</t>
  </si>
  <si>
    <t>29</t>
  </si>
  <si>
    <t>802-3-014-21</t>
  </si>
  <si>
    <t>2021-09-02 12:19:51</t>
  </si>
  <si>
    <t>15459</t>
  </si>
  <si>
    <t>556248</t>
  </si>
  <si>
    <t>ED72A</t>
  </si>
  <si>
    <t>184</t>
  </si>
  <si>
    <t>88</t>
  </si>
  <si>
    <t>20:41</t>
  </si>
  <si>
    <t>20:50</t>
  </si>
  <si>
    <t>20:40 [O]</t>
  </si>
  <si>
    <t>30</t>
  </si>
  <si>
    <t>802-3-013-21</t>
  </si>
  <si>
    <t>2021-07-16 07:50:24</t>
  </si>
  <si>
    <t>15458</t>
  </si>
  <si>
    <t>556015</t>
  </si>
  <si>
    <t>18.XII.21; 15.I-9.IV (6); 23.IV; 7.V-11.VI (6); 25.VI-6.VIII (6); 20.VIII-5.XI (6); 19.XI-10.XII.22 (6);  [kursuje/podstawa: 44/44]</t>
  </si>
  <si>
    <t>04:36</t>
  </si>
  <si>
    <t>05:21</t>
  </si>
  <si>
    <t>05:15 [P]</t>
  </si>
  <si>
    <t>31</t>
  </si>
  <si>
    <t>802-3-012-21</t>
  </si>
  <si>
    <t>2021-07-16 07:45:44</t>
  </si>
  <si>
    <t>15457</t>
  </si>
  <si>
    <t>556106</t>
  </si>
  <si>
    <t>17:56</t>
  </si>
  <si>
    <t>18:44</t>
  </si>
  <si>
    <t>17:50 [O]</t>
  </si>
  <si>
    <t>32</t>
  </si>
  <si>
    <t>802-3-011-21</t>
  </si>
  <si>
    <t>2021-07-15 14:42:04</t>
  </si>
  <si>
    <t>15391</t>
  </si>
  <si>
    <t>556107</t>
  </si>
  <si>
    <t>03:35</t>
  </si>
  <si>
    <t>Laskowice Pomorskie</t>
  </si>
  <si>
    <t>04:10</t>
  </si>
  <si>
    <t>03:40 [O]</t>
  </si>
  <si>
    <t>33</t>
  </si>
  <si>
    <t>802-3-010-21</t>
  </si>
  <si>
    <t>2021-07-15 14:32:58</t>
  </si>
  <si>
    <t>15386</t>
  </si>
  <si>
    <t>556116</t>
  </si>
  <si>
    <t>23:22</t>
  </si>
  <si>
    <t>23:57</t>
  </si>
  <si>
    <t>23:32 [O]</t>
  </si>
  <si>
    <t>34</t>
  </si>
  <si>
    <t>802-3-009-21</t>
  </si>
  <si>
    <t>2021-07-15 14:28:00</t>
  </si>
  <si>
    <t>15384</t>
  </si>
  <si>
    <t>556089</t>
  </si>
  <si>
    <t>08:40 [P]</t>
  </si>
  <si>
    <t>35</t>
  </si>
  <si>
    <t>802-3-008-21</t>
  </si>
  <si>
    <t>2021-07-15 14:23:53</t>
  </si>
  <si>
    <t>15382</t>
  </si>
  <si>
    <t>556098</t>
  </si>
  <si>
    <t>10:31</t>
  </si>
  <si>
    <t>10:41</t>
  </si>
  <si>
    <t>36</t>
  </si>
  <si>
    <t>802-3-007-21</t>
  </si>
  <si>
    <t>2021-07-15 14:18:41</t>
  </si>
  <si>
    <t>15379</t>
  </si>
  <si>
    <t>05:13</t>
  </si>
  <si>
    <t>05:32</t>
  </si>
  <si>
    <t>05:40 [P]</t>
  </si>
  <si>
    <t>37</t>
  </si>
  <si>
    <t>802-3-006-21</t>
  </si>
  <si>
    <t>2021-07-15 14:14:47</t>
  </si>
  <si>
    <t>15377</t>
  </si>
  <si>
    <t>556113</t>
  </si>
  <si>
    <t>23:32</t>
  </si>
  <si>
    <t>[1] 00:15</t>
  </si>
  <si>
    <t>23:45 [O]</t>
  </si>
  <si>
    <t>38</t>
  </si>
  <si>
    <t>802-3-005-21</t>
  </si>
  <si>
    <t>2021-07-15 14:10:34</t>
  </si>
  <si>
    <t>15364</t>
  </si>
  <si>
    <t>556051</t>
  </si>
  <si>
    <t>05:26</t>
  </si>
  <si>
    <t>06:09</t>
  </si>
  <si>
    <t>05:25 [O]</t>
  </si>
  <si>
    <t>39</t>
  </si>
  <si>
    <t>802-3-004-21</t>
  </si>
  <si>
    <t>2021-07-15 14:04:33</t>
  </si>
  <si>
    <t>15361</t>
  </si>
  <si>
    <t>556082</t>
  </si>
  <si>
    <t>12.XII.21; 19.XII.21; 24.XII.21-9.I (5)(7); 16.I-1.V (7); 2.V; 8.V; 15.V-12.VI (7); 17.VI; 19.VI; 26.VI-4.XII.22 (7);  [kursuje/podstawa: 57/57]</t>
  </si>
  <si>
    <t>07:11</t>
  </si>
  <si>
    <t>07:46</t>
  </si>
  <si>
    <t>07:10 [O]</t>
  </si>
  <si>
    <t>40</t>
  </si>
  <si>
    <t>802-3-003-21</t>
  </si>
  <si>
    <t>2021-07-15 13:59:26</t>
  </si>
  <si>
    <t>15359</t>
  </si>
  <si>
    <t>556115</t>
  </si>
  <si>
    <t>Bydgoszcz Wschód</t>
  </si>
  <si>
    <t>05:20</t>
  </si>
  <si>
    <t>05:27</t>
  </si>
  <si>
    <t>05:23 [O]</t>
  </si>
  <si>
    <t>41</t>
  </si>
  <si>
    <t>802-3-002-21</t>
  </si>
  <si>
    <t>2021-07-15 13:55:18</t>
  </si>
  <si>
    <t>15358</t>
  </si>
  <si>
    <t>556109</t>
  </si>
  <si>
    <t>EN96A EN96A</t>
  </si>
  <si>
    <t>180</t>
  </si>
  <si>
    <t>86</t>
  </si>
  <si>
    <t>03:24</t>
  </si>
  <si>
    <t>Wyrzysk Osiek</t>
  </si>
  <si>
    <t>04:04</t>
  </si>
  <si>
    <t>42</t>
  </si>
  <si>
    <t>802-3-001-21</t>
  </si>
  <si>
    <t>2021-07-15 13:49:35</t>
  </si>
  <si>
    <t>15355</t>
  </si>
  <si>
    <t>556108</t>
  </si>
  <si>
    <t>19:35</t>
  </si>
  <si>
    <t>20:14</t>
  </si>
  <si>
    <t>19:50 [O]</t>
  </si>
  <si>
    <t>TR.256.21-22</t>
  </si>
  <si>
    <t>2021-06-21 11:11:58</t>
  </si>
  <si>
    <t>SRJ003255</t>
  </si>
  <si>
    <t>13790</t>
  </si>
  <si>
    <t>55394</t>
  </si>
  <si>
    <t>1.IX-10.XII.22 ;  [kursuje/podstawa: 101/101]</t>
  </si>
  <si>
    <t>11:09</t>
  </si>
  <si>
    <t>12:17</t>
  </si>
  <si>
    <t>10:42 [O]</t>
  </si>
  <si>
    <t>44</t>
  </si>
  <si>
    <t>TR.252.21-22</t>
  </si>
  <si>
    <t>2021-08-23 12:47:18</t>
  </si>
  <si>
    <t>13789</t>
  </si>
  <si>
    <t>51212</t>
  </si>
  <si>
    <t>JERZY HALLER</t>
  </si>
  <si>
    <t>RPJ ROJ</t>
  </si>
  <si>
    <t>15.III-29.IV w (D); 4.V-15.VI w (D); 20.VI-2.VIII w (A);  [kursuje/podstawa: 0/96]</t>
  </si>
  <si>
    <t>Kutno</t>
  </si>
  <si>
    <t>10:24</t>
  </si>
  <si>
    <t>08:12 [O]</t>
  </si>
  <si>
    <t>45</t>
  </si>
  <si>
    <t>TR.257.21-22</t>
  </si>
  <si>
    <t>2021-06-15 11:46:05</t>
  </si>
  <si>
    <t>13788</t>
  </si>
  <si>
    <t>51214</t>
  </si>
  <si>
    <t>EN76A</t>
  </si>
  <si>
    <t>175</t>
  </si>
  <si>
    <t>15.III-2.VIII ;  [kursuje/podstawa: 0/141]</t>
  </si>
  <si>
    <t>14:30</t>
  </si>
  <si>
    <t>16:02</t>
  </si>
  <si>
    <t>13:30 [O]</t>
  </si>
  <si>
    <t>Zafakturowane; nieprzydzielona trasa</t>
  </si>
  <si>
    <t>TR.264.21-22</t>
  </si>
  <si>
    <t>2021-08-23 08:41:13</t>
  </si>
  <si>
    <t>13787</t>
  </si>
  <si>
    <t>51200</t>
  </si>
  <si>
    <t>19.III-1.V w (C); 2.V, 3.V; 7.V, 8.V; 14.V-16.VI w (C); 17.VI-19.VI; 25.VI-31.VII (6)(7);  [kursuje/podstawa: 45/45]</t>
  </si>
  <si>
    <t>18:05</t>
  </si>
  <si>
    <t>20:26</t>
  </si>
  <si>
    <t>18:12 [O]</t>
  </si>
  <si>
    <t>47</t>
  </si>
  <si>
    <t>TR.266.21-22</t>
  </si>
  <si>
    <t>2021-08-23 08:43:53</t>
  </si>
  <si>
    <t>13786</t>
  </si>
  <si>
    <t>55302</t>
  </si>
  <si>
    <t>22:25</t>
  </si>
  <si>
    <t>21:12 [O]</t>
  </si>
  <si>
    <t>TR.267.21-22</t>
  </si>
  <si>
    <t>2021-08-23 08:46:24</t>
  </si>
  <si>
    <t>13785</t>
  </si>
  <si>
    <t>55892</t>
  </si>
  <si>
    <t>15.III-29.IV w (D); 4.V-15.VI w (D); 20.VI-2.VIII w (A);  [kursuje/podstawa: 96/96]</t>
  </si>
  <si>
    <t>22:48</t>
  </si>
  <si>
    <t>49</t>
  </si>
  <si>
    <t>TR.232.21-22</t>
  </si>
  <si>
    <t>2021-06-15 09:47:16</t>
  </si>
  <si>
    <t>13784</t>
  </si>
  <si>
    <t>55775</t>
  </si>
  <si>
    <t>KUJAWIACZEK</t>
  </si>
  <si>
    <t>ROJ RPJ</t>
  </si>
  <si>
    <t>15.III-2.VIII ;  [kursuje/podstawa: 141/141]</t>
  </si>
  <si>
    <t>07:08</t>
  </si>
  <si>
    <t>08:53</t>
  </si>
  <si>
    <t>07:20 [O]</t>
  </si>
  <si>
    <t>50</t>
  </si>
  <si>
    <t>TR.227.21-22</t>
  </si>
  <si>
    <t>2021-06-15 08:37:19</t>
  </si>
  <si>
    <t>13782</t>
  </si>
  <si>
    <t>55211</t>
  </si>
  <si>
    <t>04:17</t>
  </si>
  <si>
    <t>05:39</t>
  </si>
  <si>
    <t>04:20 [O]</t>
  </si>
  <si>
    <t>TR.228.21-22</t>
  </si>
  <si>
    <t>2021-06-15 08:33:50</t>
  </si>
  <si>
    <t>13781</t>
  </si>
  <si>
    <t>55215</t>
  </si>
  <si>
    <t>05:33</t>
  </si>
  <si>
    <t>06:55</t>
  </si>
  <si>
    <t>05:20 [O]</t>
  </si>
  <si>
    <t>52</t>
  </si>
  <si>
    <t>TR.230.21-22</t>
  </si>
  <si>
    <t>2021-08-23 08:49:35</t>
  </si>
  <si>
    <t>13780</t>
  </si>
  <si>
    <t>55217</t>
  </si>
  <si>
    <t>06:32</t>
  </si>
  <si>
    <t>07:53</t>
  </si>
  <si>
    <t>06:20 [O]</t>
  </si>
  <si>
    <t>53</t>
  </si>
  <si>
    <t>TR.231.21-22</t>
  </si>
  <si>
    <t>2021-08-23 08:51:28</t>
  </si>
  <si>
    <t>13779</t>
  </si>
  <si>
    <t>55219</t>
  </si>
  <si>
    <t>19.III-9.IV (6); 23.IV; 2.V; 7.V; 14.V-11.VI (6); 17.VI, 18.VI; 25.VI-30.VII (6);  [kursuje/podstawa: 20/20]</t>
  </si>
  <si>
    <t>07:16</t>
  </si>
  <si>
    <t>54</t>
  </si>
  <si>
    <t>TR.242.21-22</t>
  </si>
  <si>
    <t>2021-06-15 08:11:01</t>
  </si>
  <si>
    <t>13778</t>
  </si>
  <si>
    <t>55235</t>
  </si>
  <si>
    <t>16:35</t>
  </si>
  <si>
    <t>17:19</t>
  </si>
  <si>
    <t>16:20 [O]</t>
  </si>
  <si>
    <t>TR.255.21-22</t>
  </si>
  <si>
    <t>2021-08-27 11:50:41</t>
  </si>
  <si>
    <t>13777</t>
  </si>
  <si>
    <t>55810</t>
  </si>
  <si>
    <t>13:14</t>
  </si>
  <si>
    <t>14:24</t>
  </si>
  <si>
    <t>56</t>
  </si>
  <si>
    <t>TR.241.21-22</t>
  </si>
  <si>
    <t>2021-06-14 14:30:03</t>
  </si>
  <si>
    <t>13774</t>
  </si>
  <si>
    <t>55237</t>
  </si>
  <si>
    <t>16:03</t>
  </si>
  <si>
    <t>57</t>
  </si>
  <si>
    <t>TR.243.21-22</t>
  </si>
  <si>
    <t>2021-06-14 14:25:33</t>
  </si>
  <si>
    <t>13773</t>
  </si>
  <si>
    <t>55101</t>
  </si>
  <si>
    <t>RPJ</t>
  </si>
  <si>
    <t>17:10</t>
  </si>
  <si>
    <t>18:46</t>
  </si>
  <si>
    <t>17:23 [O]</t>
  </si>
  <si>
    <t>58</t>
  </si>
  <si>
    <t>TR.246.21-22</t>
  </si>
  <si>
    <t>2021-08-31 13:37:15</t>
  </si>
  <si>
    <t>13772</t>
  </si>
  <si>
    <t>15211</t>
  </si>
  <si>
    <t>22:09</t>
  </si>
  <si>
    <t>20:50 [O]</t>
  </si>
  <si>
    <t>59</t>
  </si>
  <si>
    <t>TR.247.21-22</t>
  </si>
  <si>
    <t>2021-08-23 08:53:32</t>
  </si>
  <si>
    <t>13771</t>
  </si>
  <si>
    <t>15213</t>
  </si>
  <si>
    <t>60</t>
  </si>
  <si>
    <t>TR.248.21-22</t>
  </si>
  <si>
    <t>2021-08-23 08:55:22</t>
  </si>
  <si>
    <t>13770</t>
  </si>
  <si>
    <t>55252</t>
  </si>
  <si>
    <t>05:28</t>
  </si>
  <si>
    <t>04:49 [O]</t>
  </si>
  <si>
    <t>61</t>
  </si>
  <si>
    <t>TR.249.21-22</t>
  </si>
  <si>
    <t>2021-06-14 14:06:06</t>
  </si>
  <si>
    <t>13769</t>
  </si>
  <si>
    <t>55204</t>
  </si>
  <si>
    <t>06:47</t>
  </si>
  <si>
    <t>05:44 [O]</t>
  </si>
  <si>
    <t>62</t>
  </si>
  <si>
    <t>TR.250.21-22</t>
  </si>
  <si>
    <t>2021-06-14 14:01:22</t>
  </si>
  <si>
    <t>13767</t>
  </si>
  <si>
    <t>55256</t>
  </si>
  <si>
    <t>06:13</t>
  </si>
  <si>
    <t>07:36</t>
  </si>
  <si>
    <t>06:12 [O]</t>
  </si>
  <si>
    <t>63</t>
  </si>
  <si>
    <t>TR.251.21-22</t>
  </si>
  <si>
    <t>2021-08-23 09:07:17</t>
  </si>
  <si>
    <t>13765</t>
  </si>
  <si>
    <t>55238</t>
  </si>
  <si>
    <t>08:27</t>
  </si>
  <si>
    <t>07:12 [O]</t>
  </si>
  <si>
    <t>TR.254.21-22</t>
  </si>
  <si>
    <t>2021-06-14 13:34:11</t>
  </si>
  <si>
    <t>13764</t>
  </si>
  <si>
    <t>55270</t>
  </si>
  <si>
    <t>KRYSTYNKA</t>
  </si>
  <si>
    <t>12:02</t>
  </si>
  <si>
    <t>13:25</t>
  </si>
  <si>
    <t>12:12 [O]</t>
  </si>
  <si>
    <t>TR.258.21-22</t>
  </si>
  <si>
    <t>2021-06-14 13:28:43</t>
  </si>
  <si>
    <t>13763</t>
  </si>
  <si>
    <t>55276</t>
  </si>
  <si>
    <t>14:01</t>
  </si>
  <si>
    <t>15:25</t>
  </si>
  <si>
    <t>14:12 [O]</t>
  </si>
  <si>
    <t>66</t>
  </si>
  <si>
    <t>TR.259.21-22</t>
  </si>
  <si>
    <t>2021-06-14 13:24:22</t>
  </si>
  <si>
    <t>13760</t>
  </si>
  <si>
    <t>55206</t>
  </si>
  <si>
    <t>15:48</t>
  </si>
  <si>
    <t>67</t>
  </si>
  <si>
    <t>TR.260.21-22</t>
  </si>
  <si>
    <t>2021-06-14 13:19:30</t>
  </si>
  <si>
    <t>13758</t>
  </si>
  <si>
    <t>55218</t>
  </si>
  <si>
    <t>SOLANKA</t>
  </si>
  <si>
    <t>15:10</t>
  </si>
  <si>
    <t>16:56</t>
  </si>
  <si>
    <t>15:12 [O]</t>
  </si>
  <si>
    <t>68</t>
  </si>
  <si>
    <t>TR.261.21-22</t>
  </si>
  <si>
    <t>2021-08-24 13:38:06</t>
  </si>
  <si>
    <t>13754</t>
  </si>
  <si>
    <t>55272</t>
  </si>
  <si>
    <t>16:41</t>
  </si>
  <si>
    <t>17:26</t>
  </si>
  <si>
    <t>16:43 [O]</t>
  </si>
  <si>
    <t>69</t>
  </si>
  <si>
    <t>TR.262.21-22</t>
  </si>
  <si>
    <t>2021-06-14 13:04:29</t>
  </si>
  <si>
    <t>13751</t>
  </si>
  <si>
    <t>51210</t>
  </si>
  <si>
    <t>19:25</t>
  </si>
  <si>
    <t>17:49 [O]</t>
  </si>
  <si>
    <t>70</t>
  </si>
  <si>
    <t>TR.265.21-22</t>
  </si>
  <si>
    <t>2021-08-31 13:36:05</t>
  </si>
  <si>
    <t>13750</t>
  </si>
  <si>
    <t>55280</t>
  </si>
  <si>
    <t>20:40</t>
  </si>
  <si>
    <t>21:25</t>
  </si>
  <si>
    <t>19:49 [O]</t>
  </si>
  <si>
    <t>TR.236.21-22</t>
  </si>
  <si>
    <t>2021-08-23 09:10:51</t>
  </si>
  <si>
    <t>13749</t>
  </si>
  <si>
    <t>15205</t>
  </si>
  <si>
    <t>10:47</t>
  </si>
  <si>
    <t>12:55</t>
  </si>
  <si>
    <t>11:20 [O]</t>
  </si>
  <si>
    <t>72</t>
  </si>
  <si>
    <t>TR.238.21-22</t>
  </si>
  <si>
    <t>2021-06-21 11:09:40</t>
  </si>
  <si>
    <t>13748</t>
  </si>
  <si>
    <t>55243</t>
  </si>
  <si>
    <t>1.IX-10.XII.22 ;  [kursuje/podstawa: 0/101]</t>
  </si>
  <si>
    <t>13:13</t>
  </si>
  <si>
    <t>14:58</t>
  </si>
  <si>
    <t>13:20 [O]</t>
  </si>
  <si>
    <t>73</t>
  </si>
  <si>
    <t>TR.253.21-22</t>
  </si>
  <si>
    <t>2021-06-14 12:45:07</t>
  </si>
  <si>
    <t>13747</t>
  </si>
  <si>
    <t>55802</t>
  </si>
  <si>
    <t>11:00</t>
  </si>
  <si>
    <t>12:23</t>
  </si>
  <si>
    <t>11:12 [O]</t>
  </si>
  <si>
    <t>74</t>
  </si>
  <si>
    <t>TR.233.21-22</t>
  </si>
  <si>
    <t>2021-06-14 12:37:26</t>
  </si>
  <si>
    <t>13746</t>
  </si>
  <si>
    <t>55223</t>
  </si>
  <si>
    <t>08:25</t>
  </si>
  <si>
    <t>09:11</t>
  </si>
  <si>
    <t>08:20 [O]</t>
  </si>
  <si>
    <t>TR.234.21-22</t>
  </si>
  <si>
    <t>2021-06-14 12:30:20</t>
  </si>
  <si>
    <t>13745</t>
  </si>
  <si>
    <t>55225</t>
  </si>
  <si>
    <t>EDWARD STACHURA</t>
  </si>
  <si>
    <t>09:35</t>
  </si>
  <si>
    <t>10:59</t>
  </si>
  <si>
    <t>09:20 [O]</t>
  </si>
  <si>
    <t>76</t>
  </si>
  <si>
    <t>TR.235.21-22</t>
  </si>
  <si>
    <t>2021-08-30 10:42:03</t>
  </si>
  <si>
    <t>13744</t>
  </si>
  <si>
    <t>55379</t>
  </si>
  <si>
    <t>10:20 [O]</t>
  </si>
  <si>
    <t>77</t>
  </si>
  <si>
    <t>TR.237.21-22</t>
  </si>
  <si>
    <t>2021-08-27 12:06:21</t>
  </si>
  <si>
    <t>13743</t>
  </si>
  <si>
    <t>55823</t>
  </si>
  <si>
    <t>12:35</t>
  </si>
  <si>
    <t>13:57</t>
  </si>
  <si>
    <t>12:35 [O]</t>
  </si>
  <si>
    <t>78</t>
  </si>
  <si>
    <t>TR.244.21-22</t>
  </si>
  <si>
    <t>2021-06-14 12:05:57</t>
  </si>
  <si>
    <t>13742</t>
  </si>
  <si>
    <t>55833</t>
  </si>
  <si>
    <t>DOLINA WISŁY</t>
  </si>
  <si>
    <t>18:45</t>
  </si>
  <si>
    <t>20:07</t>
  </si>
  <si>
    <t>18:50 [O]</t>
  </si>
  <si>
    <t>79</t>
  </si>
  <si>
    <t>TR.245.21-22</t>
  </si>
  <si>
    <t>2021-08-23 09:17:09</t>
  </si>
  <si>
    <t>13741</t>
  </si>
  <si>
    <t>55275</t>
  </si>
  <si>
    <t>19:54</t>
  </si>
  <si>
    <t>20:38</t>
  </si>
  <si>
    <t>80</t>
  </si>
  <si>
    <t>TR.229.21-22</t>
  </si>
  <si>
    <t>2021-06-14 11:48:32</t>
  </si>
  <si>
    <t>13740</t>
  </si>
  <si>
    <t>55203</t>
  </si>
  <si>
    <t>05:11</t>
  </si>
  <si>
    <t>81</t>
  </si>
  <si>
    <t>TR.240.21-22</t>
  </si>
  <si>
    <t>2021-08-23 09:20:47</t>
  </si>
  <si>
    <t>13739</t>
  </si>
  <si>
    <t>55233</t>
  </si>
  <si>
    <t>15:20 [O]</t>
  </si>
  <si>
    <t>82</t>
  </si>
  <si>
    <t>TR.239.21-22</t>
  </si>
  <si>
    <t>2021-06-14 11:35:55</t>
  </si>
  <si>
    <t>13737</t>
  </si>
  <si>
    <t>55231</t>
  </si>
  <si>
    <t>14:35</t>
  </si>
  <si>
    <t>15:57</t>
  </si>
  <si>
    <t>14:20 [O]</t>
  </si>
  <si>
    <t>158</t>
  </si>
  <si>
    <t>87</t>
  </si>
  <si>
    <t>152</t>
  </si>
  <si>
    <t>16:43</t>
  </si>
  <si>
    <t>15:38</t>
  </si>
  <si>
    <t>16:52</t>
  </si>
  <si>
    <t>15:53</t>
  </si>
  <si>
    <t>18:23</t>
  </si>
  <si>
    <t>101</t>
  </si>
  <si>
    <t>17:20</t>
  </si>
  <si>
    <t>55212</t>
  </si>
  <si>
    <t>14:02</t>
  </si>
  <si>
    <t>14:25</t>
  </si>
  <si>
    <t>07:06</t>
  </si>
  <si>
    <t>06:15</t>
  </si>
  <si>
    <t>05:12</t>
  </si>
  <si>
    <t>10:46</t>
  </si>
  <si>
    <t>11:11</t>
  </si>
  <si>
    <t>18:00</t>
  </si>
  <si>
    <t>18:00 [O]</t>
  </si>
  <si>
    <t>120</t>
  </si>
  <si>
    <t>TR.226.21-22</t>
  </si>
  <si>
    <t>2021-06-15 09:45:13</t>
  </si>
  <si>
    <t>13317</t>
  </si>
  <si>
    <t>12.XII.21-14.III ; 3.VIII-10.XII.22 ;  [kursuje/podstawa: 223/223]</t>
  </si>
  <si>
    <t>121</t>
  </si>
  <si>
    <t>TR.225.21-22</t>
  </si>
  <si>
    <t>2021-06-15 09:49:34</t>
  </si>
  <si>
    <t>13316</t>
  </si>
  <si>
    <t>13.XII.21-23.XII.21 w (A); 27.XII.21-13.I (1)(2)(3)(4) oprócz świąt; 14.I-14.III w (A); 3.VIII-9.XII.22 w (D);  [kursuje/podstawa: 152/152]</t>
  </si>
  <si>
    <t>21:05</t>
  </si>
  <si>
    <t>22:51</t>
  </si>
  <si>
    <t>122</t>
  </si>
  <si>
    <t>TR.224.21-22</t>
  </si>
  <si>
    <t>2021-08-23 10:02:57</t>
  </si>
  <si>
    <t>13315</t>
  </si>
  <si>
    <t>12.XII.21; 18.XII.21, 19.XII.21; 24.XII.21-9.I (5)(6)(7) oraz w święta; 15.I-13.III (6)(7); 6.VIII-10.XII.22 w (C);  [kursuje/podstawa: 71/71]</t>
  </si>
  <si>
    <t>22:28</t>
  </si>
  <si>
    <t>TR.223.21-22</t>
  </si>
  <si>
    <t>2021-08-23 12:51:44</t>
  </si>
  <si>
    <t>13314</t>
  </si>
  <si>
    <t>124</t>
  </si>
  <si>
    <t>TR.222.21-22</t>
  </si>
  <si>
    <t>2021-09-01 14:30:55</t>
  </si>
  <si>
    <t>13313</t>
  </si>
  <si>
    <t>55762</t>
  </si>
  <si>
    <t>19:28</t>
  </si>
  <si>
    <t>125</t>
  </si>
  <si>
    <t>TR.221.21-22</t>
  </si>
  <si>
    <t>2021-08-23 10:15:56</t>
  </si>
  <si>
    <t>13311</t>
  </si>
  <si>
    <t>12.XII.21-14.III ; 3.VIII-10.XII.22 ;  [kursuje/podstawa: 0/223]</t>
  </si>
  <si>
    <t>15:54</t>
  </si>
  <si>
    <t>Odrzucone przez konstruktora</t>
  </si>
  <si>
    <t>126</t>
  </si>
  <si>
    <t>TR.220.21-22</t>
  </si>
  <si>
    <t>2021-08-23 10:19:41</t>
  </si>
  <si>
    <t>13309</t>
  </si>
  <si>
    <t>10:34</t>
  </si>
  <si>
    <t>127</t>
  </si>
  <si>
    <t>TR.219.21-22</t>
  </si>
  <si>
    <t>2021-05-13 10:35:26</t>
  </si>
  <si>
    <t>13270</t>
  </si>
  <si>
    <t>57302/3</t>
  </si>
  <si>
    <t>MOJ</t>
  </si>
  <si>
    <t>Poznań Główny</t>
  </si>
  <si>
    <t>11:10</t>
  </si>
  <si>
    <t>09:35 [O]</t>
  </si>
  <si>
    <t>128</t>
  </si>
  <si>
    <t>10:04</t>
  </si>
  <si>
    <t>18:29</t>
  </si>
  <si>
    <t>18:30 [O]</t>
  </si>
  <si>
    <t>16:38</t>
  </si>
  <si>
    <t>18:17</t>
  </si>
  <si>
    <t>12.XII.21-6.I w niedziele i święta; 8.I, 9.I; 16.I-10.IV (7); 16.IV-18.IV; 24.IV-3.V w (C); 8.V-16.VI w niedziele i święta; 18.VI, 19.VI; 26.VI-7.VIII (7); 13.VIII, 14.VIII; 21.VIII-6.XI (7); 11.XI-13.XI; 20.XI-4.XII.22 (7);  [kursuje/podstawa: 65/65]</t>
  </si>
  <si>
    <t>137</t>
  </si>
  <si>
    <t>TR.218.21-22</t>
  </si>
  <si>
    <t>2021-04-24 22:37:30</t>
  </si>
  <si>
    <t>12814</t>
  </si>
  <si>
    <t>55835</t>
  </si>
  <si>
    <t>201</t>
  </si>
  <si>
    <t>13.XII.21-22.XII.21 w (A); 24.XII.21; 31.XII.21; 3.I-12.I (1)(2)(3)(5); 13.I-14.IV w (A); 20.IV-24.VI w (D); 1.IX-9.XII.22 w (D);  [kursuje/podstawa: 0/199]</t>
  </si>
  <si>
    <t>20:54</t>
  </si>
  <si>
    <t>21:39</t>
  </si>
  <si>
    <t>21:00 [O]</t>
  </si>
  <si>
    <t>138</t>
  </si>
  <si>
    <t>139</t>
  </si>
  <si>
    <t>TR.216.21-22</t>
  </si>
  <si>
    <t>2021-04-24 22:19:16</t>
  </si>
  <si>
    <t>12812</t>
  </si>
  <si>
    <t>55386</t>
  </si>
  <si>
    <t>17:21</t>
  </si>
  <si>
    <t>16:35 [O]</t>
  </si>
  <si>
    <t>140</t>
  </si>
  <si>
    <t>TR.215.21-22</t>
  </si>
  <si>
    <t>2021-04-24 22:14:20</t>
  </si>
  <si>
    <t>12811</t>
  </si>
  <si>
    <t>55388/9</t>
  </si>
  <si>
    <t>18:35</t>
  </si>
  <si>
    <t>20:21</t>
  </si>
  <si>
    <t>18:35 [O]</t>
  </si>
  <si>
    <t>141</t>
  </si>
  <si>
    <t>TR.214.21-22</t>
  </si>
  <si>
    <t>2021-04-24 22:05:23</t>
  </si>
  <si>
    <t>12810</t>
  </si>
  <si>
    <t>55824</t>
  </si>
  <si>
    <t>12.XII.21-23.XII.21 w (B); 26.XII.21-5.I (1)(2)(3)(4)(7); 7.I-15.IV w (B); 18.IV-29.IV w (B); 2.V-15.VI w (B); 17.VI-12.VIII w (B); 15.VIII-10.XI w (B); 13.XI-9.XII.22 w (B);  [kursuje/podstawa: 304/304]</t>
  </si>
  <si>
    <t>15:22</t>
  </si>
  <si>
    <t>14:35 [O]</t>
  </si>
  <si>
    <t>142</t>
  </si>
  <si>
    <t>TR.213.21-22</t>
  </si>
  <si>
    <t>2021-04-24 21:59:37</t>
  </si>
  <si>
    <t>12809</t>
  </si>
  <si>
    <t>55829</t>
  </si>
  <si>
    <t>18:38</t>
  </si>
  <si>
    <t>19:24</t>
  </si>
  <si>
    <t>18:34 [O]</t>
  </si>
  <si>
    <t>143</t>
  </si>
  <si>
    <t>TR.212.21-22</t>
  </si>
  <si>
    <t>2021-04-24 21:55:21</t>
  </si>
  <si>
    <t>12808</t>
  </si>
  <si>
    <t>55384</t>
  </si>
  <si>
    <t>10:35</t>
  </si>
  <si>
    <t>11:21</t>
  </si>
  <si>
    <t>10:35 [O]</t>
  </si>
  <si>
    <t>144</t>
  </si>
  <si>
    <t>TR.211.21-22</t>
  </si>
  <si>
    <t>2021-04-24 21:48:16</t>
  </si>
  <si>
    <t>12807</t>
  </si>
  <si>
    <t>55827</t>
  </si>
  <si>
    <t>16:24</t>
  </si>
  <si>
    <t>15:34 [O]</t>
  </si>
  <si>
    <t>145</t>
  </si>
  <si>
    <t>TR.210.21-22</t>
  </si>
  <si>
    <t>2021-09-02 09:08:23</t>
  </si>
  <si>
    <t>12806</t>
  </si>
  <si>
    <t>55375</t>
  </si>
  <si>
    <t>10:19</t>
  </si>
  <si>
    <t>09:34 [O]</t>
  </si>
  <si>
    <t>146</t>
  </si>
  <si>
    <t>TR.209.21-22</t>
  </si>
  <si>
    <t>2021-04-24 21:28:49</t>
  </si>
  <si>
    <t>12805</t>
  </si>
  <si>
    <t>55329/8</t>
  </si>
  <si>
    <t>09:42</t>
  </si>
  <si>
    <t>147</t>
  </si>
  <si>
    <t>TR.208.21-22</t>
  </si>
  <si>
    <t>2021-04-24 21:23:49</t>
  </si>
  <si>
    <t>12804</t>
  </si>
  <si>
    <t>55326</t>
  </si>
  <si>
    <t>08:57</t>
  </si>
  <si>
    <t>08:52 [O]</t>
  </si>
  <si>
    <t>148</t>
  </si>
  <si>
    <t>TR.207.21-22</t>
  </si>
  <si>
    <t>2021-06-21 10:48:31</t>
  </si>
  <si>
    <t>12802</t>
  </si>
  <si>
    <t>55244</t>
  </si>
  <si>
    <t>1.IX-9.XII.22 w (D);  [kursuje/podstawa: 0/70]</t>
  </si>
  <si>
    <t>12:19</t>
  </si>
  <si>
    <t>149</t>
  </si>
  <si>
    <t>TR.206.21-22</t>
  </si>
  <si>
    <t>2021-04-24 21:00:24</t>
  </si>
  <si>
    <t>12800</t>
  </si>
  <si>
    <t>55284</t>
  </si>
  <si>
    <t>13.XII.21-23.XII.21 w (A); 27.XII.21-13.I (1)(2)(3)(4) oprócz świąt; 14.I-29.IV w (D); 4.V-15.VI w (D); 20.VI-9.XII.22 w (D);  [kursuje/podstawa: 0/248]</t>
  </si>
  <si>
    <t>10:49 [O]</t>
  </si>
  <si>
    <t>150</t>
  </si>
  <si>
    <t>TR.205.21-22</t>
  </si>
  <si>
    <t>2021-04-24 20:54:18</t>
  </si>
  <si>
    <t>12799</t>
  </si>
  <si>
    <t>55224</t>
  </si>
  <si>
    <t>12.XII.21; 18.XII.21, 19.XII.21; 24.XII.21-9.I (5)(6)(7) oraz w święta; 15.I-1.V w (C); 2.V, 3.V; 7.V, 8.V; 14.V-16.VI w (C); 17.VI-19.VI; 25.VI-10.XII.22 w (C);  [kursuje/podstawa: 0/116]</t>
  </si>
  <si>
    <t>10:07</t>
  </si>
  <si>
    <t>10:12 [O]</t>
  </si>
  <si>
    <t>151</t>
  </si>
  <si>
    <t>TR.203.21-22</t>
  </si>
  <si>
    <t>2021-08-23 10:22:49</t>
  </si>
  <si>
    <t>12793</t>
  </si>
  <si>
    <t>TR.202.21-22</t>
  </si>
  <si>
    <t>2021-06-14 12:03:30</t>
  </si>
  <si>
    <t>12791</t>
  </si>
  <si>
    <t>153</t>
  </si>
  <si>
    <t>TR.201.21-22</t>
  </si>
  <si>
    <t>2021-08-27 12:03:42</t>
  </si>
  <si>
    <t>12789</t>
  </si>
  <si>
    <t>154</t>
  </si>
  <si>
    <t>TR.199.21-22</t>
  </si>
  <si>
    <t>2021-08-30 10:40:19</t>
  </si>
  <si>
    <t>12784</t>
  </si>
  <si>
    <t>TR.198.21-22</t>
  </si>
  <si>
    <t>2021-06-14 12:28:17</t>
  </si>
  <si>
    <t>12783</t>
  </si>
  <si>
    <t>156</t>
  </si>
  <si>
    <t>TR.197.21-22</t>
  </si>
  <si>
    <t>2021-06-14 12:35:09</t>
  </si>
  <si>
    <t>12765</t>
  </si>
  <si>
    <t>157</t>
  </si>
  <si>
    <t>TR.095r.21-22</t>
  </si>
  <si>
    <t>2021-04-21 22:41:26</t>
  </si>
  <si>
    <t>12238</t>
  </si>
  <si>
    <t>55395/4</t>
  </si>
  <si>
    <t>12.XII.21-10.XII.22 ;  [kursuje/podstawa: 0/364]</t>
  </si>
  <si>
    <t>04:52</t>
  </si>
  <si>
    <t>05:48</t>
  </si>
  <si>
    <t>05:00 [O]</t>
  </si>
  <si>
    <t>TR.094r.21-22</t>
  </si>
  <si>
    <t>2021-06-21 10:37:28</t>
  </si>
  <si>
    <t>12237</t>
  </si>
  <si>
    <t>55778</t>
  </si>
  <si>
    <t>Smętowo</t>
  </si>
  <si>
    <t>14:14</t>
  </si>
  <si>
    <t>15:16</t>
  </si>
  <si>
    <t>12:42 [O]</t>
  </si>
  <si>
    <t>159</t>
  </si>
  <si>
    <t>TR.093r.21-22</t>
  </si>
  <si>
    <t>2021-06-21 10:35:35</t>
  </si>
  <si>
    <t>12236</t>
  </si>
  <si>
    <t>55795</t>
  </si>
  <si>
    <t>13:39</t>
  </si>
  <si>
    <t>160</t>
  </si>
  <si>
    <t>TR.092r.21-22</t>
  </si>
  <si>
    <t>2021-06-17 11:20:17</t>
  </si>
  <si>
    <t>12235</t>
  </si>
  <si>
    <t>55784</t>
  </si>
  <si>
    <t>19:07</t>
  </si>
  <si>
    <t>161</t>
  </si>
  <si>
    <t>TR.091r.21-22</t>
  </si>
  <si>
    <t>2021-06-17 11:19:02</t>
  </si>
  <si>
    <t>12234</t>
  </si>
  <si>
    <t>55787</t>
  </si>
  <si>
    <t>20:36</t>
  </si>
  <si>
    <t>21:16</t>
  </si>
  <si>
    <t>20:35 [O]</t>
  </si>
  <si>
    <t>162</t>
  </si>
  <si>
    <t>TR.090r.21-22</t>
  </si>
  <si>
    <t>2021-06-17 11:08:24</t>
  </si>
  <si>
    <t>12233</t>
  </si>
  <si>
    <t>55783</t>
  </si>
  <si>
    <t>15:00</t>
  </si>
  <si>
    <t>Nakło nad Notecią</t>
  </si>
  <si>
    <t>15:30</t>
  </si>
  <si>
    <t>15:10 [O]</t>
  </si>
  <si>
    <t>163</t>
  </si>
  <si>
    <t>TR.089r.21-22</t>
  </si>
  <si>
    <t>2021-06-17 11:07:16</t>
  </si>
  <si>
    <t>12232</t>
  </si>
  <si>
    <t>55793</t>
  </si>
  <si>
    <t>12:30</t>
  </si>
  <si>
    <t>13:18</t>
  </si>
  <si>
    <t>12:48 [O]</t>
  </si>
  <si>
    <t>164</t>
  </si>
  <si>
    <t>TR.088r.21-22</t>
  </si>
  <si>
    <t>2021-06-17 11:09:44</t>
  </si>
  <si>
    <t>12231</t>
  </si>
  <si>
    <t>55788</t>
  </si>
  <si>
    <t>16:04</t>
  </si>
  <si>
    <t>16:32</t>
  </si>
  <si>
    <t>16:00 [O]</t>
  </si>
  <si>
    <t>165</t>
  </si>
  <si>
    <t>TR.086r.21-22</t>
  </si>
  <si>
    <t>2021-06-17 11:11:12</t>
  </si>
  <si>
    <t>12230</t>
  </si>
  <si>
    <t>55798</t>
  </si>
  <si>
    <t>13:07</t>
  </si>
  <si>
    <t>13:53</t>
  </si>
  <si>
    <t>12:50 [O]</t>
  </si>
  <si>
    <t>166</t>
  </si>
  <si>
    <t>TR.085r.21-22</t>
  </si>
  <si>
    <t>2021-06-21 10:33:55</t>
  </si>
  <si>
    <t>12229</t>
  </si>
  <si>
    <t>55777/6</t>
  </si>
  <si>
    <t>12:39</t>
  </si>
  <si>
    <t>13:20</t>
  </si>
  <si>
    <t>167</t>
  </si>
  <si>
    <t>TR.084r.21-22</t>
  </si>
  <si>
    <t>2021-06-21 10:39:30</t>
  </si>
  <si>
    <t>12228</t>
  </si>
  <si>
    <t>55780</t>
  </si>
  <si>
    <t>11:52</t>
  </si>
  <si>
    <t>11:52 [O]</t>
  </si>
  <si>
    <t>168</t>
  </si>
  <si>
    <t>TR.083r.21-22</t>
  </si>
  <si>
    <t>2021-08-23 10:24:03</t>
  </si>
  <si>
    <t>12227</t>
  </si>
  <si>
    <t>55791</t>
  </si>
  <si>
    <t>12:38</t>
  </si>
  <si>
    <t>13:16</t>
  </si>
  <si>
    <t>12:40 [O]</t>
  </si>
  <si>
    <t>169</t>
  </si>
  <si>
    <t>TR.082r.21-22</t>
  </si>
  <si>
    <t>2021-06-21 10:31:23</t>
  </si>
  <si>
    <t>12226</t>
  </si>
  <si>
    <t>55796</t>
  </si>
  <si>
    <t>11:32</t>
  </si>
  <si>
    <t>12:09</t>
  </si>
  <si>
    <t>11:42 [O]</t>
  </si>
  <si>
    <t>170</t>
  </si>
  <si>
    <t>TR.081r.21-22</t>
  </si>
  <si>
    <t>2021-08-23 10:36:17</t>
  </si>
  <si>
    <t>12225</t>
  </si>
  <si>
    <t>55138</t>
  </si>
  <si>
    <t>16:34</t>
  </si>
  <si>
    <t>09:22 [O]</t>
  </si>
  <si>
    <t>171</t>
  </si>
  <si>
    <t>TR.080r.21-22</t>
  </si>
  <si>
    <t>2021-06-29 09:06:32</t>
  </si>
  <si>
    <t>12224</t>
  </si>
  <si>
    <t>55806/7</t>
  </si>
  <si>
    <t>12.VI-10.XII.22 ;  [kursuje/podstawa: 0/182]</t>
  </si>
  <si>
    <t>14:17</t>
  </si>
  <si>
    <t>172</t>
  </si>
  <si>
    <t>TR.079r.21-22</t>
  </si>
  <si>
    <t>2021-04-21 21:22:42</t>
  </si>
  <si>
    <t>12223</t>
  </si>
  <si>
    <t>51204</t>
  </si>
  <si>
    <t>15:50</t>
  </si>
  <si>
    <t>173</t>
  </si>
  <si>
    <t>TR.078r.21-22</t>
  </si>
  <si>
    <t>2021-04-21 21:19:45</t>
  </si>
  <si>
    <t>12222</t>
  </si>
  <si>
    <t>15207</t>
  </si>
  <si>
    <t>12:53</t>
  </si>
  <si>
    <t>14:20</t>
  </si>
  <si>
    <t>174</t>
  </si>
  <si>
    <t>TR.077r.21-22</t>
  </si>
  <si>
    <t>2021-06-17 11:14:20</t>
  </si>
  <si>
    <t>12221</t>
  </si>
  <si>
    <t>55804</t>
  </si>
  <si>
    <t>12:57</t>
  </si>
  <si>
    <t>12:44 [O]</t>
  </si>
  <si>
    <t>TR.076r.21-22</t>
  </si>
  <si>
    <t>2021-04-21 21:08:36</t>
  </si>
  <si>
    <t>12220</t>
  </si>
  <si>
    <t>55817</t>
  </si>
  <si>
    <t>13:19</t>
  </si>
  <si>
    <t>13:14 [O]</t>
  </si>
  <si>
    <t>176</t>
  </si>
  <si>
    <t>TR.075r.21-22</t>
  </si>
  <si>
    <t>2021-06-17 11:17:51</t>
  </si>
  <si>
    <t>12219</t>
  </si>
  <si>
    <t>55808/9</t>
  </si>
  <si>
    <t>11:03</t>
  </si>
  <si>
    <t>12:46</t>
  </si>
  <si>
    <t>12:14 [O]</t>
  </si>
  <si>
    <t>177</t>
  </si>
  <si>
    <t>TR.074r.21-22</t>
  </si>
  <si>
    <t>2021-08-27 11:47:31</t>
  </si>
  <si>
    <t>12218</t>
  </si>
  <si>
    <t>13:33</t>
  </si>
  <si>
    <t>14:41</t>
  </si>
  <si>
    <t>178</t>
  </si>
  <si>
    <t>TR.073r.21-22</t>
  </si>
  <si>
    <t>2021-06-14 12:42:40</t>
  </si>
  <si>
    <t>12217</t>
  </si>
  <si>
    <t>179</t>
  </si>
  <si>
    <t>TR.072r.21-22</t>
  </si>
  <si>
    <t>2021-06-21 10:42:00</t>
  </si>
  <si>
    <t>12216</t>
  </si>
  <si>
    <t>55813</t>
  </si>
  <si>
    <t>13:08</t>
  </si>
  <si>
    <t>14:52</t>
  </si>
  <si>
    <t>TR.071r.21-22</t>
  </si>
  <si>
    <t>2021-04-21 20:49:55</t>
  </si>
  <si>
    <t>12215</t>
  </si>
  <si>
    <t>55801</t>
  </si>
  <si>
    <t>11:46</t>
  </si>
  <si>
    <t>13:09</t>
  </si>
  <si>
    <t>181</t>
  </si>
  <si>
    <t>TR.163a.21-22</t>
  </si>
  <si>
    <t>2021-08-27 13:36:20</t>
  </si>
  <si>
    <t>12147</t>
  </si>
  <si>
    <t>55301</t>
  </si>
  <si>
    <t>MOJ MPJ PWJ</t>
  </si>
  <si>
    <t>EN71</t>
  </si>
  <si>
    <t>198</t>
  </si>
  <si>
    <t>Gdynia Chylonia</t>
  </si>
  <si>
    <t>21:33</t>
  </si>
  <si>
    <t>19:25 [O]</t>
  </si>
  <si>
    <t>182</t>
  </si>
  <si>
    <t>TR.139a.21-22</t>
  </si>
  <si>
    <t>2021-04-21 13:19:14</t>
  </si>
  <si>
    <t>12134</t>
  </si>
  <si>
    <t>55279/8</t>
  </si>
  <si>
    <t>06:02</t>
  </si>
  <si>
    <t>06:24 [O]</t>
  </si>
  <si>
    <t>183</t>
  </si>
  <si>
    <t>TR.128a.21-22</t>
  </si>
  <si>
    <t>2021-04-21 13:15:46</t>
  </si>
  <si>
    <t>12130</t>
  </si>
  <si>
    <t>55773/2</t>
  </si>
  <si>
    <t>05:40</t>
  </si>
  <si>
    <t>05:34 [O]</t>
  </si>
  <si>
    <t>TR.127a.21-22</t>
  </si>
  <si>
    <t>2021-04-21 13:12:29</t>
  </si>
  <si>
    <t>12129</t>
  </si>
  <si>
    <t>55289</t>
  </si>
  <si>
    <t>20:06</t>
  </si>
  <si>
    <t>19:34 [O]</t>
  </si>
  <si>
    <t>185</t>
  </si>
  <si>
    <t>TR.112a.21-22</t>
  </si>
  <si>
    <t>2021-04-21 13:04:35</t>
  </si>
  <si>
    <t>12128</t>
  </si>
  <si>
    <t>20:34</t>
  </si>
  <si>
    <t>21:11</t>
  </si>
  <si>
    <t>20:42 [O]</t>
  </si>
  <si>
    <t>186</t>
  </si>
  <si>
    <t>TR.042a.21-22</t>
  </si>
  <si>
    <t>2021-04-21 12:47:13</t>
  </si>
  <si>
    <t>12116</t>
  </si>
  <si>
    <t>51202</t>
  </si>
  <si>
    <t>09:55</t>
  </si>
  <si>
    <t>09:40 [O]</t>
  </si>
  <si>
    <t>187</t>
  </si>
  <si>
    <t>TR.009a.21-22</t>
  </si>
  <si>
    <t>2021-08-23 10:39:54</t>
  </si>
  <si>
    <t>12101</t>
  </si>
  <si>
    <t>188</t>
  </si>
  <si>
    <t>TR.195.21-22</t>
  </si>
  <si>
    <t>2021-04-21 08:29:40</t>
  </si>
  <si>
    <t>11835</t>
  </si>
  <si>
    <t>55771</t>
  </si>
  <si>
    <t>16:28</t>
  </si>
  <si>
    <t>17:14</t>
  </si>
  <si>
    <t>16:24 [O]</t>
  </si>
  <si>
    <t>189</t>
  </si>
  <si>
    <t>TR.194.21-22</t>
  </si>
  <si>
    <t>2021-04-21 08:26:02</t>
  </si>
  <si>
    <t>11833</t>
  </si>
  <si>
    <t>55769</t>
  </si>
  <si>
    <t>13:35</t>
  </si>
  <si>
    <t>14:19</t>
  </si>
  <si>
    <t>13:34 [O]</t>
  </si>
  <si>
    <t>12:52</t>
  </si>
  <si>
    <t>07:48</t>
  </si>
  <si>
    <t>07:32</t>
  </si>
  <si>
    <t>16:17</t>
  </si>
  <si>
    <t>17:34</t>
  </si>
  <si>
    <t>55249</t>
  </si>
  <si>
    <t>55261</t>
  </si>
  <si>
    <t>55259</t>
  </si>
  <si>
    <t>15:26</t>
  </si>
  <si>
    <t>14:40</t>
  </si>
  <si>
    <t>07:15</t>
  </si>
  <si>
    <t>55247</t>
  </si>
  <si>
    <t>05:30 [O]</t>
  </si>
  <si>
    <t>23:21</t>
  </si>
  <si>
    <t>07:57</t>
  </si>
  <si>
    <t>13.XII.21-7.I w (E); 10.I-15.IV codziennie oprócz (7); 19.IV-29.IV codziennie oprócz (7); 2.V; 4.V-7.V; 9.V; 10.V-17.VI w (E); 20.VI-12.VIII codziennie oprócz (7); 15.VIII-10.XI codziennie oprócz (7); 14.XI-10.XII.22 codziennie oprócz (7);  [kursuje/podstawa: 299/299]</t>
  </si>
  <si>
    <t>19:35 [O]</t>
  </si>
  <si>
    <t>17:29</t>
  </si>
  <si>
    <t>17:00</t>
  </si>
  <si>
    <t>18:07</t>
  </si>
  <si>
    <t>10:00</t>
  </si>
  <si>
    <t>09:02</t>
  </si>
  <si>
    <t>06:03</t>
  </si>
  <si>
    <t>06:02 [O]</t>
  </si>
  <si>
    <t>09:00</t>
  </si>
  <si>
    <t>06:33</t>
  </si>
  <si>
    <t>20:58</t>
  </si>
  <si>
    <t>06:35 [O]</t>
  </si>
  <si>
    <t>276</t>
  </si>
  <si>
    <t>18:42 [O]</t>
  </si>
  <si>
    <t>13:56</t>
  </si>
  <si>
    <t>06:25</t>
  </si>
  <si>
    <t>17:15</t>
  </si>
  <si>
    <t>17:30 [O]</t>
  </si>
  <si>
    <t>11:04</t>
  </si>
  <si>
    <t>17:37</t>
  </si>
  <si>
    <t>13:27</t>
  </si>
  <si>
    <t>14:38</t>
  </si>
  <si>
    <t>13:21</t>
  </si>
  <si>
    <t>11:34 [O]</t>
  </si>
  <si>
    <t>12.XII.21-23.XII.21 w (B); 26.XII.21-6.I (1)(2)(3)(4)(7); 7.I-15.IV w (B); 18.IV-29.IV w (B); 2.V-15.VI w (B); 17.VI-12.VIII w (B); 15.VIII-10.XI w (B); 13.XI-9.XII.22 w (B);  [kursuje/podstawa: 305/305]</t>
  </si>
  <si>
    <t>17:07</t>
  </si>
  <si>
    <t>55501</t>
  </si>
  <si>
    <t>20:42</t>
  </si>
  <si>
    <t>18:42</t>
  </si>
  <si>
    <t>15:03</t>
  </si>
  <si>
    <t>17:31</t>
  </si>
  <si>
    <t>11:44</t>
  </si>
  <si>
    <t>55569</t>
  </si>
  <si>
    <t>55557</t>
  </si>
  <si>
    <t>10:21</t>
  </si>
  <si>
    <t>17:25 [O]</t>
  </si>
  <si>
    <t>13:31</t>
  </si>
  <si>
    <t>TR.167.21-22</t>
  </si>
  <si>
    <t>2021-08-23 12:21:29</t>
  </si>
  <si>
    <t>8716</t>
  </si>
  <si>
    <t>55528</t>
  </si>
  <si>
    <t>21:21</t>
  </si>
  <si>
    <t>20:30 [O]</t>
  </si>
  <si>
    <t>TR.166.21-22</t>
  </si>
  <si>
    <t>2021-08-23 12:23:00</t>
  </si>
  <si>
    <t>8711</t>
  </si>
  <si>
    <t>55286</t>
  </si>
  <si>
    <t>12.XII.21-31.XII.21 codziennie oprócz świąt; 3.I-15.I codziennie oprócz (7); 16.I-30.IV codziennie oprócz świąt; 1.V-14.VIII ; 16.VIII-11.XI ; 14.XI-10.XII.22 ;  [kursuje/podstawa: 354/354]</t>
  </si>
  <si>
    <t>06:30</t>
  </si>
  <si>
    <t>07:13</t>
  </si>
  <si>
    <t>06:30 [O]</t>
  </si>
  <si>
    <t>TR.165.21-22</t>
  </si>
  <si>
    <t>2021-08-23 12:24:30</t>
  </si>
  <si>
    <t>8705</t>
  </si>
  <si>
    <t>55282</t>
  </si>
  <si>
    <t>04:32</t>
  </si>
  <si>
    <t>05:15</t>
  </si>
  <si>
    <t>04:30 [O]</t>
  </si>
  <si>
    <t>TR.164.21-22</t>
  </si>
  <si>
    <t>2021-04-12 19:32:37</t>
  </si>
  <si>
    <t>8700</t>
  </si>
  <si>
    <t>55531</t>
  </si>
  <si>
    <t>12.XII.21-23.XII.21 ; 26.XII.21-6.I (1)(2)(3)(4)(7); 7.I; 9.I-14.I; 15.I-15.IV ; 18.IV-13.VIII ; 15.VIII-10.XI ; 13.XI-10.XII.22 ;  [kursuje/podstawa: 354/354]</t>
  </si>
  <si>
    <t>22:35</t>
  </si>
  <si>
    <t>23:15</t>
  </si>
  <si>
    <t>22:35 [O]</t>
  </si>
  <si>
    <t>TR.163.21-22</t>
  </si>
  <si>
    <t>2021-08-27 13:33:54</t>
  </si>
  <si>
    <t>8695</t>
  </si>
  <si>
    <t>50477</t>
  </si>
  <si>
    <t>TR.162.21-22</t>
  </si>
  <si>
    <t>2021-08-23 12:25:54</t>
  </si>
  <si>
    <t>8693</t>
  </si>
  <si>
    <t>55389</t>
  </si>
  <si>
    <t>17:39</t>
  </si>
  <si>
    <t>18:19</t>
  </si>
  <si>
    <t>17:35 [O]</t>
  </si>
  <si>
    <t>TR.161.21-22</t>
  </si>
  <si>
    <t>2021-08-20 13:07:02</t>
  </si>
  <si>
    <t>8692</t>
  </si>
  <si>
    <t>50475</t>
  </si>
  <si>
    <t>MOJ MPJ</t>
  </si>
  <si>
    <t>EN57AL</t>
  </si>
  <si>
    <t>15:35</t>
  </si>
  <si>
    <t>Gdynia Główna</t>
  </si>
  <si>
    <t>18:11</t>
  </si>
  <si>
    <t>15:35 [O]</t>
  </si>
  <si>
    <t>TR.160.21-22</t>
  </si>
  <si>
    <t>2021-08-20 13:33:14</t>
  </si>
  <si>
    <t>8691</t>
  </si>
  <si>
    <t>50473</t>
  </si>
  <si>
    <t>11:35</t>
  </si>
  <si>
    <t>11:35 [O]</t>
  </si>
  <si>
    <t>TR.159.21-22</t>
  </si>
  <si>
    <t>2021-04-12 19:03:36</t>
  </si>
  <si>
    <t>8690</t>
  </si>
  <si>
    <t>50471</t>
  </si>
  <si>
    <t>07:27</t>
  </si>
  <si>
    <t>07:35 [O]</t>
  </si>
  <si>
    <t>TR.158.21-22</t>
  </si>
  <si>
    <t>2021-04-12 18:44:23</t>
  </si>
  <si>
    <t>8687</t>
  </si>
  <si>
    <t>55377</t>
  </si>
  <si>
    <t>05:35</t>
  </si>
  <si>
    <t>05:35 [O]</t>
  </si>
  <si>
    <t>TR.157.21-22</t>
  </si>
  <si>
    <t>2021-04-12 18:37:15</t>
  </si>
  <si>
    <t>8684</t>
  </si>
  <si>
    <t>55721</t>
  </si>
  <si>
    <t>MOJ PWJ</t>
  </si>
  <si>
    <t>EN57 EN57</t>
  </si>
  <si>
    <t>13.XII.21-10.XII.22 codziennie oprócz (7);  [kursuje/podstawa: 312/312]</t>
  </si>
  <si>
    <t>05:38</t>
  </si>
  <si>
    <t>05:33 [O]</t>
  </si>
  <si>
    <t>TR.156.21-22</t>
  </si>
  <si>
    <t>2021-04-12 18:13:27</t>
  </si>
  <si>
    <t>8677</t>
  </si>
  <si>
    <t>55200</t>
  </si>
  <si>
    <t>18.XII.21-7.I (5)(6) oprócz świąt; 15.I-9.IV (6); 23.IV; 2.V; 7.V; 14.V-11.VI (6); 17.VI, 18.VI; 25.VI-6.VIII (6); 20.VIII-5.XI (6); 19.XI-10.XII.22 (6);  [kursuje/podstawa: 50/50]</t>
  </si>
  <si>
    <t>16:31</t>
  </si>
  <si>
    <t>TR.155.21-22</t>
  </si>
  <si>
    <t>2021-04-12 17:51:33</t>
  </si>
  <si>
    <t>8673</t>
  </si>
  <si>
    <t>55378</t>
  </si>
  <si>
    <t>06:35</t>
  </si>
  <si>
    <t>06:25 [O]</t>
  </si>
  <si>
    <t>TR.154.21-22</t>
  </si>
  <si>
    <t>2021-04-12 17:43:30</t>
  </si>
  <si>
    <t>8665</t>
  </si>
  <si>
    <t>55293</t>
  </si>
  <si>
    <t>13.XII.21-7.I w (E); 10.I-8.IV codziennie oprócz (7); 12.IV-29.IV codziennie oprócz (7); 2.V; 4.V-7.V; 9.V; 10.V-8.VI codziennie oprócz (7); 10.VI; 13.VI-17.VI; 18.VI-12.VIII codziennie oprócz (7); 15.VIII-10.XI codziennie oprócz (7); 14.XI-10.XII.22 codziennie oprócz (7);  [kursuje/podstawa: 299/299]</t>
  </si>
  <si>
    <t>22:26</t>
  </si>
  <si>
    <t>22:25 [O]</t>
  </si>
  <si>
    <t>TR.152.21-22</t>
  </si>
  <si>
    <t>2021-08-23 13:22:51</t>
  </si>
  <si>
    <t>8540</t>
  </si>
  <si>
    <t>90227</t>
  </si>
  <si>
    <t>EN57ALd</t>
  </si>
  <si>
    <t>Olsztyn Główny</t>
  </si>
  <si>
    <t>19:57</t>
  </si>
  <si>
    <t>TR.151.21-22</t>
  </si>
  <si>
    <t>2021-04-12 15:03:40</t>
  </si>
  <si>
    <t>8537</t>
  </si>
  <si>
    <t>90225</t>
  </si>
  <si>
    <t>17:59</t>
  </si>
  <si>
    <t>15:25 [O]</t>
  </si>
  <si>
    <t>TR.150.21-22</t>
  </si>
  <si>
    <t>2021-04-12 14:52:57</t>
  </si>
  <si>
    <t>8521</t>
  </si>
  <si>
    <t>90223</t>
  </si>
  <si>
    <t>11:26</t>
  </si>
  <si>
    <t>TR.149.21-22</t>
  </si>
  <si>
    <t>2021-04-12 14:50:00</t>
  </si>
  <si>
    <t>8515</t>
  </si>
  <si>
    <t>90221</t>
  </si>
  <si>
    <t>07:29</t>
  </si>
  <si>
    <t>07:27 [O]</t>
  </si>
  <si>
    <t>TR.146.21-22</t>
  </si>
  <si>
    <t>2021-04-12 14:18:45</t>
  </si>
  <si>
    <t>8479</t>
  </si>
  <si>
    <t>57328/9</t>
  </si>
  <si>
    <t>18:52</t>
  </si>
  <si>
    <t>21:03</t>
  </si>
  <si>
    <t>18:52 [O]</t>
  </si>
  <si>
    <t>TR.145.21-22</t>
  </si>
  <si>
    <t>2021-04-12 14:13:11</t>
  </si>
  <si>
    <t>8471</t>
  </si>
  <si>
    <t>57326/7</t>
  </si>
  <si>
    <t>19:11</t>
  </si>
  <si>
    <t>16:52 [O]</t>
  </si>
  <si>
    <t>TR.144.21-22</t>
  </si>
  <si>
    <t>2021-04-12 14:09:14</t>
  </si>
  <si>
    <t>8466</t>
  </si>
  <si>
    <t>57324/5</t>
  </si>
  <si>
    <t>12:52 [O]</t>
  </si>
  <si>
    <t>TR.143.21-22</t>
  </si>
  <si>
    <t>2021-04-12 14:04:17</t>
  </si>
  <si>
    <t>8461</t>
  </si>
  <si>
    <t>57322/3</t>
  </si>
  <si>
    <t>10:51</t>
  </si>
  <si>
    <t>10:52 [O]</t>
  </si>
  <si>
    <t>TR.142.21-22</t>
  </si>
  <si>
    <t>2021-04-12 14:01:03</t>
  </si>
  <si>
    <t>8456</t>
  </si>
  <si>
    <t>57320/1</t>
  </si>
  <si>
    <t>06:52</t>
  </si>
  <si>
    <t>06:52 [O]</t>
  </si>
  <si>
    <t>TR.141.21-22</t>
  </si>
  <si>
    <t>2021-04-12 13:50:29</t>
  </si>
  <si>
    <t>8391</t>
  </si>
  <si>
    <t>55255/4</t>
  </si>
  <si>
    <t>13.XII.21-7.I w (E); 10.I-15.IV codziennie oprócz (7); 19.IV-29.IV codziennie oprócz (7); 2.V; 4.V-7.V; 9.V; 10.V-7.VI codziennie oprócz (7); 9.VI-17.VI w (E); 20.VI-12.VIII codziennie oprócz (7); 15.VIII-10.XI codziennie oprócz (7); 14.XI-10.XII.22 codziennie oprócz (7);  [kursuje/podstawa: 298/298]</t>
  </si>
  <si>
    <t>TR.140.21-22</t>
  </si>
  <si>
    <t>2021-04-12 13:41:45</t>
  </si>
  <si>
    <t>8381</t>
  </si>
  <si>
    <t>55308</t>
  </si>
  <si>
    <t>TR.139.21-22</t>
  </si>
  <si>
    <t>2021-04-12 13:34:52</t>
  </si>
  <si>
    <t>8373</t>
  </si>
  <si>
    <t>55289/8</t>
  </si>
  <si>
    <t>TR.138.21-22</t>
  </si>
  <si>
    <t>2021-04-12 13:29:17</t>
  </si>
  <si>
    <t>8366</t>
  </si>
  <si>
    <t>55351</t>
  </si>
  <si>
    <t>TR.137.21-22</t>
  </si>
  <si>
    <t>2021-04-12 13:05:44</t>
  </si>
  <si>
    <t>8334</t>
  </si>
  <si>
    <t>55305/4</t>
  </si>
  <si>
    <t>13.XII.21-22.XII.21 w (A); 3.I-12.I (1)(2)(3); 13.I-14.IV w (A); 20.IV-29.IV w (A); 4.V-15.VI w (D); 20.VI-24.VI; 1.IX-9.XII.22 w (D);  [kursuje/podstawa: 194/194]</t>
  </si>
  <si>
    <t>14:34 [O]</t>
  </si>
  <si>
    <t>TR.136.21-22</t>
  </si>
  <si>
    <t>2021-08-24 12:59:30</t>
  </si>
  <si>
    <t>8327</t>
  </si>
  <si>
    <t>55311/0</t>
  </si>
  <si>
    <t>14:29</t>
  </si>
  <si>
    <t>13:47 [O]</t>
  </si>
  <si>
    <t>TR.135.21-22</t>
  </si>
  <si>
    <t>2021-04-12 12:56:17</t>
  </si>
  <si>
    <t>8319</t>
  </si>
  <si>
    <t>55312/3</t>
  </si>
  <si>
    <t>15:52</t>
  </si>
  <si>
    <t>15:47 [O]</t>
  </si>
  <si>
    <t>TR.134.21-22</t>
  </si>
  <si>
    <t>2021-04-12 12:42:33</t>
  </si>
  <si>
    <t>8292</t>
  </si>
  <si>
    <t>55361/0</t>
  </si>
  <si>
    <t>22:05</t>
  </si>
  <si>
    <t>21:24 [O]</t>
  </si>
  <si>
    <t>TR.133.21-22</t>
  </si>
  <si>
    <t>2021-04-12 12:36:50</t>
  </si>
  <si>
    <t>8273</t>
  </si>
  <si>
    <t>55223/2</t>
  </si>
  <si>
    <t>22:18</t>
  </si>
  <si>
    <t>22:52</t>
  </si>
  <si>
    <t>22:10 [O]</t>
  </si>
  <si>
    <t>TR.132.21-22</t>
  </si>
  <si>
    <t>2021-04-12 12:34:19</t>
  </si>
  <si>
    <t>8267</t>
  </si>
  <si>
    <t>55393/2</t>
  </si>
  <si>
    <t>TR.131.21-22</t>
  </si>
  <si>
    <t>2021-04-12 12:19:09</t>
  </si>
  <si>
    <t>8232</t>
  </si>
  <si>
    <t>55391</t>
  </si>
  <si>
    <t>19:41</t>
  </si>
  <si>
    <t>20:09</t>
  </si>
  <si>
    <t>19:24 [O]</t>
  </si>
  <si>
    <t>TR.130.21-22</t>
  </si>
  <si>
    <t>2021-04-12 12:10:52</t>
  </si>
  <si>
    <t>8219</t>
  </si>
  <si>
    <t>55306/7</t>
  </si>
  <si>
    <t>15:29</t>
  </si>
  <si>
    <t>14:47 [O]</t>
  </si>
  <si>
    <t>TR.129.21-22</t>
  </si>
  <si>
    <t>2021-04-12 12:02:29</t>
  </si>
  <si>
    <t>8206</t>
  </si>
  <si>
    <t>55295/4</t>
  </si>
  <si>
    <t>14:16</t>
  </si>
  <si>
    <t>TR.128.21-22</t>
  </si>
  <si>
    <t>2021-04-12 11:41:20</t>
  </si>
  <si>
    <t>8177</t>
  </si>
  <si>
    <t>55581</t>
  </si>
  <si>
    <t>21:38</t>
  </si>
  <si>
    <t>22:16</t>
  </si>
  <si>
    <t>TR.127.21-22</t>
  </si>
  <si>
    <t>2021-04-12 11:38:00</t>
  </si>
  <si>
    <t>8173</t>
  </si>
  <si>
    <t>55579</t>
  </si>
  <si>
    <t>19:15</t>
  </si>
  <si>
    <t>TR.126.21-22</t>
  </si>
  <si>
    <t>2021-08-23 11:45:48</t>
  </si>
  <si>
    <t>8160</t>
  </si>
  <si>
    <t>55137</t>
  </si>
  <si>
    <t>TR.125.21-22</t>
  </si>
  <si>
    <t>2021-04-12 11:28:29</t>
  </si>
  <si>
    <t>8158</t>
  </si>
  <si>
    <t>55575</t>
  </si>
  <si>
    <t>17:16</t>
  </si>
  <si>
    <t>16:34 [O]</t>
  </si>
  <si>
    <t>TR.124.21-22</t>
  </si>
  <si>
    <t>2021-04-12 11:26:16</t>
  </si>
  <si>
    <t>8155</t>
  </si>
  <si>
    <t>55573</t>
  </si>
  <si>
    <t>16:25</t>
  </si>
  <si>
    <t>TR.123.21-22</t>
  </si>
  <si>
    <t>2021-04-12 11:23:31</t>
  </si>
  <si>
    <t>8151</t>
  </si>
  <si>
    <t>55571</t>
  </si>
  <si>
    <t>TR.122.21-22</t>
  </si>
  <si>
    <t>2021-04-12 11:20:07</t>
  </si>
  <si>
    <t>8145</t>
  </si>
  <si>
    <t>12.XII.21-10.XII.22 w (C);  [kursuje/podstawa: 111/111]</t>
  </si>
  <si>
    <t>14:05</t>
  </si>
  <si>
    <t>TR.121.21-22</t>
  </si>
  <si>
    <t>2021-04-12 11:13:12</t>
  </si>
  <si>
    <t>8136</t>
  </si>
  <si>
    <t>55567</t>
  </si>
  <si>
    <t>12:22</t>
  </si>
  <si>
    <t>TR.120.21-22</t>
  </si>
  <si>
    <t>2021-04-12 10:57:43</t>
  </si>
  <si>
    <t>8117</t>
  </si>
  <si>
    <t>55565</t>
  </si>
  <si>
    <t>09:49</t>
  </si>
  <si>
    <t>10:25</t>
  </si>
  <si>
    <t>TR.119.21-22</t>
  </si>
  <si>
    <t>2021-08-23 12:55:29</t>
  </si>
  <si>
    <t>8111</t>
  </si>
  <si>
    <t>55563</t>
  </si>
  <si>
    <t>09:25</t>
  </si>
  <si>
    <t>08:34 [O]</t>
  </si>
  <si>
    <t>TR.118.21-22</t>
  </si>
  <si>
    <t>2021-08-23 11:49:56</t>
  </si>
  <si>
    <t>8106</t>
  </si>
  <si>
    <t>55561</t>
  </si>
  <si>
    <t>07:49</t>
  </si>
  <si>
    <t>08:24</t>
  </si>
  <si>
    <t>07:34 [O]</t>
  </si>
  <si>
    <t>TR.117.21-22</t>
  </si>
  <si>
    <t>2021-04-12 10:48:23</t>
  </si>
  <si>
    <t>8105</t>
  </si>
  <si>
    <t>55559</t>
  </si>
  <si>
    <t>06:38</t>
  </si>
  <si>
    <t>06:34 [O]</t>
  </si>
  <si>
    <t>TR.116.21-22</t>
  </si>
  <si>
    <t>2021-04-12 10:44:09</t>
  </si>
  <si>
    <t>8101</t>
  </si>
  <si>
    <t>05:34</t>
  </si>
  <si>
    <t>06:10</t>
  </si>
  <si>
    <t>TR.115.21-22</t>
  </si>
  <si>
    <t>2021-04-12 10:40:35</t>
  </si>
  <si>
    <t>8092</t>
  </si>
  <si>
    <t>55555</t>
  </si>
  <si>
    <t>05:14</t>
  </si>
  <si>
    <t>TR.114.21-22</t>
  </si>
  <si>
    <t>2021-04-12 10:29:24</t>
  </si>
  <si>
    <t>8068</t>
  </si>
  <si>
    <t>05:16</t>
  </si>
  <si>
    <t>04:34 [O]</t>
  </si>
  <si>
    <t>TR.113.21-22</t>
  </si>
  <si>
    <t>2021-04-12 10:16:55</t>
  </si>
  <si>
    <t>8050</t>
  </si>
  <si>
    <t>55552</t>
  </si>
  <si>
    <t>22:44</t>
  </si>
  <si>
    <t>22:42 [O]</t>
  </si>
  <si>
    <t>TR.112.21-22</t>
  </si>
  <si>
    <t>2021-04-12 10:14:26</t>
  </si>
  <si>
    <t>8049</t>
  </si>
  <si>
    <t>55550</t>
  </si>
  <si>
    <t>TR.111.21-22</t>
  </si>
  <si>
    <t>2021-04-12 10:09:49</t>
  </si>
  <si>
    <t>7993</t>
  </si>
  <si>
    <t>55548</t>
  </si>
  <si>
    <t>TR.110.21-22</t>
  </si>
  <si>
    <t>2021-04-12 10:07:04</t>
  </si>
  <si>
    <t>7986</t>
  </si>
  <si>
    <t>55546</t>
  </si>
  <si>
    <t>17:28</t>
  </si>
  <si>
    <t>17:42 [O]</t>
  </si>
  <si>
    <t>TR.109.21-22</t>
  </si>
  <si>
    <t>2021-08-23 11:51:33</t>
  </si>
  <si>
    <t>7978</t>
  </si>
  <si>
    <t>55544</t>
  </si>
  <si>
    <t>16:42 [O]</t>
  </si>
  <si>
    <t>TR.108.21-22</t>
  </si>
  <si>
    <t>2021-04-12 10:02:00</t>
  </si>
  <si>
    <t>7972</t>
  </si>
  <si>
    <t>55542</t>
  </si>
  <si>
    <t>15:40</t>
  </si>
  <si>
    <t>15:42 [O]</t>
  </si>
  <si>
    <t>TR.107.21-22</t>
  </si>
  <si>
    <t>2021-04-12 09:57:26</t>
  </si>
  <si>
    <t>7966</t>
  </si>
  <si>
    <t>57314/5</t>
  </si>
  <si>
    <t>17:06</t>
  </si>
  <si>
    <t>14:42 [O]</t>
  </si>
  <si>
    <t>TR.106.21-22</t>
  </si>
  <si>
    <t>2021-04-12 09:48:24</t>
  </si>
  <si>
    <t>7913</t>
  </si>
  <si>
    <t>55540</t>
  </si>
  <si>
    <t>13:30</t>
  </si>
  <si>
    <t>14:07</t>
  </si>
  <si>
    <t>13:42 [O]</t>
  </si>
  <si>
    <t>TR.105.21-22</t>
  </si>
  <si>
    <t>2021-04-12 09:45:22</t>
  </si>
  <si>
    <t>7875</t>
  </si>
  <si>
    <t>55538</t>
  </si>
  <si>
    <t>13:15</t>
  </si>
  <si>
    <t>TR.104.21-22</t>
  </si>
  <si>
    <t>2021-04-12 09:43:09</t>
  </si>
  <si>
    <t>7873</t>
  </si>
  <si>
    <t>55536</t>
  </si>
  <si>
    <t>11:15</t>
  </si>
  <si>
    <t>TR.103.21-22</t>
  </si>
  <si>
    <t>2021-08-27 13:46:41</t>
  </si>
  <si>
    <t>7867</t>
  </si>
  <si>
    <t>55534</t>
  </si>
  <si>
    <t>09:37</t>
  </si>
  <si>
    <t>08:42 [O]</t>
  </si>
  <si>
    <t>TR.102.21-22</t>
  </si>
  <si>
    <t>2021-08-23 11:53:14</t>
  </si>
  <si>
    <t>7863</t>
  </si>
  <si>
    <t>55533/2</t>
  </si>
  <si>
    <t>08:36</t>
  </si>
  <si>
    <t>07:42 [O]</t>
  </si>
  <si>
    <t>TR.101.21-22</t>
  </si>
  <si>
    <t>2021-08-27 13:48:04</t>
  </si>
  <si>
    <t>7858</t>
  </si>
  <si>
    <t>55815/4</t>
  </si>
  <si>
    <t>06:59</t>
  </si>
  <si>
    <t>07:37</t>
  </si>
  <si>
    <t>06:42 [O]</t>
  </si>
  <si>
    <t>TR.100.21-22</t>
  </si>
  <si>
    <t>2021-08-23 11:55:03</t>
  </si>
  <si>
    <t>7853</t>
  </si>
  <si>
    <t>55695/4</t>
  </si>
  <si>
    <t>06:26</t>
  </si>
  <si>
    <t>05:42 [O]</t>
  </si>
  <si>
    <t>TR.099.21-22</t>
  </si>
  <si>
    <t>2021-04-12 09:04:45</t>
  </si>
  <si>
    <t>7827</t>
  </si>
  <si>
    <t>57300/1</t>
  </si>
  <si>
    <t>07:33</t>
  </si>
  <si>
    <t>TR.098.21-22</t>
  </si>
  <si>
    <t>2021-04-12 08:56:18</t>
  </si>
  <si>
    <t>7814</t>
  </si>
  <si>
    <t>57310/1</t>
  </si>
  <si>
    <t>MPJ MOJ</t>
  </si>
  <si>
    <t>TR.097.21-22</t>
  </si>
  <si>
    <t>2021-08-25 10:07:14</t>
  </si>
  <si>
    <t>7778</t>
  </si>
  <si>
    <t>18:27 [P]</t>
  </si>
  <si>
    <t>TR.096.21-22</t>
  </si>
  <si>
    <t>2021-08-25 10:25:57</t>
  </si>
  <si>
    <t>7771</t>
  </si>
  <si>
    <t>55106</t>
  </si>
  <si>
    <t>18.XII.21-10.XII.22 (6);  [kursuje/podstawa: 52/52]</t>
  </si>
  <si>
    <t>17:32</t>
  </si>
  <si>
    <t>17:32 [P]</t>
  </si>
  <si>
    <t>TR.095.21-22</t>
  </si>
  <si>
    <t>2021-04-12 08:15:15</t>
  </si>
  <si>
    <t>7763</t>
  </si>
  <si>
    <t>55214</t>
  </si>
  <si>
    <t>14:37</t>
  </si>
  <si>
    <t>15:05</t>
  </si>
  <si>
    <t>15:07 [P]</t>
  </si>
  <si>
    <t>TR.094.21-22</t>
  </si>
  <si>
    <t>2021-04-12 08:10:12</t>
  </si>
  <si>
    <t>7757</t>
  </si>
  <si>
    <t>10:36</t>
  </si>
  <si>
    <t>11:07 [P]</t>
  </si>
  <si>
    <t>TR.093.21-22</t>
  </si>
  <si>
    <t>2021-04-12 07:56:35</t>
  </si>
  <si>
    <t>7751</t>
  </si>
  <si>
    <t>55100</t>
  </si>
  <si>
    <t>12.XII.21-16.VI w niedziele i święta; 18.VI, 19.VI; 26.VI-6.XI (7); 11.XI; 13.XI; 20.XI-4.XII.22 (7);  [kursuje/podstawa: 60/60]</t>
  </si>
  <si>
    <t>08:37</t>
  </si>
  <si>
    <t>09:07 [P]</t>
  </si>
  <si>
    <t>TR.092.21-22</t>
  </si>
  <si>
    <t>2021-04-12 07:45:05</t>
  </si>
  <si>
    <t>7744</t>
  </si>
  <si>
    <t>55844</t>
  </si>
  <si>
    <t>07:18</t>
  </si>
  <si>
    <t>08:05</t>
  </si>
  <si>
    <t>08:07 [P]</t>
  </si>
  <si>
    <t>TR.091.21-22</t>
  </si>
  <si>
    <t>2021-04-12 07:40:36</t>
  </si>
  <si>
    <t>7741</t>
  </si>
  <si>
    <t>55842</t>
  </si>
  <si>
    <t>05:17</t>
  </si>
  <si>
    <t>06:07 [P]</t>
  </si>
  <si>
    <t>TR.090.21-22</t>
  </si>
  <si>
    <t>2021-08-23 11:57:51</t>
  </si>
  <si>
    <t>7739</t>
  </si>
  <si>
    <t>55840</t>
  </si>
  <si>
    <t>04:14</t>
  </si>
  <si>
    <t>05:07 [P]</t>
  </si>
  <si>
    <t>TR.089.21-22</t>
  </si>
  <si>
    <t>2021-04-09 14:08:16</t>
  </si>
  <si>
    <t>7280</t>
  </si>
  <si>
    <t>55527</t>
  </si>
  <si>
    <t>22:31</t>
  </si>
  <si>
    <t>22:46 [O]</t>
  </si>
  <si>
    <t>TR.088.21-22</t>
  </si>
  <si>
    <t>2021-04-09 14:02:44</t>
  </si>
  <si>
    <t>7278</t>
  </si>
  <si>
    <t>58415</t>
  </si>
  <si>
    <t>20:31</t>
  </si>
  <si>
    <t>Piła Główna</t>
  </si>
  <si>
    <t>19:46 [O]</t>
  </si>
  <si>
    <t>TR.087.21-22</t>
  </si>
  <si>
    <t>2021-04-09 13:59:38</t>
  </si>
  <si>
    <t>7275</t>
  </si>
  <si>
    <t>55525</t>
  </si>
  <si>
    <t>18:33</t>
  </si>
  <si>
    <t>19:20</t>
  </si>
  <si>
    <t>18:46 [O]</t>
  </si>
  <si>
    <t>TR.086.21-22</t>
  </si>
  <si>
    <t>2021-08-25 10:10:21</t>
  </si>
  <si>
    <t>7274</t>
  </si>
  <si>
    <t>58413</t>
  </si>
  <si>
    <t>12.XII.21-23.XII.21 ; 26.XII.21-5.I (1)(2)(3)(4)(7); 7.I; 9.I-14.I; 15.I-15.IV ; 18.IV-30.IV ; 2.V-15.VI ; 17.VI; 19.VI-24.VI; 25.VI-13.VIII ; 15.VIII-10.XI ; 13.XI-10.XII.22 ;  [kursuje/podstawa: 350/350]</t>
  </si>
  <si>
    <t>18:57</t>
  </si>
  <si>
    <t>17:46 [O]</t>
  </si>
  <si>
    <t>TR.085.21-22</t>
  </si>
  <si>
    <t>2021-04-09 13:47:10</t>
  </si>
  <si>
    <t>7269</t>
  </si>
  <si>
    <t>55523</t>
  </si>
  <si>
    <t>17:22</t>
  </si>
  <si>
    <t>16:46 [O]</t>
  </si>
  <si>
    <t>TR.084.21-22</t>
  </si>
  <si>
    <t>2021-08-25 10:12:22</t>
  </si>
  <si>
    <t>7266</t>
  </si>
  <si>
    <t>58411</t>
  </si>
  <si>
    <t>15:24</t>
  </si>
  <si>
    <t>15:46 [O]</t>
  </si>
  <si>
    <t>TR.083.21-22</t>
  </si>
  <si>
    <t>2021-04-09 13:37:11</t>
  </si>
  <si>
    <t>7260</t>
  </si>
  <si>
    <t>55103</t>
  </si>
  <si>
    <t>18.XII.21-1.I (5)(6); 6.I; 8.I; 15.I-17.IV (6) oraz w święta; 23.IV-1.V (6) oraz w święta; 7.V-11.VI (6); 16.VI; 18.VI; 25.VI-13.VIII (6); 14.VIII; 20.VIII; 27.VIII-5.XI (6); 11.XI, 12.XI; 19.XI-10.XII.22 (6);  [kursuje/podstawa: 60/60]</t>
  </si>
  <si>
    <t>13:51</t>
  </si>
  <si>
    <t>14:04 [O]</t>
  </si>
  <si>
    <t>TR.082.21-22</t>
  </si>
  <si>
    <t>2021-04-09 13:32:22</t>
  </si>
  <si>
    <t>7253</t>
  </si>
  <si>
    <t>58409</t>
  </si>
  <si>
    <t>TR.081.21-22</t>
  </si>
  <si>
    <t>2021-04-09 13:23:16</t>
  </si>
  <si>
    <t>7243</t>
  </si>
  <si>
    <t>55505</t>
  </si>
  <si>
    <t>13:46 [O]</t>
  </si>
  <si>
    <t>TR.080.21-22</t>
  </si>
  <si>
    <t>2021-06-17 11:04:15</t>
  </si>
  <si>
    <t>7241</t>
  </si>
  <si>
    <t>58407</t>
  </si>
  <si>
    <t>11:56</t>
  </si>
  <si>
    <t>11:46 [O]</t>
  </si>
  <si>
    <t>TR.079.21-22</t>
  </si>
  <si>
    <t>2021-04-09 13:16:18</t>
  </si>
  <si>
    <t>7240</t>
  </si>
  <si>
    <t>55503</t>
  </si>
  <si>
    <t>09:46 [O]</t>
  </si>
  <si>
    <t>TR.078.21-22</t>
  </si>
  <si>
    <t>2021-04-09 13:06:42</t>
  </si>
  <si>
    <t>7236</t>
  </si>
  <si>
    <t>58405</t>
  </si>
  <si>
    <t>07:43</t>
  </si>
  <si>
    <t>07:46 [O]</t>
  </si>
  <si>
    <t>TR.077.21-22</t>
  </si>
  <si>
    <t>2021-04-09 13:00:43</t>
  </si>
  <si>
    <t>7233</t>
  </si>
  <si>
    <t>50111</t>
  </si>
  <si>
    <t>07:10</t>
  </si>
  <si>
    <t>06:26 [O]</t>
  </si>
  <si>
    <t>TR.076.21-22</t>
  </si>
  <si>
    <t>2021-04-09 12:52:20</t>
  </si>
  <si>
    <t>7224</t>
  </si>
  <si>
    <t>TR.075.21-22</t>
  </si>
  <si>
    <t>2021-06-17 11:02:15</t>
  </si>
  <si>
    <t>7220</t>
  </si>
  <si>
    <t>58403</t>
  </si>
  <si>
    <t>05:45</t>
  </si>
  <si>
    <t>07:09</t>
  </si>
  <si>
    <t>05:46 [O]</t>
  </si>
  <si>
    <t>TR.074.21-22</t>
  </si>
  <si>
    <t>2021-04-09 12:30:56</t>
  </si>
  <si>
    <t>7188</t>
  </si>
  <si>
    <t>55352</t>
  </si>
  <si>
    <t>TR.073.21-22</t>
  </si>
  <si>
    <t>2021-04-09 12:27:44</t>
  </si>
  <si>
    <t>7182</t>
  </si>
  <si>
    <t>55298/9</t>
  </si>
  <si>
    <t>TR.072.21-22</t>
  </si>
  <si>
    <t>2021-04-09 12:22:55</t>
  </si>
  <si>
    <t>7177</t>
  </si>
  <si>
    <t>55468/9</t>
  </si>
  <si>
    <t>TR.071.21-22</t>
  </si>
  <si>
    <t>2021-09-01 09:05:04</t>
  </si>
  <si>
    <t>7172</t>
  </si>
  <si>
    <t>55296</t>
  </si>
  <si>
    <t>TR.070.21-22</t>
  </si>
  <si>
    <t>2021-04-09 12:15:01</t>
  </si>
  <si>
    <t>7170</t>
  </si>
  <si>
    <t>TR.069.21-22</t>
  </si>
  <si>
    <t>2021-04-09 12:05:18</t>
  </si>
  <si>
    <t>7165</t>
  </si>
  <si>
    <t>55466/7</t>
  </si>
  <si>
    <t>TR.067.21-22</t>
  </si>
  <si>
    <t>2021-09-02 09:14:12</t>
  </si>
  <si>
    <t>7142</t>
  </si>
  <si>
    <t>55292</t>
  </si>
  <si>
    <t>12.XII.21-6.I w niedziele i święta; 8.I, 9.I; 16.I-3.IV (7); 9.IV-11.IV; 17.IV; 24.IV; 30.IV, 1.V; 3.V; 8.V-5.VI (7); 9.VI; 11.VI, 12.VI; 19.VI-7.VIII (7); 13.VIII, 14.VIII; 21.VIII-6.XI (7); 11.XI-13.XI; 20.XI-4.XII.22 (7);  [kursuje/podstawa: 65/65]</t>
  </si>
  <si>
    <t>13:35 [O]</t>
  </si>
  <si>
    <t>TR.066.21-22</t>
  </si>
  <si>
    <t>2021-04-09 11:49:02</t>
  </si>
  <si>
    <t>7129</t>
  </si>
  <si>
    <t>55464/5</t>
  </si>
  <si>
    <t>15:15</t>
  </si>
  <si>
    <t>TR.065.21-22</t>
  </si>
  <si>
    <t>2021-09-01 08:57:41</t>
  </si>
  <si>
    <t>7117</t>
  </si>
  <si>
    <t>TR.064.21-22</t>
  </si>
  <si>
    <t>2021-09-01 09:03:36</t>
  </si>
  <si>
    <t>7113</t>
  </si>
  <si>
    <t>55290</t>
  </si>
  <si>
    <t>12:21</t>
  </si>
  <si>
    <t>TR.063.21-22</t>
  </si>
  <si>
    <t>2021-04-09 11:23:18</t>
  </si>
  <si>
    <t>7110</t>
  </si>
  <si>
    <t>55382</t>
  </si>
  <si>
    <t>TR.062.21-22</t>
  </si>
  <si>
    <t>2021-04-09 11:21:00</t>
  </si>
  <si>
    <t>7104</t>
  </si>
  <si>
    <t>55380</t>
  </si>
  <si>
    <t>TR.061.21-22</t>
  </si>
  <si>
    <t>2021-04-09 11:13:21</t>
  </si>
  <si>
    <t>7097</t>
  </si>
  <si>
    <t>55462/3</t>
  </si>
  <si>
    <t>08:35</t>
  </si>
  <si>
    <t>08:35 [O]</t>
  </si>
  <si>
    <t>TR.060.21-22</t>
  </si>
  <si>
    <t>2021-09-02 09:10:34</t>
  </si>
  <si>
    <t>7093</t>
  </si>
  <si>
    <t>55300</t>
  </si>
  <si>
    <t>07:35</t>
  </si>
  <si>
    <t>08:21</t>
  </si>
  <si>
    <t>TR.059.21-22</t>
  </si>
  <si>
    <t>2021-04-09 10:58:02</t>
  </si>
  <si>
    <t>7085</t>
  </si>
  <si>
    <t>55328</t>
  </si>
  <si>
    <t>TR.058.21-22</t>
  </si>
  <si>
    <t>2021-08-23 12:00:19</t>
  </si>
  <si>
    <t>7080</t>
  </si>
  <si>
    <t>55256/7</t>
  </si>
  <si>
    <t>05:42</t>
  </si>
  <si>
    <t>TR.057.21-22</t>
  </si>
  <si>
    <t>2021-08-23 12:02:11</t>
  </si>
  <si>
    <t>7078</t>
  </si>
  <si>
    <t>55460/1</t>
  </si>
  <si>
    <t>TR.054.21-22</t>
  </si>
  <si>
    <t>2021-08-31 13:34:42</t>
  </si>
  <si>
    <t>7052</t>
  </si>
  <si>
    <t>20:13</t>
  </si>
  <si>
    <t>TR.051.21-22</t>
  </si>
  <si>
    <t>2021-06-14 13:02:34</t>
  </si>
  <si>
    <t>7023</t>
  </si>
  <si>
    <t>TR.050.21-22</t>
  </si>
  <si>
    <t>2021-08-24 13:39:35</t>
  </si>
  <si>
    <t>7019</t>
  </si>
  <si>
    <t>TR.049.21-22</t>
  </si>
  <si>
    <t>2021-06-14 13:10:46</t>
  </si>
  <si>
    <t>7018</t>
  </si>
  <si>
    <t>TR.048.21-22</t>
  </si>
  <si>
    <t>2021-06-14 13:22:17</t>
  </si>
  <si>
    <t>7017</t>
  </si>
  <si>
    <t>TR.047.21-22</t>
  </si>
  <si>
    <t>2021-06-14 13:26:35</t>
  </si>
  <si>
    <t>7012</t>
  </si>
  <si>
    <t>TR.045.21-22</t>
  </si>
  <si>
    <t>2021-06-14 13:32:05</t>
  </si>
  <si>
    <t>7004</t>
  </si>
  <si>
    <t>TR.041.21-22</t>
  </si>
  <si>
    <t>2021-08-23 12:05:06</t>
  </si>
  <si>
    <t>6974</t>
  </si>
  <si>
    <t>07:17</t>
  </si>
  <si>
    <t>08:41</t>
  </si>
  <si>
    <t>TR.040.21-22</t>
  </si>
  <si>
    <t>2021-06-14 13:58:35</t>
  </si>
  <si>
    <t>6973</t>
  </si>
  <si>
    <t>TR.039.21-22</t>
  </si>
  <si>
    <t>2021-06-14 14:04:21</t>
  </si>
  <si>
    <t>6972</t>
  </si>
  <si>
    <t>TR.038.21-22</t>
  </si>
  <si>
    <t>2021-08-23 12:06:37</t>
  </si>
  <si>
    <t>6971</t>
  </si>
  <si>
    <t>TR.036.21-22</t>
  </si>
  <si>
    <t>2021-04-09 07:26:52</t>
  </si>
  <si>
    <t>6969</t>
  </si>
  <si>
    <t>55253</t>
  </si>
  <si>
    <t>21:35</t>
  </si>
  <si>
    <t>22:20</t>
  </si>
  <si>
    <t>21:34 [O]</t>
  </si>
  <si>
    <t>TR.035.21-22</t>
  </si>
  <si>
    <t>2021-08-23 12:09:55</t>
  </si>
  <si>
    <t>6967</t>
  </si>
  <si>
    <t>55269</t>
  </si>
  <si>
    <t>21:35 [O]</t>
  </si>
  <si>
    <t>TR.033.21-22</t>
  </si>
  <si>
    <t>2021-04-08 15:07:39</t>
  </si>
  <si>
    <t>6646</t>
  </si>
  <si>
    <t>55251</t>
  </si>
  <si>
    <t>17:35</t>
  </si>
  <si>
    <t>18:20</t>
  </si>
  <si>
    <t>17:34 [O]</t>
  </si>
  <si>
    <t>TR.032.21-22</t>
  </si>
  <si>
    <t>2021-04-08 15:04:22</t>
  </si>
  <si>
    <t>6644</t>
  </si>
  <si>
    <t>55458/9</t>
  </si>
  <si>
    <t>TR.030.21-22</t>
  </si>
  <si>
    <t>2021-08-31 13:47:38</t>
  </si>
  <si>
    <t>6637</t>
  </si>
  <si>
    <t>55263</t>
  </si>
  <si>
    <t>14:39 [O]</t>
  </si>
  <si>
    <t>TR.029.21-22</t>
  </si>
  <si>
    <t>2021-09-01 09:01:28</t>
  </si>
  <si>
    <t>6635</t>
  </si>
  <si>
    <t>TR.028.21-22</t>
  </si>
  <si>
    <t>2021-04-08 14:46:31</t>
  </si>
  <si>
    <t>6632</t>
  </si>
  <si>
    <t>55456/7</t>
  </si>
  <si>
    <t>12:20</t>
  </si>
  <si>
    <t>TR.027.21-22</t>
  </si>
  <si>
    <t>2021-04-08 14:42:50</t>
  </si>
  <si>
    <t>6630</t>
  </si>
  <si>
    <t>10:40</t>
  </si>
  <si>
    <t>11:25</t>
  </si>
  <si>
    <t>10:34 [O]</t>
  </si>
  <si>
    <t>TR.026.21-22</t>
  </si>
  <si>
    <t>2021-09-02 09:06:58</t>
  </si>
  <si>
    <t>6623</t>
  </si>
  <si>
    <t>TR.025.21-22</t>
  </si>
  <si>
    <t>2021-09-02 09:12:27</t>
  </si>
  <si>
    <t>6617</t>
  </si>
  <si>
    <t>55383</t>
  </si>
  <si>
    <t>09:19</t>
  </si>
  <si>
    <t>TR.024.21-22</t>
  </si>
  <si>
    <t>2021-08-23 12:11:11</t>
  </si>
  <si>
    <t>6611</t>
  </si>
  <si>
    <t>55454/5</t>
  </si>
  <si>
    <t>07:40</t>
  </si>
  <si>
    <t>TR.023.21-22</t>
  </si>
  <si>
    <t>2021-04-08 14:21:53</t>
  </si>
  <si>
    <t>6601</t>
  </si>
  <si>
    <t>TR.022.21-22</t>
  </si>
  <si>
    <t>2021-04-08 14:18:20</t>
  </si>
  <si>
    <t>6594</t>
  </si>
  <si>
    <t>55452/3</t>
  </si>
  <si>
    <t>07:22</t>
  </si>
  <si>
    <t>TR.021.21-22</t>
  </si>
  <si>
    <t>2021-04-08 14:12:22</t>
  </si>
  <si>
    <t>6588</t>
  </si>
  <si>
    <t>55450/1</t>
  </si>
  <si>
    <t>04:35</t>
  </si>
  <si>
    <t>06:20</t>
  </si>
  <si>
    <t>TR.020.21-22</t>
  </si>
  <si>
    <t>2021-04-08 14:00:09</t>
  </si>
  <si>
    <t>6563</t>
  </si>
  <si>
    <t>55355</t>
  </si>
  <si>
    <t>TR.019.21-22</t>
  </si>
  <si>
    <t>2021-08-23 12:12:41</t>
  </si>
  <si>
    <t>6545</t>
  </si>
  <si>
    <t>TR.018.21-22</t>
  </si>
  <si>
    <t>2021-06-14 14:18:38</t>
  </si>
  <si>
    <t>6537</t>
  </si>
  <si>
    <t>20:18</t>
  </si>
  <si>
    <t>TR.015.21-22</t>
  </si>
  <si>
    <t>2021-06-14 14:22:34</t>
  </si>
  <si>
    <t>6495</t>
  </si>
  <si>
    <t>13.XII.21-23.XII.21 w (A); 27.XII.21-13.I (1)(2)(3)(4) oprócz świąt; 14.I-14.III w (A); 3.VIII-9.XII.22 w (D);  [kursuje/podstawa: 0/152]</t>
  </si>
  <si>
    <t>TR.014.21-22</t>
  </si>
  <si>
    <t>2021-06-14 14:28:18</t>
  </si>
  <si>
    <t>6492</t>
  </si>
  <si>
    <t>TR.013.21-22</t>
  </si>
  <si>
    <t>2021-06-15 08:08:36</t>
  </si>
  <si>
    <t>6480</t>
  </si>
  <si>
    <t>TR.012.21-22</t>
  </si>
  <si>
    <t>2021-08-23 12:15:14</t>
  </si>
  <si>
    <t>6472</t>
  </si>
  <si>
    <t>TR.011.21-22</t>
  </si>
  <si>
    <t>2021-06-14 11:31:36</t>
  </si>
  <si>
    <t>6445</t>
  </si>
  <si>
    <t>TR.005.21-22</t>
  </si>
  <si>
    <t>2021-08-23 12:16:42</t>
  </si>
  <si>
    <t>6367</t>
  </si>
  <si>
    <t>18.XII.21-7.I (5)(6) oprócz świąt; 15.I-12.III (6); 6.VIII; 20.VIII-5.XI (6); 19.XI-10.XII.22 (6);  [kursuje/podstawa: 30/30]</t>
  </si>
  <si>
    <t>TR.004.21-22</t>
  </si>
  <si>
    <t>2021-08-23 12:59:10</t>
  </si>
  <si>
    <t>6348</t>
  </si>
  <si>
    <t>TR.003.21-22</t>
  </si>
  <si>
    <t>2021-06-15 08:32:07</t>
  </si>
  <si>
    <t>6331</t>
  </si>
  <si>
    <t>TR.001.21-22</t>
  </si>
  <si>
    <t>2021-06-15 08:35:35</t>
  </si>
  <si>
    <t>6314</t>
  </si>
  <si>
    <t>TR.002.21-22</t>
  </si>
  <si>
    <t>2021-06-14 11:46:41</t>
  </si>
  <si>
    <t>6303</t>
  </si>
  <si>
    <t>Wygenerowano w systemie ISZTP dnia 2021-09-13 10:00</t>
  </si>
  <si>
    <t>802-3-040-21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</si>
  <si>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</si>
  <si>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</si>
  <si>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</si>
  <si>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</si>
  <si>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</si>
  <si>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</si>
  <si>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</si>
  <si>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</si>
  <si>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</si>
  <si>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</si>
  <si>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</si>
  <si>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</si>
  <si>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</si>
  <si>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</si>
  <si>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</si>
  <si>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</si>
  <si>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</si>
  <si>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83</t>
  </si>
  <si>
    <t>84</t>
  </si>
  <si>
    <t>85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</si>
  <si>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</si>
  <si>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</si>
  <si>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</si>
  <si>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</si>
  <si>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</si>
  <si>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</si>
  <si>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</si>
  <si>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</si>
  <si>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</si>
  <si>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</si>
  <si>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</si>
  <si>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</si>
  <si>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</si>
  <si>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</si>
  <si>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</si>
  <si>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</si>
  <si>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</si>
  <si>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</si>
  <si>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</si>
  <si>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</si>
  <si>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</si>
  <si>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</si>
  <si>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</si>
  <si>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</si>
  <si>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</si>
  <si>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</si>
  <si>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</si>
  <si>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</si>
  <si>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</si>
  <si>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129</t>
  </si>
  <si>
    <t>131</t>
  </si>
  <si>
    <t>132</t>
  </si>
  <si>
    <t>133</t>
  </si>
  <si>
    <t>134</t>
  </si>
  <si>
    <t>136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</si>
  <si>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</si>
  <si>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</si>
  <si>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</si>
  <si>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</si>
  <si>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</si>
  <si>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</si>
  <si>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</si>
  <si>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</si>
  <si>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</si>
  <si>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</si>
  <si>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</si>
  <si>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</si>
  <si>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</si>
  <si>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</si>
  <si>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</si>
  <si>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</si>
  <si>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</si>
  <si>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</si>
  <si>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</si>
  <si>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</si>
  <si>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</si>
  <si>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</si>
  <si>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</si>
  <si>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</si>
  <si>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</si>
  <si>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</si>
  <si>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</si>
  <si>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</si>
  <si>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</si>
  <si>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</si>
  <si>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</si>
  <si>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</si>
  <si>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</si>
  <si>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</si>
  <si>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</si>
  <si>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</si>
  <si>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</si>
  <si>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</si>
  <si>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</si>
  <si>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</si>
  <si>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</si>
  <si>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</si>
  <si>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</si>
  <si>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</si>
  <si>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</si>
  <si>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</si>
  <si>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</si>
  <si>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</si>
  <si>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</si>
  <si>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</si>
  <si>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</si>
  <si>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</si>
  <si>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</si>
  <si>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</si>
  <si>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</si>
  <si>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</si>
  <si>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</si>
  <si>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</si>
  <si>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</si>
  <si>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</si>
  <si>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</si>
  <si>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</si>
  <si>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</si>
  <si>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</si>
  <si>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</si>
  <si>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</si>
  <si>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</si>
  <si>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</si>
  <si>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</si>
  <si>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</si>
  <si>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</si>
  <si>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</si>
  <si>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</si>
  <si>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</si>
  <si>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</si>
  <si>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</si>
  <si>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</si>
  <si>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</si>
  <si>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</si>
  <si>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Pockm</t>
  </si>
  <si>
    <t>Dni kursowania</t>
  </si>
  <si>
    <t>Pockm/ RRJ</t>
  </si>
  <si>
    <t>Służbowy</t>
  </si>
  <si>
    <t>Pakiet</t>
  </si>
  <si>
    <t>A</t>
  </si>
  <si>
    <t>B2</t>
  </si>
  <si>
    <t>B1</t>
  </si>
  <si>
    <t>75300/1</t>
  </si>
  <si>
    <t>75302/3</t>
  </si>
  <si>
    <t>75306/7</t>
  </si>
  <si>
    <t>5:45</t>
  </si>
  <si>
    <t>8:02</t>
  </si>
  <si>
    <t>7:50</t>
  </si>
  <si>
    <t>9:23</t>
  </si>
  <si>
    <t>9:50</t>
  </si>
  <si>
    <t>12:01</t>
  </si>
  <si>
    <t>11:53</t>
  </si>
  <si>
    <t>13:40</t>
  </si>
  <si>
    <t>16:07</t>
  </si>
  <si>
    <t>18:09</t>
  </si>
  <si>
    <t>17:50</t>
  </si>
  <si>
    <t>19:50</t>
  </si>
  <si>
    <t>21:26</t>
  </si>
  <si>
    <t>19:23</t>
  </si>
  <si>
    <t>75304/5</t>
  </si>
  <si>
    <t>75308/9</t>
  </si>
  <si>
    <t>75312/13</t>
  </si>
  <si>
    <t>75314/15</t>
  </si>
  <si>
    <t>75316/17</t>
  </si>
  <si>
    <t>75324/25</t>
  </si>
  <si>
    <t>90240</t>
  </si>
  <si>
    <t>19:21</t>
  </si>
  <si>
    <t>6:15</t>
  </si>
  <si>
    <t>8:46</t>
  </si>
  <si>
    <t>8:47</t>
  </si>
  <si>
    <t>10:50</t>
  </si>
  <si>
    <t>13:38</t>
  </si>
  <si>
    <t>14:42</t>
  </si>
  <si>
    <t>90242</t>
  </si>
  <si>
    <t>90244</t>
  </si>
  <si>
    <t>90246</t>
  </si>
  <si>
    <t>17:08</t>
  </si>
  <si>
    <t>Nieszawa-Waganiec</t>
  </si>
  <si>
    <t>7:15</t>
  </si>
  <si>
    <t>Nieszawa Waganiec</t>
  </si>
  <si>
    <t>MÓJ</t>
  </si>
  <si>
    <t>13.XII.21-10.XII.22 codziennie oprócz (6);  [kursuje/podstawa: 312/312]</t>
  </si>
  <si>
    <t>10:37</t>
  </si>
  <si>
    <t>85202/55202</t>
  </si>
  <si>
    <t>11:58</t>
  </si>
  <si>
    <t>17:24</t>
  </si>
  <si>
    <t>16:40</t>
  </si>
  <si>
    <t>15:08</t>
  </si>
  <si>
    <t>7:36</t>
  </si>
  <si>
    <t>10:27</t>
  </si>
  <si>
    <t>6:03</t>
  </si>
  <si>
    <t>21:30</t>
  </si>
  <si>
    <t>4:42</t>
  </si>
  <si>
    <t>5:47</t>
  </si>
  <si>
    <t>7:08</t>
  </si>
  <si>
    <t>7:41</t>
  </si>
  <si>
    <t>9:06</t>
  </si>
  <si>
    <t>11:43</t>
  </si>
  <si>
    <t>13:04</t>
  </si>
  <si>
    <t>16:19</t>
  </si>
  <si>
    <t>20:05</t>
  </si>
  <si>
    <t>19:16</t>
  </si>
  <si>
    <t>RAPORT ZAMÓWIEŃ: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</si>
</sst>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6"/>
      <color rgb="FF000000"/>
      <name val="Calibri"/>
    </font>
    <font>
      <b/>
      <sz val="16"/>
      <color rgb="FFFF0000"/>
      <name val="Calibri"/>
    </font>
    <font>
      <sz val="11"/>
      <color rgb="FF8B0000"/>
      <name val="Calibri"/>
    </font>
    <font>
      <i/>
      <sz val="11"/>
      <color rgb="FF8B0000"/>
      <name val="Calibri"/>
    </font>
    <font>
      <i/>
      <sz val="11"/>
      <color rgb="FFFF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8" tint="-0.249977111117893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  <fill>
      <gradientFill>
        <stop position="0">
          <color rgb="FFA0A0A0"/>
        </stop>
        <stop position="1">
          <color rgb="FFFFFFFF"/>
        </stop>
      </gradient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0</xdr:row>
      <xdr:rowOff>95250</xdr:rowOff>
    </xdr:from>
    <xdr:ext cx="3048000" cy="666750"/>
    <xdr:pic>
      <xdr:nvPicPr>
        <xdr:cNvPr id="2" name="PLK" descr="Logo PLK S.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307"/>
  <sheetViews>
    <sheetView tabSelected="1" zoomScale="66" zoomScaleNormal="66" workbookViewId="0">
      <pane ySplit="6" topLeftCell="A7" activePane="bottomLeft" state="frozen"/>
      <selection pane="bottomLeft" activeCell="F133" sqref="F133"/>
    </sheetView>
  </sheetViews>
  <sheetFormatPr defaultColWidth="9.109375" defaultRowHeight="14.4" x14ac:dyDescent="0.3"/>
  <cols>
    <col min="1" max="1" width="7.5546875" style="1" bestFit="1" customWidth="1"/>
    <col min="2" max="2" width="17.5546875" style="1" hidden="1" customWidth="1"/>
    <col min="3" max="3" width="23.44140625" style="1" hidden="1" customWidth="1"/>
    <col min="4" max="4" width="12.88671875" style="1" hidden="1" customWidth="1"/>
    <col min="5" max="5" width="9.33203125" style="1" hidden="1" customWidth="1"/>
    <col min="6" max="7" width="10.5546875" style="1" bestFit="1" customWidth="1"/>
    <col min="8" max="8" width="17.6640625" style="1" customWidth="1"/>
    <col min="9" max="9" width="14" style="1" bestFit="1" customWidth="1"/>
    <col min="10" max="10" width="14" style="1" hidden="1" customWidth="1"/>
    <col min="11" max="11" width="12.88671875" style="1" hidden="1" customWidth="1"/>
    <col min="12" max="12" width="14" style="1" hidden="1" customWidth="1"/>
    <col min="13" max="13" width="30.6640625" style="1" customWidth="1"/>
    <col min="14" max="14" width="23.44140625" style="1" bestFit="1" customWidth="1"/>
    <col min="15" max="15" width="9.33203125" style="1" bestFit="1" customWidth="1"/>
    <col min="16" max="16" width="23.44140625" style="1" bestFit="1" customWidth="1"/>
    <col min="17" max="17" width="11.6640625" style="1" bestFit="1" customWidth="1"/>
    <col min="18" max="18" width="14" style="1" hidden="1" customWidth="1"/>
    <col min="19" max="19" width="23.44140625" style="1" hidden="1" customWidth="1"/>
    <col min="20" max="20" width="17.5546875" style="1" hidden="1" customWidth="1"/>
    <col min="21" max="21" width="9.109375" style="1"/>
    <col min="22" max="22" width="11.33203125" style="1" customWidth="1"/>
    <col min="23" max="23" width="15" style="1" customWidth="1"/>
    <col min="24" max="24" width="10.44140625" style="1" customWidth="1"/>
    <col min="25" max="16384" width="9.109375" style="1"/>
  </cols>
  <sheetData>
    <row r="1" spans="1:25" x14ac:dyDescent="0.3">
      <c r="A1" s="46"/>
      <c r="B1" s="46"/>
      <c r="C1" s="46"/>
      <c r="D1" s="46"/>
      <c r="E1" s="48" t="s">
        <v>2025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5" x14ac:dyDescent="0.3">
      <c r="A2" s="46"/>
      <c r="B2" s="46"/>
      <c r="C2" s="46"/>
      <c r="D2" s="46"/>
      <c r="E2" s="49" t="s">
        <v>0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5" x14ac:dyDescent="0.3">
      <c r="A3" s="46"/>
      <c r="B3" s="46"/>
      <c r="C3" s="46"/>
      <c r="D3" s="46"/>
      <c r="E3" s="49" t="s">
        <v>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5" x14ac:dyDescent="0.3">
      <c r="A4" s="47" t="s">
        <v>2</v>
      </c>
      <c r="B4" s="46"/>
      <c r="C4" s="46"/>
      <c r="D4" s="46"/>
      <c r="E4" s="50" t="s">
        <v>3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5" ht="28.8" x14ac:dyDescent="0.3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23</v>
      </c>
      <c r="U6" s="11" t="s">
        <v>1957</v>
      </c>
      <c r="V6" s="11" t="s">
        <v>1958</v>
      </c>
      <c r="W6" s="11" t="s">
        <v>1959</v>
      </c>
      <c r="X6" s="11" t="s">
        <v>1960</v>
      </c>
      <c r="Y6" s="11" t="s">
        <v>1961</v>
      </c>
    </row>
    <row r="7" spans="1:25" ht="86.4" hidden="1" x14ac:dyDescent="0.3">
      <c r="A7" s="5" t="s">
        <v>24</v>
      </c>
      <c r="B7" s="6" t="s">
        <v>1822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/>
      <c r="I7" s="6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6" t="s">
        <v>35</v>
      </c>
      <c r="O7" s="6" t="s">
        <v>36</v>
      </c>
      <c r="P7" s="6" t="s">
        <v>37</v>
      </c>
      <c r="Q7" s="6" t="s">
        <v>38</v>
      </c>
      <c r="R7" s="6" t="s">
        <v>39</v>
      </c>
      <c r="S7" s="6" t="s">
        <v>35</v>
      </c>
      <c r="T7" s="7" t="s">
        <v>40</v>
      </c>
      <c r="U7" s="13">
        <v>0</v>
      </c>
    </row>
    <row r="8" spans="1:25" ht="28.8" hidden="1" x14ac:dyDescent="0.3">
      <c r="A8" s="5" t="s">
        <v>41</v>
      </c>
      <c r="B8" s="6" t="s">
        <v>42</v>
      </c>
      <c r="C8" s="6" t="s">
        <v>43</v>
      </c>
      <c r="D8" s="6" t="s">
        <v>26</v>
      </c>
      <c r="E8" s="6" t="s">
        <v>44</v>
      </c>
      <c r="F8" s="6" t="s">
        <v>45</v>
      </c>
      <c r="G8" s="6" t="s">
        <v>46</v>
      </c>
      <c r="H8" s="6"/>
      <c r="I8" s="6" t="s">
        <v>30</v>
      </c>
      <c r="J8" s="6" t="s">
        <v>47</v>
      </c>
      <c r="K8" s="6" t="s">
        <v>48</v>
      </c>
      <c r="L8" s="6" t="s">
        <v>49</v>
      </c>
      <c r="M8" s="6" t="s">
        <v>50</v>
      </c>
      <c r="N8" s="6" t="s">
        <v>35</v>
      </c>
      <c r="O8" s="6" t="s">
        <v>51</v>
      </c>
      <c r="P8" s="6" t="s">
        <v>37</v>
      </c>
      <c r="Q8" s="6" t="s">
        <v>52</v>
      </c>
      <c r="R8" s="6" t="s">
        <v>53</v>
      </c>
      <c r="S8" s="6" t="s">
        <v>35</v>
      </c>
      <c r="T8" s="7" t="s">
        <v>40</v>
      </c>
      <c r="U8" s="13">
        <v>0</v>
      </c>
    </row>
    <row r="9" spans="1:25" ht="28.8" hidden="1" x14ac:dyDescent="0.3">
      <c r="A9" s="5" t="s">
        <v>54</v>
      </c>
      <c r="B9" s="6" t="s">
        <v>55</v>
      </c>
      <c r="C9" s="6" t="s">
        <v>56</v>
      </c>
      <c r="D9" s="6" t="s">
        <v>26</v>
      </c>
      <c r="E9" s="6" t="s">
        <v>57</v>
      </c>
      <c r="F9" s="6" t="s">
        <v>45</v>
      </c>
      <c r="G9" s="6" t="s">
        <v>58</v>
      </c>
      <c r="H9" s="6"/>
      <c r="I9" s="6" t="s">
        <v>30</v>
      </c>
      <c r="J9" s="6" t="s">
        <v>47</v>
      </c>
      <c r="K9" s="6" t="s">
        <v>48</v>
      </c>
      <c r="L9" s="6" t="s">
        <v>49</v>
      </c>
      <c r="M9" s="6" t="s">
        <v>50</v>
      </c>
      <c r="N9" s="6" t="s">
        <v>37</v>
      </c>
      <c r="O9" s="6" t="s">
        <v>59</v>
      </c>
      <c r="P9" s="6" t="s">
        <v>35</v>
      </c>
      <c r="Q9" s="6" t="s">
        <v>60</v>
      </c>
      <c r="R9" s="6" t="s">
        <v>61</v>
      </c>
      <c r="S9" s="6" t="s">
        <v>37</v>
      </c>
      <c r="T9" s="7" t="s">
        <v>40</v>
      </c>
      <c r="U9" s="13">
        <v>0</v>
      </c>
    </row>
    <row r="10" spans="1:25" ht="72" hidden="1" x14ac:dyDescent="0.3">
      <c r="A10" s="5" t="s">
        <v>62</v>
      </c>
      <c r="B10" s="6" t="s">
        <v>63</v>
      </c>
      <c r="C10" s="6" t="s">
        <v>64</v>
      </c>
      <c r="D10" s="6" t="s">
        <v>26</v>
      </c>
      <c r="E10" s="6" t="s">
        <v>65</v>
      </c>
      <c r="F10" s="6" t="s">
        <v>45</v>
      </c>
      <c r="G10" s="6" t="s">
        <v>66</v>
      </c>
      <c r="H10" s="6"/>
      <c r="I10" s="6" t="s">
        <v>30</v>
      </c>
      <c r="J10" s="6" t="s">
        <v>67</v>
      </c>
      <c r="K10" s="6" t="s">
        <v>68</v>
      </c>
      <c r="L10" s="6" t="s">
        <v>69</v>
      </c>
      <c r="M10" s="6" t="s">
        <v>70</v>
      </c>
      <c r="N10" s="6" t="s">
        <v>37</v>
      </c>
      <c r="O10" s="6" t="s">
        <v>71</v>
      </c>
      <c r="P10" s="6" t="s">
        <v>72</v>
      </c>
      <c r="Q10" s="6" t="s">
        <v>73</v>
      </c>
      <c r="R10" s="6" t="s">
        <v>74</v>
      </c>
      <c r="S10" s="6" t="s">
        <v>37</v>
      </c>
      <c r="T10" s="7" t="s">
        <v>40</v>
      </c>
      <c r="U10" s="13">
        <v>0</v>
      </c>
    </row>
    <row r="11" spans="1:25" ht="72" hidden="1" x14ac:dyDescent="0.3">
      <c r="A11" s="5" t="s">
        <v>75</v>
      </c>
      <c r="B11" s="6" t="s">
        <v>76</v>
      </c>
      <c r="C11" s="6" t="s">
        <v>77</v>
      </c>
      <c r="D11" s="6" t="s">
        <v>26</v>
      </c>
      <c r="E11" s="6" t="s">
        <v>78</v>
      </c>
      <c r="F11" s="6" t="s">
        <v>45</v>
      </c>
      <c r="G11" s="6" t="s">
        <v>79</v>
      </c>
      <c r="H11" s="6"/>
      <c r="I11" s="6" t="s">
        <v>30</v>
      </c>
      <c r="J11" s="6" t="s">
        <v>47</v>
      </c>
      <c r="K11" s="6" t="s">
        <v>48</v>
      </c>
      <c r="L11" s="6" t="s">
        <v>49</v>
      </c>
      <c r="M11" s="6" t="s">
        <v>80</v>
      </c>
      <c r="N11" s="6" t="s">
        <v>37</v>
      </c>
      <c r="O11" s="6" t="s">
        <v>81</v>
      </c>
      <c r="P11" s="6" t="s">
        <v>35</v>
      </c>
      <c r="Q11" s="6" t="s">
        <v>82</v>
      </c>
      <c r="R11" s="6" t="s">
        <v>83</v>
      </c>
      <c r="S11" s="6" t="s">
        <v>84</v>
      </c>
      <c r="T11" s="7" t="s">
        <v>40</v>
      </c>
      <c r="U11" s="13">
        <v>0</v>
      </c>
    </row>
    <row r="12" spans="1:25" ht="28.8" hidden="1" x14ac:dyDescent="0.3">
      <c r="A12" s="5" t="s">
        <v>85</v>
      </c>
      <c r="B12" s="6" t="s">
        <v>86</v>
      </c>
      <c r="C12" s="6" t="s">
        <v>87</v>
      </c>
      <c r="D12" s="6" t="s">
        <v>26</v>
      </c>
      <c r="E12" s="6" t="s">
        <v>88</v>
      </c>
      <c r="F12" s="6" t="s">
        <v>45</v>
      </c>
      <c r="G12" s="6" t="s">
        <v>89</v>
      </c>
      <c r="H12" s="6"/>
      <c r="I12" s="6" t="s">
        <v>30</v>
      </c>
      <c r="J12" s="6" t="s">
        <v>47</v>
      </c>
      <c r="K12" s="6" t="s">
        <v>48</v>
      </c>
      <c r="L12" s="6" t="s">
        <v>49</v>
      </c>
      <c r="M12" s="6" t="s">
        <v>90</v>
      </c>
      <c r="N12" s="6" t="s">
        <v>35</v>
      </c>
      <c r="O12" s="6" t="s">
        <v>91</v>
      </c>
      <c r="P12" s="6" t="s">
        <v>84</v>
      </c>
      <c r="Q12" s="6" t="s">
        <v>92</v>
      </c>
      <c r="R12" s="6" t="s">
        <v>93</v>
      </c>
      <c r="S12" s="6" t="s">
        <v>35</v>
      </c>
      <c r="T12" s="7" t="s">
        <v>40</v>
      </c>
      <c r="U12" s="13">
        <v>0</v>
      </c>
    </row>
    <row r="13" spans="1:25" ht="28.8" hidden="1" x14ac:dyDescent="0.3">
      <c r="A13" s="5" t="s">
        <v>94</v>
      </c>
      <c r="B13" s="6" t="s">
        <v>95</v>
      </c>
      <c r="C13" s="6" t="s">
        <v>96</v>
      </c>
      <c r="D13" s="6" t="s">
        <v>26</v>
      </c>
      <c r="E13" s="6" t="s">
        <v>97</v>
      </c>
      <c r="F13" s="6" t="s">
        <v>45</v>
      </c>
      <c r="G13" s="6" t="s">
        <v>98</v>
      </c>
      <c r="H13" s="6"/>
      <c r="I13" s="6" t="s">
        <v>30</v>
      </c>
      <c r="J13" s="6" t="s">
        <v>99</v>
      </c>
      <c r="K13" s="6" t="s">
        <v>100</v>
      </c>
      <c r="L13" s="6" t="s">
        <v>101</v>
      </c>
      <c r="M13" s="6" t="s">
        <v>90</v>
      </c>
      <c r="N13" s="6" t="s">
        <v>37</v>
      </c>
      <c r="O13" s="6" t="s">
        <v>102</v>
      </c>
      <c r="P13" s="6" t="s">
        <v>35</v>
      </c>
      <c r="Q13" s="6" t="s">
        <v>103</v>
      </c>
      <c r="R13" s="6" t="s">
        <v>104</v>
      </c>
      <c r="S13" s="6" t="s">
        <v>84</v>
      </c>
      <c r="T13" s="7" t="s">
        <v>40</v>
      </c>
      <c r="U13" s="13">
        <v>0</v>
      </c>
    </row>
    <row r="14" spans="1:25" ht="115.2" hidden="1" x14ac:dyDescent="0.3">
      <c r="A14" s="5" t="s">
        <v>105</v>
      </c>
      <c r="B14" s="6" t="s">
        <v>106</v>
      </c>
      <c r="C14" s="6" t="s">
        <v>107</v>
      </c>
      <c r="D14" s="6" t="s">
        <v>26</v>
      </c>
      <c r="E14" s="6" t="s">
        <v>108</v>
      </c>
      <c r="F14" s="6" t="s">
        <v>45</v>
      </c>
      <c r="G14" s="6" t="s">
        <v>109</v>
      </c>
      <c r="H14" s="6"/>
      <c r="I14" s="6" t="s">
        <v>30</v>
      </c>
      <c r="J14" s="6" t="s">
        <v>99</v>
      </c>
      <c r="K14" s="6" t="s">
        <v>100</v>
      </c>
      <c r="L14" s="6" t="s">
        <v>101</v>
      </c>
      <c r="M14" s="6" t="s">
        <v>110</v>
      </c>
      <c r="N14" s="6" t="s">
        <v>35</v>
      </c>
      <c r="O14" s="6" t="s">
        <v>111</v>
      </c>
      <c r="P14" s="6" t="s">
        <v>37</v>
      </c>
      <c r="Q14" s="6" t="s">
        <v>112</v>
      </c>
      <c r="R14" s="6" t="s">
        <v>113</v>
      </c>
      <c r="S14" s="6" t="s">
        <v>35</v>
      </c>
      <c r="T14" s="7" t="s">
        <v>40</v>
      </c>
      <c r="U14" s="13">
        <v>0</v>
      </c>
    </row>
    <row r="15" spans="1:25" ht="28.8" x14ac:dyDescent="0.3">
      <c r="A15" s="5" t="s">
        <v>1823</v>
      </c>
      <c r="B15" s="8" t="s">
        <v>118</v>
      </c>
      <c r="C15" s="8" t="s">
        <v>119</v>
      </c>
      <c r="D15" s="8" t="s">
        <v>114</v>
      </c>
      <c r="E15" s="8" t="s">
        <v>120</v>
      </c>
      <c r="F15" s="8" t="s">
        <v>28</v>
      </c>
      <c r="G15" s="8" t="s">
        <v>121</v>
      </c>
      <c r="H15" s="8"/>
      <c r="I15" s="8" t="s">
        <v>122</v>
      </c>
      <c r="J15" s="8" t="s">
        <v>67</v>
      </c>
      <c r="K15" s="8" t="s">
        <v>123</v>
      </c>
      <c r="L15" s="8" t="s">
        <v>69</v>
      </c>
      <c r="M15" s="8" t="s">
        <v>90</v>
      </c>
      <c r="N15" s="8" t="s">
        <v>84</v>
      </c>
      <c r="O15" s="8" t="s">
        <v>124</v>
      </c>
      <c r="P15" s="8" t="s">
        <v>72</v>
      </c>
      <c r="Q15" s="8" t="s">
        <v>125</v>
      </c>
      <c r="R15" s="8" t="s">
        <v>126</v>
      </c>
      <c r="S15" s="8" t="s">
        <v>84</v>
      </c>
      <c r="T15" s="35" t="s">
        <v>40</v>
      </c>
      <c r="U15" s="38">
        <v>54.25</v>
      </c>
      <c r="V15" s="38">
        <v>364</v>
      </c>
      <c r="W15" s="38">
        <f>U15*V15</f>
        <v>19747</v>
      </c>
      <c r="X15" s="38"/>
      <c r="Y15" s="39" t="s">
        <v>1962</v>
      </c>
    </row>
    <row r="16" spans="1:25" ht="72" hidden="1" x14ac:dyDescent="0.3">
      <c r="A16" s="5" t="s">
        <v>117</v>
      </c>
      <c r="B16" s="6" t="s">
        <v>146</v>
      </c>
      <c r="C16" s="6" t="s">
        <v>147</v>
      </c>
      <c r="D16" s="6" t="s">
        <v>26</v>
      </c>
      <c r="E16" s="6" t="s">
        <v>148</v>
      </c>
      <c r="F16" s="6" t="s">
        <v>45</v>
      </c>
      <c r="G16" s="6" t="s">
        <v>149</v>
      </c>
      <c r="H16" s="6"/>
      <c r="I16" s="6" t="s">
        <v>30</v>
      </c>
      <c r="J16" s="6" t="s">
        <v>67</v>
      </c>
      <c r="K16" s="6" t="s">
        <v>68</v>
      </c>
      <c r="L16" s="6" t="s">
        <v>69</v>
      </c>
      <c r="M16" s="6" t="s">
        <v>70</v>
      </c>
      <c r="N16" s="6" t="s">
        <v>72</v>
      </c>
      <c r="O16" s="6" t="s">
        <v>150</v>
      </c>
      <c r="P16" s="6" t="s">
        <v>151</v>
      </c>
      <c r="Q16" s="6" t="s">
        <v>152</v>
      </c>
      <c r="R16" s="6" t="s">
        <v>153</v>
      </c>
      <c r="S16" s="6" t="s">
        <v>151</v>
      </c>
      <c r="T16" s="7" t="s">
        <v>40</v>
      </c>
      <c r="U16" s="13">
        <v>0</v>
      </c>
    </row>
    <row r="17" spans="1:21" ht="72" hidden="1" x14ac:dyDescent="0.3">
      <c r="A17" s="5" t="s">
        <v>1824</v>
      </c>
      <c r="B17" s="6" t="s">
        <v>155</v>
      </c>
      <c r="C17" s="6" t="s">
        <v>156</v>
      </c>
      <c r="D17" s="6" t="s">
        <v>26</v>
      </c>
      <c r="E17" s="6" t="s">
        <v>157</v>
      </c>
      <c r="F17" s="6" t="s">
        <v>45</v>
      </c>
      <c r="G17" s="6" t="s">
        <v>158</v>
      </c>
      <c r="H17" s="6"/>
      <c r="I17" s="6" t="s">
        <v>30</v>
      </c>
      <c r="J17" s="6" t="s">
        <v>67</v>
      </c>
      <c r="K17" s="6" t="s">
        <v>68</v>
      </c>
      <c r="L17" s="6" t="s">
        <v>69</v>
      </c>
      <c r="M17" s="6" t="s">
        <v>80</v>
      </c>
      <c r="N17" s="6" t="s">
        <v>159</v>
      </c>
      <c r="O17" s="6" t="s">
        <v>73</v>
      </c>
      <c r="P17" s="6" t="s">
        <v>160</v>
      </c>
      <c r="Q17" s="6" t="s">
        <v>161</v>
      </c>
      <c r="R17" s="6" t="s">
        <v>153</v>
      </c>
      <c r="S17" s="6" t="s">
        <v>160</v>
      </c>
      <c r="T17" s="7" t="s">
        <v>40</v>
      </c>
      <c r="U17" s="13">
        <v>0</v>
      </c>
    </row>
    <row r="18" spans="1:21" ht="28.8" hidden="1" x14ac:dyDescent="0.3">
      <c r="A18" s="5" t="s">
        <v>1825</v>
      </c>
      <c r="B18" s="6" t="s">
        <v>163</v>
      </c>
      <c r="C18" s="6" t="s">
        <v>164</v>
      </c>
      <c r="D18" s="6" t="s">
        <v>26</v>
      </c>
      <c r="E18" s="6" t="s">
        <v>165</v>
      </c>
      <c r="F18" s="6" t="s">
        <v>45</v>
      </c>
      <c r="G18" s="6" t="s">
        <v>166</v>
      </c>
      <c r="H18" s="6"/>
      <c r="I18" s="6" t="s">
        <v>30</v>
      </c>
      <c r="J18" s="6" t="s">
        <v>167</v>
      </c>
      <c r="K18" s="6" t="s">
        <v>168</v>
      </c>
      <c r="L18" s="6" t="s">
        <v>169</v>
      </c>
      <c r="M18" s="6" t="s">
        <v>90</v>
      </c>
      <c r="N18" s="6" t="s">
        <v>35</v>
      </c>
      <c r="O18" s="6" t="s">
        <v>170</v>
      </c>
      <c r="P18" s="6" t="s">
        <v>37</v>
      </c>
      <c r="Q18" s="6" t="s">
        <v>171</v>
      </c>
      <c r="R18" s="6" t="s">
        <v>172</v>
      </c>
      <c r="S18" s="6" t="s">
        <v>35</v>
      </c>
      <c r="T18" s="7" t="s">
        <v>40</v>
      </c>
      <c r="U18" s="13">
        <v>0</v>
      </c>
    </row>
    <row r="19" spans="1:21" ht="57.6" hidden="1" x14ac:dyDescent="0.3">
      <c r="A19" s="5" t="s">
        <v>1826</v>
      </c>
      <c r="B19" s="6" t="s">
        <v>174</v>
      </c>
      <c r="C19" s="6" t="s">
        <v>175</v>
      </c>
      <c r="D19" s="6" t="s">
        <v>26</v>
      </c>
      <c r="E19" s="6" t="s">
        <v>176</v>
      </c>
      <c r="F19" s="6" t="s">
        <v>45</v>
      </c>
      <c r="G19" s="6" t="s">
        <v>177</v>
      </c>
      <c r="H19" s="6"/>
      <c r="I19" s="6" t="s">
        <v>30</v>
      </c>
      <c r="J19" s="6" t="s">
        <v>167</v>
      </c>
      <c r="K19" s="6" t="s">
        <v>168</v>
      </c>
      <c r="L19" s="6" t="s">
        <v>169</v>
      </c>
      <c r="M19" s="6" t="s">
        <v>178</v>
      </c>
      <c r="N19" s="6" t="s">
        <v>37</v>
      </c>
      <c r="O19" s="6" t="s">
        <v>179</v>
      </c>
      <c r="P19" s="6" t="s">
        <v>128</v>
      </c>
      <c r="Q19" s="6" t="s">
        <v>180</v>
      </c>
      <c r="R19" s="6" t="s">
        <v>181</v>
      </c>
      <c r="S19" s="6" t="s">
        <v>128</v>
      </c>
      <c r="T19" s="7" t="s">
        <v>40</v>
      </c>
      <c r="U19" s="13">
        <v>0</v>
      </c>
    </row>
    <row r="20" spans="1:21" ht="43.2" hidden="1" x14ac:dyDescent="0.3">
      <c r="A20" s="5" t="s">
        <v>1827</v>
      </c>
      <c r="B20" s="6" t="s">
        <v>183</v>
      </c>
      <c r="C20" s="6" t="s">
        <v>184</v>
      </c>
      <c r="D20" s="6" t="s">
        <v>26</v>
      </c>
      <c r="E20" s="6" t="s">
        <v>185</v>
      </c>
      <c r="F20" s="6" t="s">
        <v>45</v>
      </c>
      <c r="G20" s="6" t="s">
        <v>186</v>
      </c>
      <c r="H20" s="6"/>
      <c r="I20" s="6" t="s">
        <v>30</v>
      </c>
      <c r="J20" s="6" t="s">
        <v>167</v>
      </c>
      <c r="K20" s="6" t="s">
        <v>168</v>
      </c>
      <c r="L20" s="6" t="s">
        <v>169</v>
      </c>
      <c r="M20" s="6" t="s">
        <v>129</v>
      </c>
      <c r="N20" s="6" t="s">
        <v>128</v>
      </c>
      <c r="O20" s="6" t="s">
        <v>187</v>
      </c>
      <c r="P20" s="6" t="s">
        <v>37</v>
      </c>
      <c r="Q20" s="6" t="s">
        <v>188</v>
      </c>
      <c r="R20" s="6" t="s">
        <v>189</v>
      </c>
      <c r="S20" s="6" t="s">
        <v>128</v>
      </c>
      <c r="T20" s="7" t="s">
        <v>40</v>
      </c>
      <c r="U20" s="13">
        <v>0</v>
      </c>
    </row>
    <row r="21" spans="1:21" ht="72" hidden="1" x14ac:dyDescent="0.3">
      <c r="A21" s="5" t="s">
        <v>1828</v>
      </c>
      <c r="B21" s="6" t="s">
        <v>191</v>
      </c>
      <c r="C21" s="6" t="s">
        <v>192</v>
      </c>
      <c r="D21" s="6" t="s">
        <v>26</v>
      </c>
      <c r="E21" s="6" t="s">
        <v>193</v>
      </c>
      <c r="F21" s="6" t="s">
        <v>45</v>
      </c>
      <c r="G21" s="6" t="s">
        <v>194</v>
      </c>
      <c r="H21" s="6"/>
      <c r="I21" s="6" t="s">
        <v>30</v>
      </c>
      <c r="J21" s="6" t="s">
        <v>47</v>
      </c>
      <c r="K21" s="6" t="s">
        <v>48</v>
      </c>
      <c r="L21" s="6" t="s">
        <v>49</v>
      </c>
      <c r="M21" s="6" t="s">
        <v>70</v>
      </c>
      <c r="N21" s="6" t="s">
        <v>133</v>
      </c>
      <c r="O21" s="6" t="s">
        <v>195</v>
      </c>
      <c r="P21" s="6" t="s">
        <v>196</v>
      </c>
      <c r="Q21" s="6" t="s">
        <v>197</v>
      </c>
      <c r="R21" s="6" t="s">
        <v>198</v>
      </c>
      <c r="S21" s="6" t="s">
        <v>133</v>
      </c>
      <c r="T21" s="7" t="s">
        <v>40</v>
      </c>
      <c r="U21" s="13">
        <v>0</v>
      </c>
    </row>
    <row r="22" spans="1:21" ht="43.2" hidden="1" x14ac:dyDescent="0.3">
      <c r="A22" s="5" t="s">
        <v>1829</v>
      </c>
      <c r="B22" s="6" t="s">
        <v>200</v>
      </c>
      <c r="C22" s="6" t="s">
        <v>201</v>
      </c>
      <c r="D22" s="6" t="s">
        <v>26</v>
      </c>
      <c r="E22" s="6" t="s">
        <v>202</v>
      </c>
      <c r="F22" s="6" t="s">
        <v>45</v>
      </c>
      <c r="G22" s="6" t="s">
        <v>203</v>
      </c>
      <c r="H22" s="6"/>
      <c r="I22" s="6" t="s">
        <v>30</v>
      </c>
      <c r="J22" s="6" t="s">
        <v>47</v>
      </c>
      <c r="K22" s="6" t="s">
        <v>48</v>
      </c>
      <c r="L22" s="6" t="s">
        <v>49</v>
      </c>
      <c r="M22" s="6" t="s">
        <v>129</v>
      </c>
      <c r="N22" s="6" t="s">
        <v>196</v>
      </c>
      <c r="O22" s="6" t="s">
        <v>204</v>
      </c>
      <c r="P22" s="6" t="s">
        <v>133</v>
      </c>
      <c r="Q22" s="6" t="s">
        <v>205</v>
      </c>
      <c r="R22" s="6" t="s">
        <v>206</v>
      </c>
      <c r="S22" s="6" t="s">
        <v>196</v>
      </c>
      <c r="T22" s="7" t="s">
        <v>40</v>
      </c>
      <c r="U22" s="13">
        <v>0</v>
      </c>
    </row>
    <row r="23" spans="1:21" ht="86.4" hidden="1" x14ac:dyDescent="0.3">
      <c r="A23" s="5" t="s">
        <v>1830</v>
      </c>
      <c r="B23" s="6" t="s">
        <v>208</v>
      </c>
      <c r="C23" s="6" t="s">
        <v>209</v>
      </c>
      <c r="D23" s="6" t="s">
        <v>26</v>
      </c>
      <c r="E23" s="6" t="s">
        <v>210</v>
      </c>
      <c r="F23" s="6" t="s">
        <v>45</v>
      </c>
      <c r="G23" s="6" t="s">
        <v>211</v>
      </c>
      <c r="H23" s="6"/>
      <c r="I23" s="6" t="s">
        <v>30</v>
      </c>
      <c r="J23" s="6" t="s">
        <v>47</v>
      </c>
      <c r="K23" s="6" t="s">
        <v>48</v>
      </c>
      <c r="L23" s="6" t="s">
        <v>49</v>
      </c>
      <c r="M23" s="6" t="s">
        <v>34</v>
      </c>
      <c r="N23" s="6" t="s">
        <v>37</v>
      </c>
      <c r="O23" s="6" t="s">
        <v>81</v>
      </c>
      <c r="P23" s="6" t="s">
        <v>35</v>
      </c>
      <c r="Q23" s="6" t="s">
        <v>82</v>
      </c>
      <c r="R23" s="6" t="s">
        <v>212</v>
      </c>
      <c r="S23" s="6" t="s">
        <v>35</v>
      </c>
      <c r="T23" s="7" t="s">
        <v>40</v>
      </c>
      <c r="U23" s="13">
        <v>0</v>
      </c>
    </row>
    <row r="24" spans="1:21" ht="28.8" hidden="1" x14ac:dyDescent="0.3">
      <c r="A24" s="5" t="s">
        <v>1831</v>
      </c>
      <c r="B24" s="6" t="s">
        <v>214</v>
      </c>
      <c r="C24" s="6" t="s">
        <v>215</v>
      </c>
      <c r="D24" s="6" t="s">
        <v>26</v>
      </c>
      <c r="E24" s="6" t="s">
        <v>216</v>
      </c>
      <c r="F24" s="6" t="s">
        <v>45</v>
      </c>
      <c r="G24" s="6" t="s">
        <v>217</v>
      </c>
      <c r="H24" s="6"/>
      <c r="I24" s="6" t="s">
        <v>30</v>
      </c>
      <c r="J24" s="6" t="s">
        <v>47</v>
      </c>
      <c r="K24" s="6" t="s">
        <v>48</v>
      </c>
      <c r="L24" s="6" t="s">
        <v>49</v>
      </c>
      <c r="M24" s="6" t="s">
        <v>90</v>
      </c>
      <c r="N24" s="6" t="s">
        <v>35</v>
      </c>
      <c r="O24" s="6" t="s">
        <v>218</v>
      </c>
      <c r="P24" s="6" t="s">
        <v>37</v>
      </c>
      <c r="Q24" s="6" t="s">
        <v>219</v>
      </c>
      <c r="R24" s="6" t="s">
        <v>104</v>
      </c>
      <c r="S24" s="6" t="s">
        <v>35</v>
      </c>
      <c r="T24" s="7" t="s">
        <v>40</v>
      </c>
      <c r="U24" s="13">
        <v>0</v>
      </c>
    </row>
    <row r="25" spans="1:21" ht="72" hidden="1" x14ac:dyDescent="0.3">
      <c r="A25" s="5" t="s">
        <v>1832</v>
      </c>
      <c r="B25" s="6" t="s">
        <v>221</v>
      </c>
      <c r="C25" s="6" t="s">
        <v>222</v>
      </c>
      <c r="D25" s="6" t="s">
        <v>26</v>
      </c>
      <c r="E25" s="6" t="s">
        <v>223</v>
      </c>
      <c r="F25" s="6" t="s">
        <v>45</v>
      </c>
      <c r="G25" s="6" t="s">
        <v>203</v>
      </c>
      <c r="H25" s="6"/>
      <c r="I25" s="6" t="s">
        <v>30</v>
      </c>
      <c r="J25" s="6" t="s">
        <v>47</v>
      </c>
      <c r="K25" s="6" t="s">
        <v>48</v>
      </c>
      <c r="L25" s="6" t="s">
        <v>49</v>
      </c>
      <c r="M25" s="6" t="s">
        <v>70</v>
      </c>
      <c r="N25" s="6" t="s">
        <v>159</v>
      </c>
      <c r="O25" s="6" t="s">
        <v>224</v>
      </c>
      <c r="P25" s="6" t="s">
        <v>160</v>
      </c>
      <c r="Q25" s="6" t="s">
        <v>225</v>
      </c>
      <c r="R25" s="6" t="s">
        <v>226</v>
      </c>
      <c r="S25" s="6" t="s">
        <v>160</v>
      </c>
      <c r="T25" s="7" t="s">
        <v>40</v>
      </c>
      <c r="U25" s="13">
        <v>0</v>
      </c>
    </row>
    <row r="26" spans="1:21" ht="43.2" hidden="1" x14ac:dyDescent="0.3">
      <c r="A26" s="5" t="s">
        <v>1833</v>
      </c>
      <c r="B26" s="6" t="s">
        <v>228</v>
      </c>
      <c r="C26" s="6" t="s">
        <v>229</v>
      </c>
      <c r="D26" s="6" t="s">
        <v>26</v>
      </c>
      <c r="E26" s="6" t="s">
        <v>230</v>
      </c>
      <c r="F26" s="6" t="s">
        <v>45</v>
      </c>
      <c r="G26" s="6" t="s">
        <v>231</v>
      </c>
      <c r="H26" s="6"/>
      <c r="I26" s="6" t="s">
        <v>30</v>
      </c>
      <c r="J26" s="6" t="s">
        <v>47</v>
      </c>
      <c r="K26" s="6" t="s">
        <v>48</v>
      </c>
      <c r="L26" s="6" t="s">
        <v>49</v>
      </c>
      <c r="M26" s="6" t="s">
        <v>129</v>
      </c>
      <c r="N26" s="6" t="s">
        <v>160</v>
      </c>
      <c r="O26" s="6" t="s">
        <v>232</v>
      </c>
      <c r="P26" s="6" t="s">
        <v>84</v>
      </c>
      <c r="Q26" s="6" t="s">
        <v>233</v>
      </c>
      <c r="R26" s="6" t="s">
        <v>234</v>
      </c>
      <c r="S26" s="6" t="s">
        <v>160</v>
      </c>
      <c r="T26" s="7" t="s">
        <v>40</v>
      </c>
      <c r="U26" s="13">
        <v>0</v>
      </c>
    </row>
    <row r="27" spans="1:21" ht="57.6" hidden="1" x14ac:dyDescent="0.3">
      <c r="A27" s="5" t="s">
        <v>1834</v>
      </c>
      <c r="B27" s="6" t="s">
        <v>236</v>
      </c>
      <c r="C27" s="6" t="s">
        <v>237</v>
      </c>
      <c r="D27" s="6" t="s">
        <v>26</v>
      </c>
      <c r="E27" s="6" t="s">
        <v>238</v>
      </c>
      <c r="F27" s="6" t="s">
        <v>45</v>
      </c>
      <c r="G27" s="6" t="s">
        <v>239</v>
      </c>
      <c r="H27" s="6"/>
      <c r="I27" s="6" t="s">
        <v>30</v>
      </c>
      <c r="J27" s="6" t="s">
        <v>47</v>
      </c>
      <c r="K27" s="6" t="s">
        <v>48</v>
      </c>
      <c r="L27" s="6" t="s">
        <v>49</v>
      </c>
      <c r="M27" s="6" t="s">
        <v>178</v>
      </c>
      <c r="N27" s="6" t="s">
        <v>84</v>
      </c>
      <c r="O27" s="6" t="s">
        <v>240</v>
      </c>
      <c r="P27" s="6" t="s">
        <v>128</v>
      </c>
      <c r="Q27" s="6" t="s">
        <v>241</v>
      </c>
      <c r="R27" s="6" t="s">
        <v>242</v>
      </c>
      <c r="S27" s="6" t="s">
        <v>84</v>
      </c>
      <c r="T27" s="7" t="s">
        <v>40</v>
      </c>
      <c r="U27" s="13">
        <v>0</v>
      </c>
    </row>
    <row r="28" spans="1:21" ht="72" hidden="1" x14ac:dyDescent="0.3">
      <c r="A28" s="5" t="s">
        <v>1835</v>
      </c>
      <c r="B28" s="6" t="s">
        <v>244</v>
      </c>
      <c r="C28" s="6" t="s">
        <v>245</v>
      </c>
      <c r="D28" s="6" t="s">
        <v>26</v>
      </c>
      <c r="E28" s="6" t="s">
        <v>246</v>
      </c>
      <c r="F28" s="6" t="s">
        <v>45</v>
      </c>
      <c r="G28" s="6" t="s">
        <v>247</v>
      </c>
      <c r="H28" s="6"/>
      <c r="I28" s="6" t="s">
        <v>30</v>
      </c>
      <c r="J28" s="6" t="s">
        <v>31</v>
      </c>
      <c r="K28" s="6" t="s">
        <v>32</v>
      </c>
      <c r="L28" s="6" t="s">
        <v>33</v>
      </c>
      <c r="M28" s="6" t="s">
        <v>248</v>
      </c>
      <c r="N28" s="6" t="s">
        <v>133</v>
      </c>
      <c r="O28" s="6" t="s">
        <v>249</v>
      </c>
      <c r="P28" s="6" t="s">
        <v>84</v>
      </c>
      <c r="Q28" s="6" t="s">
        <v>250</v>
      </c>
      <c r="R28" s="6" t="s">
        <v>251</v>
      </c>
      <c r="S28" s="6" t="s">
        <v>133</v>
      </c>
      <c r="T28" s="7" t="s">
        <v>40</v>
      </c>
      <c r="U28" s="13">
        <v>0</v>
      </c>
    </row>
    <row r="29" spans="1:21" ht="72" hidden="1" x14ac:dyDescent="0.3">
      <c r="A29" s="5" t="s">
        <v>1836</v>
      </c>
      <c r="B29" s="6" t="s">
        <v>253</v>
      </c>
      <c r="C29" s="6" t="s">
        <v>254</v>
      </c>
      <c r="D29" s="6" t="s">
        <v>26</v>
      </c>
      <c r="E29" s="6" t="s">
        <v>255</v>
      </c>
      <c r="F29" s="6" t="s">
        <v>45</v>
      </c>
      <c r="G29" s="6" t="s">
        <v>256</v>
      </c>
      <c r="H29" s="6"/>
      <c r="I29" s="6" t="s">
        <v>30</v>
      </c>
      <c r="J29" s="6" t="s">
        <v>31</v>
      </c>
      <c r="K29" s="6" t="s">
        <v>32</v>
      </c>
      <c r="L29" s="6" t="s">
        <v>33</v>
      </c>
      <c r="M29" s="6" t="s">
        <v>80</v>
      </c>
      <c r="N29" s="6" t="s">
        <v>257</v>
      </c>
      <c r="O29" s="6" t="s">
        <v>258</v>
      </c>
      <c r="P29" s="6" t="s">
        <v>133</v>
      </c>
      <c r="Q29" s="6" t="s">
        <v>259</v>
      </c>
      <c r="R29" s="6" t="s">
        <v>260</v>
      </c>
      <c r="S29" s="6" t="s">
        <v>257</v>
      </c>
      <c r="T29" s="7" t="s">
        <v>40</v>
      </c>
      <c r="U29" s="13">
        <v>0</v>
      </c>
    </row>
    <row r="30" spans="1:21" ht="72" hidden="1" x14ac:dyDescent="0.3">
      <c r="A30" s="5" t="s">
        <v>1837</v>
      </c>
      <c r="B30" s="6" t="s">
        <v>262</v>
      </c>
      <c r="C30" s="6" t="s">
        <v>263</v>
      </c>
      <c r="D30" s="6" t="s">
        <v>26</v>
      </c>
      <c r="E30" s="6" t="s">
        <v>264</v>
      </c>
      <c r="F30" s="6" t="s">
        <v>45</v>
      </c>
      <c r="G30" s="6" t="s">
        <v>265</v>
      </c>
      <c r="H30" s="6"/>
      <c r="I30" s="6" t="s">
        <v>30</v>
      </c>
      <c r="J30" s="6" t="s">
        <v>266</v>
      </c>
      <c r="K30" s="6" t="s">
        <v>267</v>
      </c>
      <c r="L30" s="6" t="s">
        <v>268</v>
      </c>
      <c r="M30" s="6" t="s">
        <v>70</v>
      </c>
      <c r="N30" s="6" t="s">
        <v>133</v>
      </c>
      <c r="O30" s="6" t="s">
        <v>269</v>
      </c>
      <c r="P30" s="6" t="s">
        <v>270</v>
      </c>
      <c r="Q30" s="6" t="s">
        <v>271</v>
      </c>
      <c r="R30" s="6" t="s">
        <v>74</v>
      </c>
      <c r="S30" s="6" t="s">
        <v>133</v>
      </c>
      <c r="T30" s="7" t="s">
        <v>40</v>
      </c>
      <c r="U30" s="13">
        <v>0</v>
      </c>
    </row>
    <row r="31" spans="1:21" ht="43.2" hidden="1" x14ac:dyDescent="0.3">
      <c r="A31" s="5" t="s">
        <v>1838</v>
      </c>
      <c r="B31" s="6" t="s">
        <v>273</v>
      </c>
      <c r="C31" s="6" t="s">
        <v>274</v>
      </c>
      <c r="D31" s="6" t="s">
        <v>26</v>
      </c>
      <c r="E31" s="6" t="s">
        <v>275</v>
      </c>
      <c r="F31" s="6" t="s">
        <v>45</v>
      </c>
      <c r="G31" s="6" t="s">
        <v>276</v>
      </c>
      <c r="H31" s="6"/>
      <c r="I31" s="6" t="s">
        <v>30</v>
      </c>
      <c r="J31" s="6" t="s">
        <v>31</v>
      </c>
      <c r="K31" s="6" t="s">
        <v>32</v>
      </c>
      <c r="L31" s="6" t="s">
        <v>33</v>
      </c>
      <c r="M31" s="6" t="s">
        <v>129</v>
      </c>
      <c r="N31" s="6" t="s">
        <v>270</v>
      </c>
      <c r="O31" s="6" t="s">
        <v>277</v>
      </c>
      <c r="P31" s="6" t="s">
        <v>133</v>
      </c>
      <c r="Q31" s="6" t="s">
        <v>278</v>
      </c>
      <c r="R31" s="6" t="s">
        <v>279</v>
      </c>
      <c r="S31" s="6" t="s">
        <v>270</v>
      </c>
      <c r="T31" s="7" t="s">
        <v>40</v>
      </c>
      <c r="U31" s="13">
        <v>0</v>
      </c>
    </row>
    <row r="32" spans="1:21" ht="28.8" hidden="1" x14ac:dyDescent="0.3">
      <c r="A32" s="5" t="s">
        <v>1839</v>
      </c>
      <c r="B32" s="8" t="s">
        <v>280</v>
      </c>
      <c r="C32" s="8" t="s">
        <v>281</v>
      </c>
      <c r="D32" s="8" t="s">
        <v>282</v>
      </c>
      <c r="E32" s="8" t="s">
        <v>283</v>
      </c>
      <c r="F32" s="8" t="s">
        <v>45</v>
      </c>
      <c r="G32" s="8" t="s">
        <v>284</v>
      </c>
      <c r="H32" s="8"/>
      <c r="I32" s="8" t="s">
        <v>122</v>
      </c>
      <c r="J32" s="8" t="s">
        <v>67</v>
      </c>
      <c r="K32" s="8" t="s">
        <v>123</v>
      </c>
      <c r="L32" s="8" t="s">
        <v>69</v>
      </c>
      <c r="M32" s="8" t="s">
        <v>285</v>
      </c>
      <c r="N32" s="8" t="s">
        <v>84</v>
      </c>
      <c r="O32" s="8" t="s">
        <v>286</v>
      </c>
      <c r="P32" s="8" t="s">
        <v>151</v>
      </c>
      <c r="Q32" s="8" t="s">
        <v>287</v>
      </c>
      <c r="R32" s="8" t="s">
        <v>288</v>
      </c>
      <c r="S32" s="8" t="s">
        <v>84</v>
      </c>
      <c r="T32" s="9" t="s">
        <v>40</v>
      </c>
      <c r="U32" s="12">
        <v>0</v>
      </c>
    </row>
    <row r="33" spans="1:25" ht="43.2" x14ac:dyDescent="0.3">
      <c r="A33" s="5" t="s">
        <v>145</v>
      </c>
      <c r="B33" s="8" t="s">
        <v>290</v>
      </c>
      <c r="C33" s="8" t="s">
        <v>291</v>
      </c>
      <c r="D33" s="8" t="s">
        <v>114</v>
      </c>
      <c r="E33" s="8" t="s">
        <v>292</v>
      </c>
      <c r="F33" s="8" t="s">
        <v>45</v>
      </c>
      <c r="G33" s="8" t="s">
        <v>293</v>
      </c>
      <c r="H33" s="8" t="s">
        <v>294</v>
      </c>
      <c r="I33" s="8" t="s">
        <v>295</v>
      </c>
      <c r="J33" s="8" t="s">
        <v>67</v>
      </c>
      <c r="K33" s="8" t="s">
        <v>123</v>
      </c>
      <c r="L33" s="8" t="s">
        <v>69</v>
      </c>
      <c r="M33" s="8" t="s">
        <v>296</v>
      </c>
      <c r="N33" s="8" t="s">
        <v>133</v>
      </c>
      <c r="O33" s="29" t="s">
        <v>442</v>
      </c>
      <c r="P33" s="8" t="s">
        <v>297</v>
      </c>
      <c r="Q33" s="29" t="s">
        <v>645</v>
      </c>
      <c r="R33" s="8" t="s">
        <v>299</v>
      </c>
      <c r="S33" s="8" t="s">
        <v>133</v>
      </c>
      <c r="T33" s="10"/>
      <c r="U33" s="38">
        <v>160.05500000000001</v>
      </c>
      <c r="V33" s="38">
        <v>96</v>
      </c>
      <c r="W33" s="38">
        <f t="shared" ref="W33:W60" si="0">U33*V33</f>
        <v>15365.28</v>
      </c>
      <c r="X33" s="38"/>
      <c r="Y33" s="39" t="s">
        <v>1962</v>
      </c>
    </row>
    <row r="34" spans="1:25" ht="43.2" hidden="1" x14ac:dyDescent="0.3">
      <c r="A34" s="5" t="s">
        <v>154</v>
      </c>
      <c r="B34" s="8" t="s">
        <v>301</v>
      </c>
      <c r="C34" s="8" t="s">
        <v>302</v>
      </c>
      <c r="D34" s="8" t="s">
        <v>114</v>
      </c>
      <c r="E34" s="8" t="s">
        <v>303</v>
      </c>
      <c r="F34" s="8" t="s">
        <v>45</v>
      </c>
      <c r="G34" s="8" t="s">
        <v>304</v>
      </c>
      <c r="H34" s="8"/>
      <c r="I34" s="8" t="s">
        <v>122</v>
      </c>
      <c r="J34" s="8" t="s">
        <v>305</v>
      </c>
      <c r="K34" s="8" t="s">
        <v>306</v>
      </c>
      <c r="L34" s="8" t="s">
        <v>69</v>
      </c>
      <c r="M34" s="8" t="s">
        <v>307</v>
      </c>
      <c r="N34" s="8" t="s">
        <v>84</v>
      </c>
      <c r="O34" s="8" t="s">
        <v>308</v>
      </c>
      <c r="P34" s="8" t="s">
        <v>297</v>
      </c>
      <c r="Q34" s="8" t="s">
        <v>309</v>
      </c>
      <c r="R34" s="8" t="s">
        <v>310</v>
      </c>
      <c r="S34" s="8" t="s">
        <v>84</v>
      </c>
      <c r="T34" s="9" t="s">
        <v>311</v>
      </c>
      <c r="U34" s="12">
        <v>0</v>
      </c>
    </row>
    <row r="35" spans="1:25" ht="57.6" x14ac:dyDescent="0.3">
      <c r="A35" s="5" t="s">
        <v>162</v>
      </c>
      <c r="B35" s="8" t="s">
        <v>312</v>
      </c>
      <c r="C35" s="8" t="s">
        <v>313</v>
      </c>
      <c r="D35" s="8" t="s">
        <v>114</v>
      </c>
      <c r="E35" s="8" t="s">
        <v>314</v>
      </c>
      <c r="F35" s="8" t="s">
        <v>45</v>
      </c>
      <c r="G35" s="8" t="s">
        <v>315</v>
      </c>
      <c r="H35" s="8"/>
      <c r="I35" s="8" t="s">
        <v>295</v>
      </c>
      <c r="J35" s="8" t="s">
        <v>67</v>
      </c>
      <c r="K35" s="8" t="s">
        <v>123</v>
      </c>
      <c r="L35" s="8" t="s">
        <v>69</v>
      </c>
      <c r="M35" s="8" t="s">
        <v>316</v>
      </c>
      <c r="N35" s="8" t="s">
        <v>133</v>
      </c>
      <c r="O35" s="8" t="s">
        <v>317</v>
      </c>
      <c r="P35" s="8" t="s">
        <v>297</v>
      </c>
      <c r="Q35" s="8" t="s">
        <v>318</v>
      </c>
      <c r="R35" s="8" t="s">
        <v>319</v>
      </c>
      <c r="S35" s="8" t="s">
        <v>133</v>
      </c>
      <c r="T35" s="35" t="s">
        <v>40</v>
      </c>
      <c r="U35" s="38">
        <v>160.05500000000001</v>
      </c>
      <c r="V35" s="38">
        <v>45</v>
      </c>
      <c r="W35" s="38">
        <f t="shared" si="0"/>
        <v>7202.4750000000004</v>
      </c>
      <c r="X35" s="38"/>
      <c r="Y35" s="39" t="s">
        <v>1962</v>
      </c>
    </row>
    <row r="36" spans="1:25" ht="57.6" x14ac:dyDescent="0.3">
      <c r="A36" s="5" t="s">
        <v>173</v>
      </c>
      <c r="B36" s="8" t="s">
        <v>321</v>
      </c>
      <c r="C36" s="8" t="s">
        <v>322</v>
      </c>
      <c r="D36" s="8" t="s">
        <v>114</v>
      </c>
      <c r="E36" s="8" t="s">
        <v>323</v>
      </c>
      <c r="F36" s="8" t="s">
        <v>45</v>
      </c>
      <c r="G36" s="8" t="s">
        <v>324</v>
      </c>
      <c r="H36" s="8"/>
      <c r="I36" s="8" t="s">
        <v>295</v>
      </c>
      <c r="J36" s="8" t="s">
        <v>67</v>
      </c>
      <c r="K36" s="8" t="s">
        <v>123</v>
      </c>
      <c r="L36" s="8" t="s">
        <v>69</v>
      </c>
      <c r="M36" s="8" t="s">
        <v>316</v>
      </c>
      <c r="N36" s="8" t="s">
        <v>133</v>
      </c>
      <c r="O36" s="8" t="s">
        <v>140</v>
      </c>
      <c r="P36" s="8" t="s">
        <v>72</v>
      </c>
      <c r="Q36" s="8" t="s">
        <v>325</v>
      </c>
      <c r="R36" s="8" t="s">
        <v>326</v>
      </c>
      <c r="S36" s="8" t="s">
        <v>133</v>
      </c>
      <c r="T36" s="35" t="s">
        <v>40</v>
      </c>
      <c r="U36" s="38">
        <v>105.25</v>
      </c>
      <c r="V36" s="38">
        <v>45</v>
      </c>
      <c r="W36" s="38">
        <f t="shared" si="0"/>
        <v>4736.25</v>
      </c>
      <c r="X36" s="38"/>
      <c r="Y36" s="39" t="s">
        <v>1962</v>
      </c>
    </row>
    <row r="37" spans="1:25" ht="43.2" x14ac:dyDescent="0.3">
      <c r="A37" s="5" t="s">
        <v>182</v>
      </c>
      <c r="B37" s="8" t="s">
        <v>327</v>
      </c>
      <c r="C37" s="8" t="s">
        <v>328</v>
      </c>
      <c r="D37" s="8" t="s">
        <v>114</v>
      </c>
      <c r="E37" s="8" t="s">
        <v>329</v>
      </c>
      <c r="F37" s="8" t="s">
        <v>45</v>
      </c>
      <c r="G37" s="8" t="s">
        <v>330</v>
      </c>
      <c r="H37" s="8"/>
      <c r="I37" s="8" t="s">
        <v>295</v>
      </c>
      <c r="J37" s="8" t="s">
        <v>67</v>
      </c>
      <c r="K37" s="8" t="s">
        <v>123</v>
      </c>
      <c r="L37" s="8" t="s">
        <v>69</v>
      </c>
      <c r="M37" s="8" t="s">
        <v>331</v>
      </c>
      <c r="N37" s="8" t="s">
        <v>133</v>
      </c>
      <c r="O37" s="8" t="s">
        <v>140</v>
      </c>
      <c r="P37" s="8" t="s">
        <v>151</v>
      </c>
      <c r="Q37" s="8" t="s">
        <v>332</v>
      </c>
      <c r="R37" s="8" t="s">
        <v>326</v>
      </c>
      <c r="S37" s="8" t="s">
        <v>133</v>
      </c>
      <c r="T37" s="35" t="s">
        <v>40</v>
      </c>
      <c r="U37" s="40">
        <f>27.521+105.25</f>
        <v>132.77100000000002</v>
      </c>
      <c r="V37" s="38">
        <v>96</v>
      </c>
      <c r="W37" s="38">
        <f t="shared" si="0"/>
        <v>12746.016000000001</v>
      </c>
      <c r="X37" s="38"/>
      <c r="Y37" s="39" t="s">
        <v>1962</v>
      </c>
    </row>
    <row r="38" spans="1:25" ht="28.8" x14ac:dyDescent="0.3">
      <c r="A38" s="5" t="s">
        <v>190</v>
      </c>
      <c r="B38" s="8" t="s">
        <v>334</v>
      </c>
      <c r="C38" s="8" t="s">
        <v>335</v>
      </c>
      <c r="D38" s="8" t="s">
        <v>114</v>
      </c>
      <c r="E38" s="8" t="s">
        <v>336</v>
      </c>
      <c r="F38" s="8" t="s">
        <v>45</v>
      </c>
      <c r="G38" s="8" t="s">
        <v>337</v>
      </c>
      <c r="H38" s="8" t="s">
        <v>338</v>
      </c>
      <c r="I38" s="8" t="s">
        <v>339</v>
      </c>
      <c r="J38" s="8" t="s">
        <v>67</v>
      </c>
      <c r="K38" s="8" t="s">
        <v>123</v>
      </c>
      <c r="L38" s="8" t="s">
        <v>69</v>
      </c>
      <c r="M38" s="8" t="s">
        <v>340</v>
      </c>
      <c r="N38" s="8" t="s">
        <v>151</v>
      </c>
      <c r="O38" s="8" t="s">
        <v>341</v>
      </c>
      <c r="P38" s="8" t="s">
        <v>133</v>
      </c>
      <c r="Q38" s="8" t="s">
        <v>342</v>
      </c>
      <c r="R38" s="8" t="s">
        <v>343</v>
      </c>
      <c r="S38" s="8" t="s">
        <v>72</v>
      </c>
      <c r="T38" s="35" t="s">
        <v>40</v>
      </c>
      <c r="U38" s="40">
        <f>27.521+105.25</f>
        <v>132.77100000000002</v>
      </c>
      <c r="V38" s="38">
        <v>141</v>
      </c>
      <c r="W38" s="38">
        <f t="shared" si="0"/>
        <v>18720.711000000003</v>
      </c>
      <c r="X38" s="38"/>
      <c r="Y38" s="39" t="s">
        <v>1962</v>
      </c>
    </row>
    <row r="39" spans="1:25" ht="43.2" x14ac:dyDescent="0.3">
      <c r="A39" s="5" t="s">
        <v>199</v>
      </c>
      <c r="B39" s="8" t="s">
        <v>345</v>
      </c>
      <c r="C39" s="8" t="s">
        <v>346</v>
      </c>
      <c r="D39" s="8" t="s">
        <v>282</v>
      </c>
      <c r="E39" s="8" t="s">
        <v>347</v>
      </c>
      <c r="F39" s="8" t="s">
        <v>45</v>
      </c>
      <c r="G39" s="8" t="s">
        <v>348</v>
      </c>
      <c r="H39" s="8"/>
      <c r="I39" s="8" t="s">
        <v>339</v>
      </c>
      <c r="J39" s="8" t="s">
        <v>67</v>
      </c>
      <c r="K39" s="8" t="s">
        <v>123</v>
      </c>
      <c r="L39" s="8" t="s">
        <v>69</v>
      </c>
      <c r="M39" s="8" t="s">
        <v>331</v>
      </c>
      <c r="N39" s="8" t="s">
        <v>72</v>
      </c>
      <c r="O39" s="8" t="s">
        <v>349</v>
      </c>
      <c r="P39" s="8" t="s">
        <v>133</v>
      </c>
      <c r="Q39" s="8" t="s">
        <v>350</v>
      </c>
      <c r="R39" s="8" t="s">
        <v>351</v>
      </c>
      <c r="S39" s="8" t="s">
        <v>72</v>
      </c>
      <c r="T39" s="35" t="s">
        <v>40</v>
      </c>
      <c r="U39" s="38">
        <v>105.25</v>
      </c>
      <c r="V39" s="38">
        <v>96</v>
      </c>
      <c r="W39" s="38">
        <f t="shared" si="0"/>
        <v>10104</v>
      </c>
      <c r="X39" s="38"/>
      <c r="Y39" s="39" t="s">
        <v>1962</v>
      </c>
    </row>
    <row r="40" spans="1:25" ht="57.6" x14ac:dyDescent="0.3">
      <c r="A40" s="5" t="s">
        <v>207</v>
      </c>
      <c r="B40" s="8" t="s">
        <v>352</v>
      </c>
      <c r="C40" s="8" t="s">
        <v>353</v>
      </c>
      <c r="D40" s="8" t="s">
        <v>282</v>
      </c>
      <c r="E40" s="8" t="s">
        <v>354</v>
      </c>
      <c r="F40" s="8" t="s">
        <v>45</v>
      </c>
      <c r="G40" s="8" t="s">
        <v>355</v>
      </c>
      <c r="H40" s="8"/>
      <c r="I40" s="8" t="s">
        <v>339</v>
      </c>
      <c r="J40" s="8" t="s">
        <v>67</v>
      </c>
      <c r="K40" s="8" t="s">
        <v>123</v>
      </c>
      <c r="L40" s="8" t="s">
        <v>69</v>
      </c>
      <c r="M40" s="8" t="s">
        <v>316</v>
      </c>
      <c r="N40" s="8" t="s">
        <v>72</v>
      </c>
      <c r="O40" s="8" t="s">
        <v>356</v>
      </c>
      <c r="P40" s="8" t="s">
        <v>133</v>
      </c>
      <c r="Q40" s="8" t="s">
        <v>357</v>
      </c>
      <c r="R40" s="8" t="s">
        <v>358</v>
      </c>
      <c r="S40" s="8" t="s">
        <v>72</v>
      </c>
      <c r="T40" s="35" t="s">
        <v>40</v>
      </c>
      <c r="U40" s="38">
        <v>105.25</v>
      </c>
      <c r="V40" s="38">
        <v>45</v>
      </c>
      <c r="W40" s="38">
        <f t="shared" si="0"/>
        <v>4736.25</v>
      </c>
      <c r="X40" s="38"/>
      <c r="Y40" s="39" t="s">
        <v>1962</v>
      </c>
    </row>
    <row r="41" spans="1:25" ht="43.2" x14ac:dyDescent="0.3">
      <c r="A41" s="5" t="s">
        <v>213</v>
      </c>
      <c r="B41" s="8" t="s">
        <v>360</v>
      </c>
      <c r="C41" s="8" t="s">
        <v>361</v>
      </c>
      <c r="D41" s="8" t="s">
        <v>282</v>
      </c>
      <c r="E41" s="8" t="s">
        <v>362</v>
      </c>
      <c r="F41" s="8" t="s">
        <v>45</v>
      </c>
      <c r="G41" s="8" t="s">
        <v>363</v>
      </c>
      <c r="H41" s="8"/>
      <c r="I41" s="8" t="s">
        <v>339</v>
      </c>
      <c r="J41" s="8" t="s">
        <v>67</v>
      </c>
      <c r="K41" s="8" t="s">
        <v>123</v>
      </c>
      <c r="L41" s="8" t="s">
        <v>69</v>
      </c>
      <c r="M41" s="8" t="s">
        <v>331</v>
      </c>
      <c r="N41" s="8" t="s">
        <v>72</v>
      </c>
      <c r="O41" s="8" t="s">
        <v>364</v>
      </c>
      <c r="P41" s="8" t="s">
        <v>133</v>
      </c>
      <c r="Q41" s="8" t="s">
        <v>365</v>
      </c>
      <c r="R41" s="8" t="s">
        <v>366</v>
      </c>
      <c r="S41" s="8" t="s">
        <v>72</v>
      </c>
      <c r="T41" s="35" t="s">
        <v>40</v>
      </c>
      <c r="U41" s="38">
        <v>105.25</v>
      </c>
      <c r="V41" s="38">
        <v>96</v>
      </c>
      <c r="W41" s="38">
        <f t="shared" si="0"/>
        <v>10104</v>
      </c>
      <c r="X41" s="38"/>
      <c r="Y41" s="39" t="s">
        <v>1962</v>
      </c>
    </row>
    <row r="42" spans="1:25" ht="43.2" x14ac:dyDescent="0.3">
      <c r="A42" s="5" t="s">
        <v>220</v>
      </c>
      <c r="B42" s="8" t="s">
        <v>368</v>
      </c>
      <c r="C42" s="8" t="s">
        <v>369</v>
      </c>
      <c r="D42" s="8" t="s">
        <v>282</v>
      </c>
      <c r="E42" s="8" t="s">
        <v>370</v>
      </c>
      <c r="F42" s="8" t="s">
        <v>45</v>
      </c>
      <c r="G42" s="8" t="s">
        <v>371</v>
      </c>
      <c r="H42" s="8"/>
      <c r="I42" s="8" t="s">
        <v>122</v>
      </c>
      <c r="J42" s="8" t="s">
        <v>67</v>
      </c>
      <c r="K42" s="8" t="s">
        <v>123</v>
      </c>
      <c r="L42" s="8" t="s">
        <v>69</v>
      </c>
      <c r="M42" s="8" t="s">
        <v>372</v>
      </c>
      <c r="N42" s="8" t="s">
        <v>72</v>
      </c>
      <c r="O42" s="8" t="s">
        <v>364</v>
      </c>
      <c r="P42" s="8" t="s">
        <v>84</v>
      </c>
      <c r="Q42" s="8" t="s">
        <v>373</v>
      </c>
      <c r="R42" s="8" t="s">
        <v>366</v>
      </c>
      <c r="S42" s="8" t="s">
        <v>72</v>
      </c>
      <c r="T42" s="35" t="s">
        <v>40</v>
      </c>
      <c r="U42" s="38">
        <v>54.25</v>
      </c>
      <c r="V42" s="38">
        <v>20</v>
      </c>
      <c r="W42" s="38">
        <f t="shared" si="0"/>
        <v>1085</v>
      </c>
      <c r="X42" s="38"/>
      <c r="Y42" s="39" t="s">
        <v>1962</v>
      </c>
    </row>
    <row r="43" spans="1:25" ht="43.2" x14ac:dyDescent="0.3">
      <c r="A43" s="5" t="s">
        <v>227</v>
      </c>
      <c r="B43" s="8" t="s">
        <v>375</v>
      </c>
      <c r="C43" s="8" t="s">
        <v>376</v>
      </c>
      <c r="D43" s="8" t="s">
        <v>282</v>
      </c>
      <c r="E43" s="8" t="s">
        <v>377</v>
      </c>
      <c r="F43" s="8" t="s">
        <v>45</v>
      </c>
      <c r="G43" s="8" t="s">
        <v>378</v>
      </c>
      <c r="H43" s="8"/>
      <c r="I43" s="8" t="s">
        <v>122</v>
      </c>
      <c r="J43" s="8" t="s">
        <v>67</v>
      </c>
      <c r="K43" s="8" t="s">
        <v>123</v>
      </c>
      <c r="L43" s="8" t="s">
        <v>69</v>
      </c>
      <c r="M43" s="8" t="s">
        <v>331</v>
      </c>
      <c r="N43" s="8" t="s">
        <v>72</v>
      </c>
      <c r="O43" s="8" t="s">
        <v>379</v>
      </c>
      <c r="P43" s="8" t="s">
        <v>84</v>
      </c>
      <c r="Q43" s="8" t="s">
        <v>380</v>
      </c>
      <c r="R43" s="8" t="s">
        <v>381</v>
      </c>
      <c r="S43" s="8" t="s">
        <v>72</v>
      </c>
      <c r="T43" s="35" t="s">
        <v>40</v>
      </c>
      <c r="U43" s="38">
        <v>54.25</v>
      </c>
      <c r="V43" s="38">
        <v>96</v>
      </c>
      <c r="W43" s="38">
        <f t="shared" si="0"/>
        <v>5208</v>
      </c>
      <c r="X43" s="38"/>
      <c r="Y43" s="39" t="s">
        <v>1962</v>
      </c>
    </row>
    <row r="44" spans="1:25" ht="43.2" x14ac:dyDescent="0.3">
      <c r="A44" s="5" t="s">
        <v>235</v>
      </c>
      <c r="B44" s="8" t="s">
        <v>382</v>
      </c>
      <c r="C44" s="8" t="s">
        <v>383</v>
      </c>
      <c r="D44" s="8" t="s">
        <v>282</v>
      </c>
      <c r="E44" s="8" t="s">
        <v>384</v>
      </c>
      <c r="F44" s="8" t="s">
        <v>45</v>
      </c>
      <c r="G44" s="8" t="s">
        <v>385</v>
      </c>
      <c r="H44" s="8"/>
      <c r="I44" s="8" t="s">
        <v>122</v>
      </c>
      <c r="J44" s="8" t="s">
        <v>67</v>
      </c>
      <c r="K44" s="8" t="s">
        <v>123</v>
      </c>
      <c r="L44" s="8" t="s">
        <v>69</v>
      </c>
      <c r="M44" s="8" t="s">
        <v>331</v>
      </c>
      <c r="N44" s="8" t="s">
        <v>84</v>
      </c>
      <c r="O44" s="8" t="s">
        <v>386</v>
      </c>
      <c r="P44" s="8" t="s">
        <v>151</v>
      </c>
      <c r="Q44" s="8" t="s">
        <v>387</v>
      </c>
      <c r="R44" s="8" t="s">
        <v>53</v>
      </c>
      <c r="S44" s="8" t="s">
        <v>84</v>
      </c>
      <c r="T44" s="35" t="s">
        <v>40</v>
      </c>
      <c r="U44" s="40">
        <f>27.521+54.25</f>
        <v>81.771000000000001</v>
      </c>
      <c r="V44" s="38">
        <v>96</v>
      </c>
      <c r="W44" s="38">
        <f t="shared" si="0"/>
        <v>7850.0159999999996</v>
      </c>
      <c r="X44" s="38"/>
      <c r="Y44" s="39" t="s">
        <v>1962</v>
      </c>
    </row>
    <row r="45" spans="1:25" ht="57.6" x14ac:dyDescent="0.3">
      <c r="A45" s="5" t="s">
        <v>243</v>
      </c>
      <c r="B45" s="8" t="s">
        <v>389</v>
      </c>
      <c r="C45" s="8" t="s">
        <v>390</v>
      </c>
      <c r="D45" s="8" t="s">
        <v>282</v>
      </c>
      <c r="E45" s="8" t="s">
        <v>391</v>
      </c>
      <c r="F45" s="8" t="s">
        <v>45</v>
      </c>
      <c r="G45" s="8" t="s">
        <v>392</v>
      </c>
      <c r="H45" s="8"/>
      <c r="I45" s="8" t="s">
        <v>122</v>
      </c>
      <c r="J45" s="8" t="s">
        <v>67</v>
      </c>
      <c r="K45" s="8" t="s">
        <v>123</v>
      </c>
      <c r="L45" s="8" t="s">
        <v>69</v>
      </c>
      <c r="M45" s="8" t="s">
        <v>316</v>
      </c>
      <c r="N45" s="8" t="s">
        <v>151</v>
      </c>
      <c r="O45" s="8" t="s">
        <v>393</v>
      </c>
      <c r="P45" s="8" t="s">
        <v>84</v>
      </c>
      <c r="Q45" s="8" t="s">
        <v>380</v>
      </c>
      <c r="R45" s="8" t="s">
        <v>381</v>
      </c>
      <c r="S45" s="8" t="s">
        <v>72</v>
      </c>
      <c r="T45" s="35" t="s">
        <v>40</v>
      </c>
      <c r="U45" s="40">
        <f>27.521+54.25</f>
        <v>81.771000000000001</v>
      </c>
      <c r="V45" s="38">
        <v>45</v>
      </c>
      <c r="W45" s="38">
        <f t="shared" si="0"/>
        <v>3679.6950000000002</v>
      </c>
      <c r="X45" s="38"/>
      <c r="Y45" s="39" t="s">
        <v>1962</v>
      </c>
    </row>
    <row r="46" spans="1:25" ht="43.2" x14ac:dyDescent="0.3">
      <c r="A46" s="5" t="s">
        <v>252</v>
      </c>
      <c r="B46" s="8" t="s">
        <v>395</v>
      </c>
      <c r="C46" s="8" t="s">
        <v>396</v>
      </c>
      <c r="D46" s="8" t="s">
        <v>282</v>
      </c>
      <c r="E46" s="8" t="s">
        <v>397</v>
      </c>
      <c r="F46" s="17" t="s">
        <v>28</v>
      </c>
      <c r="G46" s="8" t="s">
        <v>398</v>
      </c>
      <c r="H46" s="8"/>
      <c r="I46" s="8" t="s">
        <v>399</v>
      </c>
      <c r="J46" s="8" t="s">
        <v>67</v>
      </c>
      <c r="K46" s="8" t="s">
        <v>123</v>
      </c>
      <c r="L46" s="8" t="s">
        <v>69</v>
      </c>
      <c r="M46" s="8" t="s">
        <v>296</v>
      </c>
      <c r="N46" s="8" t="s">
        <v>151</v>
      </c>
      <c r="O46" s="22" t="s">
        <v>1999</v>
      </c>
      <c r="P46" s="8" t="s">
        <v>133</v>
      </c>
      <c r="Q46" s="22" t="s">
        <v>1063</v>
      </c>
      <c r="R46" s="8" t="s">
        <v>402</v>
      </c>
      <c r="S46" s="8" t="s">
        <v>72</v>
      </c>
      <c r="T46" s="36"/>
      <c r="U46" s="41">
        <f>27.521+105.25</f>
        <v>132.77100000000002</v>
      </c>
      <c r="V46" s="38">
        <v>96</v>
      </c>
      <c r="W46" s="38">
        <f t="shared" si="0"/>
        <v>12746.016000000001</v>
      </c>
      <c r="X46" s="38"/>
      <c r="Y46" s="39" t="s">
        <v>1962</v>
      </c>
    </row>
    <row r="47" spans="1:25" ht="43.2" x14ac:dyDescent="0.3">
      <c r="A47" s="5" t="s">
        <v>261</v>
      </c>
      <c r="B47" s="8" t="s">
        <v>404</v>
      </c>
      <c r="C47" s="8" t="s">
        <v>405</v>
      </c>
      <c r="D47" s="8" t="s">
        <v>282</v>
      </c>
      <c r="E47" s="8" t="s">
        <v>406</v>
      </c>
      <c r="F47" s="8" t="s">
        <v>45</v>
      </c>
      <c r="G47" s="8" t="s">
        <v>407</v>
      </c>
      <c r="H47" s="8"/>
      <c r="I47" s="8" t="s">
        <v>122</v>
      </c>
      <c r="J47" s="8" t="s">
        <v>67</v>
      </c>
      <c r="K47" s="8" t="s">
        <v>123</v>
      </c>
      <c r="L47" s="8" t="s">
        <v>69</v>
      </c>
      <c r="M47" s="8" t="s">
        <v>331</v>
      </c>
      <c r="N47" s="8" t="s">
        <v>297</v>
      </c>
      <c r="O47" s="8" t="s">
        <v>170</v>
      </c>
      <c r="P47" s="8" t="s">
        <v>84</v>
      </c>
      <c r="Q47" s="8" t="s">
        <v>408</v>
      </c>
      <c r="R47" s="8" t="s">
        <v>409</v>
      </c>
      <c r="S47" s="8" t="s">
        <v>72</v>
      </c>
      <c r="T47" s="35" t="s">
        <v>40</v>
      </c>
      <c r="U47" s="38">
        <v>109.05500000000001</v>
      </c>
      <c r="V47" s="38">
        <v>96</v>
      </c>
      <c r="W47" s="38">
        <f t="shared" si="0"/>
        <v>10469.280000000001</v>
      </c>
      <c r="X47" s="38"/>
      <c r="Y47" s="39" t="s">
        <v>1962</v>
      </c>
    </row>
    <row r="48" spans="1:25" ht="57.6" x14ac:dyDescent="0.3">
      <c r="A48" s="5" t="s">
        <v>272</v>
      </c>
      <c r="B48" s="8" t="s">
        <v>411</v>
      </c>
      <c r="C48" s="8" t="s">
        <v>412</v>
      </c>
      <c r="D48" s="8" t="s">
        <v>282</v>
      </c>
      <c r="E48" s="8" t="s">
        <v>413</v>
      </c>
      <c r="F48" s="8" t="s">
        <v>45</v>
      </c>
      <c r="G48" s="8" t="s">
        <v>414</v>
      </c>
      <c r="H48" s="8"/>
      <c r="I48" s="8" t="s">
        <v>122</v>
      </c>
      <c r="J48" s="8" t="s">
        <v>67</v>
      </c>
      <c r="K48" s="8" t="s">
        <v>123</v>
      </c>
      <c r="L48" s="8" t="s">
        <v>69</v>
      </c>
      <c r="M48" s="8" t="s">
        <v>316</v>
      </c>
      <c r="N48" s="8" t="s">
        <v>297</v>
      </c>
      <c r="O48" s="8" t="s">
        <v>170</v>
      </c>
      <c r="P48" s="8" t="s">
        <v>84</v>
      </c>
      <c r="Q48" s="8" t="s">
        <v>408</v>
      </c>
      <c r="R48" s="8" t="s">
        <v>141</v>
      </c>
      <c r="S48" s="8" t="s">
        <v>72</v>
      </c>
      <c r="T48" s="35" t="s">
        <v>40</v>
      </c>
      <c r="U48" s="38">
        <v>109.05500000000001</v>
      </c>
      <c r="V48" s="38">
        <v>45</v>
      </c>
      <c r="W48" s="38">
        <f t="shared" si="0"/>
        <v>4907.4750000000004</v>
      </c>
      <c r="X48" s="38"/>
      <c r="Y48" s="39" t="s">
        <v>1962</v>
      </c>
    </row>
    <row r="49" spans="1:25" ht="43.2" x14ac:dyDescent="0.3">
      <c r="A49" s="5" t="s">
        <v>33</v>
      </c>
      <c r="B49" s="8" t="s">
        <v>416</v>
      </c>
      <c r="C49" s="8" t="s">
        <v>417</v>
      </c>
      <c r="D49" s="8" t="s">
        <v>282</v>
      </c>
      <c r="E49" s="8" t="s">
        <v>418</v>
      </c>
      <c r="F49" s="8" t="s">
        <v>45</v>
      </c>
      <c r="G49" s="8" t="s">
        <v>419</v>
      </c>
      <c r="H49" s="8"/>
      <c r="I49" s="8" t="s">
        <v>122</v>
      </c>
      <c r="J49" s="8" t="s">
        <v>67</v>
      </c>
      <c r="K49" s="8" t="s">
        <v>123</v>
      </c>
      <c r="L49" s="8" t="s">
        <v>69</v>
      </c>
      <c r="M49" s="8" t="s">
        <v>331</v>
      </c>
      <c r="N49" s="8" t="s">
        <v>84</v>
      </c>
      <c r="O49" s="8" t="s">
        <v>143</v>
      </c>
      <c r="P49" s="8" t="s">
        <v>72</v>
      </c>
      <c r="Q49" s="8" t="s">
        <v>420</v>
      </c>
      <c r="R49" s="8" t="s">
        <v>421</v>
      </c>
      <c r="S49" s="8" t="s">
        <v>84</v>
      </c>
      <c r="T49" s="35" t="s">
        <v>40</v>
      </c>
      <c r="U49" s="38">
        <v>54.25</v>
      </c>
      <c r="V49" s="38">
        <v>96</v>
      </c>
      <c r="W49" s="38">
        <f t="shared" si="0"/>
        <v>5208</v>
      </c>
      <c r="X49" s="38"/>
      <c r="Y49" s="39" t="s">
        <v>1962</v>
      </c>
    </row>
    <row r="50" spans="1:25" ht="28.8" x14ac:dyDescent="0.3">
      <c r="A50" s="5" t="s">
        <v>289</v>
      </c>
      <c r="B50" s="8" t="s">
        <v>423</v>
      </c>
      <c r="C50" s="8" t="s">
        <v>424</v>
      </c>
      <c r="D50" s="8" t="s">
        <v>282</v>
      </c>
      <c r="E50" s="8" t="s">
        <v>425</v>
      </c>
      <c r="F50" s="8" t="s">
        <v>45</v>
      </c>
      <c r="G50" s="8" t="s">
        <v>426</v>
      </c>
      <c r="H50" s="8"/>
      <c r="I50" s="8" t="s">
        <v>122</v>
      </c>
      <c r="J50" s="8" t="s">
        <v>67</v>
      </c>
      <c r="K50" s="8" t="s">
        <v>123</v>
      </c>
      <c r="L50" s="8" t="s">
        <v>69</v>
      </c>
      <c r="M50" s="8" t="s">
        <v>340</v>
      </c>
      <c r="N50" s="8" t="s">
        <v>84</v>
      </c>
      <c r="O50" s="8" t="s">
        <v>350</v>
      </c>
      <c r="P50" s="8" t="s">
        <v>151</v>
      </c>
      <c r="Q50" s="8" t="s">
        <v>427</v>
      </c>
      <c r="R50" s="8" t="s">
        <v>428</v>
      </c>
      <c r="S50" s="8" t="s">
        <v>84</v>
      </c>
      <c r="T50" s="35" t="s">
        <v>40</v>
      </c>
      <c r="U50" s="40">
        <f>27.521+54.25</f>
        <v>81.771000000000001</v>
      </c>
      <c r="V50" s="38">
        <v>141</v>
      </c>
      <c r="W50" s="38">
        <f t="shared" si="0"/>
        <v>11529.710999999999</v>
      </c>
      <c r="X50" s="38"/>
      <c r="Y50" s="39" t="s">
        <v>1962</v>
      </c>
    </row>
    <row r="51" spans="1:25" ht="43.2" x14ac:dyDescent="0.3">
      <c r="A51" s="5" t="s">
        <v>300</v>
      </c>
      <c r="B51" s="8" t="s">
        <v>430</v>
      </c>
      <c r="C51" s="8" t="s">
        <v>431</v>
      </c>
      <c r="D51" s="8" t="s">
        <v>282</v>
      </c>
      <c r="E51" s="8" t="s">
        <v>432</v>
      </c>
      <c r="F51" s="8" t="s">
        <v>45</v>
      </c>
      <c r="G51" s="8" t="s">
        <v>433</v>
      </c>
      <c r="H51" s="8"/>
      <c r="I51" s="8" t="s">
        <v>295</v>
      </c>
      <c r="J51" s="8" t="s">
        <v>67</v>
      </c>
      <c r="K51" s="8" t="s">
        <v>123</v>
      </c>
      <c r="L51" s="8" t="s">
        <v>69</v>
      </c>
      <c r="M51" s="8" t="s">
        <v>331</v>
      </c>
      <c r="N51" s="8" t="s">
        <v>133</v>
      </c>
      <c r="O51" s="8" t="s">
        <v>434</v>
      </c>
      <c r="P51" s="8" t="s">
        <v>72</v>
      </c>
      <c r="Q51" s="8" t="s">
        <v>435</v>
      </c>
      <c r="R51" s="8" t="s">
        <v>436</v>
      </c>
      <c r="S51" s="8" t="s">
        <v>133</v>
      </c>
      <c r="T51" s="35" t="s">
        <v>40</v>
      </c>
      <c r="U51" s="38">
        <v>105.25</v>
      </c>
      <c r="V51" s="38">
        <v>96</v>
      </c>
      <c r="W51" s="38">
        <f t="shared" si="0"/>
        <v>10104</v>
      </c>
      <c r="X51" s="38"/>
      <c r="Y51" s="39" t="s">
        <v>1962</v>
      </c>
    </row>
    <row r="52" spans="1:25" ht="28.8" x14ac:dyDescent="0.3">
      <c r="A52" s="5" t="s">
        <v>131</v>
      </c>
      <c r="B52" s="8" t="s">
        <v>438</v>
      </c>
      <c r="C52" s="8" t="s">
        <v>439</v>
      </c>
      <c r="D52" s="8" t="s">
        <v>282</v>
      </c>
      <c r="E52" s="8" t="s">
        <v>440</v>
      </c>
      <c r="F52" s="8" t="s">
        <v>45</v>
      </c>
      <c r="G52" s="8" t="s">
        <v>441</v>
      </c>
      <c r="H52" s="8"/>
      <c r="I52" s="8" t="s">
        <v>295</v>
      </c>
      <c r="J52" s="8" t="s">
        <v>67</v>
      </c>
      <c r="K52" s="8" t="s">
        <v>123</v>
      </c>
      <c r="L52" s="8" t="s">
        <v>69</v>
      </c>
      <c r="M52" s="8" t="s">
        <v>307</v>
      </c>
      <c r="N52" s="8" t="s">
        <v>133</v>
      </c>
      <c r="O52" s="22" t="s">
        <v>2001</v>
      </c>
      <c r="P52" s="29" t="s">
        <v>2000</v>
      </c>
      <c r="Q52" s="8" t="s">
        <v>442</v>
      </c>
      <c r="R52" s="8" t="s">
        <v>443</v>
      </c>
      <c r="S52" s="8" t="s">
        <v>133</v>
      </c>
      <c r="T52" s="10"/>
      <c r="U52" s="30">
        <f>105.25-23</f>
        <v>82.25</v>
      </c>
      <c r="V52" s="1">
        <v>141</v>
      </c>
      <c r="W52" s="1">
        <f t="shared" si="0"/>
        <v>11597.25</v>
      </c>
      <c r="Y52" s="14" t="s">
        <v>1962</v>
      </c>
    </row>
    <row r="53" spans="1:25" ht="28.8" x14ac:dyDescent="0.3">
      <c r="A53" s="5" t="s">
        <v>320</v>
      </c>
      <c r="B53" s="8" t="s">
        <v>444</v>
      </c>
      <c r="C53" s="8" t="s">
        <v>445</v>
      </c>
      <c r="D53" s="8" t="s">
        <v>282</v>
      </c>
      <c r="E53" s="8" t="s">
        <v>446</v>
      </c>
      <c r="F53" s="8" t="s">
        <v>45</v>
      </c>
      <c r="G53" s="8" t="s">
        <v>447</v>
      </c>
      <c r="H53" s="8" t="s">
        <v>448</v>
      </c>
      <c r="I53" s="8" t="s">
        <v>295</v>
      </c>
      <c r="J53" s="8" t="s">
        <v>67</v>
      </c>
      <c r="K53" s="8" t="s">
        <v>123</v>
      </c>
      <c r="L53" s="8" t="s">
        <v>69</v>
      </c>
      <c r="M53" s="8" t="s">
        <v>340</v>
      </c>
      <c r="N53" s="8" t="s">
        <v>133</v>
      </c>
      <c r="O53" s="8" t="s">
        <v>449</v>
      </c>
      <c r="P53" s="8" t="s">
        <v>72</v>
      </c>
      <c r="Q53" s="8" t="s">
        <v>450</v>
      </c>
      <c r="R53" s="8" t="s">
        <v>451</v>
      </c>
      <c r="S53" s="8" t="s">
        <v>133</v>
      </c>
      <c r="T53" s="35" t="s">
        <v>40</v>
      </c>
      <c r="U53" s="38">
        <v>105.25</v>
      </c>
      <c r="V53" s="38">
        <v>141</v>
      </c>
      <c r="W53" s="38">
        <f t="shared" si="0"/>
        <v>14840.25</v>
      </c>
      <c r="X53" s="38"/>
      <c r="Y53" s="39" t="s">
        <v>1962</v>
      </c>
    </row>
    <row r="54" spans="1:25" ht="43.2" x14ac:dyDescent="0.3">
      <c r="A54" s="5" t="s">
        <v>127</v>
      </c>
      <c r="B54" s="8" t="s">
        <v>452</v>
      </c>
      <c r="C54" s="8" t="s">
        <v>453</v>
      </c>
      <c r="D54" s="8" t="s">
        <v>282</v>
      </c>
      <c r="E54" s="8" t="s">
        <v>454</v>
      </c>
      <c r="F54" s="8" t="s">
        <v>45</v>
      </c>
      <c r="G54" s="8" t="s">
        <v>455</v>
      </c>
      <c r="H54" s="8" t="s">
        <v>338</v>
      </c>
      <c r="I54" s="8" t="s">
        <v>295</v>
      </c>
      <c r="J54" s="8" t="s">
        <v>67</v>
      </c>
      <c r="K54" s="8" t="s">
        <v>123</v>
      </c>
      <c r="L54" s="8" t="s">
        <v>69</v>
      </c>
      <c r="M54" s="8" t="s">
        <v>331</v>
      </c>
      <c r="N54" s="8" t="s">
        <v>133</v>
      </c>
      <c r="O54" s="8" t="s">
        <v>456</v>
      </c>
      <c r="P54" s="8" t="s">
        <v>72</v>
      </c>
      <c r="Q54" s="8" t="s">
        <v>457</v>
      </c>
      <c r="R54" s="8" t="s">
        <v>458</v>
      </c>
      <c r="S54" s="8" t="s">
        <v>133</v>
      </c>
      <c r="T54" s="35" t="s">
        <v>40</v>
      </c>
      <c r="U54" s="38">
        <v>105.25</v>
      </c>
      <c r="V54" s="38">
        <v>96</v>
      </c>
      <c r="W54" s="38">
        <f t="shared" si="0"/>
        <v>10104</v>
      </c>
      <c r="X54" s="38"/>
      <c r="Y54" s="39" t="s">
        <v>1962</v>
      </c>
    </row>
    <row r="55" spans="1:25" ht="57.6" x14ac:dyDescent="0.3">
      <c r="A55" s="5" t="s">
        <v>333</v>
      </c>
      <c r="B55" s="8" t="s">
        <v>460</v>
      </c>
      <c r="C55" s="8" t="s">
        <v>461</v>
      </c>
      <c r="D55" s="8" t="s">
        <v>282</v>
      </c>
      <c r="E55" s="8" t="s">
        <v>462</v>
      </c>
      <c r="F55" s="8" t="s">
        <v>45</v>
      </c>
      <c r="G55" s="8" t="s">
        <v>463</v>
      </c>
      <c r="H55" s="8"/>
      <c r="I55" s="8" t="s">
        <v>295</v>
      </c>
      <c r="J55" s="8" t="s">
        <v>67</v>
      </c>
      <c r="K55" s="8" t="s">
        <v>123</v>
      </c>
      <c r="L55" s="8" t="s">
        <v>69</v>
      </c>
      <c r="M55" s="8" t="s">
        <v>316</v>
      </c>
      <c r="N55" s="8" t="s">
        <v>133</v>
      </c>
      <c r="O55" s="8" t="s">
        <v>456</v>
      </c>
      <c r="P55" s="8" t="s">
        <v>151</v>
      </c>
      <c r="Q55" s="8" t="s">
        <v>464</v>
      </c>
      <c r="R55" s="8" t="s">
        <v>458</v>
      </c>
      <c r="S55" s="8" t="s">
        <v>133</v>
      </c>
      <c r="T55" s="35" t="s">
        <v>40</v>
      </c>
      <c r="U55" s="40">
        <f>27.521+105.25</f>
        <v>132.77100000000002</v>
      </c>
      <c r="V55" s="38">
        <v>45</v>
      </c>
      <c r="W55" s="38">
        <f t="shared" si="0"/>
        <v>5974.6950000000006</v>
      </c>
      <c r="X55" s="38"/>
      <c r="Y55" s="39" t="s">
        <v>1962</v>
      </c>
    </row>
    <row r="56" spans="1:25" ht="43.2" x14ac:dyDescent="0.3">
      <c r="A56" s="5" t="s">
        <v>344</v>
      </c>
      <c r="B56" s="8" t="s">
        <v>466</v>
      </c>
      <c r="C56" s="8" t="s">
        <v>467</v>
      </c>
      <c r="D56" s="8" t="s">
        <v>282</v>
      </c>
      <c r="E56" s="8" t="s">
        <v>468</v>
      </c>
      <c r="F56" s="8" t="s">
        <v>45</v>
      </c>
      <c r="G56" s="8" t="s">
        <v>469</v>
      </c>
      <c r="H56" s="8" t="s">
        <v>470</v>
      </c>
      <c r="I56" s="8" t="s">
        <v>295</v>
      </c>
      <c r="J56" s="8" t="s">
        <v>67</v>
      </c>
      <c r="K56" s="8" t="s">
        <v>123</v>
      </c>
      <c r="L56" s="8" t="s">
        <v>69</v>
      </c>
      <c r="M56" s="8" t="s">
        <v>331</v>
      </c>
      <c r="N56" s="8" t="s">
        <v>133</v>
      </c>
      <c r="O56" s="8" t="s">
        <v>471</v>
      </c>
      <c r="P56" s="8" t="s">
        <v>151</v>
      </c>
      <c r="Q56" s="8" t="s">
        <v>472</v>
      </c>
      <c r="R56" s="8" t="s">
        <v>473</v>
      </c>
      <c r="S56" s="8" t="s">
        <v>133</v>
      </c>
      <c r="T56" s="35" t="s">
        <v>40</v>
      </c>
      <c r="U56" s="40">
        <f>27.521+105.25</f>
        <v>132.77100000000002</v>
      </c>
      <c r="V56" s="38">
        <v>96</v>
      </c>
      <c r="W56" s="38">
        <f t="shared" si="0"/>
        <v>12746.016000000001</v>
      </c>
      <c r="X56" s="38"/>
      <c r="Y56" s="39" t="s">
        <v>1962</v>
      </c>
    </row>
    <row r="57" spans="1:25" ht="28.8" x14ac:dyDescent="0.3">
      <c r="A57" s="5" t="s">
        <v>139</v>
      </c>
      <c r="B57" s="8" t="s">
        <v>475</v>
      </c>
      <c r="C57" s="8" t="s">
        <v>476</v>
      </c>
      <c r="D57" s="8" t="s">
        <v>282</v>
      </c>
      <c r="E57" s="8" t="s">
        <v>477</v>
      </c>
      <c r="F57" s="8" t="s">
        <v>45</v>
      </c>
      <c r="G57" s="8" t="s">
        <v>478</v>
      </c>
      <c r="H57" s="8"/>
      <c r="I57" s="8" t="s">
        <v>122</v>
      </c>
      <c r="J57" s="8" t="s">
        <v>67</v>
      </c>
      <c r="K57" s="8" t="s">
        <v>123</v>
      </c>
      <c r="L57" s="8" t="s">
        <v>69</v>
      </c>
      <c r="M57" s="8" t="s">
        <v>340</v>
      </c>
      <c r="N57" s="8" t="s">
        <v>84</v>
      </c>
      <c r="O57" s="8" t="s">
        <v>479</v>
      </c>
      <c r="P57" s="8" t="s">
        <v>72</v>
      </c>
      <c r="Q57" s="8" t="s">
        <v>480</v>
      </c>
      <c r="R57" s="8" t="s">
        <v>481</v>
      </c>
      <c r="S57" s="8" t="s">
        <v>84</v>
      </c>
      <c r="T57" s="35" t="s">
        <v>40</v>
      </c>
      <c r="U57" s="38">
        <v>54.25</v>
      </c>
      <c r="V57" s="38">
        <v>141</v>
      </c>
      <c r="W57" s="38">
        <f t="shared" si="0"/>
        <v>7649.25</v>
      </c>
      <c r="X57" s="38"/>
      <c r="Y57" s="39" t="s">
        <v>1962</v>
      </c>
    </row>
    <row r="58" spans="1:25" ht="43.2" x14ac:dyDescent="0.3">
      <c r="A58" s="5" t="s">
        <v>359</v>
      </c>
      <c r="B58" s="8" t="s">
        <v>483</v>
      </c>
      <c r="C58" s="8" t="s">
        <v>484</v>
      </c>
      <c r="D58" s="8" t="s">
        <v>282</v>
      </c>
      <c r="E58" s="8" t="s">
        <v>485</v>
      </c>
      <c r="F58" s="8" t="s">
        <v>45</v>
      </c>
      <c r="G58" s="8" t="s">
        <v>486</v>
      </c>
      <c r="H58" s="8"/>
      <c r="I58" s="8" t="s">
        <v>122</v>
      </c>
      <c r="J58" s="8" t="s">
        <v>67</v>
      </c>
      <c r="K58" s="8" t="s">
        <v>123</v>
      </c>
      <c r="L58" s="8" t="s">
        <v>69</v>
      </c>
      <c r="M58" s="8" t="s">
        <v>331</v>
      </c>
      <c r="N58" s="8" t="s">
        <v>84</v>
      </c>
      <c r="O58" s="8" t="s">
        <v>187</v>
      </c>
      <c r="P58" s="8" t="s">
        <v>297</v>
      </c>
      <c r="Q58" s="8" t="s">
        <v>487</v>
      </c>
      <c r="R58" s="8" t="s">
        <v>488</v>
      </c>
      <c r="S58" s="8" t="s">
        <v>84</v>
      </c>
      <c r="T58" s="35" t="s">
        <v>40</v>
      </c>
      <c r="U58" s="38">
        <v>109.05500000000001</v>
      </c>
      <c r="V58" s="38">
        <v>96</v>
      </c>
      <c r="W58" s="38">
        <f t="shared" si="0"/>
        <v>10469.280000000001</v>
      </c>
      <c r="X58" s="38"/>
      <c r="Y58" s="39" t="s">
        <v>1962</v>
      </c>
    </row>
    <row r="59" spans="1:25" ht="43.2" x14ac:dyDescent="0.3">
      <c r="A59" s="5" t="s">
        <v>367</v>
      </c>
      <c r="B59" s="8" t="s">
        <v>490</v>
      </c>
      <c r="C59" s="8" t="s">
        <v>491</v>
      </c>
      <c r="D59" s="8" t="s">
        <v>282</v>
      </c>
      <c r="E59" s="8" t="s">
        <v>492</v>
      </c>
      <c r="F59" s="8" t="s">
        <v>45</v>
      </c>
      <c r="G59" s="8" t="s">
        <v>493</v>
      </c>
      <c r="H59" s="8"/>
      <c r="I59" s="8" t="s">
        <v>122</v>
      </c>
      <c r="J59" s="8" t="s">
        <v>67</v>
      </c>
      <c r="K59" s="8" t="s">
        <v>123</v>
      </c>
      <c r="L59" s="8" t="s">
        <v>69</v>
      </c>
      <c r="M59" s="8" t="s">
        <v>331</v>
      </c>
      <c r="N59" s="8" t="s">
        <v>84</v>
      </c>
      <c r="O59" s="8" t="s">
        <v>494</v>
      </c>
      <c r="P59" s="8" t="s">
        <v>72</v>
      </c>
      <c r="Q59" s="8" t="s">
        <v>495</v>
      </c>
      <c r="R59" s="8" t="s">
        <v>496</v>
      </c>
      <c r="S59" s="8" t="s">
        <v>84</v>
      </c>
      <c r="T59" s="35" t="s">
        <v>40</v>
      </c>
      <c r="U59" s="38">
        <v>54.25</v>
      </c>
      <c r="V59" s="38">
        <v>96</v>
      </c>
      <c r="W59" s="38">
        <f t="shared" si="0"/>
        <v>5208</v>
      </c>
      <c r="X59" s="38"/>
      <c r="Y59" s="39" t="s">
        <v>1962</v>
      </c>
    </row>
    <row r="60" spans="1:25" ht="43.2" x14ac:dyDescent="0.3">
      <c r="A60" s="5" t="s">
        <v>374</v>
      </c>
      <c r="B60" s="8" t="s">
        <v>497</v>
      </c>
      <c r="C60" s="8" t="s">
        <v>498</v>
      </c>
      <c r="D60" s="8" t="s">
        <v>282</v>
      </c>
      <c r="E60" s="8" t="s">
        <v>499</v>
      </c>
      <c r="F60" s="8" t="s">
        <v>45</v>
      </c>
      <c r="G60" s="8" t="s">
        <v>500</v>
      </c>
      <c r="H60" s="8" t="s">
        <v>294</v>
      </c>
      <c r="I60" s="8" t="s">
        <v>339</v>
      </c>
      <c r="J60" s="8" t="s">
        <v>67</v>
      </c>
      <c r="K60" s="8" t="s">
        <v>123</v>
      </c>
      <c r="L60" s="8" t="s">
        <v>69</v>
      </c>
      <c r="M60" s="8" t="s">
        <v>331</v>
      </c>
      <c r="N60" s="8" t="s">
        <v>297</v>
      </c>
      <c r="O60" s="8" t="s">
        <v>501</v>
      </c>
      <c r="P60" s="8" t="s">
        <v>133</v>
      </c>
      <c r="Q60" s="8" t="s">
        <v>502</v>
      </c>
      <c r="R60" s="8" t="s">
        <v>503</v>
      </c>
      <c r="S60" s="8" t="s">
        <v>72</v>
      </c>
      <c r="T60" s="35" t="s">
        <v>40</v>
      </c>
      <c r="U60" s="38">
        <v>160.05500000000001</v>
      </c>
      <c r="V60" s="38">
        <v>96</v>
      </c>
      <c r="W60" s="38">
        <f t="shared" si="0"/>
        <v>15365.28</v>
      </c>
      <c r="X60" s="38"/>
      <c r="Y60" s="39" t="s">
        <v>1962</v>
      </c>
    </row>
    <row r="61" spans="1:25" ht="43.2" hidden="1" x14ac:dyDescent="0.3">
      <c r="A61" s="5" t="s">
        <v>115</v>
      </c>
      <c r="B61" s="8" t="s">
        <v>505</v>
      </c>
      <c r="C61" s="8" t="s">
        <v>506</v>
      </c>
      <c r="D61" s="8" t="s">
        <v>282</v>
      </c>
      <c r="E61" s="8" t="s">
        <v>507</v>
      </c>
      <c r="F61" s="8" t="s">
        <v>45</v>
      </c>
      <c r="G61" s="8" t="s">
        <v>508</v>
      </c>
      <c r="H61" s="8"/>
      <c r="I61" s="8" t="s">
        <v>339</v>
      </c>
      <c r="J61" s="8" t="s">
        <v>67</v>
      </c>
      <c r="K61" s="8" t="s">
        <v>123</v>
      </c>
      <c r="L61" s="8" t="s">
        <v>69</v>
      </c>
      <c r="M61" s="8" t="s">
        <v>509</v>
      </c>
      <c r="N61" s="8" t="s">
        <v>151</v>
      </c>
      <c r="O61" s="8" t="s">
        <v>510</v>
      </c>
      <c r="P61" s="8" t="s">
        <v>133</v>
      </c>
      <c r="Q61" s="8" t="s">
        <v>511</v>
      </c>
      <c r="R61" s="8" t="s">
        <v>512</v>
      </c>
      <c r="S61" s="8" t="s">
        <v>72</v>
      </c>
      <c r="T61" s="9" t="s">
        <v>311</v>
      </c>
      <c r="U61" s="12">
        <v>0</v>
      </c>
    </row>
    <row r="62" spans="1:25" ht="43.2" hidden="1" x14ac:dyDescent="0.3">
      <c r="A62" s="5" t="s">
        <v>388</v>
      </c>
      <c r="B62" s="8" t="s">
        <v>514</v>
      </c>
      <c r="C62" s="8" t="s">
        <v>515</v>
      </c>
      <c r="D62" s="8" t="s">
        <v>282</v>
      </c>
      <c r="E62" s="8" t="s">
        <v>516</v>
      </c>
      <c r="F62" s="8" t="s">
        <v>45</v>
      </c>
      <c r="G62" s="8" t="s">
        <v>517</v>
      </c>
      <c r="H62" s="8"/>
      <c r="I62" s="8" t="s">
        <v>295</v>
      </c>
      <c r="J62" s="8" t="s">
        <v>67</v>
      </c>
      <c r="K62" s="8" t="s">
        <v>123</v>
      </c>
      <c r="L62" s="8" t="s">
        <v>69</v>
      </c>
      <c r="M62" s="8" t="s">
        <v>307</v>
      </c>
      <c r="N62" s="8" t="s">
        <v>133</v>
      </c>
      <c r="O62" s="8" t="s">
        <v>518</v>
      </c>
      <c r="P62" s="8" t="s">
        <v>72</v>
      </c>
      <c r="Q62" s="8" t="s">
        <v>519</v>
      </c>
      <c r="R62" s="8" t="s">
        <v>520</v>
      </c>
      <c r="S62" s="8" t="s">
        <v>133</v>
      </c>
      <c r="T62" s="9" t="s">
        <v>311</v>
      </c>
      <c r="U62" s="12">
        <v>0</v>
      </c>
    </row>
    <row r="63" spans="1:25" ht="43.2" x14ac:dyDescent="0.3">
      <c r="A63" s="5" t="s">
        <v>394</v>
      </c>
      <c r="B63" s="8" t="s">
        <v>522</v>
      </c>
      <c r="C63" s="8" t="s">
        <v>523</v>
      </c>
      <c r="D63" s="8" t="s">
        <v>282</v>
      </c>
      <c r="E63" s="8" t="s">
        <v>524</v>
      </c>
      <c r="F63" s="17" t="s">
        <v>28</v>
      </c>
      <c r="G63" s="8" t="s">
        <v>525</v>
      </c>
      <c r="H63" s="8"/>
      <c r="I63" s="8" t="s">
        <v>122</v>
      </c>
      <c r="J63" s="8" t="s">
        <v>67</v>
      </c>
      <c r="K63" s="8" t="s">
        <v>123</v>
      </c>
      <c r="L63" s="8" t="s">
        <v>69</v>
      </c>
      <c r="M63" s="8" t="s">
        <v>296</v>
      </c>
      <c r="N63" s="17" t="s">
        <v>2002</v>
      </c>
      <c r="O63" s="22" t="s">
        <v>1991</v>
      </c>
      <c r="P63" s="8" t="s">
        <v>84</v>
      </c>
      <c r="Q63" s="8" t="s">
        <v>527</v>
      </c>
      <c r="R63" s="8" t="s">
        <v>528</v>
      </c>
      <c r="S63" s="8" t="s">
        <v>72</v>
      </c>
      <c r="T63" s="10"/>
      <c r="U63" s="30">
        <f>54.25-23</f>
        <v>31.25</v>
      </c>
      <c r="V63" s="1">
        <v>96</v>
      </c>
      <c r="W63" s="1">
        <f t="shared" ref="W63" si="1">U63*V63</f>
        <v>3000</v>
      </c>
      <c r="Y63" s="14" t="s">
        <v>1962</v>
      </c>
    </row>
    <row r="64" spans="1:25" ht="43.2" x14ac:dyDescent="0.3">
      <c r="A64" s="5" t="s">
        <v>403</v>
      </c>
      <c r="B64" s="8" t="s">
        <v>529</v>
      </c>
      <c r="C64" s="8" t="s">
        <v>530</v>
      </c>
      <c r="D64" s="8" t="s">
        <v>282</v>
      </c>
      <c r="E64" s="8" t="s">
        <v>531</v>
      </c>
      <c r="F64" s="8" t="s">
        <v>45</v>
      </c>
      <c r="G64" s="8" t="s">
        <v>532</v>
      </c>
      <c r="H64" s="8" t="s">
        <v>533</v>
      </c>
      <c r="I64" s="8" t="s">
        <v>339</v>
      </c>
      <c r="J64" s="8" t="s">
        <v>67</v>
      </c>
      <c r="K64" s="8" t="s">
        <v>123</v>
      </c>
      <c r="L64" s="8" t="s">
        <v>69</v>
      </c>
      <c r="M64" s="8" t="s">
        <v>331</v>
      </c>
      <c r="N64" s="8" t="s">
        <v>72</v>
      </c>
      <c r="O64" s="8" t="s">
        <v>534</v>
      </c>
      <c r="P64" s="8" t="s">
        <v>133</v>
      </c>
      <c r="Q64" s="8" t="s">
        <v>535</v>
      </c>
      <c r="R64" s="8" t="s">
        <v>536</v>
      </c>
      <c r="S64" s="8" t="s">
        <v>72</v>
      </c>
      <c r="T64" s="35" t="s">
        <v>40</v>
      </c>
      <c r="U64" s="38">
        <v>105.25</v>
      </c>
      <c r="V64" s="38">
        <v>96</v>
      </c>
      <c r="W64" s="38">
        <f t="shared" ref="W64:W76" si="2">U64*V64</f>
        <v>10104</v>
      </c>
      <c r="X64" s="38"/>
      <c r="Y64" s="39" t="s">
        <v>1962</v>
      </c>
    </row>
    <row r="65" spans="1:25" ht="57.6" x14ac:dyDescent="0.3">
      <c r="A65" s="5" t="s">
        <v>410</v>
      </c>
      <c r="B65" s="8" t="s">
        <v>538</v>
      </c>
      <c r="C65" s="8" t="s">
        <v>539</v>
      </c>
      <c r="D65" s="8" t="s">
        <v>282</v>
      </c>
      <c r="E65" s="8" t="s">
        <v>540</v>
      </c>
      <c r="F65" s="8" t="s">
        <v>45</v>
      </c>
      <c r="G65" s="8" t="s">
        <v>541</v>
      </c>
      <c r="H65" s="8" t="s">
        <v>533</v>
      </c>
      <c r="I65" s="8" t="s">
        <v>339</v>
      </c>
      <c r="J65" s="8" t="s">
        <v>67</v>
      </c>
      <c r="K65" s="8" t="s">
        <v>123</v>
      </c>
      <c r="L65" s="8" t="s">
        <v>69</v>
      </c>
      <c r="M65" s="8" t="s">
        <v>316</v>
      </c>
      <c r="N65" s="8" t="s">
        <v>72</v>
      </c>
      <c r="O65" s="8" t="s">
        <v>534</v>
      </c>
      <c r="P65" s="8" t="s">
        <v>133</v>
      </c>
      <c r="Q65" s="8" t="s">
        <v>535</v>
      </c>
      <c r="R65" s="8" t="s">
        <v>542</v>
      </c>
      <c r="S65" s="8" t="s">
        <v>72</v>
      </c>
      <c r="T65" s="35" t="s">
        <v>40</v>
      </c>
      <c r="U65" s="38">
        <v>105.25</v>
      </c>
      <c r="V65" s="38">
        <v>45</v>
      </c>
      <c r="W65" s="38">
        <f t="shared" si="2"/>
        <v>4736.25</v>
      </c>
      <c r="X65" s="38"/>
      <c r="Y65" s="39" t="s">
        <v>1962</v>
      </c>
    </row>
    <row r="66" spans="1:25" ht="28.8" x14ac:dyDescent="0.3">
      <c r="A66" s="5" t="s">
        <v>415</v>
      </c>
      <c r="B66" s="8" t="s">
        <v>544</v>
      </c>
      <c r="C66" s="8" t="s">
        <v>545</v>
      </c>
      <c r="D66" s="8" t="s">
        <v>282</v>
      </c>
      <c r="E66" s="8" t="s">
        <v>546</v>
      </c>
      <c r="F66" s="8" t="s">
        <v>45</v>
      </c>
      <c r="G66" s="8" t="s">
        <v>547</v>
      </c>
      <c r="H66" s="8" t="s">
        <v>470</v>
      </c>
      <c r="I66" s="8" t="s">
        <v>339</v>
      </c>
      <c r="J66" s="8" t="s">
        <v>67</v>
      </c>
      <c r="K66" s="8" t="s">
        <v>123</v>
      </c>
      <c r="L66" s="8" t="s">
        <v>69</v>
      </c>
      <c r="M66" s="8" t="s">
        <v>340</v>
      </c>
      <c r="N66" s="8" t="s">
        <v>72</v>
      </c>
      <c r="O66" s="8" t="s">
        <v>548</v>
      </c>
      <c r="P66" s="8" t="s">
        <v>133</v>
      </c>
      <c r="Q66" s="8" t="s">
        <v>549</v>
      </c>
      <c r="R66" s="8" t="s">
        <v>550</v>
      </c>
      <c r="S66" s="8" t="s">
        <v>72</v>
      </c>
      <c r="T66" s="35" t="s">
        <v>40</v>
      </c>
      <c r="U66" s="38">
        <v>105.25</v>
      </c>
      <c r="V66" s="38">
        <v>141</v>
      </c>
      <c r="W66" s="38">
        <f t="shared" si="2"/>
        <v>14840.25</v>
      </c>
      <c r="X66" s="38"/>
      <c r="Y66" s="39" t="s">
        <v>1962</v>
      </c>
    </row>
    <row r="67" spans="1:25" ht="28.8" x14ac:dyDescent="0.3">
      <c r="A67" s="5" t="s">
        <v>422</v>
      </c>
      <c r="B67" s="8" t="s">
        <v>552</v>
      </c>
      <c r="C67" s="8" t="s">
        <v>553</v>
      </c>
      <c r="D67" s="8" t="s">
        <v>282</v>
      </c>
      <c r="E67" s="8" t="s">
        <v>554</v>
      </c>
      <c r="F67" s="8" t="s">
        <v>45</v>
      </c>
      <c r="G67" s="8" t="s">
        <v>555</v>
      </c>
      <c r="H67" s="8" t="s">
        <v>556</v>
      </c>
      <c r="I67" s="8" t="s">
        <v>339</v>
      </c>
      <c r="J67" s="8" t="s">
        <v>67</v>
      </c>
      <c r="K67" s="8" t="s">
        <v>123</v>
      </c>
      <c r="L67" s="8" t="s">
        <v>69</v>
      </c>
      <c r="M67" s="8" t="s">
        <v>340</v>
      </c>
      <c r="N67" s="8" t="s">
        <v>72</v>
      </c>
      <c r="O67" s="8" t="s">
        <v>557</v>
      </c>
      <c r="P67" s="8" t="s">
        <v>133</v>
      </c>
      <c r="Q67" s="8" t="s">
        <v>558</v>
      </c>
      <c r="R67" s="8" t="s">
        <v>559</v>
      </c>
      <c r="S67" s="8" t="s">
        <v>72</v>
      </c>
      <c r="T67" s="35" t="s">
        <v>40</v>
      </c>
      <c r="U67" s="38">
        <v>105.25</v>
      </c>
      <c r="V67" s="38">
        <v>141</v>
      </c>
      <c r="W67" s="38">
        <f t="shared" si="2"/>
        <v>14840.25</v>
      </c>
      <c r="X67" s="38"/>
      <c r="Y67" s="39" t="s">
        <v>1962</v>
      </c>
    </row>
    <row r="68" spans="1:25" ht="43.2" x14ac:dyDescent="0.3">
      <c r="A68" s="5" t="s">
        <v>429</v>
      </c>
      <c r="B68" s="8" t="s">
        <v>561</v>
      </c>
      <c r="C68" s="8" t="s">
        <v>562</v>
      </c>
      <c r="D68" s="8" t="s">
        <v>282</v>
      </c>
      <c r="E68" s="8" t="s">
        <v>563</v>
      </c>
      <c r="F68" s="8" t="s">
        <v>45</v>
      </c>
      <c r="G68" s="8" t="s">
        <v>564</v>
      </c>
      <c r="H68" s="8"/>
      <c r="I68" s="8" t="s">
        <v>122</v>
      </c>
      <c r="J68" s="8" t="s">
        <v>67</v>
      </c>
      <c r="K68" s="8" t="s">
        <v>123</v>
      </c>
      <c r="L68" s="8" t="s">
        <v>69</v>
      </c>
      <c r="M68" s="8" t="s">
        <v>331</v>
      </c>
      <c r="N68" s="8" t="s">
        <v>72</v>
      </c>
      <c r="O68" s="8" t="s">
        <v>565</v>
      </c>
      <c r="P68" s="8" t="s">
        <v>84</v>
      </c>
      <c r="Q68" s="8" t="s">
        <v>566</v>
      </c>
      <c r="R68" s="8" t="s">
        <v>279</v>
      </c>
      <c r="S68" s="8" t="s">
        <v>72</v>
      </c>
      <c r="T68" s="35" t="s">
        <v>40</v>
      </c>
      <c r="U68" s="38">
        <v>54.25</v>
      </c>
      <c r="V68" s="38">
        <v>96</v>
      </c>
      <c r="W68" s="38">
        <f t="shared" si="2"/>
        <v>5208</v>
      </c>
      <c r="X68" s="38"/>
      <c r="Y68" s="39" t="s">
        <v>1962</v>
      </c>
    </row>
    <row r="69" spans="1:25" ht="43.2" x14ac:dyDescent="0.3">
      <c r="A69" s="5" t="s">
        <v>437</v>
      </c>
      <c r="B69" s="8" t="s">
        <v>568</v>
      </c>
      <c r="C69" s="8" t="s">
        <v>569</v>
      </c>
      <c r="D69" s="8" t="s">
        <v>282</v>
      </c>
      <c r="E69" s="8" t="s">
        <v>570</v>
      </c>
      <c r="F69" s="8" t="s">
        <v>45</v>
      </c>
      <c r="G69" s="8" t="s">
        <v>571</v>
      </c>
      <c r="H69" s="8"/>
      <c r="I69" s="8" t="s">
        <v>339</v>
      </c>
      <c r="J69" s="8" t="s">
        <v>67</v>
      </c>
      <c r="K69" s="8" t="s">
        <v>123</v>
      </c>
      <c r="L69" s="8" t="s">
        <v>69</v>
      </c>
      <c r="M69" s="8" t="s">
        <v>331</v>
      </c>
      <c r="N69" s="8" t="s">
        <v>151</v>
      </c>
      <c r="O69" s="8" t="s">
        <v>572</v>
      </c>
      <c r="P69" s="8" t="s">
        <v>133</v>
      </c>
      <c r="Q69" s="8" t="s">
        <v>357</v>
      </c>
      <c r="R69" s="8" t="s">
        <v>358</v>
      </c>
      <c r="S69" s="8" t="s">
        <v>72</v>
      </c>
      <c r="T69" s="35" t="s">
        <v>40</v>
      </c>
      <c r="U69" s="40">
        <f>27.521+105.25</f>
        <v>132.77100000000002</v>
      </c>
      <c r="V69" s="38">
        <v>96</v>
      </c>
      <c r="W69" s="38">
        <f t="shared" si="2"/>
        <v>12746.016000000001</v>
      </c>
      <c r="X69" s="38"/>
      <c r="Y69" s="39" t="s">
        <v>1962</v>
      </c>
    </row>
    <row r="70" spans="1:25" ht="43.2" x14ac:dyDescent="0.3">
      <c r="A70" s="5" t="s">
        <v>49</v>
      </c>
      <c r="B70" s="8" t="s">
        <v>574</v>
      </c>
      <c r="C70" s="8" t="s">
        <v>575</v>
      </c>
      <c r="D70" s="8" t="s">
        <v>282</v>
      </c>
      <c r="E70" s="8" t="s">
        <v>576</v>
      </c>
      <c r="F70" s="8" t="s">
        <v>45</v>
      </c>
      <c r="G70" s="8" t="s">
        <v>577</v>
      </c>
      <c r="H70" s="8"/>
      <c r="I70" s="8" t="s">
        <v>339</v>
      </c>
      <c r="J70" s="8" t="s">
        <v>67</v>
      </c>
      <c r="K70" s="8" t="s">
        <v>123</v>
      </c>
      <c r="L70" s="8" t="s">
        <v>69</v>
      </c>
      <c r="M70" s="8" t="s">
        <v>331</v>
      </c>
      <c r="N70" s="8" t="s">
        <v>151</v>
      </c>
      <c r="O70" s="8" t="s">
        <v>471</v>
      </c>
      <c r="P70" s="8" t="s">
        <v>133</v>
      </c>
      <c r="Q70" s="8" t="s">
        <v>472</v>
      </c>
      <c r="R70" s="8" t="s">
        <v>578</v>
      </c>
      <c r="S70" s="8" t="s">
        <v>72</v>
      </c>
      <c r="T70" s="35" t="s">
        <v>40</v>
      </c>
      <c r="U70" s="40">
        <f>27.521+105.25</f>
        <v>132.77100000000002</v>
      </c>
      <c r="V70" s="38">
        <v>96</v>
      </c>
      <c r="W70" s="38">
        <f t="shared" si="2"/>
        <v>12746.016000000001</v>
      </c>
      <c r="X70" s="38"/>
      <c r="Y70" s="39" t="s">
        <v>1962</v>
      </c>
    </row>
    <row r="71" spans="1:25" ht="28.8" x14ac:dyDescent="0.3">
      <c r="A71" s="5" t="s">
        <v>101</v>
      </c>
      <c r="B71" s="8" t="s">
        <v>580</v>
      </c>
      <c r="C71" s="8" t="s">
        <v>581</v>
      </c>
      <c r="D71" s="8" t="s">
        <v>282</v>
      </c>
      <c r="E71" s="8" t="s">
        <v>582</v>
      </c>
      <c r="F71" s="8" t="s">
        <v>45</v>
      </c>
      <c r="G71" s="8" t="s">
        <v>583</v>
      </c>
      <c r="H71" s="8"/>
      <c r="I71" s="8" t="s">
        <v>339</v>
      </c>
      <c r="J71" s="8" t="s">
        <v>67</v>
      </c>
      <c r="K71" s="8" t="s">
        <v>123</v>
      </c>
      <c r="L71" s="8" t="s">
        <v>69</v>
      </c>
      <c r="M71" s="8" t="s">
        <v>340</v>
      </c>
      <c r="N71" s="8" t="s">
        <v>72</v>
      </c>
      <c r="O71" s="8" t="s">
        <v>584</v>
      </c>
      <c r="P71" s="8" t="s">
        <v>133</v>
      </c>
      <c r="Q71" s="8" t="s">
        <v>585</v>
      </c>
      <c r="R71" s="8" t="s">
        <v>586</v>
      </c>
      <c r="S71" s="8" t="s">
        <v>72</v>
      </c>
      <c r="T71" s="35" t="s">
        <v>40</v>
      </c>
      <c r="U71" s="38">
        <v>105.25</v>
      </c>
      <c r="V71" s="38">
        <v>141</v>
      </c>
      <c r="W71" s="38">
        <f t="shared" si="2"/>
        <v>14840.25</v>
      </c>
      <c r="X71" s="38"/>
      <c r="Y71" s="39" t="s">
        <v>1962</v>
      </c>
    </row>
    <row r="72" spans="1:25" ht="28.8" x14ac:dyDescent="0.3">
      <c r="A72" s="5" t="s">
        <v>459</v>
      </c>
      <c r="B72" s="8" t="s">
        <v>608</v>
      </c>
      <c r="C72" s="8" t="s">
        <v>609</v>
      </c>
      <c r="D72" s="8" t="s">
        <v>114</v>
      </c>
      <c r="E72" s="8" t="s">
        <v>610</v>
      </c>
      <c r="F72" s="8" t="s">
        <v>45</v>
      </c>
      <c r="G72" s="8" t="s">
        <v>337</v>
      </c>
      <c r="H72" s="8" t="s">
        <v>338</v>
      </c>
      <c r="I72" s="8" t="s">
        <v>339</v>
      </c>
      <c r="J72" s="8" t="s">
        <v>67</v>
      </c>
      <c r="K72" s="8" t="s">
        <v>123</v>
      </c>
      <c r="L72" s="8" t="s">
        <v>69</v>
      </c>
      <c r="M72" s="8" t="s">
        <v>611</v>
      </c>
      <c r="N72" s="8" t="s">
        <v>151</v>
      </c>
      <c r="O72" s="8" t="s">
        <v>341</v>
      </c>
      <c r="P72" s="8" t="s">
        <v>133</v>
      </c>
      <c r="Q72" s="8" t="s">
        <v>342</v>
      </c>
      <c r="R72" s="8" t="s">
        <v>343</v>
      </c>
      <c r="S72" s="8" t="s">
        <v>72</v>
      </c>
      <c r="T72" s="35" t="s">
        <v>40</v>
      </c>
      <c r="U72" s="40">
        <f>27.521+105.25</f>
        <v>132.77100000000002</v>
      </c>
      <c r="V72" s="38">
        <v>223</v>
      </c>
      <c r="W72" s="38">
        <f t="shared" si="2"/>
        <v>29607.933000000005</v>
      </c>
      <c r="X72" s="38"/>
      <c r="Y72" s="39" t="s">
        <v>1962</v>
      </c>
    </row>
    <row r="73" spans="1:25" ht="57.6" x14ac:dyDescent="0.3">
      <c r="A73" s="5" t="s">
        <v>465</v>
      </c>
      <c r="B73" s="8" t="s">
        <v>613</v>
      </c>
      <c r="C73" s="8" t="s">
        <v>614</v>
      </c>
      <c r="D73" s="8" t="s">
        <v>114</v>
      </c>
      <c r="E73" s="8" t="s">
        <v>615</v>
      </c>
      <c r="F73" s="8" t="s">
        <v>45</v>
      </c>
      <c r="G73" s="8" t="s">
        <v>330</v>
      </c>
      <c r="H73" s="8"/>
      <c r="I73" s="8" t="s">
        <v>295</v>
      </c>
      <c r="J73" s="8" t="s">
        <v>67</v>
      </c>
      <c r="K73" s="8" t="s">
        <v>123</v>
      </c>
      <c r="L73" s="8" t="s">
        <v>69</v>
      </c>
      <c r="M73" s="8" t="s">
        <v>616</v>
      </c>
      <c r="N73" s="8" t="s">
        <v>133</v>
      </c>
      <c r="O73" s="8" t="s">
        <v>617</v>
      </c>
      <c r="P73" s="8" t="s">
        <v>151</v>
      </c>
      <c r="Q73" s="8" t="s">
        <v>618</v>
      </c>
      <c r="R73" s="8" t="s">
        <v>326</v>
      </c>
      <c r="S73" s="8" t="s">
        <v>133</v>
      </c>
      <c r="T73" s="35" t="s">
        <v>40</v>
      </c>
      <c r="U73" s="40">
        <f>27.521+105.25</f>
        <v>132.77100000000002</v>
      </c>
      <c r="V73" s="38">
        <v>152</v>
      </c>
      <c r="W73" s="38">
        <f t="shared" si="2"/>
        <v>20181.192000000003</v>
      </c>
      <c r="X73" s="38"/>
      <c r="Y73" s="39" t="s">
        <v>1962</v>
      </c>
    </row>
    <row r="74" spans="1:25" ht="72" x14ac:dyDescent="0.3">
      <c r="A74" s="5" t="s">
        <v>474</v>
      </c>
      <c r="B74" s="8" t="s">
        <v>620</v>
      </c>
      <c r="C74" s="8" t="s">
        <v>621</v>
      </c>
      <c r="D74" s="8" t="s">
        <v>114</v>
      </c>
      <c r="E74" s="8" t="s">
        <v>622</v>
      </c>
      <c r="F74" s="8" t="s">
        <v>45</v>
      </c>
      <c r="G74" s="8" t="s">
        <v>324</v>
      </c>
      <c r="H74" s="8"/>
      <c r="I74" s="8" t="s">
        <v>295</v>
      </c>
      <c r="J74" s="8" t="s">
        <v>67</v>
      </c>
      <c r="K74" s="8" t="s">
        <v>123</v>
      </c>
      <c r="L74" s="8" t="s">
        <v>69</v>
      </c>
      <c r="M74" s="8" t="s">
        <v>623</v>
      </c>
      <c r="N74" s="8" t="s">
        <v>133</v>
      </c>
      <c r="O74" s="8" t="s">
        <v>617</v>
      </c>
      <c r="P74" s="8" t="s">
        <v>72</v>
      </c>
      <c r="Q74" s="8" t="s">
        <v>624</v>
      </c>
      <c r="R74" s="8" t="s">
        <v>326</v>
      </c>
      <c r="S74" s="8" t="s">
        <v>133</v>
      </c>
      <c r="T74" s="35" t="s">
        <v>40</v>
      </c>
      <c r="U74" s="38">
        <v>105.25</v>
      </c>
      <c r="V74" s="38">
        <v>71</v>
      </c>
      <c r="W74" s="38">
        <f t="shared" si="2"/>
        <v>7472.75</v>
      </c>
      <c r="X74" s="38"/>
      <c r="Y74" s="39" t="s">
        <v>1962</v>
      </c>
    </row>
    <row r="75" spans="1:25" ht="72" x14ac:dyDescent="0.3">
      <c r="A75" s="5" t="s">
        <v>482</v>
      </c>
      <c r="B75" s="8" t="s">
        <v>625</v>
      </c>
      <c r="C75" s="8" t="s">
        <v>626</v>
      </c>
      <c r="D75" s="8" t="s">
        <v>114</v>
      </c>
      <c r="E75" s="8" t="s">
        <v>627</v>
      </c>
      <c r="F75" s="8" t="s">
        <v>45</v>
      </c>
      <c r="G75" s="8" t="s">
        <v>315</v>
      </c>
      <c r="H75" s="8"/>
      <c r="I75" s="8" t="s">
        <v>295</v>
      </c>
      <c r="J75" s="8" t="s">
        <v>67</v>
      </c>
      <c r="K75" s="8" t="s">
        <v>123</v>
      </c>
      <c r="L75" s="8" t="s">
        <v>69</v>
      </c>
      <c r="M75" s="8" t="s">
        <v>623</v>
      </c>
      <c r="N75" s="8" t="s">
        <v>133</v>
      </c>
      <c r="O75" s="8" t="s">
        <v>317</v>
      </c>
      <c r="P75" s="8" t="s">
        <v>297</v>
      </c>
      <c r="Q75" s="8" t="s">
        <v>318</v>
      </c>
      <c r="R75" s="8" t="s">
        <v>319</v>
      </c>
      <c r="S75" s="8" t="s">
        <v>133</v>
      </c>
      <c r="T75" s="35" t="s">
        <v>40</v>
      </c>
      <c r="U75" s="38">
        <v>160.05500000000001</v>
      </c>
      <c r="V75" s="38">
        <v>71</v>
      </c>
      <c r="W75" s="38">
        <f t="shared" si="2"/>
        <v>11363.905000000001</v>
      </c>
      <c r="X75" s="38"/>
      <c r="Y75" s="39" t="s">
        <v>1962</v>
      </c>
    </row>
    <row r="76" spans="1:25" ht="72" x14ac:dyDescent="0.3">
      <c r="A76" s="5" t="s">
        <v>489</v>
      </c>
      <c r="B76" s="8" t="s">
        <v>629</v>
      </c>
      <c r="C76" s="8" t="s">
        <v>630</v>
      </c>
      <c r="D76" s="8" t="s">
        <v>114</v>
      </c>
      <c r="E76" s="8" t="s">
        <v>631</v>
      </c>
      <c r="F76" s="8" t="s">
        <v>45</v>
      </c>
      <c r="G76" s="8" t="s">
        <v>632</v>
      </c>
      <c r="H76" s="8" t="s">
        <v>556</v>
      </c>
      <c r="I76" s="8" t="s">
        <v>295</v>
      </c>
      <c r="J76" s="8" t="s">
        <v>67</v>
      </c>
      <c r="K76" s="8" t="s">
        <v>123</v>
      </c>
      <c r="L76" s="8" t="s">
        <v>69</v>
      </c>
      <c r="M76" s="8" t="s">
        <v>80</v>
      </c>
      <c r="N76" s="8" t="s">
        <v>133</v>
      </c>
      <c r="O76" s="8" t="s">
        <v>317</v>
      </c>
      <c r="P76" s="8" t="s">
        <v>72</v>
      </c>
      <c r="Q76" s="8" t="s">
        <v>633</v>
      </c>
      <c r="R76" s="8" t="s">
        <v>319</v>
      </c>
      <c r="S76" s="8" t="s">
        <v>133</v>
      </c>
      <c r="T76" s="35" t="s">
        <v>40</v>
      </c>
      <c r="U76" s="38">
        <v>105.25</v>
      </c>
      <c r="V76" s="38">
        <v>248</v>
      </c>
      <c r="W76" s="38">
        <f t="shared" si="2"/>
        <v>26102</v>
      </c>
      <c r="X76" s="38"/>
      <c r="Y76" s="39" t="s">
        <v>1962</v>
      </c>
    </row>
    <row r="77" spans="1:25" ht="28.8" hidden="1" x14ac:dyDescent="0.3">
      <c r="A77" s="5" t="s">
        <v>130</v>
      </c>
      <c r="B77" s="8" t="s">
        <v>635</v>
      </c>
      <c r="C77" s="8" t="s">
        <v>636</v>
      </c>
      <c r="D77" s="8" t="s">
        <v>114</v>
      </c>
      <c r="E77" s="8" t="s">
        <v>637</v>
      </c>
      <c r="F77" s="8" t="s">
        <v>45</v>
      </c>
      <c r="G77" s="8" t="s">
        <v>304</v>
      </c>
      <c r="H77" s="8"/>
      <c r="I77" s="8" t="s">
        <v>122</v>
      </c>
      <c r="J77" s="8" t="s">
        <v>67</v>
      </c>
      <c r="K77" s="8" t="s">
        <v>123</v>
      </c>
      <c r="L77" s="8" t="s">
        <v>69</v>
      </c>
      <c r="M77" s="8" t="s">
        <v>638</v>
      </c>
      <c r="N77" s="8" t="s">
        <v>84</v>
      </c>
      <c r="O77" s="8" t="s">
        <v>599</v>
      </c>
      <c r="P77" s="8" t="s">
        <v>297</v>
      </c>
      <c r="Q77" s="8" t="s">
        <v>639</v>
      </c>
      <c r="R77" s="8" t="s">
        <v>310</v>
      </c>
      <c r="S77" s="8" t="s">
        <v>84</v>
      </c>
      <c r="T77" s="10" t="s">
        <v>640</v>
      </c>
      <c r="U77" s="12">
        <v>0</v>
      </c>
    </row>
    <row r="78" spans="1:25" ht="57.6" x14ac:dyDescent="0.3">
      <c r="A78" s="5" t="s">
        <v>504</v>
      </c>
      <c r="B78" s="8" t="s">
        <v>642</v>
      </c>
      <c r="C78" s="8" t="s">
        <v>643</v>
      </c>
      <c r="D78" s="8" t="s">
        <v>114</v>
      </c>
      <c r="E78" s="8" t="s">
        <v>644</v>
      </c>
      <c r="F78" s="8" t="s">
        <v>45</v>
      </c>
      <c r="G78" s="8" t="s">
        <v>293</v>
      </c>
      <c r="H78" s="8" t="s">
        <v>294</v>
      </c>
      <c r="I78" s="8" t="s">
        <v>295</v>
      </c>
      <c r="J78" s="8" t="s">
        <v>67</v>
      </c>
      <c r="K78" s="8" t="s">
        <v>123</v>
      </c>
      <c r="L78" s="8" t="s">
        <v>69</v>
      </c>
      <c r="M78" s="8" t="s">
        <v>616</v>
      </c>
      <c r="N78" s="8" t="s">
        <v>133</v>
      </c>
      <c r="O78" s="8" t="s">
        <v>442</v>
      </c>
      <c r="P78" s="8" t="s">
        <v>297</v>
      </c>
      <c r="Q78" s="8" t="s">
        <v>645</v>
      </c>
      <c r="R78" s="8" t="s">
        <v>299</v>
      </c>
      <c r="S78" s="8" t="s">
        <v>133</v>
      </c>
      <c r="T78" s="35" t="s">
        <v>40</v>
      </c>
      <c r="U78" s="38">
        <v>160.05500000000001</v>
      </c>
      <c r="V78" s="38">
        <v>152</v>
      </c>
      <c r="W78" s="38">
        <f t="shared" ref="W78:W79" si="3">U78*V78</f>
        <v>24328.36</v>
      </c>
      <c r="X78" s="38"/>
      <c r="Y78" s="39" t="s">
        <v>1962</v>
      </c>
    </row>
    <row r="79" spans="1:25" ht="72" x14ac:dyDescent="0.3">
      <c r="A79" s="5" t="s">
        <v>513</v>
      </c>
      <c r="B79" s="8" t="s">
        <v>647</v>
      </c>
      <c r="C79" s="8" t="s">
        <v>648</v>
      </c>
      <c r="D79" s="8" t="s">
        <v>114</v>
      </c>
      <c r="E79" s="8" t="s">
        <v>649</v>
      </c>
      <c r="F79" s="8" t="s">
        <v>45</v>
      </c>
      <c r="G79" s="8" t="s">
        <v>650</v>
      </c>
      <c r="H79" s="8"/>
      <c r="I79" s="8" t="s">
        <v>651</v>
      </c>
      <c r="J79" s="8" t="s">
        <v>99</v>
      </c>
      <c r="K79" s="8" t="s">
        <v>589</v>
      </c>
      <c r="L79" s="8" t="s">
        <v>101</v>
      </c>
      <c r="M79" s="8" t="s">
        <v>80</v>
      </c>
      <c r="N79" s="8" t="s">
        <v>159</v>
      </c>
      <c r="O79" s="8" t="s">
        <v>138</v>
      </c>
      <c r="P79" s="8" t="s">
        <v>652</v>
      </c>
      <c r="Q79" s="8" t="s">
        <v>653</v>
      </c>
      <c r="R79" s="8" t="s">
        <v>654</v>
      </c>
      <c r="S79" s="8" t="s">
        <v>159</v>
      </c>
      <c r="T79" s="35" t="s">
        <v>40</v>
      </c>
      <c r="U79" s="38">
        <v>32.255000000000003</v>
      </c>
      <c r="V79" s="38">
        <v>248</v>
      </c>
      <c r="W79" s="38">
        <f t="shared" si="3"/>
        <v>7999.2400000000007</v>
      </c>
      <c r="X79" s="38"/>
      <c r="Y79" s="39" t="s">
        <v>1963</v>
      </c>
    </row>
    <row r="80" spans="1:25" ht="72" hidden="1" x14ac:dyDescent="0.3">
      <c r="A80" s="5" t="s">
        <v>521</v>
      </c>
      <c r="B80" s="8" t="s">
        <v>663</v>
      </c>
      <c r="C80" s="8" t="s">
        <v>664</v>
      </c>
      <c r="D80" s="8" t="s">
        <v>282</v>
      </c>
      <c r="E80" s="8" t="s">
        <v>665</v>
      </c>
      <c r="F80" s="8" t="s">
        <v>45</v>
      </c>
      <c r="G80" s="8" t="s">
        <v>666</v>
      </c>
      <c r="H80" s="8"/>
      <c r="I80" s="8" t="s">
        <v>122</v>
      </c>
      <c r="J80" s="8" t="s">
        <v>167</v>
      </c>
      <c r="K80" s="8" t="s">
        <v>667</v>
      </c>
      <c r="L80" s="8" t="s">
        <v>169</v>
      </c>
      <c r="M80" s="8" t="s">
        <v>668</v>
      </c>
      <c r="N80" s="8" t="s">
        <v>84</v>
      </c>
      <c r="O80" s="8" t="s">
        <v>669</v>
      </c>
      <c r="P80" s="8" t="s">
        <v>133</v>
      </c>
      <c r="Q80" s="8" t="s">
        <v>670</v>
      </c>
      <c r="R80" s="8" t="s">
        <v>671</v>
      </c>
      <c r="S80" s="8" t="s">
        <v>84</v>
      </c>
      <c r="T80" s="9" t="s">
        <v>311</v>
      </c>
      <c r="U80" s="12">
        <v>0</v>
      </c>
    </row>
    <row r="81" spans="1:25" ht="86.4" x14ac:dyDescent="0.3">
      <c r="A81" s="5" t="s">
        <v>69</v>
      </c>
      <c r="B81" s="8" t="s">
        <v>674</v>
      </c>
      <c r="C81" s="8" t="s">
        <v>675</v>
      </c>
      <c r="D81" s="8" t="s">
        <v>282</v>
      </c>
      <c r="E81" s="8" t="s">
        <v>676</v>
      </c>
      <c r="F81" s="8" t="s">
        <v>45</v>
      </c>
      <c r="G81" s="8" t="s">
        <v>677</v>
      </c>
      <c r="H81" s="8"/>
      <c r="I81" s="8" t="s">
        <v>122</v>
      </c>
      <c r="J81" s="8" t="s">
        <v>167</v>
      </c>
      <c r="K81" s="8" t="s">
        <v>667</v>
      </c>
      <c r="L81" s="8" t="s">
        <v>169</v>
      </c>
      <c r="M81" s="8" t="s">
        <v>34</v>
      </c>
      <c r="N81" s="8" t="s">
        <v>133</v>
      </c>
      <c r="O81" s="8" t="s">
        <v>379</v>
      </c>
      <c r="P81" s="8" t="s">
        <v>84</v>
      </c>
      <c r="Q81" s="8" t="s">
        <v>678</v>
      </c>
      <c r="R81" s="8" t="s">
        <v>679</v>
      </c>
      <c r="S81" s="8" t="s">
        <v>133</v>
      </c>
      <c r="T81" s="35" t="s">
        <v>40</v>
      </c>
      <c r="U81" s="38">
        <v>51</v>
      </c>
      <c r="V81" s="38">
        <v>116</v>
      </c>
      <c r="W81" s="38">
        <f t="shared" ref="W81:W88" si="4">U81*V81</f>
        <v>5916</v>
      </c>
      <c r="X81" s="38"/>
      <c r="Y81" s="39" t="s">
        <v>1962</v>
      </c>
    </row>
    <row r="82" spans="1:25" ht="86.4" x14ac:dyDescent="0.3">
      <c r="A82" s="5" t="s">
        <v>537</v>
      </c>
      <c r="B82" s="8" t="s">
        <v>681</v>
      </c>
      <c r="C82" s="8" t="s">
        <v>682</v>
      </c>
      <c r="D82" s="8" t="s">
        <v>282</v>
      </c>
      <c r="E82" s="8" t="s">
        <v>683</v>
      </c>
      <c r="F82" s="8" t="s">
        <v>45</v>
      </c>
      <c r="G82" s="8" t="s">
        <v>684</v>
      </c>
      <c r="H82" s="8"/>
      <c r="I82" s="8" t="s">
        <v>122</v>
      </c>
      <c r="J82" s="8" t="s">
        <v>167</v>
      </c>
      <c r="K82" s="8" t="s">
        <v>667</v>
      </c>
      <c r="L82" s="8" t="s">
        <v>169</v>
      </c>
      <c r="M82" s="8" t="s">
        <v>34</v>
      </c>
      <c r="N82" s="8" t="s">
        <v>133</v>
      </c>
      <c r="O82" s="8" t="s">
        <v>685</v>
      </c>
      <c r="P82" s="8" t="s">
        <v>128</v>
      </c>
      <c r="Q82" s="8" t="s">
        <v>686</v>
      </c>
      <c r="R82" s="8" t="s">
        <v>687</v>
      </c>
      <c r="S82" s="8" t="s">
        <v>133</v>
      </c>
      <c r="T82" s="35" t="s">
        <v>40</v>
      </c>
      <c r="U82" s="38">
        <f>51+58.516</f>
        <v>109.51599999999999</v>
      </c>
      <c r="V82" s="38">
        <v>116</v>
      </c>
      <c r="W82" s="38">
        <f t="shared" si="4"/>
        <v>12703.856</v>
      </c>
      <c r="X82" s="38"/>
      <c r="Y82" s="39" t="s">
        <v>1962</v>
      </c>
    </row>
    <row r="83" spans="1:25" ht="86.4" x14ac:dyDescent="0.3">
      <c r="A83" s="5" t="s">
        <v>543</v>
      </c>
      <c r="B83" s="8" t="s">
        <v>689</v>
      </c>
      <c r="C83" s="8" t="s">
        <v>690</v>
      </c>
      <c r="D83" s="8" t="s">
        <v>282</v>
      </c>
      <c r="E83" s="8" t="s">
        <v>691</v>
      </c>
      <c r="F83" s="8" t="s">
        <v>45</v>
      </c>
      <c r="G83" s="8" t="s">
        <v>692</v>
      </c>
      <c r="H83" s="8"/>
      <c r="I83" s="8" t="s">
        <v>122</v>
      </c>
      <c r="J83" s="8" t="s">
        <v>47</v>
      </c>
      <c r="K83" s="8" t="s">
        <v>672</v>
      </c>
      <c r="L83" s="8" t="s">
        <v>49</v>
      </c>
      <c r="M83" s="8" t="s">
        <v>693</v>
      </c>
      <c r="N83" s="8" t="s">
        <v>133</v>
      </c>
      <c r="O83" s="8" t="s">
        <v>584</v>
      </c>
      <c r="P83" s="8" t="s">
        <v>84</v>
      </c>
      <c r="Q83" s="8" t="s">
        <v>694</v>
      </c>
      <c r="R83" s="8" t="s">
        <v>695</v>
      </c>
      <c r="S83" s="8" t="s">
        <v>133</v>
      </c>
      <c r="T83" s="35" t="s">
        <v>40</v>
      </c>
      <c r="U83" s="38">
        <v>51</v>
      </c>
      <c r="V83" s="38">
        <v>304</v>
      </c>
      <c r="W83" s="38">
        <f t="shared" si="4"/>
        <v>15504</v>
      </c>
      <c r="X83" s="38"/>
      <c r="Y83" s="39" t="s">
        <v>1962</v>
      </c>
    </row>
    <row r="84" spans="1:25" ht="28.8" x14ac:dyDescent="0.3">
      <c r="A84" s="5" t="s">
        <v>551</v>
      </c>
      <c r="B84" s="8" t="s">
        <v>697</v>
      </c>
      <c r="C84" s="8" t="s">
        <v>698</v>
      </c>
      <c r="D84" s="8" t="s">
        <v>282</v>
      </c>
      <c r="E84" s="8" t="s">
        <v>699</v>
      </c>
      <c r="F84" s="8" t="s">
        <v>45</v>
      </c>
      <c r="G84" s="8" t="s">
        <v>700</v>
      </c>
      <c r="H84" s="8"/>
      <c r="I84" s="8" t="s">
        <v>122</v>
      </c>
      <c r="J84" s="8" t="s">
        <v>167</v>
      </c>
      <c r="K84" s="8" t="s">
        <v>667</v>
      </c>
      <c r="L84" s="8" t="s">
        <v>169</v>
      </c>
      <c r="M84" s="8" t="s">
        <v>90</v>
      </c>
      <c r="N84" s="8" t="s">
        <v>84</v>
      </c>
      <c r="O84" s="8" t="s">
        <v>701</v>
      </c>
      <c r="P84" s="8" t="s">
        <v>133</v>
      </c>
      <c r="Q84" s="8" t="s">
        <v>702</v>
      </c>
      <c r="R84" s="8" t="s">
        <v>703</v>
      </c>
      <c r="S84" s="8" t="s">
        <v>84</v>
      </c>
      <c r="T84" s="35" t="s">
        <v>40</v>
      </c>
      <c r="U84" s="38">
        <v>51</v>
      </c>
      <c r="V84" s="38">
        <v>364</v>
      </c>
      <c r="W84" s="38">
        <f t="shared" si="4"/>
        <v>18564</v>
      </c>
      <c r="X84" s="38"/>
      <c r="Y84" s="39" t="s">
        <v>1962</v>
      </c>
    </row>
    <row r="85" spans="1:25" ht="86.4" x14ac:dyDescent="0.3">
      <c r="A85" s="5" t="s">
        <v>560</v>
      </c>
      <c r="B85" s="8" t="s">
        <v>705</v>
      </c>
      <c r="C85" s="8" t="s">
        <v>706</v>
      </c>
      <c r="D85" s="8" t="s">
        <v>282</v>
      </c>
      <c r="E85" s="8" t="s">
        <v>707</v>
      </c>
      <c r="F85" s="8" t="s">
        <v>45</v>
      </c>
      <c r="G85" s="8" t="s">
        <v>708</v>
      </c>
      <c r="H85" s="8"/>
      <c r="I85" s="8" t="s">
        <v>122</v>
      </c>
      <c r="J85" s="8" t="s">
        <v>167</v>
      </c>
      <c r="K85" s="8" t="s">
        <v>667</v>
      </c>
      <c r="L85" s="8" t="s">
        <v>169</v>
      </c>
      <c r="M85" s="8" t="s">
        <v>34</v>
      </c>
      <c r="N85" s="8" t="s">
        <v>133</v>
      </c>
      <c r="O85" s="8" t="s">
        <v>709</v>
      </c>
      <c r="P85" s="8" t="s">
        <v>84</v>
      </c>
      <c r="Q85" s="8" t="s">
        <v>710</v>
      </c>
      <c r="R85" s="8" t="s">
        <v>711</v>
      </c>
      <c r="S85" s="8" t="s">
        <v>133</v>
      </c>
      <c r="T85" s="35" t="s">
        <v>40</v>
      </c>
      <c r="U85" s="38">
        <v>51</v>
      </c>
      <c r="V85" s="38">
        <v>116</v>
      </c>
      <c r="W85" s="38">
        <f t="shared" si="4"/>
        <v>5916</v>
      </c>
      <c r="X85" s="38"/>
      <c r="Y85" s="39" t="s">
        <v>1962</v>
      </c>
    </row>
    <row r="86" spans="1:25" ht="86.4" x14ac:dyDescent="0.3">
      <c r="A86" s="5" t="s">
        <v>567</v>
      </c>
      <c r="B86" s="8" t="s">
        <v>713</v>
      </c>
      <c r="C86" s="8" t="s">
        <v>714</v>
      </c>
      <c r="D86" s="8" t="s">
        <v>282</v>
      </c>
      <c r="E86" s="8" t="s">
        <v>715</v>
      </c>
      <c r="F86" s="8" t="s">
        <v>45</v>
      </c>
      <c r="G86" s="8" t="s">
        <v>716</v>
      </c>
      <c r="H86" s="8"/>
      <c r="I86" s="8" t="s">
        <v>122</v>
      </c>
      <c r="J86" s="8" t="s">
        <v>47</v>
      </c>
      <c r="K86" s="8" t="s">
        <v>672</v>
      </c>
      <c r="L86" s="8" t="s">
        <v>49</v>
      </c>
      <c r="M86" s="8" t="s">
        <v>693</v>
      </c>
      <c r="N86" s="8" t="s">
        <v>84</v>
      </c>
      <c r="O86" s="8" t="s">
        <v>591</v>
      </c>
      <c r="P86" s="8" t="s">
        <v>133</v>
      </c>
      <c r="Q86" s="8" t="s">
        <v>717</v>
      </c>
      <c r="R86" s="8" t="s">
        <v>718</v>
      </c>
      <c r="S86" s="8" t="s">
        <v>84</v>
      </c>
      <c r="T86" s="35" t="s">
        <v>40</v>
      </c>
      <c r="U86" s="38">
        <v>51</v>
      </c>
      <c r="V86" s="38">
        <v>304</v>
      </c>
      <c r="W86" s="38">
        <f t="shared" si="4"/>
        <v>15504</v>
      </c>
      <c r="X86" s="38"/>
      <c r="Y86" s="39" t="s">
        <v>1962</v>
      </c>
    </row>
    <row r="87" spans="1:25" ht="86.4" x14ac:dyDescent="0.3">
      <c r="A87" s="5" t="s">
        <v>573</v>
      </c>
      <c r="B87" s="8" t="s">
        <v>720</v>
      </c>
      <c r="C87" s="8" t="s">
        <v>721</v>
      </c>
      <c r="D87" s="8" t="s">
        <v>282</v>
      </c>
      <c r="E87" s="8" t="s">
        <v>722</v>
      </c>
      <c r="F87" s="8" t="s">
        <v>45</v>
      </c>
      <c r="G87" s="8" t="s">
        <v>723</v>
      </c>
      <c r="H87" s="8"/>
      <c r="I87" s="8" t="s">
        <v>122</v>
      </c>
      <c r="J87" s="8" t="s">
        <v>167</v>
      </c>
      <c r="K87" s="8" t="s">
        <v>667</v>
      </c>
      <c r="L87" s="8" t="s">
        <v>169</v>
      </c>
      <c r="M87" s="8" t="s">
        <v>34</v>
      </c>
      <c r="N87" s="8" t="s">
        <v>84</v>
      </c>
      <c r="O87" s="8" t="s">
        <v>534</v>
      </c>
      <c r="P87" s="8" t="s">
        <v>133</v>
      </c>
      <c r="Q87" s="8" t="s">
        <v>724</v>
      </c>
      <c r="R87" s="8" t="s">
        <v>725</v>
      </c>
      <c r="S87" s="8" t="s">
        <v>84</v>
      </c>
      <c r="T87" s="35" t="s">
        <v>40</v>
      </c>
      <c r="U87" s="38">
        <v>51</v>
      </c>
      <c r="V87" s="38">
        <v>116</v>
      </c>
      <c r="W87" s="38">
        <f t="shared" si="4"/>
        <v>5916</v>
      </c>
      <c r="X87" s="38"/>
      <c r="Y87" s="39" t="s">
        <v>1962</v>
      </c>
    </row>
    <row r="88" spans="1:25" ht="115.2" x14ac:dyDescent="0.3">
      <c r="A88" s="5" t="s">
        <v>579</v>
      </c>
      <c r="B88" s="8" t="s">
        <v>727</v>
      </c>
      <c r="C88" s="8" t="s">
        <v>728</v>
      </c>
      <c r="D88" s="8" t="s">
        <v>282</v>
      </c>
      <c r="E88" s="8" t="s">
        <v>729</v>
      </c>
      <c r="F88" s="8" t="s">
        <v>45</v>
      </c>
      <c r="G88" s="8" t="s">
        <v>730</v>
      </c>
      <c r="H88" s="8"/>
      <c r="I88" s="8" t="s">
        <v>122</v>
      </c>
      <c r="J88" s="8" t="s">
        <v>47</v>
      </c>
      <c r="K88" s="8" t="s">
        <v>672</v>
      </c>
      <c r="L88" s="8" t="s">
        <v>49</v>
      </c>
      <c r="M88" s="8" t="s">
        <v>661</v>
      </c>
      <c r="N88" s="8" t="s">
        <v>159</v>
      </c>
      <c r="O88" s="8" t="s">
        <v>731</v>
      </c>
      <c r="P88" s="8" t="s">
        <v>35</v>
      </c>
      <c r="Q88" s="8" t="s">
        <v>298</v>
      </c>
      <c r="R88" s="8" t="s">
        <v>725</v>
      </c>
      <c r="S88" s="8" t="s">
        <v>159</v>
      </c>
      <c r="T88" s="35" t="s">
        <v>40</v>
      </c>
      <c r="U88" s="38">
        <v>37.930999999999997</v>
      </c>
      <c r="V88" s="38">
        <v>65</v>
      </c>
      <c r="W88" s="38">
        <f t="shared" si="4"/>
        <v>2465.5149999999999</v>
      </c>
      <c r="X88" s="38"/>
      <c r="Y88" s="39" t="s">
        <v>1962</v>
      </c>
    </row>
    <row r="89" spans="1:25" ht="115.2" x14ac:dyDescent="0.3">
      <c r="A89" s="5" t="s">
        <v>1840</v>
      </c>
      <c r="B89" s="8" t="s">
        <v>733</v>
      </c>
      <c r="C89" s="8" t="s">
        <v>734</v>
      </c>
      <c r="D89" s="8" t="s">
        <v>282</v>
      </c>
      <c r="E89" s="8" t="s">
        <v>735</v>
      </c>
      <c r="F89" s="8" t="s">
        <v>45</v>
      </c>
      <c r="G89" s="8" t="s">
        <v>736</v>
      </c>
      <c r="H89" s="8"/>
      <c r="I89" s="8" t="s">
        <v>122</v>
      </c>
      <c r="J89" s="8" t="s">
        <v>47</v>
      </c>
      <c r="K89" s="8" t="s">
        <v>672</v>
      </c>
      <c r="L89" s="8" t="s">
        <v>49</v>
      </c>
      <c r="M89" s="8" t="s">
        <v>661</v>
      </c>
      <c r="N89" s="8" t="s">
        <v>35</v>
      </c>
      <c r="O89" s="8" t="s">
        <v>737</v>
      </c>
      <c r="P89" s="8" t="s">
        <v>159</v>
      </c>
      <c r="Q89" s="8" t="s">
        <v>534</v>
      </c>
      <c r="R89" s="8" t="s">
        <v>738</v>
      </c>
      <c r="S89" s="8" t="s">
        <v>35</v>
      </c>
      <c r="T89" s="35" t="s">
        <v>40</v>
      </c>
      <c r="U89" s="38">
        <v>38.137</v>
      </c>
      <c r="V89" s="38">
        <v>66</v>
      </c>
      <c r="W89" s="38">
        <f t="shared" ref="W89" si="5">U89*V89</f>
        <v>2517.0419999999999</v>
      </c>
      <c r="X89" s="38"/>
      <c r="Y89" s="39" t="s">
        <v>1962</v>
      </c>
    </row>
    <row r="90" spans="1:25" ht="43.2" hidden="1" x14ac:dyDescent="0.3">
      <c r="A90" s="5" t="s">
        <v>1841</v>
      </c>
      <c r="B90" s="8" t="s">
        <v>740</v>
      </c>
      <c r="C90" s="8" t="s">
        <v>741</v>
      </c>
      <c r="D90" s="8" t="s">
        <v>282</v>
      </c>
      <c r="E90" s="8" t="s">
        <v>742</v>
      </c>
      <c r="F90" s="8" t="s">
        <v>45</v>
      </c>
      <c r="G90" s="8" t="s">
        <v>743</v>
      </c>
      <c r="H90" s="8"/>
      <c r="I90" s="8" t="s">
        <v>122</v>
      </c>
      <c r="J90" s="8" t="s">
        <v>67</v>
      </c>
      <c r="K90" s="8" t="s">
        <v>123</v>
      </c>
      <c r="L90" s="8" t="s">
        <v>69</v>
      </c>
      <c r="M90" s="8" t="s">
        <v>744</v>
      </c>
      <c r="N90" s="8" t="s">
        <v>84</v>
      </c>
      <c r="O90" s="8" t="s">
        <v>604</v>
      </c>
      <c r="P90" s="8" t="s">
        <v>151</v>
      </c>
      <c r="Q90" s="8" t="s">
        <v>745</v>
      </c>
      <c r="R90" s="8" t="s">
        <v>288</v>
      </c>
      <c r="S90" s="8" t="s">
        <v>84</v>
      </c>
      <c r="T90" s="9" t="s">
        <v>311</v>
      </c>
      <c r="U90" s="12">
        <v>0</v>
      </c>
    </row>
    <row r="91" spans="1:25" ht="72" hidden="1" x14ac:dyDescent="0.3">
      <c r="A91" s="5" t="s">
        <v>1842</v>
      </c>
      <c r="B91" s="8" t="s">
        <v>747</v>
      </c>
      <c r="C91" s="8" t="s">
        <v>748</v>
      </c>
      <c r="D91" s="8" t="s">
        <v>282</v>
      </c>
      <c r="E91" s="8" t="s">
        <v>749</v>
      </c>
      <c r="F91" s="8" t="s">
        <v>45</v>
      </c>
      <c r="G91" s="8" t="s">
        <v>750</v>
      </c>
      <c r="H91" s="8"/>
      <c r="I91" s="8" t="s">
        <v>122</v>
      </c>
      <c r="J91" s="8" t="s">
        <v>67</v>
      </c>
      <c r="K91" s="8" t="s">
        <v>123</v>
      </c>
      <c r="L91" s="8" t="s">
        <v>69</v>
      </c>
      <c r="M91" s="8" t="s">
        <v>751</v>
      </c>
      <c r="N91" s="8" t="s">
        <v>84</v>
      </c>
      <c r="O91" s="8" t="s">
        <v>603</v>
      </c>
      <c r="P91" s="8" t="s">
        <v>72</v>
      </c>
      <c r="Q91" s="8" t="s">
        <v>59</v>
      </c>
      <c r="R91" s="8" t="s">
        <v>752</v>
      </c>
      <c r="S91" s="8" t="s">
        <v>84</v>
      </c>
      <c r="T91" s="9" t="s">
        <v>311</v>
      </c>
      <c r="U91" s="12">
        <v>0</v>
      </c>
    </row>
    <row r="92" spans="1:25" ht="86.4" hidden="1" x14ac:dyDescent="0.3">
      <c r="A92" s="5" t="s">
        <v>268</v>
      </c>
      <c r="B92" s="8" t="s">
        <v>754</v>
      </c>
      <c r="C92" s="8" t="s">
        <v>755</v>
      </c>
      <c r="D92" s="8" t="s">
        <v>282</v>
      </c>
      <c r="E92" s="8" t="s">
        <v>756</v>
      </c>
      <c r="F92" s="8" t="s">
        <v>45</v>
      </c>
      <c r="G92" s="8" t="s">
        <v>757</v>
      </c>
      <c r="H92" s="8"/>
      <c r="I92" s="8" t="s">
        <v>295</v>
      </c>
      <c r="J92" s="8" t="s">
        <v>67</v>
      </c>
      <c r="K92" s="8" t="s">
        <v>123</v>
      </c>
      <c r="L92" s="8" t="s">
        <v>69</v>
      </c>
      <c r="M92" s="8" t="s">
        <v>758</v>
      </c>
      <c r="N92" s="8" t="s">
        <v>133</v>
      </c>
      <c r="O92" s="8" t="s">
        <v>759</v>
      </c>
      <c r="P92" s="8" t="s">
        <v>72</v>
      </c>
      <c r="Q92" s="8" t="s">
        <v>59</v>
      </c>
      <c r="R92" s="8" t="s">
        <v>760</v>
      </c>
      <c r="S92" s="8" t="s">
        <v>133</v>
      </c>
      <c r="T92" s="9" t="s">
        <v>311</v>
      </c>
      <c r="U92" s="12">
        <v>0</v>
      </c>
    </row>
    <row r="93" spans="1:25" ht="57.6" x14ac:dyDescent="0.3">
      <c r="A93" s="5" t="s">
        <v>588</v>
      </c>
      <c r="B93" s="8" t="s">
        <v>762</v>
      </c>
      <c r="C93" s="8" t="s">
        <v>763</v>
      </c>
      <c r="D93" s="8" t="s">
        <v>282</v>
      </c>
      <c r="E93" s="8" t="s">
        <v>764</v>
      </c>
      <c r="F93" s="8" t="s">
        <v>45</v>
      </c>
      <c r="G93" s="8" t="s">
        <v>564</v>
      </c>
      <c r="H93" s="8"/>
      <c r="I93" s="8" t="s">
        <v>122</v>
      </c>
      <c r="J93" s="8" t="s">
        <v>67</v>
      </c>
      <c r="K93" s="8" t="s">
        <v>123</v>
      </c>
      <c r="L93" s="8" t="s">
        <v>69</v>
      </c>
      <c r="M93" s="8" t="s">
        <v>616</v>
      </c>
      <c r="N93" s="8" t="s">
        <v>72</v>
      </c>
      <c r="O93" s="8" t="s">
        <v>565</v>
      </c>
      <c r="P93" s="8" t="s">
        <v>84</v>
      </c>
      <c r="Q93" s="8" t="s">
        <v>566</v>
      </c>
      <c r="R93" s="8" t="s">
        <v>279</v>
      </c>
      <c r="S93" s="8" t="s">
        <v>72</v>
      </c>
      <c r="T93" s="35" t="s">
        <v>40</v>
      </c>
      <c r="U93" s="38">
        <v>54.25</v>
      </c>
      <c r="V93" s="38">
        <v>152</v>
      </c>
      <c r="W93" s="38">
        <f t="shared" ref="W93" si="6">U93*V93</f>
        <v>8246</v>
      </c>
      <c r="X93" s="38"/>
      <c r="Y93" s="39" t="s">
        <v>1962</v>
      </c>
    </row>
    <row r="94" spans="1:25" ht="28.8" x14ac:dyDescent="0.3">
      <c r="A94" s="5" t="s">
        <v>169</v>
      </c>
      <c r="B94" s="8" t="s">
        <v>765</v>
      </c>
      <c r="C94" s="8" t="s">
        <v>766</v>
      </c>
      <c r="D94" s="8" t="s">
        <v>282</v>
      </c>
      <c r="E94" s="8" t="s">
        <v>767</v>
      </c>
      <c r="F94" s="8" t="s">
        <v>45</v>
      </c>
      <c r="G94" s="8" t="s">
        <v>555</v>
      </c>
      <c r="H94" s="8" t="s">
        <v>556</v>
      </c>
      <c r="I94" s="8" t="s">
        <v>339</v>
      </c>
      <c r="J94" s="8" t="s">
        <v>67</v>
      </c>
      <c r="K94" s="8" t="s">
        <v>123</v>
      </c>
      <c r="L94" s="8" t="s">
        <v>69</v>
      </c>
      <c r="M94" s="8" t="s">
        <v>611</v>
      </c>
      <c r="N94" s="8" t="s">
        <v>72</v>
      </c>
      <c r="O94" s="8" t="s">
        <v>557</v>
      </c>
      <c r="P94" s="8" t="s">
        <v>133</v>
      </c>
      <c r="Q94" s="8" t="s">
        <v>558</v>
      </c>
      <c r="R94" s="8" t="s">
        <v>559</v>
      </c>
      <c r="S94" s="8" t="s">
        <v>72</v>
      </c>
      <c r="T94" s="35" t="s">
        <v>40</v>
      </c>
      <c r="U94" s="38">
        <v>105.25</v>
      </c>
      <c r="V94" s="38">
        <v>223</v>
      </c>
      <c r="W94" s="38">
        <f t="shared" ref="W94:W98" si="7">U94*V94</f>
        <v>23470.75</v>
      </c>
      <c r="X94" s="38"/>
      <c r="Y94" s="39" t="s">
        <v>1962</v>
      </c>
    </row>
    <row r="95" spans="1:25" ht="28.8" x14ac:dyDescent="0.3">
      <c r="A95" s="5" t="s">
        <v>1843</v>
      </c>
      <c r="B95" s="8" t="s">
        <v>769</v>
      </c>
      <c r="C95" s="8" t="s">
        <v>770</v>
      </c>
      <c r="D95" s="8" t="s">
        <v>282</v>
      </c>
      <c r="E95" s="8" t="s">
        <v>771</v>
      </c>
      <c r="F95" s="8" t="s">
        <v>45</v>
      </c>
      <c r="G95" s="8" t="s">
        <v>547</v>
      </c>
      <c r="H95" s="8" t="s">
        <v>470</v>
      </c>
      <c r="I95" s="8" t="s">
        <v>339</v>
      </c>
      <c r="J95" s="8" t="s">
        <v>67</v>
      </c>
      <c r="K95" s="8" t="s">
        <v>123</v>
      </c>
      <c r="L95" s="8" t="s">
        <v>69</v>
      </c>
      <c r="M95" s="8" t="s">
        <v>611</v>
      </c>
      <c r="N95" s="8" t="s">
        <v>72</v>
      </c>
      <c r="O95" s="8" t="s">
        <v>548</v>
      </c>
      <c r="P95" s="8" t="s">
        <v>133</v>
      </c>
      <c r="Q95" s="8" t="s">
        <v>549</v>
      </c>
      <c r="R95" s="8" t="s">
        <v>550</v>
      </c>
      <c r="S95" s="8" t="s">
        <v>72</v>
      </c>
      <c r="T95" s="35" t="s">
        <v>40</v>
      </c>
      <c r="U95" s="38">
        <v>105.25</v>
      </c>
      <c r="V95" s="38">
        <v>223</v>
      </c>
      <c r="W95" s="38">
        <f t="shared" si="7"/>
        <v>23470.75</v>
      </c>
      <c r="X95" s="38"/>
      <c r="Y95" s="39" t="s">
        <v>1962</v>
      </c>
    </row>
    <row r="96" spans="1:25" ht="72" x14ac:dyDescent="0.3">
      <c r="A96" s="5" t="s">
        <v>32</v>
      </c>
      <c r="B96" s="8" t="s">
        <v>773</v>
      </c>
      <c r="C96" s="8" t="s">
        <v>774</v>
      </c>
      <c r="D96" s="8" t="s">
        <v>282</v>
      </c>
      <c r="E96" s="8" t="s">
        <v>775</v>
      </c>
      <c r="F96" s="8" t="s">
        <v>45</v>
      </c>
      <c r="G96" s="8" t="s">
        <v>541</v>
      </c>
      <c r="H96" s="8" t="s">
        <v>533</v>
      </c>
      <c r="I96" s="8" t="s">
        <v>339</v>
      </c>
      <c r="J96" s="8" t="s">
        <v>67</v>
      </c>
      <c r="K96" s="8" t="s">
        <v>123</v>
      </c>
      <c r="L96" s="8" t="s">
        <v>69</v>
      </c>
      <c r="M96" s="8" t="s">
        <v>623</v>
      </c>
      <c r="N96" s="8" t="s">
        <v>72</v>
      </c>
      <c r="O96" s="8" t="s">
        <v>534</v>
      </c>
      <c r="P96" s="8" t="s">
        <v>133</v>
      </c>
      <c r="Q96" s="8" t="s">
        <v>535</v>
      </c>
      <c r="R96" s="8" t="s">
        <v>542</v>
      </c>
      <c r="S96" s="8" t="s">
        <v>72</v>
      </c>
      <c r="T96" s="35" t="s">
        <v>40</v>
      </c>
      <c r="U96" s="38">
        <v>105.25</v>
      </c>
      <c r="V96" s="38">
        <v>71</v>
      </c>
      <c r="W96" s="38">
        <f t="shared" si="7"/>
        <v>7472.75</v>
      </c>
      <c r="X96" s="38"/>
      <c r="Y96" s="39" t="s">
        <v>1962</v>
      </c>
    </row>
    <row r="97" spans="1:25" ht="57.6" x14ac:dyDescent="0.3">
      <c r="A97" s="5" t="s">
        <v>1844</v>
      </c>
      <c r="B97" s="8" t="s">
        <v>776</v>
      </c>
      <c r="C97" s="8" t="s">
        <v>777</v>
      </c>
      <c r="D97" s="8" t="s">
        <v>282</v>
      </c>
      <c r="E97" s="8" t="s">
        <v>778</v>
      </c>
      <c r="F97" s="8" t="s">
        <v>45</v>
      </c>
      <c r="G97" s="8" t="s">
        <v>532</v>
      </c>
      <c r="H97" s="8" t="s">
        <v>533</v>
      </c>
      <c r="I97" s="8" t="s">
        <v>339</v>
      </c>
      <c r="J97" s="8" t="s">
        <v>67</v>
      </c>
      <c r="K97" s="8" t="s">
        <v>123</v>
      </c>
      <c r="L97" s="8" t="s">
        <v>69</v>
      </c>
      <c r="M97" s="8" t="s">
        <v>616</v>
      </c>
      <c r="N97" s="8" t="s">
        <v>72</v>
      </c>
      <c r="O97" s="8" t="s">
        <v>534</v>
      </c>
      <c r="P97" s="8" t="s">
        <v>133</v>
      </c>
      <c r="Q97" s="8" t="s">
        <v>535</v>
      </c>
      <c r="R97" s="8" t="s">
        <v>536</v>
      </c>
      <c r="S97" s="8" t="s">
        <v>72</v>
      </c>
      <c r="T97" s="35" t="s">
        <v>40</v>
      </c>
      <c r="U97" s="38">
        <v>105.25</v>
      </c>
      <c r="V97" s="38">
        <v>152</v>
      </c>
      <c r="W97" s="38">
        <f t="shared" si="7"/>
        <v>15998</v>
      </c>
      <c r="X97" s="38"/>
      <c r="Y97" s="39" t="s">
        <v>1962</v>
      </c>
    </row>
    <row r="98" spans="1:25" ht="57.6" x14ac:dyDescent="0.3">
      <c r="A98" s="5" t="s">
        <v>1845</v>
      </c>
      <c r="B98" s="8" t="s">
        <v>780</v>
      </c>
      <c r="C98" s="8" t="s">
        <v>781</v>
      </c>
      <c r="D98" s="8" t="s">
        <v>282</v>
      </c>
      <c r="E98" s="8" t="s">
        <v>782</v>
      </c>
      <c r="F98" s="8" t="s">
        <v>45</v>
      </c>
      <c r="G98" s="8" t="s">
        <v>525</v>
      </c>
      <c r="H98" s="8"/>
      <c r="I98" s="8" t="s">
        <v>122</v>
      </c>
      <c r="J98" s="8" t="s">
        <v>67</v>
      </c>
      <c r="K98" s="8" t="s">
        <v>123</v>
      </c>
      <c r="L98" s="8" t="s">
        <v>69</v>
      </c>
      <c r="M98" s="8" t="s">
        <v>616</v>
      </c>
      <c r="N98" s="8" t="s">
        <v>72</v>
      </c>
      <c r="O98" s="8" t="s">
        <v>526</v>
      </c>
      <c r="P98" s="8" t="s">
        <v>84</v>
      </c>
      <c r="Q98" s="8" t="s">
        <v>527</v>
      </c>
      <c r="R98" s="8" t="s">
        <v>528</v>
      </c>
      <c r="S98" s="8" t="s">
        <v>72</v>
      </c>
      <c r="T98" s="35" t="s">
        <v>40</v>
      </c>
      <c r="U98" s="38">
        <v>54.25</v>
      </c>
      <c r="V98" s="38">
        <v>152</v>
      </c>
      <c r="W98" s="38">
        <f t="shared" si="7"/>
        <v>8246</v>
      </c>
      <c r="X98" s="38"/>
      <c r="Y98" s="39" t="s">
        <v>1962</v>
      </c>
    </row>
    <row r="99" spans="1:25" ht="28.8" hidden="1" x14ac:dyDescent="0.3">
      <c r="A99" s="5" t="s">
        <v>1846</v>
      </c>
      <c r="B99" s="8" t="s">
        <v>784</v>
      </c>
      <c r="C99" s="8" t="s">
        <v>785</v>
      </c>
      <c r="D99" s="8" t="s">
        <v>282</v>
      </c>
      <c r="E99" s="8" t="s">
        <v>786</v>
      </c>
      <c r="F99" s="8" t="s">
        <v>45</v>
      </c>
      <c r="G99" s="8" t="s">
        <v>787</v>
      </c>
      <c r="H99" s="8"/>
      <c r="I99" s="8" t="s">
        <v>122</v>
      </c>
      <c r="J99" s="8" t="s">
        <v>47</v>
      </c>
      <c r="K99" s="8" t="s">
        <v>672</v>
      </c>
      <c r="L99" s="8" t="s">
        <v>49</v>
      </c>
      <c r="M99" s="8" t="s">
        <v>788</v>
      </c>
      <c r="N99" s="8" t="s">
        <v>84</v>
      </c>
      <c r="O99" s="8" t="s">
        <v>789</v>
      </c>
      <c r="P99" s="8" t="s">
        <v>160</v>
      </c>
      <c r="Q99" s="8" t="s">
        <v>790</v>
      </c>
      <c r="R99" s="8" t="s">
        <v>791</v>
      </c>
      <c r="S99" s="8" t="s">
        <v>84</v>
      </c>
      <c r="T99" s="10" t="s">
        <v>640</v>
      </c>
      <c r="U99" s="12">
        <v>0</v>
      </c>
    </row>
    <row r="100" spans="1:25" ht="28.8" hidden="1" x14ac:dyDescent="0.3">
      <c r="A100" s="5" t="s">
        <v>1847</v>
      </c>
      <c r="B100" s="8" t="s">
        <v>792</v>
      </c>
      <c r="C100" s="8" t="s">
        <v>793</v>
      </c>
      <c r="D100" s="8" t="s">
        <v>282</v>
      </c>
      <c r="E100" s="8" t="s">
        <v>794</v>
      </c>
      <c r="F100" s="8" t="s">
        <v>45</v>
      </c>
      <c r="G100" s="8" t="s">
        <v>795</v>
      </c>
      <c r="H100" s="8"/>
      <c r="I100" s="8" t="s">
        <v>122</v>
      </c>
      <c r="J100" s="8" t="s">
        <v>31</v>
      </c>
      <c r="K100" s="8" t="s">
        <v>595</v>
      </c>
      <c r="L100" s="8" t="s">
        <v>33</v>
      </c>
      <c r="M100" s="8" t="s">
        <v>50</v>
      </c>
      <c r="N100" s="8" t="s">
        <v>796</v>
      </c>
      <c r="O100" s="8" t="s">
        <v>797</v>
      </c>
      <c r="P100" s="8" t="s">
        <v>133</v>
      </c>
      <c r="Q100" s="8" t="s">
        <v>798</v>
      </c>
      <c r="R100" s="8" t="s">
        <v>799</v>
      </c>
      <c r="S100" s="8" t="s">
        <v>796</v>
      </c>
      <c r="T100" s="9" t="s">
        <v>40</v>
      </c>
      <c r="U100" s="12">
        <v>0</v>
      </c>
    </row>
    <row r="101" spans="1:25" ht="28.8" hidden="1" x14ac:dyDescent="0.3">
      <c r="A101" s="5" t="s">
        <v>1848</v>
      </c>
      <c r="B101" s="8" t="s">
        <v>801</v>
      </c>
      <c r="C101" s="8" t="s">
        <v>802</v>
      </c>
      <c r="D101" s="8" t="s">
        <v>282</v>
      </c>
      <c r="E101" s="8" t="s">
        <v>803</v>
      </c>
      <c r="F101" s="8" t="s">
        <v>45</v>
      </c>
      <c r="G101" s="8" t="s">
        <v>804</v>
      </c>
      <c r="H101" s="8"/>
      <c r="I101" s="8" t="s">
        <v>122</v>
      </c>
      <c r="J101" s="8" t="s">
        <v>31</v>
      </c>
      <c r="K101" s="8" t="s">
        <v>595</v>
      </c>
      <c r="L101" s="8" t="s">
        <v>33</v>
      </c>
      <c r="M101" s="8" t="s">
        <v>50</v>
      </c>
      <c r="N101" s="8" t="s">
        <v>133</v>
      </c>
      <c r="O101" s="8" t="s">
        <v>548</v>
      </c>
      <c r="P101" s="8" t="s">
        <v>796</v>
      </c>
      <c r="Q101" s="8" t="s">
        <v>805</v>
      </c>
      <c r="R101" s="8" t="s">
        <v>550</v>
      </c>
      <c r="S101" s="8" t="s">
        <v>133</v>
      </c>
      <c r="T101" s="9" t="s">
        <v>40</v>
      </c>
      <c r="U101" s="12">
        <v>0</v>
      </c>
    </row>
    <row r="102" spans="1:25" ht="28.8" hidden="1" x14ac:dyDescent="0.3">
      <c r="A102" s="5" t="s">
        <v>1849</v>
      </c>
      <c r="B102" s="8" t="s">
        <v>807</v>
      </c>
      <c r="C102" s="8" t="s">
        <v>808</v>
      </c>
      <c r="D102" s="8" t="s">
        <v>282</v>
      </c>
      <c r="E102" s="8" t="s">
        <v>809</v>
      </c>
      <c r="F102" s="8" t="s">
        <v>45</v>
      </c>
      <c r="G102" s="8" t="s">
        <v>810</v>
      </c>
      <c r="H102" s="8"/>
      <c r="I102" s="8" t="s">
        <v>122</v>
      </c>
      <c r="J102" s="8" t="s">
        <v>31</v>
      </c>
      <c r="K102" s="8" t="s">
        <v>595</v>
      </c>
      <c r="L102" s="8" t="s">
        <v>33</v>
      </c>
      <c r="M102" s="8" t="s">
        <v>50</v>
      </c>
      <c r="N102" s="8" t="s">
        <v>196</v>
      </c>
      <c r="O102" s="8" t="s">
        <v>657</v>
      </c>
      <c r="P102" s="8" t="s">
        <v>133</v>
      </c>
      <c r="Q102" s="8" t="s">
        <v>811</v>
      </c>
      <c r="R102" s="8" t="s">
        <v>658</v>
      </c>
      <c r="S102" s="8" t="s">
        <v>196</v>
      </c>
      <c r="T102" s="9" t="s">
        <v>40</v>
      </c>
      <c r="U102" s="12">
        <v>0</v>
      </c>
    </row>
    <row r="103" spans="1:25" ht="28.8" hidden="1" x14ac:dyDescent="0.3">
      <c r="A103" s="5" t="s">
        <v>1850</v>
      </c>
      <c r="B103" s="8" t="s">
        <v>813</v>
      </c>
      <c r="C103" s="8" t="s">
        <v>814</v>
      </c>
      <c r="D103" s="8" t="s">
        <v>282</v>
      </c>
      <c r="E103" s="8" t="s">
        <v>815</v>
      </c>
      <c r="F103" s="8" t="s">
        <v>45</v>
      </c>
      <c r="G103" s="8" t="s">
        <v>816</v>
      </c>
      <c r="H103" s="8"/>
      <c r="I103" s="8" t="s">
        <v>122</v>
      </c>
      <c r="J103" s="8" t="s">
        <v>31</v>
      </c>
      <c r="K103" s="8" t="s">
        <v>595</v>
      </c>
      <c r="L103" s="8" t="s">
        <v>33</v>
      </c>
      <c r="M103" s="8" t="s">
        <v>50</v>
      </c>
      <c r="N103" s="8" t="s">
        <v>133</v>
      </c>
      <c r="O103" s="8" t="s">
        <v>817</v>
      </c>
      <c r="P103" s="8" t="s">
        <v>196</v>
      </c>
      <c r="Q103" s="8" t="s">
        <v>818</v>
      </c>
      <c r="R103" s="8" t="s">
        <v>819</v>
      </c>
      <c r="S103" s="8" t="s">
        <v>133</v>
      </c>
      <c r="T103" s="9" t="s">
        <v>40</v>
      </c>
      <c r="U103" s="12">
        <v>0</v>
      </c>
    </row>
    <row r="104" spans="1:25" ht="28.8" hidden="1" x14ac:dyDescent="0.3">
      <c r="A104" s="5" t="s">
        <v>1851</v>
      </c>
      <c r="B104" s="8" t="s">
        <v>821</v>
      </c>
      <c r="C104" s="8" t="s">
        <v>822</v>
      </c>
      <c r="D104" s="8" t="s">
        <v>282</v>
      </c>
      <c r="E104" s="8" t="s">
        <v>823</v>
      </c>
      <c r="F104" s="8" t="s">
        <v>45</v>
      </c>
      <c r="G104" s="8" t="s">
        <v>824</v>
      </c>
      <c r="H104" s="8"/>
      <c r="I104" s="8" t="s">
        <v>122</v>
      </c>
      <c r="J104" s="8" t="s">
        <v>31</v>
      </c>
      <c r="K104" s="8" t="s">
        <v>595</v>
      </c>
      <c r="L104" s="8" t="s">
        <v>33</v>
      </c>
      <c r="M104" s="8" t="s">
        <v>50</v>
      </c>
      <c r="N104" s="8" t="s">
        <v>133</v>
      </c>
      <c r="O104" s="8" t="s">
        <v>825</v>
      </c>
      <c r="P104" s="8" t="s">
        <v>826</v>
      </c>
      <c r="Q104" s="8" t="s">
        <v>827</v>
      </c>
      <c r="R104" s="8" t="s">
        <v>828</v>
      </c>
      <c r="S104" s="8" t="s">
        <v>133</v>
      </c>
      <c r="T104" s="9" t="s">
        <v>40</v>
      </c>
      <c r="U104" s="12">
        <v>0</v>
      </c>
    </row>
    <row r="105" spans="1:25" ht="28.8" hidden="1" x14ac:dyDescent="0.3">
      <c r="A105" s="5" t="s">
        <v>1852</v>
      </c>
      <c r="B105" s="8" t="s">
        <v>830</v>
      </c>
      <c r="C105" s="8" t="s">
        <v>831</v>
      </c>
      <c r="D105" s="8" t="s">
        <v>282</v>
      </c>
      <c r="E105" s="8" t="s">
        <v>832</v>
      </c>
      <c r="F105" s="8" t="s">
        <v>45</v>
      </c>
      <c r="G105" s="8" t="s">
        <v>833</v>
      </c>
      <c r="H105" s="8"/>
      <c r="I105" s="8" t="s">
        <v>122</v>
      </c>
      <c r="J105" s="8" t="s">
        <v>31</v>
      </c>
      <c r="K105" s="8" t="s">
        <v>595</v>
      </c>
      <c r="L105" s="8" t="s">
        <v>33</v>
      </c>
      <c r="M105" s="8" t="s">
        <v>50</v>
      </c>
      <c r="N105" s="8" t="s">
        <v>133</v>
      </c>
      <c r="O105" s="8" t="s">
        <v>834</v>
      </c>
      <c r="P105" s="8" t="s">
        <v>270</v>
      </c>
      <c r="Q105" s="8" t="s">
        <v>835</v>
      </c>
      <c r="R105" s="8" t="s">
        <v>836</v>
      </c>
      <c r="S105" s="8" t="s">
        <v>133</v>
      </c>
      <c r="T105" s="9" t="s">
        <v>40</v>
      </c>
      <c r="U105" s="12">
        <v>0</v>
      </c>
    </row>
    <row r="106" spans="1:25" ht="28.8" hidden="1" x14ac:dyDescent="0.3">
      <c r="A106" s="5" t="s">
        <v>1853</v>
      </c>
      <c r="B106" s="8" t="s">
        <v>838</v>
      </c>
      <c r="C106" s="8" t="s">
        <v>839</v>
      </c>
      <c r="D106" s="8" t="s">
        <v>282</v>
      </c>
      <c r="E106" s="8" t="s">
        <v>840</v>
      </c>
      <c r="F106" s="8" t="s">
        <v>45</v>
      </c>
      <c r="G106" s="8" t="s">
        <v>841</v>
      </c>
      <c r="H106" s="8"/>
      <c r="I106" s="8" t="s">
        <v>122</v>
      </c>
      <c r="J106" s="8" t="s">
        <v>31</v>
      </c>
      <c r="K106" s="8" t="s">
        <v>595</v>
      </c>
      <c r="L106" s="8" t="s">
        <v>33</v>
      </c>
      <c r="M106" s="8" t="s">
        <v>50</v>
      </c>
      <c r="N106" s="8" t="s">
        <v>826</v>
      </c>
      <c r="O106" s="8" t="s">
        <v>842</v>
      </c>
      <c r="P106" s="8" t="s">
        <v>133</v>
      </c>
      <c r="Q106" s="8" t="s">
        <v>843</v>
      </c>
      <c r="R106" s="8" t="s">
        <v>844</v>
      </c>
      <c r="S106" s="8" t="s">
        <v>826</v>
      </c>
      <c r="T106" s="9" t="s">
        <v>40</v>
      </c>
      <c r="U106" s="12">
        <v>0</v>
      </c>
    </row>
    <row r="107" spans="1:25" ht="28.8" hidden="1" x14ac:dyDescent="0.3">
      <c r="A107" s="5" t="s">
        <v>595</v>
      </c>
      <c r="B107" s="8" t="s">
        <v>846</v>
      </c>
      <c r="C107" s="8" t="s">
        <v>847</v>
      </c>
      <c r="D107" s="8" t="s">
        <v>282</v>
      </c>
      <c r="E107" s="8" t="s">
        <v>848</v>
      </c>
      <c r="F107" s="8" t="s">
        <v>45</v>
      </c>
      <c r="G107" s="8" t="s">
        <v>849</v>
      </c>
      <c r="H107" s="8"/>
      <c r="I107" s="8" t="s">
        <v>122</v>
      </c>
      <c r="J107" s="8" t="s">
        <v>31</v>
      </c>
      <c r="K107" s="8" t="s">
        <v>595</v>
      </c>
      <c r="L107" s="8" t="s">
        <v>33</v>
      </c>
      <c r="M107" s="8" t="s">
        <v>50</v>
      </c>
      <c r="N107" s="8" t="s">
        <v>270</v>
      </c>
      <c r="O107" s="8" t="s">
        <v>850</v>
      </c>
      <c r="P107" s="8" t="s">
        <v>133</v>
      </c>
      <c r="Q107" s="8" t="s">
        <v>851</v>
      </c>
      <c r="R107" s="8" t="s">
        <v>852</v>
      </c>
      <c r="S107" s="8" t="s">
        <v>270</v>
      </c>
      <c r="T107" s="9" t="s">
        <v>40</v>
      </c>
      <c r="U107" s="12">
        <v>0</v>
      </c>
    </row>
    <row r="108" spans="1:25" ht="28.8" hidden="1" x14ac:dyDescent="0.3">
      <c r="A108" s="5" t="s">
        <v>1854</v>
      </c>
      <c r="B108" s="8" t="s">
        <v>854</v>
      </c>
      <c r="C108" s="8" t="s">
        <v>855</v>
      </c>
      <c r="D108" s="8" t="s">
        <v>282</v>
      </c>
      <c r="E108" s="8" t="s">
        <v>856</v>
      </c>
      <c r="F108" s="8" t="s">
        <v>45</v>
      </c>
      <c r="G108" s="8" t="s">
        <v>857</v>
      </c>
      <c r="H108" s="8"/>
      <c r="I108" s="8" t="s">
        <v>122</v>
      </c>
      <c r="J108" s="8" t="s">
        <v>47</v>
      </c>
      <c r="K108" s="8" t="s">
        <v>672</v>
      </c>
      <c r="L108" s="8" t="s">
        <v>49</v>
      </c>
      <c r="M108" s="8" t="s">
        <v>50</v>
      </c>
      <c r="N108" s="8" t="s">
        <v>159</v>
      </c>
      <c r="O108" s="8" t="s">
        <v>858</v>
      </c>
      <c r="P108" s="8" t="s">
        <v>35</v>
      </c>
      <c r="Q108" s="8" t="s">
        <v>859</v>
      </c>
      <c r="R108" s="8" t="s">
        <v>799</v>
      </c>
      <c r="S108" s="8" t="s">
        <v>159</v>
      </c>
      <c r="T108" s="9" t="s">
        <v>40</v>
      </c>
      <c r="U108" s="12">
        <v>0</v>
      </c>
    </row>
    <row r="109" spans="1:25" ht="28.8" hidden="1" x14ac:dyDescent="0.3">
      <c r="A109" s="5" t="s">
        <v>1855</v>
      </c>
      <c r="B109" s="8" t="s">
        <v>861</v>
      </c>
      <c r="C109" s="8" t="s">
        <v>862</v>
      </c>
      <c r="D109" s="8" t="s">
        <v>282</v>
      </c>
      <c r="E109" s="8" t="s">
        <v>863</v>
      </c>
      <c r="F109" s="8" t="s">
        <v>45</v>
      </c>
      <c r="G109" s="8" t="s">
        <v>864</v>
      </c>
      <c r="H109" s="8"/>
      <c r="I109" s="8" t="s">
        <v>122</v>
      </c>
      <c r="J109" s="8" t="s">
        <v>47</v>
      </c>
      <c r="K109" s="8" t="s">
        <v>672</v>
      </c>
      <c r="L109" s="8" t="s">
        <v>49</v>
      </c>
      <c r="M109" s="8" t="s">
        <v>50</v>
      </c>
      <c r="N109" s="8" t="s">
        <v>35</v>
      </c>
      <c r="O109" s="8" t="s">
        <v>865</v>
      </c>
      <c r="P109" s="8" t="s">
        <v>159</v>
      </c>
      <c r="Q109" s="8" t="s">
        <v>834</v>
      </c>
      <c r="R109" s="8" t="s">
        <v>866</v>
      </c>
      <c r="S109" s="8" t="s">
        <v>35</v>
      </c>
      <c r="T109" s="9" t="s">
        <v>40</v>
      </c>
      <c r="U109" s="12">
        <v>0</v>
      </c>
    </row>
    <row r="110" spans="1:25" ht="28.8" hidden="1" x14ac:dyDescent="0.3">
      <c r="A110" s="5" t="s">
        <v>1856</v>
      </c>
      <c r="B110" s="8" t="s">
        <v>868</v>
      </c>
      <c r="C110" s="8" t="s">
        <v>869</v>
      </c>
      <c r="D110" s="8" t="s">
        <v>282</v>
      </c>
      <c r="E110" s="8" t="s">
        <v>870</v>
      </c>
      <c r="F110" s="8" t="s">
        <v>45</v>
      </c>
      <c r="G110" s="8" t="s">
        <v>871</v>
      </c>
      <c r="H110" s="8"/>
      <c r="I110" s="8" t="s">
        <v>122</v>
      </c>
      <c r="J110" s="8" t="s">
        <v>67</v>
      </c>
      <c r="K110" s="8" t="s">
        <v>123</v>
      </c>
      <c r="L110" s="8" t="s">
        <v>69</v>
      </c>
      <c r="M110" s="8" t="s">
        <v>50</v>
      </c>
      <c r="N110" s="8" t="s">
        <v>159</v>
      </c>
      <c r="O110" s="8" t="s">
        <v>872</v>
      </c>
      <c r="P110" s="8" t="s">
        <v>133</v>
      </c>
      <c r="Q110" s="8" t="s">
        <v>873</v>
      </c>
      <c r="R110" s="8" t="s">
        <v>874</v>
      </c>
      <c r="S110" s="8" t="s">
        <v>159</v>
      </c>
      <c r="T110" s="9" t="s">
        <v>40</v>
      </c>
      <c r="U110" s="12">
        <v>0</v>
      </c>
    </row>
    <row r="111" spans="1:25" ht="28.8" hidden="1" x14ac:dyDescent="0.3">
      <c r="A111" s="5" t="s">
        <v>1857</v>
      </c>
      <c r="B111" s="8" t="s">
        <v>876</v>
      </c>
      <c r="C111" s="8" t="s">
        <v>877</v>
      </c>
      <c r="D111" s="8" t="s">
        <v>282</v>
      </c>
      <c r="E111" s="8" t="s">
        <v>878</v>
      </c>
      <c r="F111" s="8" t="s">
        <v>45</v>
      </c>
      <c r="G111" s="8" t="s">
        <v>879</v>
      </c>
      <c r="H111" s="8"/>
      <c r="I111" s="8" t="s">
        <v>122</v>
      </c>
      <c r="J111" s="8" t="s">
        <v>67</v>
      </c>
      <c r="K111" s="8" t="s">
        <v>123</v>
      </c>
      <c r="L111" s="8" t="s">
        <v>69</v>
      </c>
      <c r="M111" s="8" t="s">
        <v>50</v>
      </c>
      <c r="N111" s="8" t="s">
        <v>133</v>
      </c>
      <c r="O111" s="8" t="s">
        <v>880</v>
      </c>
      <c r="P111" s="8" t="s">
        <v>159</v>
      </c>
      <c r="Q111" s="8" t="s">
        <v>881</v>
      </c>
      <c r="R111" s="8" t="s">
        <v>882</v>
      </c>
      <c r="S111" s="8" t="s">
        <v>133</v>
      </c>
      <c r="T111" s="9" t="s">
        <v>40</v>
      </c>
      <c r="U111" s="12">
        <v>0</v>
      </c>
    </row>
    <row r="112" spans="1:25" ht="72" x14ac:dyDescent="0.3">
      <c r="A112" s="5" t="s">
        <v>1858</v>
      </c>
      <c r="B112" s="8" t="s">
        <v>884</v>
      </c>
      <c r="C112" s="8" t="s">
        <v>885</v>
      </c>
      <c r="D112" s="8" t="s">
        <v>282</v>
      </c>
      <c r="E112" s="8" t="s">
        <v>886</v>
      </c>
      <c r="F112" s="8" t="s">
        <v>45</v>
      </c>
      <c r="G112" s="8" t="s">
        <v>887</v>
      </c>
      <c r="H112" s="8"/>
      <c r="I112" s="8" t="s">
        <v>399</v>
      </c>
      <c r="J112" s="8" t="s">
        <v>47</v>
      </c>
      <c r="K112" s="8" t="s">
        <v>672</v>
      </c>
      <c r="L112" s="8" t="s">
        <v>49</v>
      </c>
      <c r="M112" s="8" t="s">
        <v>80</v>
      </c>
      <c r="N112" s="8" t="s">
        <v>133</v>
      </c>
      <c r="O112" s="8" t="s">
        <v>593</v>
      </c>
      <c r="P112" s="8" t="s">
        <v>84</v>
      </c>
      <c r="Q112" s="8" t="s">
        <v>888</v>
      </c>
      <c r="R112" s="8" t="s">
        <v>889</v>
      </c>
      <c r="S112" s="8" t="s">
        <v>133</v>
      </c>
      <c r="T112" s="35" t="s">
        <v>40</v>
      </c>
      <c r="U112" s="38">
        <v>51</v>
      </c>
      <c r="V112" s="38">
        <v>248</v>
      </c>
      <c r="W112" s="38">
        <f t="shared" ref="W112" si="8">U112*V112</f>
        <v>12648</v>
      </c>
      <c r="X112" s="38"/>
      <c r="Y112" s="39" t="s">
        <v>1964</v>
      </c>
    </row>
    <row r="113" spans="1:25" ht="43.2" hidden="1" x14ac:dyDescent="0.3">
      <c r="A113" s="5" t="s">
        <v>1859</v>
      </c>
      <c r="B113" s="8" t="s">
        <v>891</v>
      </c>
      <c r="C113" s="8" t="s">
        <v>892</v>
      </c>
      <c r="D113" s="8" t="s">
        <v>282</v>
      </c>
      <c r="E113" s="8" t="s">
        <v>893</v>
      </c>
      <c r="F113" s="8" t="s">
        <v>45</v>
      </c>
      <c r="G113" s="8" t="s">
        <v>894</v>
      </c>
      <c r="H113" s="8"/>
      <c r="I113" s="8" t="s">
        <v>122</v>
      </c>
      <c r="J113" s="8" t="s">
        <v>167</v>
      </c>
      <c r="K113" s="8" t="s">
        <v>667</v>
      </c>
      <c r="L113" s="8" t="s">
        <v>169</v>
      </c>
      <c r="M113" s="8" t="s">
        <v>895</v>
      </c>
      <c r="N113" s="8" t="s">
        <v>133</v>
      </c>
      <c r="O113" s="8" t="s">
        <v>548</v>
      </c>
      <c r="P113" s="8" t="s">
        <v>128</v>
      </c>
      <c r="Q113" s="8" t="s">
        <v>896</v>
      </c>
      <c r="R113" s="8" t="s">
        <v>852</v>
      </c>
      <c r="S113" s="8" t="s">
        <v>133</v>
      </c>
      <c r="T113" s="9" t="s">
        <v>311</v>
      </c>
      <c r="U113" s="12">
        <v>0</v>
      </c>
    </row>
    <row r="114" spans="1:25" ht="43.2" hidden="1" x14ac:dyDescent="0.3">
      <c r="A114" s="5" t="s">
        <v>1860</v>
      </c>
      <c r="B114" s="8" t="s">
        <v>898</v>
      </c>
      <c r="C114" s="8" t="s">
        <v>899</v>
      </c>
      <c r="D114" s="8" t="s">
        <v>282</v>
      </c>
      <c r="E114" s="8" t="s">
        <v>900</v>
      </c>
      <c r="F114" s="8" t="s">
        <v>45</v>
      </c>
      <c r="G114" s="8" t="s">
        <v>901</v>
      </c>
      <c r="H114" s="8"/>
      <c r="I114" s="8" t="s">
        <v>122</v>
      </c>
      <c r="J114" s="8" t="s">
        <v>305</v>
      </c>
      <c r="K114" s="8" t="s">
        <v>306</v>
      </c>
      <c r="L114" s="8" t="s">
        <v>69</v>
      </c>
      <c r="M114" s="8" t="s">
        <v>788</v>
      </c>
      <c r="N114" s="8" t="s">
        <v>84</v>
      </c>
      <c r="O114" s="8" t="s">
        <v>135</v>
      </c>
      <c r="P114" s="8" t="s">
        <v>297</v>
      </c>
      <c r="Q114" s="8" t="s">
        <v>902</v>
      </c>
      <c r="R114" s="8" t="s">
        <v>310</v>
      </c>
      <c r="S114" s="8" t="s">
        <v>84</v>
      </c>
      <c r="T114" s="9" t="s">
        <v>311</v>
      </c>
      <c r="U114" s="12">
        <v>0</v>
      </c>
    </row>
    <row r="115" spans="1:25" ht="43.2" hidden="1" x14ac:dyDescent="0.3">
      <c r="A115" s="5" t="s">
        <v>1861</v>
      </c>
      <c r="B115" s="8" t="s">
        <v>904</v>
      </c>
      <c r="C115" s="8" t="s">
        <v>905</v>
      </c>
      <c r="D115" s="8" t="s">
        <v>282</v>
      </c>
      <c r="E115" s="8" t="s">
        <v>906</v>
      </c>
      <c r="F115" s="8" t="s">
        <v>45</v>
      </c>
      <c r="G115" s="8" t="s">
        <v>907</v>
      </c>
      <c r="H115" s="8"/>
      <c r="I115" s="8" t="s">
        <v>122</v>
      </c>
      <c r="J115" s="8" t="s">
        <v>67</v>
      </c>
      <c r="K115" s="8" t="s">
        <v>123</v>
      </c>
      <c r="L115" s="8" t="s">
        <v>69</v>
      </c>
      <c r="M115" s="8" t="s">
        <v>788</v>
      </c>
      <c r="N115" s="8" t="s">
        <v>297</v>
      </c>
      <c r="O115" s="8" t="s">
        <v>908</v>
      </c>
      <c r="P115" s="8" t="s">
        <v>84</v>
      </c>
      <c r="Q115" s="8" t="s">
        <v>909</v>
      </c>
      <c r="R115" s="8" t="s">
        <v>310</v>
      </c>
      <c r="S115" s="8" t="s">
        <v>72</v>
      </c>
      <c r="T115" s="9" t="s">
        <v>311</v>
      </c>
      <c r="U115" s="12">
        <v>0</v>
      </c>
    </row>
    <row r="116" spans="1:25" ht="43.2" hidden="1" x14ac:dyDescent="0.3">
      <c r="A116" s="5" t="s">
        <v>1862</v>
      </c>
      <c r="B116" s="6" t="s">
        <v>911</v>
      </c>
      <c r="C116" s="6" t="s">
        <v>912</v>
      </c>
      <c r="D116" s="6" t="s">
        <v>282</v>
      </c>
      <c r="E116" s="6" t="s">
        <v>913</v>
      </c>
      <c r="F116" s="6" t="s">
        <v>45</v>
      </c>
      <c r="G116" s="6" t="s">
        <v>914</v>
      </c>
      <c r="H116" s="6"/>
      <c r="I116" s="6" t="s">
        <v>122</v>
      </c>
      <c r="J116" s="6" t="s">
        <v>167</v>
      </c>
      <c r="K116" s="6" t="s">
        <v>667</v>
      </c>
      <c r="L116" s="6" t="s">
        <v>169</v>
      </c>
      <c r="M116" s="6" t="s">
        <v>895</v>
      </c>
      <c r="N116" s="6" t="s">
        <v>128</v>
      </c>
      <c r="O116" s="6" t="s">
        <v>915</v>
      </c>
      <c r="P116" s="6" t="s">
        <v>84</v>
      </c>
      <c r="Q116" s="6" t="s">
        <v>851</v>
      </c>
      <c r="R116" s="6" t="s">
        <v>916</v>
      </c>
      <c r="S116" s="6" t="s">
        <v>128</v>
      </c>
      <c r="T116" s="7" t="s">
        <v>311</v>
      </c>
      <c r="U116" s="12">
        <v>0</v>
      </c>
    </row>
    <row r="117" spans="1:25" ht="43.2" hidden="1" x14ac:dyDescent="0.3">
      <c r="A117" s="5" t="s">
        <v>1863</v>
      </c>
      <c r="B117" s="8" t="s">
        <v>917</v>
      </c>
      <c r="C117" s="8" t="s">
        <v>918</v>
      </c>
      <c r="D117" s="8" t="s">
        <v>282</v>
      </c>
      <c r="E117" s="8" t="s">
        <v>919</v>
      </c>
      <c r="F117" s="8" t="s">
        <v>45</v>
      </c>
      <c r="G117" s="8" t="s">
        <v>920</v>
      </c>
      <c r="H117" s="8"/>
      <c r="I117" s="8" t="s">
        <v>122</v>
      </c>
      <c r="J117" s="8" t="s">
        <v>167</v>
      </c>
      <c r="K117" s="8" t="s">
        <v>667</v>
      </c>
      <c r="L117" s="8" t="s">
        <v>169</v>
      </c>
      <c r="M117" s="8" t="s">
        <v>788</v>
      </c>
      <c r="N117" s="8" t="s">
        <v>84</v>
      </c>
      <c r="O117" s="8" t="s">
        <v>921</v>
      </c>
      <c r="P117" s="8" t="s">
        <v>133</v>
      </c>
      <c r="Q117" s="8" t="s">
        <v>134</v>
      </c>
      <c r="R117" s="8" t="s">
        <v>922</v>
      </c>
      <c r="S117" s="8" t="s">
        <v>84</v>
      </c>
      <c r="T117" s="9" t="s">
        <v>311</v>
      </c>
      <c r="U117" s="12">
        <v>0</v>
      </c>
    </row>
    <row r="118" spans="1:25" ht="43.2" hidden="1" x14ac:dyDescent="0.3">
      <c r="A118" s="5" t="s">
        <v>1864</v>
      </c>
      <c r="B118" s="8" t="s">
        <v>924</v>
      </c>
      <c r="C118" s="8" t="s">
        <v>925</v>
      </c>
      <c r="D118" s="8" t="s">
        <v>282</v>
      </c>
      <c r="E118" s="8" t="s">
        <v>926</v>
      </c>
      <c r="F118" s="8" t="s">
        <v>45</v>
      </c>
      <c r="G118" s="8" t="s">
        <v>927</v>
      </c>
      <c r="H118" s="8"/>
      <c r="I118" s="8" t="s">
        <v>122</v>
      </c>
      <c r="J118" s="8" t="s">
        <v>167</v>
      </c>
      <c r="K118" s="8" t="s">
        <v>667</v>
      </c>
      <c r="L118" s="8" t="s">
        <v>169</v>
      </c>
      <c r="M118" s="8" t="s">
        <v>895</v>
      </c>
      <c r="N118" s="8" t="s">
        <v>128</v>
      </c>
      <c r="O118" s="8" t="s">
        <v>928</v>
      </c>
      <c r="P118" s="8" t="s">
        <v>133</v>
      </c>
      <c r="Q118" s="8" t="s">
        <v>929</v>
      </c>
      <c r="R118" s="8" t="s">
        <v>930</v>
      </c>
      <c r="S118" s="8" t="s">
        <v>84</v>
      </c>
      <c r="T118" s="9" t="s">
        <v>311</v>
      </c>
      <c r="U118" s="12">
        <v>0</v>
      </c>
    </row>
    <row r="119" spans="1:25" ht="57.6" x14ac:dyDescent="0.3">
      <c r="A119" s="5" t="s">
        <v>1865</v>
      </c>
      <c r="B119" s="8" t="s">
        <v>932</v>
      </c>
      <c r="C119" s="8" t="s">
        <v>933</v>
      </c>
      <c r="D119" s="8" t="s">
        <v>282</v>
      </c>
      <c r="E119" s="8" t="s">
        <v>934</v>
      </c>
      <c r="F119" s="8" t="s">
        <v>45</v>
      </c>
      <c r="G119" s="8" t="s">
        <v>385</v>
      </c>
      <c r="H119" s="8"/>
      <c r="I119" s="8" t="s">
        <v>122</v>
      </c>
      <c r="J119" s="8" t="s">
        <v>67</v>
      </c>
      <c r="K119" s="8" t="s">
        <v>123</v>
      </c>
      <c r="L119" s="8" t="s">
        <v>69</v>
      </c>
      <c r="M119" s="8" t="s">
        <v>616</v>
      </c>
      <c r="N119" s="8" t="s">
        <v>84</v>
      </c>
      <c r="O119" s="8" t="s">
        <v>935</v>
      </c>
      <c r="P119" s="8" t="s">
        <v>151</v>
      </c>
      <c r="Q119" s="8" t="s">
        <v>936</v>
      </c>
      <c r="R119" s="8" t="s">
        <v>53</v>
      </c>
      <c r="S119" s="8" t="s">
        <v>84</v>
      </c>
      <c r="T119" s="35" t="s">
        <v>40</v>
      </c>
      <c r="U119" s="40">
        <f>27.521+54.25</f>
        <v>81.771000000000001</v>
      </c>
      <c r="V119" s="38">
        <v>152</v>
      </c>
      <c r="W119" s="38">
        <f>U119*V119</f>
        <v>12429.192000000001</v>
      </c>
      <c r="X119" s="38"/>
      <c r="Y119" s="39" t="s">
        <v>1962</v>
      </c>
    </row>
    <row r="120" spans="1:25" ht="43.2" hidden="1" x14ac:dyDescent="0.3">
      <c r="A120" s="5" t="s">
        <v>1866</v>
      </c>
      <c r="B120" s="8" t="s">
        <v>938</v>
      </c>
      <c r="C120" s="8" t="s">
        <v>939</v>
      </c>
      <c r="D120" s="8" t="s">
        <v>282</v>
      </c>
      <c r="E120" s="8" t="s">
        <v>940</v>
      </c>
      <c r="F120" s="8" t="s">
        <v>45</v>
      </c>
      <c r="G120" s="8" t="s">
        <v>517</v>
      </c>
      <c r="H120" s="8"/>
      <c r="I120" s="8" t="s">
        <v>295</v>
      </c>
      <c r="J120" s="8" t="s">
        <v>67</v>
      </c>
      <c r="K120" s="8" t="s">
        <v>123</v>
      </c>
      <c r="L120" s="8" t="s">
        <v>69</v>
      </c>
      <c r="M120" s="8" t="s">
        <v>638</v>
      </c>
      <c r="N120" s="8" t="s">
        <v>133</v>
      </c>
      <c r="O120" s="8" t="s">
        <v>518</v>
      </c>
      <c r="P120" s="8" t="s">
        <v>72</v>
      </c>
      <c r="Q120" s="8" t="s">
        <v>519</v>
      </c>
      <c r="R120" s="8" t="s">
        <v>520</v>
      </c>
      <c r="S120" s="8" t="s">
        <v>133</v>
      </c>
      <c r="T120" s="9" t="s">
        <v>311</v>
      </c>
      <c r="U120" s="12">
        <v>0</v>
      </c>
    </row>
    <row r="121" spans="1:25" ht="28.8" hidden="1" x14ac:dyDescent="0.3">
      <c r="A121" s="5" t="s">
        <v>1867</v>
      </c>
      <c r="B121" s="8" t="s">
        <v>942</v>
      </c>
      <c r="C121" s="8" t="s">
        <v>943</v>
      </c>
      <c r="D121" s="8" t="s">
        <v>282</v>
      </c>
      <c r="E121" s="8" t="s">
        <v>944</v>
      </c>
      <c r="F121" s="8" t="s">
        <v>45</v>
      </c>
      <c r="G121" s="8" t="s">
        <v>945</v>
      </c>
      <c r="H121" s="8"/>
      <c r="I121" s="8" t="s">
        <v>339</v>
      </c>
      <c r="J121" s="8" t="s">
        <v>67</v>
      </c>
      <c r="K121" s="8" t="s">
        <v>123</v>
      </c>
      <c r="L121" s="8" t="s">
        <v>69</v>
      </c>
      <c r="M121" s="8" t="s">
        <v>285</v>
      </c>
      <c r="N121" s="8" t="s">
        <v>151</v>
      </c>
      <c r="O121" s="8" t="s">
        <v>946</v>
      </c>
      <c r="P121" s="8" t="s">
        <v>133</v>
      </c>
      <c r="Q121" s="8" t="s">
        <v>947</v>
      </c>
      <c r="R121" s="8" t="s">
        <v>512</v>
      </c>
      <c r="S121" s="8" t="s">
        <v>72</v>
      </c>
      <c r="T121" s="9" t="s">
        <v>40</v>
      </c>
      <c r="U121" s="12">
        <v>0</v>
      </c>
    </row>
    <row r="122" spans="1:25" ht="43.2" hidden="1" x14ac:dyDescent="0.3">
      <c r="A122" s="5" t="s">
        <v>1868</v>
      </c>
      <c r="B122" s="8" t="s">
        <v>948</v>
      </c>
      <c r="C122" s="8" t="s">
        <v>949</v>
      </c>
      <c r="D122" s="8" t="s">
        <v>282</v>
      </c>
      <c r="E122" s="8" t="s">
        <v>950</v>
      </c>
      <c r="F122" s="8" t="s">
        <v>45</v>
      </c>
      <c r="G122" s="8" t="s">
        <v>951</v>
      </c>
      <c r="H122" s="8"/>
      <c r="I122" s="8" t="s">
        <v>339</v>
      </c>
      <c r="J122" s="8" t="s">
        <v>67</v>
      </c>
      <c r="K122" s="8" t="s">
        <v>123</v>
      </c>
      <c r="L122" s="8" t="s">
        <v>69</v>
      </c>
      <c r="M122" s="8" t="s">
        <v>788</v>
      </c>
      <c r="N122" s="8" t="s">
        <v>72</v>
      </c>
      <c r="O122" s="8" t="s">
        <v>952</v>
      </c>
      <c r="P122" s="8" t="s">
        <v>133</v>
      </c>
      <c r="Q122" s="8" t="s">
        <v>953</v>
      </c>
      <c r="R122" s="8" t="s">
        <v>503</v>
      </c>
      <c r="S122" s="8" t="s">
        <v>72</v>
      </c>
      <c r="T122" s="9" t="s">
        <v>311</v>
      </c>
      <c r="U122" s="12">
        <v>0</v>
      </c>
    </row>
    <row r="123" spans="1:25" ht="86.4" x14ac:dyDescent="0.3">
      <c r="A123" s="5" t="s">
        <v>1869</v>
      </c>
      <c r="B123" s="8" t="s">
        <v>955</v>
      </c>
      <c r="C123" s="8" t="s">
        <v>956</v>
      </c>
      <c r="D123" s="8" t="s">
        <v>282</v>
      </c>
      <c r="E123" s="8" t="s">
        <v>957</v>
      </c>
      <c r="F123" s="8" t="s">
        <v>45</v>
      </c>
      <c r="G123" s="8" t="s">
        <v>958</v>
      </c>
      <c r="H123" s="8"/>
      <c r="I123" s="8" t="s">
        <v>959</v>
      </c>
      <c r="J123" s="8" t="s">
        <v>960</v>
      </c>
      <c r="K123" s="8" t="s">
        <v>961</v>
      </c>
      <c r="L123" s="8" t="s">
        <v>588</v>
      </c>
      <c r="M123" s="8" t="s">
        <v>34</v>
      </c>
      <c r="N123" s="8" t="s">
        <v>196</v>
      </c>
      <c r="O123" s="8" t="s">
        <v>487</v>
      </c>
      <c r="P123" s="8" t="s">
        <v>962</v>
      </c>
      <c r="Q123" s="8" t="s">
        <v>963</v>
      </c>
      <c r="R123" s="8" t="s">
        <v>964</v>
      </c>
      <c r="S123" s="8" t="s">
        <v>196</v>
      </c>
      <c r="T123" s="35" t="s">
        <v>40</v>
      </c>
      <c r="U123" s="38">
        <v>28.283000000000001</v>
      </c>
      <c r="V123" s="38">
        <v>116</v>
      </c>
      <c r="W123" s="38">
        <f t="shared" ref="W123:W127" si="9">U123*V123</f>
        <v>3280.828</v>
      </c>
      <c r="X123" s="38"/>
      <c r="Y123" s="39" t="s">
        <v>1963</v>
      </c>
    </row>
    <row r="124" spans="1:25" ht="86.4" x14ac:dyDescent="0.3">
      <c r="A124" s="5" t="s">
        <v>1870</v>
      </c>
      <c r="B124" s="8" t="s">
        <v>966</v>
      </c>
      <c r="C124" s="8" t="s">
        <v>967</v>
      </c>
      <c r="D124" s="8" t="s">
        <v>282</v>
      </c>
      <c r="E124" s="8" t="s">
        <v>968</v>
      </c>
      <c r="F124" s="8" t="s">
        <v>45</v>
      </c>
      <c r="G124" s="8" t="s">
        <v>969</v>
      </c>
      <c r="H124" s="8"/>
      <c r="I124" s="8" t="s">
        <v>122</v>
      </c>
      <c r="J124" s="8" t="s">
        <v>47</v>
      </c>
      <c r="K124" s="8" t="s">
        <v>672</v>
      </c>
      <c r="L124" s="8" t="s">
        <v>49</v>
      </c>
      <c r="M124" s="8" t="s">
        <v>34</v>
      </c>
      <c r="N124" s="8" t="s">
        <v>160</v>
      </c>
      <c r="O124" s="8" t="s">
        <v>970</v>
      </c>
      <c r="P124" s="8" t="s">
        <v>35</v>
      </c>
      <c r="Q124" s="8" t="s">
        <v>600</v>
      </c>
      <c r="R124" s="8" t="s">
        <v>971</v>
      </c>
      <c r="S124" s="8" t="s">
        <v>159</v>
      </c>
      <c r="T124" s="35" t="s">
        <v>40</v>
      </c>
      <c r="U124" s="38">
        <v>64.709999999999994</v>
      </c>
      <c r="V124" s="38">
        <v>116</v>
      </c>
      <c r="W124" s="38">
        <f t="shared" si="9"/>
        <v>7506.36</v>
      </c>
      <c r="X124" s="38"/>
      <c r="Y124" s="39" t="s">
        <v>1962</v>
      </c>
    </row>
    <row r="125" spans="1:25" ht="28.8" x14ac:dyDescent="0.3">
      <c r="A125" s="5" t="s">
        <v>1871</v>
      </c>
      <c r="B125" s="8" t="s">
        <v>973</v>
      </c>
      <c r="C125" s="8" t="s">
        <v>974</v>
      </c>
      <c r="D125" s="8" t="s">
        <v>282</v>
      </c>
      <c r="E125" s="8" t="s">
        <v>975</v>
      </c>
      <c r="F125" s="8" t="s">
        <v>45</v>
      </c>
      <c r="G125" s="8" t="s">
        <v>976</v>
      </c>
      <c r="H125" s="8"/>
      <c r="I125" s="8" t="s">
        <v>122</v>
      </c>
      <c r="J125" s="8" t="s">
        <v>99</v>
      </c>
      <c r="K125" s="8" t="s">
        <v>589</v>
      </c>
      <c r="L125" s="8" t="s">
        <v>101</v>
      </c>
      <c r="M125" s="8" t="s">
        <v>90</v>
      </c>
      <c r="N125" s="8" t="s">
        <v>159</v>
      </c>
      <c r="O125" s="8" t="s">
        <v>977</v>
      </c>
      <c r="P125" s="8" t="s">
        <v>35</v>
      </c>
      <c r="Q125" s="8" t="s">
        <v>137</v>
      </c>
      <c r="R125" s="8" t="s">
        <v>978</v>
      </c>
      <c r="S125" s="8" t="s">
        <v>159</v>
      </c>
      <c r="T125" s="35" t="s">
        <v>40</v>
      </c>
      <c r="U125" s="38">
        <v>37.930999999999997</v>
      </c>
      <c r="V125" s="38">
        <v>364</v>
      </c>
      <c r="W125" s="38">
        <f t="shared" si="9"/>
        <v>13806.883999999998</v>
      </c>
      <c r="X125" s="38"/>
      <c r="Y125" s="39" t="s">
        <v>1963</v>
      </c>
    </row>
    <row r="126" spans="1:25" ht="86.4" x14ac:dyDescent="0.3">
      <c r="A126" s="5" t="s">
        <v>607</v>
      </c>
      <c r="B126" s="8" t="s">
        <v>979</v>
      </c>
      <c r="C126" s="8" t="s">
        <v>980</v>
      </c>
      <c r="D126" s="8" t="s">
        <v>282</v>
      </c>
      <c r="E126" s="8" t="s">
        <v>981</v>
      </c>
      <c r="F126" s="8" t="s">
        <v>45</v>
      </c>
      <c r="G126" s="8" t="s">
        <v>982</v>
      </c>
      <c r="H126" s="8"/>
      <c r="I126" s="8" t="s">
        <v>122</v>
      </c>
      <c r="J126" s="8" t="s">
        <v>67</v>
      </c>
      <c r="K126" s="8" t="s">
        <v>123</v>
      </c>
      <c r="L126" s="8" t="s">
        <v>69</v>
      </c>
      <c r="M126" s="8" t="s">
        <v>34</v>
      </c>
      <c r="N126" s="8" t="s">
        <v>159</v>
      </c>
      <c r="O126" s="8" t="s">
        <v>633</v>
      </c>
      <c r="P126" s="8" t="s">
        <v>133</v>
      </c>
      <c r="Q126" s="8" t="s">
        <v>983</v>
      </c>
      <c r="R126" s="8" t="s">
        <v>984</v>
      </c>
      <c r="S126" s="8" t="s">
        <v>159</v>
      </c>
      <c r="T126" s="35" t="s">
        <v>40</v>
      </c>
      <c r="U126" s="38">
        <v>45.374000000000002</v>
      </c>
      <c r="V126" s="38">
        <v>116</v>
      </c>
      <c r="W126" s="38">
        <f t="shared" si="9"/>
        <v>5263.384</v>
      </c>
      <c r="X126" s="38"/>
      <c r="Y126" s="39" t="s">
        <v>1962</v>
      </c>
    </row>
    <row r="127" spans="1:25" ht="86.4" x14ac:dyDescent="0.3">
      <c r="A127" s="5" t="s">
        <v>612</v>
      </c>
      <c r="B127" s="8" t="s">
        <v>986</v>
      </c>
      <c r="C127" s="8" t="s">
        <v>987</v>
      </c>
      <c r="D127" s="8" t="s">
        <v>282</v>
      </c>
      <c r="E127" s="8" t="s">
        <v>988</v>
      </c>
      <c r="F127" s="8" t="s">
        <v>45</v>
      </c>
      <c r="G127" s="8" t="s">
        <v>750</v>
      </c>
      <c r="H127" s="8"/>
      <c r="I127" s="8" t="s">
        <v>122</v>
      </c>
      <c r="J127" s="8" t="s">
        <v>67</v>
      </c>
      <c r="K127" s="8" t="s">
        <v>123</v>
      </c>
      <c r="L127" s="8" t="s">
        <v>69</v>
      </c>
      <c r="M127" s="8" t="s">
        <v>34</v>
      </c>
      <c r="N127" s="8" t="s">
        <v>133</v>
      </c>
      <c r="O127" s="8" t="s">
        <v>989</v>
      </c>
      <c r="P127" s="8" t="s">
        <v>159</v>
      </c>
      <c r="Q127" s="8" t="s">
        <v>990</v>
      </c>
      <c r="R127" s="8" t="s">
        <v>991</v>
      </c>
      <c r="S127" s="8" t="s">
        <v>133</v>
      </c>
      <c r="T127" s="35" t="s">
        <v>40</v>
      </c>
      <c r="U127" s="38">
        <v>45.374000000000002</v>
      </c>
      <c r="V127" s="38">
        <v>116</v>
      </c>
      <c r="W127" s="38">
        <f t="shared" si="9"/>
        <v>5263.384</v>
      </c>
      <c r="X127" s="38"/>
      <c r="Y127" s="39" t="s">
        <v>1962</v>
      </c>
    </row>
    <row r="128" spans="1:25" ht="72" hidden="1" x14ac:dyDescent="0.3">
      <c r="A128" s="5" t="s">
        <v>619</v>
      </c>
      <c r="B128" s="8" t="s">
        <v>993</v>
      </c>
      <c r="C128" s="8" t="s">
        <v>994</v>
      </c>
      <c r="D128" s="8" t="s">
        <v>282</v>
      </c>
      <c r="E128" s="8" t="s">
        <v>995</v>
      </c>
      <c r="F128" s="8" t="s">
        <v>45</v>
      </c>
      <c r="G128" s="8" t="s">
        <v>996</v>
      </c>
      <c r="H128" s="8"/>
      <c r="I128" s="8" t="s">
        <v>122</v>
      </c>
      <c r="J128" s="8" t="s">
        <v>305</v>
      </c>
      <c r="K128" s="8" t="s">
        <v>306</v>
      </c>
      <c r="L128" s="8" t="s">
        <v>69</v>
      </c>
      <c r="M128" s="8" t="s">
        <v>751</v>
      </c>
      <c r="N128" s="8" t="s">
        <v>72</v>
      </c>
      <c r="O128" s="8" t="s">
        <v>997</v>
      </c>
      <c r="P128" s="8" t="s">
        <v>297</v>
      </c>
      <c r="Q128" s="8" t="s">
        <v>124</v>
      </c>
      <c r="R128" s="8" t="s">
        <v>998</v>
      </c>
      <c r="S128" s="8" t="s">
        <v>72</v>
      </c>
      <c r="T128" s="9" t="s">
        <v>311</v>
      </c>
      <c r="U128" s="12">
        <v>0</v>
      </c>
    </row>
    <row r="129" spans="1:25" ht="57.6" x14ac:dyDescent="0.3">
      <c r="A129" s="5" t="s">
        <v>48</v>
      </c>
      <c r="B129" s="8" t="s">
        <v>1000</v>
      </c>
      <c r="C129" s="8" t="s">
        <v>1001</v>
      </c>
      <c r="D129" s="8" t="s">
        <v>282</v>
      </c>
      <c r="E129" s="8" t="s">
        <v>1002</v>
      </c>
      <c r="F129" s="8" t="s">
        <v>45</v>
      </c>
      <c r="G129" s="8" t="s">
        <v>500</v>
      </c>
      <c r="H129" s="8" t="s">
        <v>294</v>
      </c>
      <c r="I129" s="8" t="s">
        <v>339</v>
      </c>
      <c r="J129" s="8" t="s">
        <v>67</v>
      </c>
      <c r="K129" s="8" t="s">
        <v>123</v>
      </c>
      <c r="L129" s="8" t="s">
        <v>69</v>
      </c>
      <c r="M129" s="8" t="s">
        <v>616</v>
      </c>
      <c r="N129" s="8" t="s">
        <v>297</v>
      </c>
      <c r="O129" s="8" t="s">
        <v>501</v>
      </c>
      <c r="P129" s="8" t="s">
        <v>133</v>
      </c>
      <c r="Q129" s="8" t="s">
        <v>502</v>
      </c>
      <c r="R129" s="8" t="s">
        <v>503</v>
      </c>
      <c r="S129" s="8" t="s">
        <v>72</v>
      </c>
      <c r="T129" s="35" t="s">
        <v>40</v>
      </c>
      <c r="U129" s="38">
        <v>160.05500000000001</v>
      </c>
      <c r="V129" s="38">
        <v>152</v>
      </c>
      <c r="W129" s="38">
        <f>U129*V129</f>
        <v>24328.36</v>
      </c>
      <c r="X129" s="38"/>
      <c r="Y129" s="39" t="s">
        <v>1962</v>
      </c>
    </row>
    <row r="130" spans="1:25" ht="43.2" hidden="1" x14ac:dyDescent="0.3">
      <c r="A130" s="5" t="s">
        <v>628</v>
      </c>
      <c r="B130" s="8" t="s">
        <v>1004</v>
      </c>
      <c r="C130" s="8" t="s">
        <v>1005</v>
      </c>
      <c r="D130" s="8" t="s">
        <v>282</v>
      </c>
      <c r="E130" s="8" t="s">
        <v>1006</v>
      </c>
      <c r="F130" s="8" t="s">
        <v>45</v>
      </c>
      <c r="G130" s="8" t="s">
        <v>1007</v>
      </c>
      <c r="H130" s="8"/>
      <c r="I130" s="8" t="s">
        <v>122</v>
      </c>
      <c r="J130" s="8" t="s">
        <v>47</v>
      </c>
      <c r="K130" s="8" t="s">
        <v>672</v>
      </c>
      <c r="L130" s="8" t="s">
        <v>49</v>
      </c>
      <c r="M130" s="8" t="s">
        <v>788</v>
      </c>
      <c r="N130" s="8" t="s">
        <v>84</v>
      </c>
      <c r="O130" s="8" t="s">
        <v>1008</v>
      </c>
      <c r="P130" s="8" t="s">
        <v>133</v>
      </c>
      <c r="Q130" s="8" t="s">
        <v>1009</v>
      </c>
      <c r="R130" s="8" t="s">
        <v>1010</v>
      </c>
      <c r="S130" s="8" t="s">
        <v>84</v>
      </c>
      <c r="T130" s="9" t="s">
        <v>311</v>
      </c>
      <c r="U130" s="12">
        <v>0</v>
      </c>
    </row>
    <row r="131" spans="1:25" ht="72" x14ac:dyDescent="0.3">
      <c r="A131" s="5" t="s">
        <v>634</v>
      </c>
      <c r="B131" s="8" t="s">
        <v>1012</v>
      </c>
      <c r="C131" s="8" t="s">
        <v>1013</v>
      </c>
      <c r="D131" s="8" t="s">
        <v>282</v>
      </c>
      <c r="E131" s="8" t="s">
        <v>1014</v>
      </c>
      <c r="F131" s="8" t="s">
        <v>45</v>
      </c>
      <c r="G131" s="8" t="s">
        <v>1015</v>
      </c>
      <c r="H131" s="8"/>
      <c r="I131" s="8" t="s">
        <v>122</v>
      </c>
      <c r="J131" s="8" t="s">
        <v>167</v>
      </c>
      <c r="K131" s="8" t="s">
        <v>667</v>
      </c>
      <c r="L131" s="8" t="s">
        <v>169</v>
      </c>
      <c r="M131" s="8" t="s">
        <v>80</v>
      </c>
      <c r="N131" s="8" t="s">
        <v>84</v>
      </c>
      <c r="O131" s="8" t="s">
        <v>1016</v>
      </c>
      <c r="P131" s="8" t="s">
        <v>133</v>
      </c>
      <c r="Q131" s="8" t="s">
        <v>1017</v>
      </c>
      <c r="R131" s="8" t="s">
        <v>1018</v>
      </c>
      <c r="S131" s="8" t="s">
        <v>84</v>
      </c>
      <c r="T131" s="35" t="s">
        <v>40</v>
      </c>
      <c r="U131" s="38">
        <v>51</v>
      </c>
      <c r="V131" s="38">
        <v>248</v>
      </c>
      <c r="W131" s="38">
        <f t="shared" ref="W131" si="10">U131*V131</f>
        <v>12648</v>
      </c>
      <c r="X131" s="38"/>
      <c r="Y131" s="39" t="s">
        <v>1962</v>
      </c>
    </row>
    <row r="132" spans="1:25" ht="72" x14ac:dyDescent="0.3">
      <c r="A132" s="5" t="s">
        <v>641</v>
      </c>
      <c r="B132" s="8" t="s">
        <v>1072</v>
      </c>
      <c r="C132" s="8" t="s">
        <v>1073</v>
      </c>
      <c r="D132" s="8" t="s">
        <v>282</v>
      </c>
      <c r="E132" s="8" t="s">
        <v>1074</v>
      </c>
      <c r="F132" s="8" t="s">
        <v>45</v>
      </c>
      <c r="G132" s="8" t="s">
        <v>1075</v>
      </c>
      <c r="H132" s="8"/>
      <c r="I132" s="8" t="s">
        <v>122</v>
      </c>
      <c r="J132" s="8" t="s">
        <v>31</v>
      </c>
      <c r="K132" s="8" t="s">
        <v>595</v>
      </c>
      <c r="L132" s="8" t="s">
        <v>33</v>
      </c>
      <c r="M132" s="8" t="s">
        <v>80</v>
      </c>
      <c r="N132" s="8" t="s">
        <v>196</v>
      </c>
      <c r="O132" s="8" t="s">
        <v>1062</v>
      </c>
      <c r="P132" s="8" t="s">
        <v>133</v>
      </c>
      <c r="Q132" s="8" t="s">
        <v>1076</v>
      </c>
      <c r="R132" s="8" t="s">
        <v>1077</v>
      </c>
      <c r="S132" s="8" t="s">
        <v>196</v>
      </c>
      <c r="T132" s="35" t="s">
        <v>40</v>
      </c>
      <c r="U132" s="38">
        <v>52.241999999999997</v>
      </c>
      <c r="V132" s="38">
        <v>248</v>
      </c>
      <c r="W132" s="38">
        <f t="shared" ref="W132:W140" si="11">U132*V132</f>
        <v>12956.016</v>
      </c>
      <c r="X132" s="38"/>
      <c r="Y132" s="39" t="s">
        <v>1962</v>
      </c>
    </row>
    <row r="133" spans="1:25" ht="86.4" x14ac:dyDescent="0.3">
      <c r="A133" s="5" t="s">
        <v>646</v>
      </c>
      <c r="B133" s="8" t="s">
        <v>1078</v>
      </c>
      <c r="C133" s="8" t="s">
        <v>1079</v>
      </c>
      <c r="D133" s="8" t="s">
        <v>282</v>
      </c>
      <c r="E133" s="8" t="s">
        <v>1080</v>
      </c>
      <c r="F133" s="8" t="s">
        <v>45</v>
      </c>
      <c r="G133" s="8" t="s">
        <v>1081</v>
      </c>
      <c r="H133" s="8"/>
      <c r="I133" s="8" t="s">
        <v>122</v>
      </c>
      <c r="J133" s="8" t="s">
        <v>47</v>
      </c>
      <c r="K133" s="8" t="s">
        <v>672</v>
      </c>
      <c r="L133" s="8" t="s">
        <v>49</v>
      </c>
      <c r="M133" s="8" t="s">
        <v>1082</v>
      </c>
      <c r="N133" s="8" t="s">
        <v>196</v>
      </c>
      <c r="O133" s="8" t="s">
        <v>1083</v>
      </c>
      <c r="P133" s="8" t="s">
        <v>133</v>
      </c>
      <c r="Q133" s="8" t="s">
        <v>1084</v>
      </c>
      <c r="R133" s="8" t="s">
        <v>1085</v>
      </c>
      <c r="S133" s="8" t="s">
        <v>196</v>
      </c>
      <c r="T133" s="35" t="s">
        <v>40</v>
      </c>
      <c r="U133" s="38">
        <v>52.241999999999997</v>
      </c>
      <c r="V133" s="38">
        <v>354</v>
      </c>
      <c r="W133" s="38">
        <f t="shared" si="11"/>
        <v>18493.667999999998</v>
      </c>
      <c r="X133" s="38"/>
      <c r="Y133" s="39" t="s">
        <v>1962</v>
      </c>
    </row>
    <row r="134" spans="1:25" ht="115.2" x14ac:dyDescent="0.3">
      <c r="A134" s="5" t="s">
        <v>655</v>
      </c>
      <c r="B134" s="8" t="s">
        <v>1086</v>
      </c>
      <c r="C134" s="8" t="s">
        <v>1087</v>
      </c>
      <c r="D134" s="8" t="s">
        <v>282</v>
      </c>
      <c r="E134" s="8" t="s">
        <v>1088</v>
      </c>
      <c r="F134" s="8" t="s">
        <v>45</v>
      </c>
      <c r="G134" s="8" t="s">
        <v>1089</v>
      </c>
      <c r="H134" s="8"/>
      <c r="I134" s="8" t="s">
        <v>122</v>
      </c>
      <c r="J134" s="8" t="s">
        <v>47</v>
      </c>
      <c r="K134" s="8" t="s">
        <v>672</v>
      </c>
      <c r="L134" s="8" t="s">
        <v>49</v>
      </c>
      <c r="M134" s="8" t="s">
        <v>1034</v>
      </c>
      <c r="N134" s="8" t="s">
        <v>196</v>
      </c>
      <c r="O134" s="8" t="s">
        <v>1090</v>
      </c>
      <c r="P134" s="8" t="s">
        <v>133</v>
      </c>
      <c r="Q134" s="8" t="s">
        <v>1091</v>
      </c>
      <c r="R134" s="8" t="s">
        <v>1092</v>
      </c>
      <c r="S134" s="8" t="s">
        <v>196</v>
      </c>
      <c r="T134" s="35" t="s">
        <v>40</v>
      </c>
      <c r="U134" s="38">
        <v>52.241999999999997</v>
      </c>
      <c r="V134" s="38">
        <v>299</v>
      </c>
      <c r="W134" s="38">
        <f t="shared" si="11"/>
        <v>15620.357999999998</v>
      </c>
      <c r="X134" s="38"/>
      <c r="Y134" s="39" t="s">
        <v>1964</v>
      </c>
    </row>
    <row r="135" spans="1:25" ht="72" x14ac:dyDescent="0.3">
      <c r="A135" s="5" t="s">
        <v>1872</v>
      </c>
      <c r="B135" s="8" t="s">
        <v>1093</v>
      </c>
      <c r="C135" s="8" t="s">
        <v>1094</v>
      </c>
      <c r="D135" s="8" t="s">
        <v>282</v>
      </c>
      <c r="E135" s="8" t="s">
        <v>1095</v>
      </c>
      <c r="F135" s="8" t="s">
        <v>45</v>
      </c>
      <c r="G135" s="8" t="s">
        <v>1096</v>
      </c>
      <c r="H135" s="8"/>
      <c r="I135" s="8" t="s">
        <v>122</v>
      </c>
      <c r="J135" s="8" t="s">
        <v>31</v>
      </c>
      <c r="K135" s="8" t="s">
        <v>595</v>
      </c>
      <c r="L135" s="8" t="s">
        <v>33</v>
      </c>
      <c r="M135" s="8" t="s">
        <v>1097</v>
      </c>
      <c r="N135" s="8" t="s">
        <v>133</v>
      </c>
      <c r="O135" s="8" t="s">
        <v>1098</v>
      </c>
      <c r="P135" s="8" t="s">
        <v>196</v>
      </c>
      <c r="Q135" s="8" t="s">
        <v>1099</v>
      </c>
      <c r="R135" s="8" t="s">
        <v>1100</v>
      </c>
      <c r="S135" s="8" t="s">
        <v>133</v>
      </c>
      <c r="T135" s="35" t="s">
        <v>40</v>
      </c>
      <c r="U135" s="38">
        <v>52.241999999999997</v>
      </c>
      <c r="V135" s="38">
        <v>354</v>
      </c>
      <c r="W135" s="38">
        <f t="shared" si="11"/>
        <v>18493.667999999998</v>
      </c>
      <c r="X135" s="38"/>
      <c r="Y135" s="39" t="s">
        <v>1964</v>
      </c>
    </row>
    <row r="136" spans="1:25" ht="72" x14ac:dyDescent="0.3">
      <c r="A136" s="5" t="s">
        <v>100</v>
      </c>
      <c r="B136" s="8" t="s">
        <v>1101</v>
      </c>
      <c r="C136" s="8" t="s">
        <v>1102</v>
      </c>
      <c r="D136" s="8" t="s">
        <v>282</v>
      </c>
      <c r="E136" s="8" t="s">
        <v>1103</v>
      </c>
      <c r="F136" s="17" t="s">
        <v>28</v>
      </c>
      <c r="G136" s="8" t="s">
        <v>1104</v>
      </c>
      <c r="H136" s="8"/>
      <c r="I136" s="8" t="s">
        <v>959</v>
      </c>
      <c r="J136" s="8" t="s">
        <v>960</v>
      </c>
      <c r="K136" s="8" t="s">
        <v>961</v>
      </c>
      <c r="L136" s="8" t="s">
        <v>588</v>
      </c>
      <c r="M136" s="8" t="s">
        <v>751</v>
      </c>
      <c r="N136" s="8" t="s">
        <v>133</v>
      </c>
      <c r="O136" s="22" t="s">
        <v>685</v>
      </c>
      <c r="P136" s="8" t="s">
        <v>962</v>
      </c>
      <c r="Q136" s="8" t="s">
        <v>963</v>
      </c>
      <c r="R136" s="8" t="s">
        <v>687</v>
      </c>
      <c r="S136" s="8" t="s">
        <v>133</v>
      </c>
      <c r="T136" s="36"/>
      <c r="U136" s="41">
        <v>80.484999999999999</v>
      </c>
      <c r="V136" s="38">
        <v>248</v>
      </c>
      <c r="W136" s="38">
        <f t="shared" si="11"/>
        <v>19960.28</v>
      </c>
      <c r="X136" s="38"/>
      <c r="Y136" s="39" t="s">
        <v>1963</v>
      </c>
    </row>
    <row r="137" spans="1:25" ht="72" x14ac:dyDescent="0.3">
      <c r="A137" s="5" t="s">
        <v>1873</v>
      </c>
      <c r="B137" s="8" t="s">
        <v>1105</v>
      </c>
      <c r="C137" s="8" t="s">
        <v>1106</v>
      </c>
      <c r="D137" s="8" t="s">
        <v>282</v>
      </c>
      <c r="E137" s="8" t="s">
        <v>1107</v>
      </c>
      <c r="F137" s="8" t="s">
        <v>45</v>
      </c>
      <c r="G137" s="8" t="s">
        <v>1108</v>
      </c>
      <c r="H137" s="8"/>
      <c r="I137" s="8" t="s">
        <v>122</v>
      </c>
      <c r="J137" s="8" t="s">
        <v>31</v>
      </c>
      <c r="K137" s="8" t="s">
        <v>595</v>
      </c>
      <c r="L137" s="8" t="s">
        <v>33</v>
      </c>
      <c r="M137" s="8" t="s">
        <v>80</v>
      </c>
      <c r="N137" s="8" t="s">
        <v>133</v>
      </c>
      <c r="O137" s="8" t="s">
        <v>1109</v>
      </c>
      <c r="P137" s="8" t="s">
        <v>196</v>
      </c>
      <c r="Q137" s="8" t="s">
        <v>1110</v>
      </c>
      <c r="R137" s="8" t="s">
        <v>1111</v>
      </c>
      <c r="S137" s="8" t="s">
        <v>133</v>
      </c>
      <c r="T137" s="35" t="s">
        <v>40</v>
      </c>
      <c r="U137" s="38">
        <v>80.484999999999999</v>
      </c>
      <c r="V137" s="38">
        <v>248</v>
      </c>
      <c r="W137" s="38">
        <f t="shared" si="11"/>
        <v>19960.28</v>
      </c>
      <c r="X137" s="38"/>
      <c r="Y137" s="39" t="s">
        <v>1963</v>
      </c>
    </row>
    <row r="138" spans="1:25" ht="28.8" x14ac:dyDescent="0.3">
      <c r="A138" s="5" t="s">
        <v>1874</v>
      </c>
      <c r="B138" s="8" t="s">
        <v>1112</v>
      </c>
      <c r="C138" s="8" t="s">
        <v>1113</v>
      </c>
      <c r="D138" s="8" t="s">
        <v>282</v>
      </c>
      <c r="E138" s="8" t="s">
        <v>1114</v>
      </c>
      <c r="F138" s="8" t="s">
        <v>45</v>
      </c>
      <c r="G138" s="8" t="s">
        <v>1115</v>
      </c>
      <c r="H138" s="8"/>
      <c r="I138" s="8" t="s">
        <v>1116</v>
      </c>
      <c r="J138" s="8" t="s">
        <v>1117</v>
      </c>
      <c r="K138" s="8" t="s">
        <v>883</v>
      </c>
      <c r="L138" s="8" t="s">
        <v>101</v>
      </c>
      <c r="M138" s="8" t="s">
        <v>90</v>
      </c>
      <c r="N138" s="8" t="s">
        <v>133</v>
      </c>
      <c r="O138" s="8" t="s">
        <v>1118</v>
      </c>
      <c r="P138" s="8" t="s">
        <v>1119</v>
      </c>
      <c r="Q138" s="8" t="s">
        <v>1120</v>
      </c>
      <c r="R138" s="8" t="s">
        <v>1121</v>
      </c>
      <c r="S138" s="8" t="s">
        <v>133</v>
      </c>
      <c r="T138" s="35" t="s">
        <v>40</v>
      </c>
      <c r="U138" s="38">
        <v>80.484999999999999</v>
      </c>
      <c r="V138" s="38">
        <v>364</v>
      </c>
      <c r="W138" s="38">
        <f t="shared" si="11"/>
        <v>29296.54</v>
      </c>
      <c r="X138" s="38"/>
      <c r="Y138" s="39" t="s">
        <v>1963</v>
      </c>
    </row>
    <row r="139" spans="1:25" ht="28.8" x14ac:dyDescent="0.3">
      <c r="A139" s="5" t="s">
        <v>1875</v>
      </c>
      <c r="B139" s="8" t="s">
        <v>1122</v>
      </c>
      <c r="C139" s="8" t="s">
        <v>1123</v>
      </c>
      <c r="D139" s="8" t="s">
        <v>282</v>
      </c>
      <c r="E139" s="8" t="s">
        <v>1124</v>
      </c>
      <c r="F139" s="8" t="s">
        <v>45</v>
      </c>
      <c r="G139" s="8" t="s">
        <v>1125</v>
      </c>
      <c r="H139" s="8"/>
      <c r="I139" s="8" t="s">
        <v>1116</v>
      </c>
      <c r="J139" s="8" t="s">
        <v>1117</v>
      </c>
      <c r="K139" s="8" t="s">
        <v>883</v>
      </c>
      <c r="L139" s="8" t="s">
        <v>101</v>
      </c>
      <c r="M139" s="8" t="s">
        <v>90</v>
      </c>
      <c r="N139" s="8" t="s">
        <v>133</v>
      </c>
      <c r="O139" s="8" t="s">
        <v>1126</v>
      </c>
      <c r="P139" s="8" t="s">
        <v>1119</v>
      </c>
      <c r="Q139" s="8" t="s">
        <v>598</v>
      </c>
      <c r="R139" s="8" t="s">
        <v>1127</v>
      </c>
      <c r="S139" s="8" t="s">
        <v>133</v>
      </c>
      <c r="T139" s="35" t="s">
        <v>40</v>
      </c>
      <c r="U139" s="38">
        <v>80.484999999999999</v>
      </c>
      <c r="V139" s="38">
        <v>364</v>
      </c>
      <c r="W139" s="38">
        <f t="shared" si="11"/>
        <v>29296.54</v>
      </c>
      <c r="X139" s="38"/>
      <c r="Y139" s="39" t="s">
        <v>1963</v>
      </c>
    </row>
    <row r="140" spans="1:25" ht="28.8" x14ac:dyDescent="0.3">
      <c r="A140" s="5" t="s">
        <v>1876</v>
      </c>
      <c r="B140" s="8" t="s">
        <v>1128</v>
      </c>
      <c r="C140" s="8" t="s">
        <v>1129</v>
      </c>
      <c r="D140" s="8" t="s">
        <v>282</v>
      </c>
      <c r="E140" s="8" t="s">
        <v>1130</v>
      </c>
      <c r="F140" s="8" t="s">
        <v>45</v>
      </c>
      <c r="G140" s="8" t="s">
        <v>1131</v>
      </c>
      <c r="H140" s="8"/>
      <c r="I140" s="8" t="s">
        <v>1116</v>
      </c>
      <c r="J140" s="8" t="s">
        <v>47</v>
      </c>
      <c r="K140" s="8" t="s">
        <v>672</v>
      </c>
      <c r="L140" s="8" t="s">
        <v>49</v>
      </c>
      <c r="M140" s="8" t="s">
        <v>90</v>
      </c>
      <c r="N140" s="8" t="s">
        <v>133</v>
      </c>
      <c r="O140" s="8" t="s">
        <v>1132</v>
      </c>
      <c r="P140" s="8" t="s">
        <v>1119</v>
      </c>
      <c r="Q140" s="8" t="s">
        <v>724</v>
      </c>
      <c r="R140" s="8" t="s">
        <v>1133</v>
      </c>
      <c r="S140" s="8" t="s">
        <v>133</v>
      </c>
      <c r="T140" s="35" t="s">
        <v>40</v>
      </c>
      <c r="U140" s="38">
        <v>80.484999999999999</v>
      </c>
      <c r="V140" s="38">
        <v>364</v>
      </c>
      <c r="W140" s="38">
        <f t="shared" si="11"/>
        <v>29296.54</v>
      </c>
      <c r="X140" s="38"/>
      <c r="Y140" s="39" t="s">
        <v>1964</v>
      </c>
    </row>
    <row r="141" spans="1:25" ht="115.2" x14ac:dyDescent="0.3">
      <c r="A141" s="5" t="s">
        <v>68</v>
      </c>
      <c r="B141" s="8" t="s">
        <v>1134</v>
      </c>
      <c r="C141" s="8" t="s">
        <v>1135</v>
      </c>
      <c r="D141" s="8" t="s">
        <v>282</v>
      </c>
      <c r="E141" s="8" t="s">
        <v>1136</v>
      </c>
      <c r="F141" s="8" t="s">
        <v>45</v>
      </c>
      <c r="G141" s="8" t="s">
        <v>1137</v>
      </c>
      <c r="H141" s="8"/>
      <c r="I141" s="8" t="s">
        <v>122</v>
      </c>
      <c r="J141" s="8" t="s">
        <v>31</v>
      </c>
      <c r="K141" s="8" t="s">
        <v>595</v>
      </c>
      <c r="L141" s="8" t="s">
        <v>33</v>
      </c>
      <c r="M141" s="8" t="s">
        <v>1034</v>
      </c>
      <c r="N141" s="8" t="s">
        <v>133</v>
      </c>
      <c r="O141" s="8" t="s">
        <v>1138</v>
      </c>
      <c r="P141" s="8" t="s">
        <v>196</v>
      </c>
      <c r="Q141" s="8" t="s">
        <v>601</v>
      </c>
      <c r="R141" s="8" t="s">
        <v>1139</v>
      </c>
      <c r="S141" s="8" t="s">
        <v>133</v>
      </c>
      <c r="T141" s="35" t="s">
        <v>40</v>
      </c>
      <c r="U141" s="38">
        <v>52.241999999999997</v>
      </c>
      <c r="V141" s="38">
        <v>299</v>
      </c>
      <c r="W141" s="38">
        <f t="shared" ref="W141:W204" si="12">U141*V141</f>
        <v>15620.357999999998</v>
      </c>
      <c r="X141" s="38"/>
      <c r="Y141" s="39" t="s">
        <v>1964</v>
      </c>
    </row>
    <row r="142" spans="1:25" ht="43.2" x14ac:dyDescent="0.3">
      <c r="A142" s="5" t="s">
        <v>1877</v>
      </c>
      <c r="B142" s="8" t="s">
        <v>1140</v>
      </c>
      <c r="C142" s="8" t="s">
        <v>1141</v>
      </c>
      <c r="D142" s="8" t="s">
        <v>282</v>
      </c>
      <c r="E142" s="8" t="s">
        <v>1142</v>
      </c>
      <c r="F142" s="8" t="s">
        <v>45</v>
      </c>
      <c r="G142" s="8" t="s">
        <v>1143</v>
      </c>
      <c r="H142" s="8"/>
      <c r="I142" s="8" t="s">
        <v>1144</v>
      </c>
      <c r="J142" s="8" t="s">
        <v>1145</v>
      </c>
      <c r="K142" s="8" t="s">
        <v>1047</v>
      </c>
      <c r="L142" s="8" t="s">
        <v>655</v>
      </c>
      <c r="M142" s="8" t="s">
        <v>1146</v>
      </c>
      <c r="N142" s="8" t="s">
        <v>196</v>
      </c>
      <c r="O142" s="8" t="s">
        <v>1147</v>
      </c>
      <c r="P142" s="8" t="s">
        <v>962</v>
      </c>
      <c r="Q142" s="8" t="s">
        <v>1020</v>
      </c>
      <c r="R142" s="8" t="s">
        <v>1148</v>
      </c>
      <c r="S142" s="8" t="s">
        <v>196</v>
      </c>
      <c r="T142" s="35" t="s">
        <v>40</v>
      </c>
      <c r="U142" s="38">
        <v>28.283000000000001</v>
      </c>
      <c r="V142" s="38">
        <v>312</v>
      </c>
      <c r="W142" s="38">
        <f t="shared" si="12"/>
        <v>8824.2960000000003</v>
      </c>
      <c r="X142" s="38"/>
      <c r="Y142" s="39" t="s">
        <v>1963</v>
      </c>
    </row>
    <row r="143" spans="1:25" ht="72" x14ac:dyDescent="0.3">
      <c r="A143" s="5" t="s">
        <v>662</v>
      </c>
      <c r="B143" s="6" t="s">
        <v>1149</v>
      </c>
      <c r="C143" s="6" t="s">
        <v>1150</v>
      </c>
      <c r="D143" s="6" t="s">
        <v>282</v>
      </c>
      <c r="E143" s="6" t="s">
        <v>1151</v>
      </c>
      <c r="F143" s="6" t="s">
        <v>45</v>
      </c>
      <c r="G143" s="6" t="s">
        <v>1152</v>
      </c>
      <c r="H143" s="6"/>
      <c r="I143" s="6" t="s">
        <v>122</v>
      </c>
      <c r="J143" s="6" t="s">
        <v>167</v>
      </c>
      <c r="K143" s="6" t="s">
        <v>667</v>
      </c>
      <c r="L143" s="6" t="s">
        <v>169</v>
      </c>
      <c r="M143" s="6" t="s">
        <v>1153</v>
      </c>
      <c r="N143" s="6" t="s">
        <v>128</v>
      </c>
      <c r="O143" s="6" t="s">
        <v>1118</v>
      </c>
      <c r="P143" s="6" t="s">
        <v>84</v>
      </c>
      <c r="Q143" s="6" t="s">
        <v>1154</v>
      </c>
      <c r="R143" s="6" t="s">
        <v>1121</v>
      </c>
      <c r="S143" s="6" t="s">
        <v>128</v>
      </c>
      <c r="T143" s="37" t="s">
        <v>40</v>
      </c>
      <c r="U143" s="38">
        <v>58.515999999999998</v>
      </c>
      <c r="V143" s="38">
        <v>50</v>
      </c>
      <c r="W143" s="38">
        <f t="shared" si="12"/>
        <v>2925.7999999999997</v>
      </c>
      <c r="X143" s="38"/>
      <c r="Y143" s="39" t="s">
        <v>1962</v>
      </c>
    </row>
    <row r="144" spans="1:25" ht="72" x14ac:dyDescent="0.3">
      <c r="A144" s="5" t="s">
        <v>672</v>
      </c>
      <c r="B144" s="6" t="s">
        <v>1155</v>
      </c>
      <c r="C144" s="6" t="s">
        <v>1156</v>
      </c>
      <c r="D144" s="6" t="s">
        <v>282</v>
      </c>
      <c r="E144" s="6" t="s">
        <v>1157</v>
      </c>
      <c r="F144" s="6" t="s">
        <v>45</v>
      </c>
      <c r="G144" s="6" t="s">
        <v>1158</v>
      </c>
      <c r="H144" s="6"/>
      <c r="I144" s="6" t="s">
        <v>122</v>
      </c>
      <c r="J144" s="6" t="s">
        <v>47</v>
      </c>
      <c r="K144" s="6" t="s">
        <v>672</v>
      </c>
      <c r="L144" s="6" t="s">
        <v>49</v>
      </c>
      <c r="M144" s="6" t="s">
        <v>80</v>
      </c>
      <c r="N144" s="6" t="s">
        <v>128</v>
      </c>
      <c r="O144" s="6" t="s">
        <v>1159</v>
      </c>
      <c r="P144" s="6" t="s">
        <v>84</v>
      </c>
      <c r="Q144" s="6" t="s">
        <v>1021</v>
      </c>
      <c r="R144" s="6" t="s">
        <v>1160</v>
      </c>
      <c r="S144" s="6" t="s">
        <v>128</v>
      </c>
      <c r="T144" s="37" t="s">
        <v>40</v>
      </c>
      <c r="U144" s="38">
        <v>58.515999999999998</v>
      </c>
      <c r="V144" s="38">
        <v>248</v>
      </c>
      <c r="W144" s="38">
        <f t="shared" si="12"/>
        <v>14511.967999999999</v>
      </c>
      <c r="X144" s="38"/>
      <c r="Y144" s="39" t="s">
        <v>1964</v>
      </c>
    </row>
    <row r="145" spans="1:25" ht="129.6" x14ac:dyDescent="0.3">
      <c r="A145" s="5" t="s">
        <v>673</v>
      </c>
      <c r="B145" s="8" t="s">
        <v>1161</v>
      </c>
      <c r="C145" s="8" t="s">
        <v>1162</v>
      </c>
      <c r="D145" s="8" t="s">
        <v>282</v>
      </c>
      <c r="E145" s="8" t="s">
        <v>1163</v>
      </c>
      <c r="F145" s="8" t="s">
        <v>45</v>
      </c>
      <c r="G145" s="8" t="s">
        <v>1164</v>
      </c>
      <c r="H145" s="8"/>
      <c r="I145" s="8" t="s">
        <v>122</v>
      </c>
      <c r="J145" s="8" t="s">
        <v>47</v>
      </c>
      <c r="K145" s="8" t="s">
        <v>672</v>
      </c>
      <c r="L145" s="8" t="s">
        <v>49</v>
      </c>
      <c r="M145" s="8" t="s">
        <v>1165</v>
      </c>
      <c r="N145" s="8" t="s">
        <v>84</v>
      </c>
      <c r="O145" s="8" t="s">
        <v>1166</v>
      </c>
      <c r="P145" s="8" t="s">
        <v>128</v>
      </c>
      <c r="Q145" s="8" t="s">
        <v>1032</v>
      </c>
      <c r="R145" s="8" t="s">
        <v>1167</v>
      </c>
      <c r="S145" s="8" t="s">
        <v>84</v>
      </c>
      <c r="T145" s="35" t="s">
        <v>40</v>
      </c>
      <c r="U145" s="38">
        <v>58.515999999999998</v>
      </c>
      <c r="V145" s="38">
        <v>299</v>
      </c>
      <c r="W145" s="38">
        <f t="shared" si="12"/>
        <v>17496.284</v>
      </c>
      <c r="X145" s="38"/>
      <c r="Y145" s="39" t="s">
        <v>1964</v>
      </c>
    </row>
    <row r="146" spans="1:25" ht="28.8" x14ac:dyDescent="0.3">
      <c r="A146" s="5" t="s">
        <v>680</v>
      </c>
      <c r="B146" s="8" t="s">
        <v>1168</v>
      </c>
      <c r="C146" s="8" t="s">
        <v>1169</v>
      </c>
      <c r="D146" s="8" t="s">
        <v>282</v>
      </c>
      <c r="E146" s="8" t="s">
        <v>1170</v>
      </c>
      <c r="F146" s="8" t="s">
        <v>45</v>
      </c>
      <c r="G146" s="8" t="s">
        <v>1171</v>
      </c>
      <c r="H146" s="8"/>
      <c r="I146" s="8" t="s">
        <v>122</v>
      </c>
      <c r="J146" s="8" t="s">
        <v>1172</v>
      </c>
      <c r="K146" s="8" t="s">
        <v>779</v>
      </c>
      <c r="L146" s="8" t="s">
        <v>101</v>
      </c>
      <c r="M146" s="8" t="s">
        <v>90</v>
      </c>
      <c r="N146" s="8" t="s">
        <v>84</v>
      </c>
      <c r="O146" s="8" t="s">
        <v>480</v>
      </c>
      <c r="P146" s="8" t="s">
        <v>1173</v>
      </c>
      <c r="Q146" s="8" t="s">
        <v>1174</v>
      </c>
      <c r="R146" s="8" t="s">
        <v>1070</v>
      </c>
      <c r="S146" s="8" t="s">
        <v>84</v>
      </c>
      <c r="T146" s="35" t="s">
        <v>40</v>
      </c>
      <c r="U146" s="38">
        <v>63.926000000000002</v>
      </c>
      <c r="V146" s="38">
        <v>364</v>
      </c>
      <c r="W146" s="38">
        <f t="shared" si="12"/>
        <v>23269.064000000002</v>
      </c>
      <c r="X146" s="38"/>
      <c r="Y146" s="39" t="s">
        <v>1963</v>
      </c>
    </row>
    <row r="147" spans="1:25" ht="28.8" x14ac:dyDescent="0.3">
      <c r="A147" s="5" t="s">
        <v>688</v>
      </c>
      <c r="B147" s="8" t="s">
        <v>1175</v>
      </c>
      <c r="C147" s="8" t="s">
        <v>1176</v>
      </c>
      <c r="D147" s="8" t="s">
        <v>282</v>
      </c>
      <c r="E147" s="8" t="s">
        <v>1177</v>
      </c>
      <c r="F147" s="8" t="s">
        <v>45</v>
      </c>
      <c r="G147" s="8" t="s">
        <v>1178</v>
      </c>
      <c r="H147" s="8"/>
      <c r="I147" s="8" t="s">
        <v>122</v>
      </c>
      <c r="J147" s="8" t="s">
        <v>47</v>
      </c>
      <c r="K147" s="8" t="s">
        <v>672</v>
      </c>
      <c r="L147" s="8" t="s">
        <v>49</v>
      </c>
      <c r="M147" s="8" t="s">
        <v>90</v>
      </c>
      <c r="N147" s="8" t="s">
        <v>84</v>
      </c>
      <c r="O147" s="8" t="s">
        <v>1027</v>
      </c>
      <c r="P147" s="8" t="s">
        <v>1173</v>
      </c>
      <c r="Q147" s="8" t="s">
        <v>1179</v>
      </c>
      <c r="R147" s="8" t="s">
        <v>1180</v>
      </c>
      <c r="S147" s="8" t="s">
        <v>84</v>
      </c>
      <c r="T147" s="35" t="s">
        <v>40</v>
      </c>
      <c r="U147" s="38">
        <v>63.926000000000002</v>
      </c>
      <c r="V147" s="38">
        <v>364</v>
      </c>
      <c r="W147" s="38">
        <f t="shared" si="12"/>
        <v>23269.064000000002</v>
      </c>
      <c r="X147" s="38"/>
      <c r="Y147" s="39" t="s">
        <v>1963</v>
      </c>
    </row>
    <row r="148" spans="1:25" ht="28.8" x14ac:dyDescent="0.3">
      <c r="A148" s="5" t="s">
        <v>696</v>
      </c>
      <c r="B148" s="8" t="s">
        <v>1181</v>
      </c>
      <c r="C148" s="8" t="s">
        <v>1182</v>
      </c>
      <c r="D148" s="8" t="s">
        <v>282</v>
      </c>
      <c r="E148" s="8" t="s">
        <v>1183</v>
      </c>
      <c r="F148" s="8" t="s">
        <v>45</v>
      </c>
      <c r="G148" s="8" t="s">
        <v>1184</v>
      </c>
      <c r="H148" s="8"/>
      <c r="I148" s="8" t="s">
        <v>122</v>
      </c>
      <c r="J148" s="8" t="s">
        <v>47</v>
      </c>
      <c r="K148" s="8" t="s">
        <v>672</v>
      </c>
      <c r="L148" s="8" t="s">
        <v>49</v>
      </c>
      <c r="M148" s="8" t="s">
        <v>90</v>
      </c>
      <c r="N148" s="8" t="s">
        <v>84</v>
      </c>
      <c r="O148" s="8" t="s">
        <v>1185</v>
      </c>
      <c r="P148" s="8" t="s">
        <v>1173</v>
      </c>
      <c r="Q148" s="8" t="s">
        <v>549</v>
      </c>
      <c r="R148" s="8" t="s">
        <v>61</v>
      </c>
      <c r="S148" s="8" t="s">
        <v>84</v>
      </c>
      <c r="T148" s="35" t="s">
        <v>40</v>
      </c>
      <c r="U148" s="38">
        <v>63.926000000000002</v>
      </c>
      <c r="V148" s="38">
        <v>364</v>
      </c>
      <c r="W148" s="38">
        <f t="shared" si="12"/>
        <v>23269.064000000002</v>
      </c>
      <c r="X148" s="38"/>
      <c r="Y148" s="39" t="s">
        <v>1963</v>
      </c>
    </row>
    <row r="149" spans="1:25" ht="28.8" x14ac:dyDescent="0.3">
      <c r="A149" s="5" t="s">
        <v>704</v>
      </c>
      <c r="B149" s="8" t="s">
        <v>1186</v>
      </c>
      <c r="C149" s="8" t="s">
        <v>1187</v>
      </c>
      <c r="D149" s="8" t="s">
        <v>282</v>
      </c>
      <c r="E149" s="8" t="s">
        <v>1188</v>
      </c>
      <c r="F149" s="8" t="s">
        <v>45</v>
      </c>
      <c r="G149" s="8" t="s">
        <v>1189</v>
      </c>
      <c r="H149" s="8"/>
      <c r="I149" s="8" t="s">
        <v>122</v>
      </c>
      <c r="J149" s="8" t="s">
        <v>47</v>
      </c>
      <c r="K149" s="8" t="s">
        <v>672</v>
      </c>
      <c r="L149" s="8" t="s">
        <v>49</v>
      </c>
      <c r="M149" s="8" t="s">
        <v>90</v>
      </c>
      <c r="N149" s="8" t="s">
        <v>84</v>
      </c>
      <c r="O149" s="8" t="s">
        <v>1190</v>
      </c>
      <c r="P149" s="8" t="s">
        <v>1173</v>
      </c>
      <c r="Q149" s="8" t="s">
        <v>656</v>
      </c>
      <c r="R149" s="8" t="s">
        <v>1191</v>
      </c>
      <c r="S149" s="8" t="s">
        <v>84</v>
      </c>
      <c r="T149" s="35" t="s">
        <v>40</v>
      </c>
      <c r="U149" s="38">
        <v>63.926000000000002</v>
      </c>
      <c r="V149" s="38">
        <v>364</v>
      </c>
      <c r="W149" s="38">
        <f t="shared" si="12"/>
        <v>23269.064000000002</v>
      </c>
      <c r="X149" s="38"/>
      <c r="Y149" s="39" t="s">
        <v>1963</v>
      </c>
    </row>
    <row r="150" spans="1:25" ht="86.4" x14ac:dyDescent="0.3">
      <c r="A150" s="5" t="s">
        <v>712</v>
      </c>
      <c r="B150" s="8" t="s">
        <v>1192</v>
      </c>
      <c r="C150" s="8" t="s">
        <v>1193</v>
      </c>
      <c r="D150" s="8" t="s">
        <v>282</v>
      </c>
      <c r="E150" s="8" t="s">
        <v>1194</v>
      </c>
      <c r="F150" s="8" t="s">
        <v>45</v>
      </c>
      <c r="G150" s="8" t="s">
        <v>1195</v>
      </c>
      <c r="H150" s="8"/>
      <c r="I150" s="8" t="s">
        <v>651</v>
      </c>
      <c r="J150" s="8" t="s">
        <v>99</v>
      </c>
      <c r="K150" s="8" t="s">
        <v>589</v>
      </c>
      <c r="L150" s="8" t="s">
        <v>101</v>
      </c>
      <c r="M150" s="8" t="s">
        <v>1059</v>
      </c>
      <c r="N150" s="8" t="s">
        <v>35</v>
      </c>
      <c r="O150" s="8" t="s">
        <v>1196</v>
      </c>
      <c r="P150" s="8" t="s">
        <v>652</v>
      </c>
      <c r="Q150" s="8" t="s">
        <v>1197</v>
      </c>
      <c r="R150" s="8" t="s">
        <v>1198</v>
      </c>
      <c r="S150" s="8" t="s">
        <v>35</v>
      </c>
      <c r="T150" s="35" t="s">
        <v>40</v>
      </c>
      <c r="U150" s="38">
        <v>69.686000000000007</v>
      </c>
      <c r="V150" s="38">
        <v>305</v>
      </c>
      <c r="W150" s="38">
        <f t="shared" si="12"/>
        <v>21254.230000000003</v>
      </c>
      <c r="X150" s="38"/>
      <c r="Y150" s="39" t="s">
        <v>1963</v>
      </c>
    </row>
    <row r="151" spans="1:25" ht="28.8" x14ac:dyDescent="0.3">
      <c r="A151" s="5" t="s">
        <v>719</v>
      </c>
      <c r="B151" s="8" t="s">
        <v>1199</v>
      </c>
      <c r="C151" s="8" t="s">
        <v>1200</v>
      </c>
      <c r="D151" s="8" t="s">
        <v>282</v>
      </c>
      <c r="E151" s="8" t="s">
        <v>1201</v>
      </c>
      <c r="F151" s="8" t="s">
        <v>45</v>
      </c>
      <c r="G151" s="8" t="s">
        <v>1202</v>
      </c>
      <c r="H151" s="8"/>
      <c r="I151" s="8" t="s">
        <v>651</v>
      </c>
      <c r="J151" s="8" t="s">
        <v>99</v>
      </c>
      <c r="K151" s="8" t="s">
        <v>589</v>
      </c>
      <c r="L151" s="8" t="s">
        <v>101</v>
      </c>
      <c r="M151" s="8" t="s">
        <v>90</v>
      </c>
      <c r="N151" s="8" t="s">
        <v>35</v>
      </c>
      <c r="O151" s="8" t="s">
        <v>592</v>
      </c>
      <c r="P151" s="8" t="s">
        <v>652</v>
      </c>
      <c r="Q151" s="8" t="s">
        <v>1203</v>
      </c>
      <c r="R151" s="8" t="s">
        <v>1204</v>
      </c>
      <c r="S151" s="8" t="s">
        <v>35</v>
      </c>
      <c r="T151" s="35" t="s">
        <v>40</v>
      </c>
      <c r="U151" s="42">
        <v>65.891999999999996</v>
      </c>
      <c r="V151" s="38">
        <v>364</v>
      </c>
      <c r="W151" s="38">
        <f t="shared" si="12"/>
        <v>23984.687999999998</v>
      </c>
      <c r="X151" s="38"/>
      <c r="Y151" s="39" t="s">
        <v>1963</v>
      </c>
    </row>
    <row r="152" spans="1:25" ht="28.8" x14ac:dyDescent="0.3">
      <c r="A152" s="5" t="s">
        <v>726</v>
      </c>
      <c r="B152" s="8" t="s">
        <v>1205</v>
      </c>
      <c r="C152" s="8" t="s">
        <v>1206</v>
      </c>
      <c r="D152" s="8" t="s">
        <v>282</v>
      </c>
      <c r="E152" s="8" t="s">
        <v>1207</v>
      </c>
      <c r="F152" s="8" t="s">
        <v>45</v>
      </c>
      <c r="G152" s="8" t="s">
        <v>1208</v>
      </c>
      <c r="H152" s="8"/>
      <c r="I152" s="8" t="s">
        <v>651</v>
      </c>
      <c r="J152" s="8" t="s">
        <v>99</v>
      </c>
      <c r="K152" s="8" t="s">
        <v>589</v>
      </c>
      <c r="L152" s="8" t="s">
        <v>101</v>
      </c>
      <c r="M152" s="8" t="s">
        <v>90</v>
      </c>
      <c r="N152" s="8" t="s">
        <v>35</v>
      </c>
      <c r="O152" s="8" t="s">
        <v>1019</v>
      </c>
      <c r="P152" s="8" t="s">
        <v>652</v>
      </c>
      <c r="Q152" s="8" t="s">
        <v>1064</v>
      </c>
      <c r="R152" s="8" t="s">
        <v>1209</v>
      </c>
      <c r="S152" s="8" t="s">
        <v>35</v>
      </c>
      <c r="T152" s="35" t="s">
        <v>40</v>
      </c>
      <c r="U152" s="42">
        <v>65.891999999999996</v>
      </c>
      <c r="V152" s="38">
        <v>364</v>
      </c>
      <c r="W152" s="38">
        <f t="shared" si="12"/>
        <v>23984.687999999998</v>
      </c>
      <c r="X152" s="38"/>
      <c r="Y152" s="39" t="s">
        <v>1963</v>
      </c>
    </row>
    <row r="153" spans="1:25" ht="28.8" x14ac:dyDescent="0.3">
      <c r="A153" s="5" t="s">
        <v>732</v>
      </c>
      <c r="B153" s="8" t="s">
        <v>1210</v>
      </c>
      <c r="C153" s="8" t="s">
        <v>1211</v>
      </c>
      <c r="D153" s="8" t="s">
        <v>282</v>
      </c>
      <c r="E153" s="8" t="s">
        <v>1212</v>
      </c>
      <c r="F153" s="8" t="s">
        <v>45</v>
      </c>
      <c r="G153" s="8" t="s">
        <v>1213</v>
      </c>
      <c r="H153" s="8"/>
      <c r="I153" s="8" t="s">
        <v>651</v>
      </c>
      <c r="J153" s="8" t="s">
        <v>99</v>
      </c>
      <c r="K153" s="8" t="s">
        <v>589</v>
      </c>
      <c r="L153" s="8" t="s">
        <v>101</v>
      </c>
      <c r="M153" s="8" t="s">
        <v>90</v>
      </c>
      <c r="N153" s="8" t="s">
        <v>35</v>
      </c>
      <c r="O153" s="8" t="s">
        <v>1214</v>
      </c>
      <c r="P153" s="8" t="s">
        <v>652</v>
      </c>
      <c r="Q153" s="8" t="s">
        <v>510</v>
      </c>
      <c r="R153" s="8" t="s">
        <v>1215</v>
      </c>
      <c r="S153" s="8" t="s">
        <v>35</v>
      </c>
      <c r="T153" s="35" t="s">
        <v>40</v>
      </c>
      <c r="U153" s="38">
        <v>65.695999999999998</v>
      </c>
      <c r="V153" s="38">
        <v>364</v>
      </c>
      <c r="W153" s="38">
        <f t="shared" si="12"/>
        <v>23913.344000000001</v>
      </c>
      <c r="X153" s="38"/>
      <c r="Y153" s="39" t="s">
        <v>1963</v>
      </c>
    </row>
    <row r="154" spans="1:25" ht="28.8" x14ac:dyDescent="0.3">
      <c r="A154" s="5" t="s">
        <v>739</v>
      </c>
      <c r="B154" s="8" t="s">
        <v>1216</v>
      </c>
      <c r="C154" s="8" t="s">
        <v>1217</v>
      </c>
      <c r="D154" s="8" t="s">
        <v>282</v>
      </c>
      <c r="E154" s="8" t="s">
        <v>1218</v>
      </c>
      <c r="F154" s="8" t="s">
        <v>45</v>
      </c>
      <c r="G154" s="8" t="s">
        <v>1219</v>
      </c>
      <c r="H154" s="8"/>
      <c r="I154" s="8" t="s">
        <v>651</v>
      </c>
      <c r="J154" s="8" t="s">
        <v>99</v>
      </c>
      <c r="K154" s="8" t="s">
        <v>589</v>
      </c>
      <c r="L154" s="8" t="s">
        <v>101</v>
      </c>
      <c r="M154" s="8" t="s">
        <v>90</v>
      </c>
      <c r="N154" s="8" t="s">
        <v>35</v>
      </c>
      <c r="O154" s="8" t="s">
        <v>1220</v>
      </c>
      <c r="P154" s="8" t="s">
        <v>652</v>
      </c>
      <c r="Q154" s="8" t="s">
        <v>527</v>
      </c>
      <c r="R154" s="8" t="s">
        <v>1221</v>
      </c>
      <c r="S154" s="8" t="s">
        <v>35</v>
      </c>
      <c r="T154" s="35" t="s">
        <v>40</v>
      </c>
      <c r="U154" s="38">
        <v>65.695999999999998</v>
      </c>
      <c r="V154" s="38">
        <v>364</v>
      </c>
      <c r="W154" s="38">
        <f t="shared" si="12"/>
        <v>23913.344000000001</v>
      </c>
      <c r="X154" s="38"/>
      <c r="Y154" s="39" t="s">
        <v>1963</v>
      </c>
    </row>
    <row r="155" spans="1:25" ht="129.6" x14ac:dyDescent="0.3">
      <c r="A155" s="5" t="s">
        <v>746</v>
      </c>
      <c r="B155" s="8" t="s">
        <v>1222</v>
      </c>
      <c r="C155" s="8" t="s">
        <v>1223</v>
      </c>
      <c r="D155" s="8" t="s">
        <v>282</v>
      </c>
      <c r="E155" s="8" t="s">
        <v>1224</v>
      </c>
      <c r="F155" s="8" t="s">
        <v>45</v>
      </c>
      <c r="G155" s="8" t="s">
        <v>1225</v>
      </c>
      <c r="H155" s="8"/>
      <c r="I155" s="8" t="s">
        <v>122</v>
      </c>
      <c r="J155" s="8" t="s">
        <v>47</v>
      </c>
      <c r="K155" s="8" t="s">
        <v>672</v>
      </c>
      <c r="L155" s="8" t="s">
        <v>49</v>
      </c>
      <c r="M155" s="8" t="s">
        <v>1226</v>
      </c>
      <c r="N155" s="8" t="s">
        <v>159</v>
      </c>
      <c r="O155" s="8" t="s">
        <v>731</v>
      </c>
      <c r="P155" s="8" t="s">
        <v>35</v>
      </c>
      <c r="Q155" s="8" t="s">
        <v>298</v>
      </c>
      <c r="R155" s="8" t="s">
        <v>725</v>
      </c>
      <c r="S155" s="8" t="s">
        <v>159</v>
      </c>
      <c r="T155" s="35" t="s">
        <v>40</v>
      </c>
      <c r="U155" s="38">
        <v>37.930999999999997</v>
      </c>
      <c r="V155" s="38">
        <v>298</v>
      </c>
      <c r="W155" s="38">
        <f t="shared" si="12"/>
        <v>11303.438</v>
      </c>
      <c r="X155" s="38"/>
      <c r="Y155" s="39" t="s">
        <v>1962</v>
      </c>
    </row>
    <row r="156" spans="1:25" ht="129.6" x14ac:dyDescent="0.3">
      <c r="A156" s="5" t="s">
        <v>753</v>
      </c>
      <c r="B156" s="8" t="s">
        <v>1227</v>
      </c>
      <c r="C156" s="8" t="s">
        <v>1228</v>
      </c>
      <c r="D156" s="8" t="s">
        <v>282</v>
      </c>
      <c r="E156" s="8" t="s">
        <v>1229</v>
      </c>
      <c r="F156" s="8" t="s">
        <v>45</v>
      </c>
      <c r="G156" s="8" t="s">
        <v>1230</v>
      </c>
      <c r="H156" s="8"/>
      <c r="I156" s="8" t="s">
        <v>122</v>
      </c>
      <c r="J156" s="8" t="s">
        <v>47</v>
      </c>
      <c r="K156" s="8" t="s">
        <v>672</v>
      </c>
      <c r="L156" s="8" t="s">
        <v>49</v>
      </c>
      <c r="M156" s="8" t="s">
        <v>1226</v>
      </c>
      <c r="N156" s="8" t="s">
        <v>35</v>
      </c>
      <c r="O156" s="8" t="s">
        <v>737</v>
      </c>
      <c r="P156" s="8" t="s">
        <v>159</v>
      </c>
      <c r="Q156" s="8" t="s">
        <v>534</v>
      </c>
      <c r="R156" s="8" t="s">
        <v>738</v>
      </c>
      <c r="S156" s="8" t="s">
        <v>84</v>
      </c>
      <c r="T156" s="35" t="s">
        <v>40</v>
      </c>
      <c r="U156" s="38">
        <v>38.137</v>
      </c>
      <c r="V156" s="38">
        <v>298</v>
      </c>
      <c r="W156" s="38">
        <f t="shared" si="12"/>
        <v>11364.826000000001</v>
      </c>
      <c r="X156" s="38"/>
      <c r="Y156" s="39" t="s">
        <v>1962</v>
      </c>
    </row>
    <row r="157" spans="1:25" ht="72" x14ac:dyDescent="0.3">
      <c r="A157" s="5" t="s">
        <v>761</v>
      </c>
      <c r="B157" s="8" t="s">
        <v>1231</v>
      </c>
      <c r="C157" s="8" t="s">
        <v>1232</v>
      </c>
      <c r="D157" s="8" t="s">
        <v>282</v>
      </c>
      <c r="E157" s="8" t="s">
        <v>1233</v>
      </c>
      <c r="F157" s="8" t="s">
        <v>45</v>
      </c>
      <c r="G157" s="8" t="s">
        <v>1234</v>
      </c>
      <c r="H157" s="8"/>
      <c r="I157" s="8" t="s">
        <v>122</v>
      </c>
      <c r="J157" s="8" t="s">
        <v>47</v>
      </c>
      <c r="K157" s="8" t="s">
        <v>672</v>
      </c>
      <c r="L157" s="8" t="s">
        <v>49</v>
      </c>
      <c r="M157" s="8" t="s">
        <v>80</v>
      </c>
      <c r="N157" s="8" t="s">
        <v>160</v>
      </c>
      <c r="O157" s="8" t="s">
        <v>970</v>
      </c>
      <c r="P157" s="8" t="s">
        <v>35</v>
      </c>
      <c r="Q157" s="8" t="s">
        <v>600</v>
      </c>
      <c r="R157" s="8" t="s">
        <v>971</v>
      </c>
      <c r="S157" s="8" t="s">
        <v>159</v>
      </c>
      <c r="T157" s="35" t="s">
        <v>40</v>
      </c>
      <c r="U157" s="38">
        <v>64.709999999999994</v>
      </c>
      <c r="V157" s="38">
        <v>248</v>
      </c>
      <c r="W157" s="38">
        <f t="shared" si="12"/>
        <v>16048.079999999998</v>
      </c>
      <c r="X157" s="38"/>
      <c r="Y157" s="39" t="s">
        <v>1962</v>
      </c>
    </row>
    <row r="158" spans="1:25" ht="28.8" x14ac:dyDescent="0.3">
      <c r="A158" s="5" t="s">
        <v>589</v>
      </c>
      <c r="B158" s="8" t="s">
        <v>1235</v>
      </c>
      <c r="C158" s="8" t="s">
        <v>1236</v>
      </c>
      <c r="D158" s="8" t="s">
        <v>282</v>
      </c>
      <c r="E158" s="8" t="s">
        <v>1237</v>
      </c>
      <c r="F158" s="8" t="s">
        <v>45</v>
      </c>
      <c r="G158" s="8" t="s">
        <v>1238</v>
      </c>
      <c r="H158" s="8"/>
      <c r="I158" s="8" t="s">
        <v>122</v>
      </c>
      <c r="J158" s="8" t="s">
        <v>47</v>
      </c>
      <c r="K158" s="8" t="s">
        <v>672</v>
      </c>
      <c r="L158" s="8" t="s">
        <v>49</v>
      </c>
      <c r="M158" s="8" t="s">
        <v>90</v>
      </c>
      <c r="N158" s="8" t="s">
        <v>160</v>
      </c>
      <c r="O158" s="8" t="s">
        <v>1038</v>
      </c>
      <c r="P158" s="8" t="s">
        <v>159</v>
      </c>
      <c r="Q158" s="8" t="s">
        <v>657</v>
      </c>
      <c r="R158" s="8" t="s">
        <v>606</v>
      </c>
      <c r="S158" s="8" t="s">
        <v>160</v>
      </c>
      <c r="T158" s="35" t="s">
        <v>40</v>
      </c>
      <c r="U158" s="38">
        <v>26.573</v>
      </c>
      <c r="V158" s="38">
        <v>364</v>
      </c>
      <c r="W158" s="38">
        <f t="shared" si="12"/>
        <v>9672.5720000000001</v>
      </c>
      <c r="X158" s="38"/>
      <c r="Y158" s="39" t="s">
        <v>1962</v>
      </c>
    </row>
    <row r="159" spans="1:25" ht="72" x14ac:dyDescent="0.3">
      <c r="A159" s="5" t="s">
        <v>768</v>
      </c>
      <c r="B159" s="8" t="s">
        <v>1239</v>
      </c>
      <c r="C159" s="8" t="s">
        <v>1240</v>
      </c>
      <c r="D159" s="8" t="s">
        <v>282</v>
      </c>
      <c r="E159" s="8" t="s">
        <v>1241</v>
      </c>
      <c r="F159" s="8" t="s">
        <v>45</v>
      </c>
      <c r="G159" s="8" t="s">
        <v>1242</v>
      </c>
      <c r="H159" s="8"/>
      <c r="I159" s="8" t="s">
        <v>122</v>
      </c>
      <c r="J159" s="8" t="s">
        <v>47</v>
      </c>
      <c r="K159" s="8" t="s">
        <v>672</v>
      </c>
      <c r="L159" s="8" t="s">
        <v>49</v>
      </c>
      <c r="M159" s="8" t="s">
        <v>1243</v>
      </c>
      <c r="N159" s="8" t="s">
        <v>159</v>
      </c>
      <c r="O159" s="8" t="s">
        <v>116</v>
      </c>
      <c r="P159" s="8" t="s">
        <v>35</v>
      </c>
      <c r="Q159" s="8" t="s">
        <v>1027</v>
      </c>
      <c r="R159" s="8" t="s">
        <v>1244</v>
      </c>
      <c r="S159" s="8" t="s">
        <v>159</v>
      </c>
      <c r="T159" s="35" t="s">
        <v>40</v>
      </c>
      <c r="U159" s="38">
        <v>37.930999999999997</v>
      </c>
      <c r="V159" s="38">
        <v>194</v>
      </c>
      <c r="W159" s="38">
        <f t="shared" si="12"/>
        <v>7358.6139999999996</v>
      </c>
      <c r="X159" s="38"/>
      <c r="Y159" s="39" t="s">
        <v>1962</v>
      </c>
    </row>
    <row r="160" spans="1:25" ht="72" x14ac:dyDescent="0.3">
      <c r="A160" s="5" t="s">
        <v>772</v>
      </c>
      <c r="B160" s="8" t="s">
        <v>1245</v>
      </c>
      <c r="C160" s="8" t="s">
        <v>1246</v>
      </c>
      <c r="D160" s="8" t="s">
        <v>282</v>
      </c>
      <c r="E160" s="8" t="s">
        <v>1247</v>
      </c>
      <c r="F160" s="8" t="s">
        <v>45</v>
      </c>
      <c r="G160" s="8" t="s">
        <v>1248</v>
      </c>
      <c r="H160" s="8"/>
      <c r="I160" s="8" t="s">
        <v>122</v>
      </c>
      <c r="J160" s="8" t="s">
        <v>47</v>
      </c>
      <c r="K160" s="8" t="s">
        <v>672</v>
      </c>
      <c r="L160" s="8" t="s">
        <v>49</v>
      </c>
      <c r="M160" s="8" t="s">
        <v>1243</v>
      </c>
      <c r="N160" s="8" t="s">
        <v>84</v>
      </c>
      <c r="O160" s="8" t="s">
        <v>1049</v>
      </c>
      <c r="P160" s="8" t="s">
        <v>159</v>
      </c>
      <c r="Q160" s="8" t="s">
        <v>1249</v>
      </c>
      <c r="R160" s="8" t="s">
        <v>1250</v>
      </c>
      <c r="S160" s="8" t="s">
        <v>84</v>
      </c>
      <c r="T160" s="35" t="s">
        <v>40</v>
      </c>
      <c r="U160" s="38">
        <f>37.931-3.668</f>
        <v>34.262999999999998</v>
      </c>
      <c r="V160" s="38">
        <v>194</v>
      </c>
      <c r="W160" s="38">
        <f t="shared" si="12"/>
        <v>6647.0219999999999</v>
      </c>
      <c r="X160" s="38"/>
      <c r="Y160" s="39" t="s">
        <v>1962</v>
      </c>
    </row>
    <row r="161" spans="1:25" ht="72" x14ac:dyDescent="0.3">
      <c r="A161" s="5" t="s">
        <v>123</v>
      </c>
      <c r="B161" s="8" t="s">
        <v>1251</v>
      </c>
      <c r="C161" s="8" t="s">
        <v>1252</v>
      </c>
      <c r="D161" s="8" t="s">
        <v>282</v>
      </c>
      <c r="E161" s="8" t="s">
        <v>1253</v>
      </c>
      <c r="F161" s="8" t="s">
        <v>45</v>
      </c>
      <c r="G161" s="8" t="s">
        <v>1254</v>
      </c>
      <c r="H161" s="8"/>
      <c r="I161" s="8" t="s">
        <v>122</v>
      </c>
      <c r="J161" s="8" t="s">
        <v>47</v>
      </c>
      <c r="K161" s="8" t="s">
        <v>672</v>
      </c>
      <c r="L161" s="8" t="s">
        <v>49</v>
      </c>
      <c r="M161" s="8" t="s">
        <v>80</v>
      </c>
      <c r="N161" s="8" t="s">
        <v>35</v>
      </c>
      <c r="O161" s="8" t="s">
        <v>1255</v>
      </c>
      <c r="P161" s="8" t="s">
        <v>160</v>
      </c>
      <c r="Q161" s="8" t="s">
        <v>1037</v>
      </c>
      <c r="R161" s="8" t="s">
        <v>1256</v>
      </c>
      <c r="S161" s="8" t="s">
        <v>84</v>
      </c>
      <c r="T161" s="35" t="s">
        <v>40</v>
      </c>
      <c r="U161" s="38">
        <v>64.102000000000004</v>
      </c>
      <c r="V161" s="38">
        <v>248</v>
      </c>
      <c r="W161" s="38">
        <f t="shared" si="12"/>
        <v>15897.296</v>
      </c>
      <c r="X161" s="38"/>
      <c r="Y161" s="39" t="s">
        <v>1962</v>
      </c>
    </row>
    <row r="162" spans="1:25" ht="28.8" x14ac:dyDescent="0.3">
      <c r="A162" s="5" t="s">
        <v>779</v>
      </c>
      <c r="B162" s="8" t="s">
        <v>1257</v>
      </c>
      <c r="C162" s="8" t="s">
        <v>1258</v>
      </c>
      <c r="D162" s="8" t="s">
        <v>282</v>
      </c>
      <c r="E162" s="8" t="s">
        <v>1259</v>
      </c>
      <c r="F162" s="8" t="s">
        <v>45</v>
      </c>
      <c r="G162" s="8" t="s">
        <v>1260</v>
      </c>
      <c r="H162" s="8"/>
      <c r="I162" s="8" t="s">
        <v>122</v>
      </c>
      <c r="J162" s="8" t="s">
        <v>47</v>
      </c>
      <c r="K162" s="8" t="s">
        <v>672</v>
      </c>
      <c r="L162" s="8" t="s">
        <v>49</v>
      </c>
      <c r="M162" s="8" t="s">
        <v>90</v>
      </c>
      <c r="N162" s="8" t="s">
        <v>159</v>
      </c>
      <c r="O162" s="8" t="s">
        <v>963</v>
      </c>
      <c r="P162" s="8" t="s">
        <v>84</v>
      </c>
      <c r="Q162" s="8" t="s">
        <v>1261</v>
      </c>
      <c r="R162" s="8" t="s">
        <v>1262</v>
      </c>
      <c r="S162" s="8" t="s">
        <v>159</v>
      </c>
      <c r="T162" s="35" t="s">
        <v>40</v>
      </c>
      <c r="U162" s="38">
        <v>34.262999999999998</v>
      </c>
      <c r="V162" s="38">
        <v>364</v>
      </c>
      <c r="W162" s="38">
        <f t="shared" si="12"/>
        <v>12471.732</v>
      </c>
      <c r="X162" s="38"/>
      <c r="Y162" s="39" t="s">
        <v>1962</v>
      </c>
    </row>
    <row r="163" spans="1:25" ht="86.4" x14ac:dyDescent="0.3">
      <c r="A163" s="5" t="s">
        <v>783</v>
      </c>
      <c r="B163" s="8" t="s">
        <v>1263</v>
      </c>
      <c r="C163" s="8" t="s">
        <v>1264</v>
      </c>
      <c r="D163" s="8" t="s">
        <v>282</v>
      </c>
      <c r="E163" s="8" t="s">
        <v>1265</v>
      </c>
      <c r="F163" s="8" t="s">
        <v>45</v>
      </c>
      <c r="G163" s="8" t="s">
        <v>1266</v>
      </c>
      <c r="H163" s="8"/>
      <c r="I163" s="8" t="s">
        <v>122</v>
      </c>
      <c r="J163" s="8" t="s">
        <v>47</v>
      </c>
      <c r="K163" s="8" t="s">
        <v>672</v>
      </c>
      <c r="L163" s="8" t="s">
        <v>49</v>
      </c>
      <c r="M163" s="8" t="s">
        <v>34</v>
      </c>
      <c r="N163" s="8" t="s">
        <v>84</v>
      </c>
      <c r="O163" s="8" t="s">
        <v>1267</v>
      </c>
      <c r="P163" s="8" t="s">
        <v>159</v>
      </c>
      <c r="Q163" s="8" t="s">
        <v>1268</v>
      </c>
      <c r="R163" s="8" t="s">
        <v>1269</v>
      </c>
      <c r="S163" s="8" t="s">
        <v>84</v>
      </c>
      <c r="T163" s="35" t="s">
        <v>40</v>
      </c>
      <c r="U163" s="38">
        <v>34.262999999999998</v>
      </c>
      <c r="V163" s="38">
        <v>116</v>
      </c>
      <c r="W163" s="38">
        <f t="shared" si="12"/>
        <v>3974.5079999999998</v>
      </c>
      <c r="X163" s="38"/>
      <c r="Y163" s="39" t="s">
        <v>1962</v>
      </c>
    </row>
    <row r="164" spans="1:25" ht="72" x14ac:dyDescent="0.3">
      <c r="A164" s="5" t="s">
        <v>587</v>
      </c>
      <c r="B164" s="8" t="s">
        <v>1270</v>
      </c>
      <c r="C164" s="8" t="s">
        <v>1271</v>
      </c>
      <c r="D164" s="8" t="s">
        <v>282</v>
      </c>
      <c r="E164" s="8" t="s">
        <v>1272</v>
      </c>
      <c r="F164" s="8" t="s">
        <v>45</v>
      </c>
      <c r="G164" s="8" t="s">
        <v>1273</v>
      </c>
      <c r="H164" s="8"/>
      <c r="I164" s="8" t="s">
        <v>122</v>
      </c>
      <c r="J164" s="8" t="s">
        <v>47</v>
      </c>
      <c r="K164" s="8" t="s">
        <v>672</v>
      </c>
      <c r="L164" s="8" t="s">
        <v>49</v>
      </c>
      <c r="M164" s="8" t="s">
        <v>80</v>
      </c>
      <c r="N164" s="8" t="s">
        <v>84</v>
      </c>
      <c r="O164" s="8" t="s">
        <v>1267</v>
      </c>
      <c r="P164" s="8" t="s">
        <v>160</v>
      </c>
      <c r="Q164" s="8" t="s">
        <v>1099</v>
      </c>
      <c r="R164" s="8" t="s">
        <v>1269</v>
      </c>
      <c r="S164" s="8" t="s">
        <v>84</v>
      </c>
      <c r="T164" s="35" t="s">
        <v>40</v>
      </c>
      <c r="U164" s="38">
        <v>34.262999999999998</v>
      </c>
      <c r="V164" s="38">
        <v>248</v>
      </c>
      <c r="W164" s="38">
        <f t="shared" si="12"/>
        <v>8497.2240000000002</v>
      </c>
      <c r="X164" s="38"/>
      <c r="Y164" s="39" t="s">
        <v>1962</v>
      </c>
    </row>
    <row r="165" spans="1:25" ht="72" x14ac:dyDescent="0.3">
      <c r="A165" s="5" t="s">
        <v>800</v>
      </c>
      <c r="B165" s="8" t="s">
        <v>1274</v>
      </c>
      <c r="C165" s="8" t="s">
        <v>1275</v>
      </c>
      <c r="D165" s="8" t="s">
        <v>282</v>
      </c>
      <c r="E165" s="8" t="s">
        <v>1276</v>
      </c>
      <c r="F165" s="8" t="s">
        <v>45</v>
      </c>
      <c r="G165" s="8" t="s">
        <v>1277</v>
      </c>
      <c r="H165" s="8"/>
      <c r="I165" s="8" t="s">
        <v>122</v>
      </c>
      <c r="J165" s="8" t="s">
        <v>67</v>
      </c>
      <c r="K165" s="8" t="s">
        <v>123</v>
      </c>
      <c r="L165" s="8" t="s">
        <v>69</v>
      </c>
      <c r="M165" s="8" t="s">
        <v>80</v>
      </c>
      <c r="N165" s="8" t="s">
        <v>159</v>
      </c>
      <c r="O165" s="8" t="s">
        <v>1278</v>
      </c>
      <c r="P165" s="8" t="s">
        <v>84</v>
      </c>
      <c r="Q165" s="8" t="s">
        <v>1279</v>
      </c>
      <c r="R165" s="8" t="s">
        <v>1280</v>
      </c>
      <c r="S165" s="8" t="s">
        <v>159</v>
      </c>
      <c r="T165" s="35" t="s">
        <v>40</v>
      </c>
      <c r="U165" s="38">
        <f>34.469</f>
        <v>34.469000000000001</v>
      </c>
      <c r="V165" s="38">
        <v>248</v>
      </c>
      <c r="W165" s="38">
        <f t="shared" si="12"/>
        <v>8548.3119999999999</v>
      </c>
      <c r="X165" s="38"/>
      <c r="Y165" s="39" t="s">
        <v>1962</v>
      </c>
    </row>
    <row r="166" spans="1:25" ht="28.8" x14ac:dyDescent="0.3">
      <c r="A166" s="5" t="s">
        <v>806</v>
      </c>
      <c r="B166" s="8" t="s">
        <v>1281</v>
      </c>
      <c r="C166" s="8" t="s">
        <v>1282</v>
      </c>
      <c r="D166" s="8" t="s">
        <v>282</v>
      </c>
      <c r="E166" s="8" t="s">
        <v>1283</v>
      </c>
      <c r="F166" s="8" t="s">
        <v>45</v>
      </c>
      <c r="G166" s="8" t="s">
        <v>1284</v>
      </c>
      <c r="H166" s="8"/>
      <c r="I166" s="8" t="s">
        <v>122</v>
      </c>
      <c r="J166" s="8" t="s">
        <v>67</v>
      </c>
      <c r="K166" s="8" t="s">
        <v>123</v>
      </c>
      <c r="L166" s="8" t="s">
        <v>69</v>
      </c>
      <c r="M166" s="8" t="s">
        <v>90</v>
      </c>
      <c r="N166" s="8" t="s">
        <v>35</v>
      </c>
      <c r="O166" s="8" t="s">
        <v>947</v>
      </c>
      <c r="P166" s="8" t="s">
        <v>159</v>
      </c>
      <c r="Q166" s="8" t="s">
        <v>1285</v>
      </c>
      <c r="R166" s="8" t="s">
        <v>1286</v>
      </c>
      <c r="S166" s="8" t="s">
        <v>84</v>
      </c>
      <c r="T166" s="35" t="s">
        <v>40</v>
      </c>
      <c r="U166" s="38">
        <v>37.930999999999997</v>
      </c>
      <c r="V166" s="38">
        <v>364</v>
      </c>
      <c r="W166" s="38">
        <f t="shared" si="12"/>
        <v>13806.883999999998</v>
      </c>
      <c r="X166" s="38"/>
      <c r="Y166" s="39" t="s">
        <v>1962</v>
      </c>
    </row>
    <row r="167" spans="1:25" ht="28.8" x14ac:dyDescent="0.3">
      <c r="A167" s="5" t="s">
        <v>812</v>
      </c>
      <c r="B167" s="8" t="s">
        <v>1287</v>
      </c>
      <c r="C167" s="8" t="s">
        <v>1288</v>
      </c>
      <c r="D167" s="8" t="s">
        <v>282</v>
      </c>
      <c r="E167" s="8" t="s">
        <v>1289</v>
      </c>
      <c r="F167" s="8" t="s">
        <v>45</v>
      </c>
      <c r="G167" s="8" t="s">
        <v>1290</v>
      </c>
      <c r="H167" s="8"/>
      <c r="I167" s="8" t="s">
        <v>122</v>
      </c>
      <c r="J167" s="8" t="s">
        <v>67</v>
      </c>
      <c r="K167" s="8" t="s">
        <v>123</v>
      </c>
      <c r="L167" s="8" t="s">
        <v>69</v>
      </c>
      <c r="M167" s="8" t="s">
        <v>90</v>
      </c>
      <c r="N167" s="8" t="s">
        <v>159</v>
      </c>
      <c r="O167" s="8" t="s">
        <v>51</v>
      </c>
      <c r="P167" s="8" t="s">
        <v>35</v>
      </c>
      <c r="Q167" s="8" t="s">
        <v>1291</v>
      </c>
      <c r="R167" s="8" t="s">
        <v>1018</v>
      </c>
      <c r="S167" s="8" t="s">
        <v>159</v>
      </c>
      <c r="T167" s="35" t="s">
        <v>40</v>
      </c>
      <c r="U167" s="38">
        <v>37.930999999999997</v>
      </c>
      <c r="V167" s="38">
        <v>364</v>
      </c>
      <c r="W167" s="38">
        <f t="shared" si="12"/>
        <v>13806.883999999998</v>
      </c>
      <c r="X167" s="38"/>
      <c r="Y167" s="39" t="s">
        <v>1962</v>
      </c>
    </row>
    <row r="168" spans="1:25" ht="72" x14ac:dyDescent="0.3">
      <c r="A168" s="5" t="s">
        <v>820</v>
      </c>
      <c r="B168" s="8" t="s">
        <v>1292</v>
      </c>
      <c r="C168" s="8" t="s">
        <v>1293</v>
      </c>
      <c r="D168" s="8" t="s">
        <v>282</v>
      </c>
      <c r="E168" s="8" t="s">
        <v>1294</v>
      </c>
      <c r="F168" s="8" t="s">
        <v>45</v>
      </c>
      <c r="G168" s="8" t="s">
        <v>1295</v>
      </c>
      <c r="H168" s="8"/>
      <c r="I168" s="8" t="s">
        <v>122</v>
      </c>
      <c r="J168" s="8" t="s">
        <v>67</v>
      </c>
      <c r="K168" s="8" t="s">
        <v>123</v>
      </c>
      <c r="L168" s="8" t="s">
        <v>69</v>
      </c>
      <c r="M168" s="8" t="s">
        <v>80</v>
      </c>
      <c r="N168" s="8" t="s">
        <v>159</v>
      </c>
      <c r="O168" s="8" t="s">
        <v>1296</v>
      </c>
      <c r="P168" s="8" t="s">
        <v>133</v>
      </c>
      <c r="Q168" s="8" t="s">
        <v>1297</v>
      </c>
      <c r="R168" s="8" t="s">
        <v>1262</v>
      </c>
      <c r="S168" s="8" t="s">
        <v>159</v>
      </c>
      <c r="T168" s="35" t="s">
        <v>40</v>
      </c>
      <c r="U168" s="38">
        <v>45.374000000000002</v>
      </c>
      <c r="V168" s="38">
        <v>248</v>
      </c>
      <c r="W168" s="38">
        <f t="shared" si="12"/>
        <v>11252.752</v>
      </c>
      <c r="X168" s="38"/>
      <c r="Y168" s="39" t="s">
        <v>1962</v>
      </c>
    </row>
    <row r="169" spans="1:25" ht="72" x14ac:dyDescent="0.3">
      <c r="A169" s="5" t="s">
        <v>829</v>
      </c>
      <c r="B169" s="8" t="s">
        <v>1298</v>
      </c>
      <c r="C169" s="8" t="s">
        <v>1299</v>
      </c>
      <c r="D169" s="8" t="s">
        <v>282</v>
      </c>
      <c r="E169" s="8" t="s">
        <v>1300</v>
      </c>
      <c r="F169" s="8" t="s">
        <v>45</v>
      </c>
      <c r="G169" s="8" t="s">
        <v>1301</v>
      </c>
      <c r="H169" s="8"/>
      <c r="I169" s="8" t="s">
        <v>122</v>
      </c>
      <c r="J169" s="8" t="s">
        <v>67</v>
      </c>
      <c r="K169" s="8" t="s">
        <v>123</v>
      </c>
      <c r="L169" s="8" t="s">
        <v>69</v>
      </c>
      <c r="M169" s="8" t="s">
        <v>80</v>
      </c>
      <c r="N169" s="8" t="s">
        <v>159</v>
      </c>
      <c r="O169" s="8" t="s">
        <v>701</v>
      </c>
      <c r="P169" s="8" t="s">
        <v>133</v>
      </c>
      <c r="Q169" s="8" t="s">
        <v>1302</v>
      </c>
      <c r="R169" s="8" t="s">
        <v>703</v>
      </c>
      <c r="S169" s="8" t="s">
        <v>159</v>
      </c>
      <c r="T169" s="35" t="s">
        <v>40</v>
      </c>
      <c r="U169" s="38">
        <v>45.374000000000002</v>
      </c>
      <c r="V169" s="38">
        <v>248</v>
      </c>
      <c r="W169" s="38">
        <f t="shared" si="12"/>
        <v>11252.752</v>
      </c>
      <c r="X169" s="38"/>
      <c r="Y169" s="39" t="s">
        <v>1962</v>
      </c>
    </row>
    <row r="170" spans="1:25" ht="28.8" x14ac:dyDescent="0.3">
      <c r="A170" s="5" t="s">
        <v>837</v>
      </c>
      <c r="B170" s="8" t="s">
        <v>1303</v>
      </c>
      <c r="C170" s="8" t="s">
        <v>1304</v>
      </c>
      <c r="D170" s="8" t="s">
        <v>282</v>
      </c>
      <c r="E170" s="8" t="s">
        <v>1305</v>
      </c>
      <c r="F170" s="8" t="s">
        <v>45</v>
      </c>
      <c r="G170" s="8" t="s">
        <v>1306</v>
      </c>
      <c r="H170" s="8"/>
      <c r="I170" s="8" t="s">
        <v>399</v>
      </c>
      <c r="J170" s="8" t="s">
        <v>67</v>
      </c>
      <c r="K170" s="8" t="s">
        <v>123</v>
      </c>
      <c r="L170" s="8" t="s">
        <v>69</v>
      </c>
      <c r="M170" s="8" t="s">
        <v>90</v>
      </c>
      <c r="N170" s="8" t="s">
        <v>159</v>
      </c>
      <c r="O170" s="8" t="s">
        <v>1036</v>
      </c>
      <c r="P170" s="8" t="s">
        <v>133</v>
      </c>
      <c r="Q170" s="8" t="s">
        <v>605</v>
      </c>
      <c r="R170" s="8" t="s">
        <v>1052</v>
      </c>
      <c r="S170" s="8" t="s">
        <v>159</v>
      </c>
      <c r="T170" s="35" t="s">
        <v>40</v>
      </c>
      <c r="U170" s="38">
        <v>45.374000000000002</v>
      </c>
      <c r="V170" s="38">
        <v>364</v>
      </c>
      <c r="W170" s="38">
        <f t="shared" si="12"/>
        <v>16516.136000000002</v>
      </c>
      <c r="X170" s="38"/>
      <c r="Y170" s="39" t="s">
        <v>1962</v>
      </c>
    </row>
    <row r="171" spans="1:25" ht="72" x14ac:dyDescent="0.3">
      <c r="A171" s="5" t="s">
        <v>845</v>
      </c>
      <c r="B171" s="8" t="s">
        <v>1307</v>
      </c>
      <c r="C171" s="8" t="s">
        <v>1308</v>
      </c>
      <c r="D171" s="8" t="s">
        <v>282</v>
      </c>
      <c r="E171" s="8" t="s">
        <v>1309</v>
      </c>
      <c r="F171" s="8" t="s">
        <v>45</v>
      </c>
      <c r="G171" s="8" t="s">
        <v>1310</v>
      </c>
      <c r="H171" s="8"/>
      <c r="I171" s="8" t="s">
        <v>122</v>
      </c>
      <c r="J171" s="8" t="s">
        <v>67</v>
      </c>
      <c r="K171" s="8" t="s">
        <v>123</v>
      </c>
      <c r="L171" s="8" t="s">
        <v>69</v>
      </c>
      <c r="M171" s="8" t="s">
        <v>80</v>
      </c>
      <c r="N171" s="8" t="s">
        <v>159</v>
      </c>
      <c r="O171" s="8" t="s">
        <v>659</v>
      </c>
      <c r="P171" s="8" t="s">
        <v>133</v>
      </c>
      <c r="Q171" s="8" t="s">
        <v>1311</v>
      </c>
      <c r="R171" s="8" t="s">
        <v>1312</v>
      </c>
      <c r="S171" s="8" t="s">
        <v>159</v>
      </c>
      <c r="T171" s="35" t="s">
        <v>40</v>
      </c>
      <c r="U171" s="38">
        <v>45.374000000000002</v>
      </c>
      <c r="V171" s="38">
        <v>248</v>
      </c>
      <c r="W171" s="38">
        <f t="shared" si="12"/>
        <v>11252.752</v>
      </c>
      <c r="X171" s="38"/>
      <c r="Y171" s="39" t="s">
        <v>1962</v>
      </c>
    </row>
    <row r="172" spans="1:25" ht="28.8" x14ac:dyDescent="0.3">
      <c r="A172" s="5" t="s">
        <v>853</v>
      </c>
      <c r="B172" s="8" t="s">
        <v>1313</v>
      </c>
      <c r="C172" s="8" t="s">
        <v>1314</v>
      </c>
      <c r="D172" s="8" t="s">
        <v>282</v>
      </c>
      <c r="E172" s="8" t="s">
        <v>1315</v>
      </c>
      <c r="F172" s="8" t="s">
        <v>45</v>
      </c>
      <c r="G172" s="8" t="s">
        <v>1316</v>
      </c>
      <c r="H172" s="8"/>
      <c r="I172" s="8" t="s">
        <v>122</v>
      </c>
      <c r="J172" s="8" t="s">
        <v>67</v>
      </c>
      <c r="K172" s="8" t="s">
        <v>123</v>
      </c>
      <c r="L172" s="8" t="s">
        <v>69</v>
      </c>
      <c r="M172" s="8" t="s">
        <v>90</v>
      </c>
      <c r="N172" s="8" t="s">
        <v>159</v>
      </c>
      <c r="O172" s="8" t="s">
        <v>464</v>
      </c>
      <c r="P172" s="8" t="s">
        <v>133</v>
      </c>
      <c r="Q172" s="8" t="s">
        <v>1317</v>
      </c>
      <c r="R172" s="8" t="s">
        <v>718</v>
      </c>
      <c r="S172" s="8" t="s">
        <v>159</v>
      </c>
      <c r="T172" s="35" t="s">
        <v>40</v>
      </c>
      <c r="U172" s="38">
        <v>45.374000000000002</v>
      </c>
      <c r="V172" s="38">
        <v>364</v>
      </c>
      <c r="W172" s="38">
        <f t="shared" si="12"/>
        <v>16516.136000000002</v>
      </c>
      <c r="X172" s="38"/>
      <c r="Y172" s="39" t="s">
        <v>1962</v>
      </c>
    </row>
    <row r="173" spans="1:25" ht="72" x14ac:dyDescent="0.3">
      <c r="A173" s="5" t="s">
        <v>860</v>
      </c>
      <c r="B173" s="8" t="s">
        <v>1318</v>
      </c>
      <c r="C173" s="8" t="s">
        <v>1319</v>
      </c>
      <c r="D173" s="8" t="s">
        <v>282</v>
      </c>
      <c r="E173" s="8" t="s">
        <v>1320</v>
      </c>
      <c r="F173" s="8" t="s">
        <v>45</v>
      </c>
      <c r="G173" s="8" t="s">
        <v>1321</v>
      </c>
      <c r="H173" s="8"/>
      <c r="I173" s="8" t="s">
        <v>122</v>
      </c>
      <c r="J173" s="8" t="s">
        <v>67</v>
      </c>
      <c r="K173" s="8" t="s">
        <v>123</v>
      </c>
      <c r="L173" s="8" t="s">
        <v>69</v>
      </c>
      <c r="M173" s="8" t="s">
        <v>1243</v>
      </c>
      <c r="N173" s="8" t="s">
        <v>159</v>
      </c>
      <c r="O173" s="8" t="s">
        <v>1056</v>
      </c>
      <c r="P173" s="8" t="s">
        <v>133</v>
      </c>
      <c r="Q173" s="8" t="s">
        <v>798</v>
      </c>
      <c r="R173" s="8" t="s">
        <v>1244</v>
      </c>
      <c r="S173" s="8" t="s">
        <v>159</v>
      </c>
      <c r="T173" s="35" t="s">
        <v>40</v>
      </c>
      <c r="U173" s="38">
        <v>45.374000000000002</v>
      </c>
      <c r="V173" s="38">
        <v>194</v>
      </c>
      <c r="W173" s="38">
        <f t="shared" si="12"/>
        <v>8802.5560000000005</v>
      </c>
      <c r="X173" s="38"/>
      <c r="Y173" s="39" t="s">
        <v>1962</v>
      </c>
    </row>
    <row r="174" spans="1:25" ht="28.8" x14ac:dyDescent="0.3">
      <c r="A174" s="5" t="s">
        <v>867</v>
      </c>
      <c r="B174" s="8" t="s">
        <v>1322</v>
      </c>
      <c r="C174" s="8" t="s">
        <v>1323</v>
      </c>
      <c r="D174" s="8" t="s">
        <v>282</v>
      </c>
      <c r="E174" s="8" t="s">
        <v>1324</v>
      </c>
      <c r="F174" s="8" t="s">
        <v>45</v>
      </c>
      <c r="G174" s="8" t="s">
        <v>1067</v>
      </c>
      <c r="H174" s="8"/>
      <c r="I174" s="8" t="s">
        <v>122</v>
      </c>
      <c r="J174" s="8" t="s">
        <v>99</v>
      </c>
      <c r="K174" s="8" t="s">
        <v>589</v>
      </c>
      <c r="L174" s="8" t="s">
        <v>101</v>
      </c>
      <c r="M174" s="8" t="s">
        <v>1325</v>
      </c>
      <c r="N174" s="8" t="s">
        <v>159</v>
      </c>
      <c r="O174" s="8" t="s">
        <v>1055</v>
      </c>
      <c r="P174" s="8" t="s">
        <v>133</v>
      </c>
      <c r="Q174" s="8" t="s">
        <v>1326</v>
      </c>
      <c r="R174" s="8" t="s">
        <v>1018</v>
      </c>
      <c r="S174" s="8" t="s">
        <v>159</v>
      </c>
      <c r="T174" s="35" t="s">
        <v>40</v>
      </c>
      <c r="U174" s="38">
        <v>45.374000000000002</v>
      </c>
      <c r="V174" s="38">
        <v>111</v>
      </c>
      <c r="W174" s="38">
        <f t="shared" si="12"/>
        <v>5036.5140000000001</v>
      </c>
      <c r="X174" s="38"/>
      <c r="Y174" s="39" t="s">
        <v>1962</v>
      </c>
    </row>
    <row r="175" spans="1:25" ht="72" x14ac:dyDescent="0.3">
      <c r="A175" s="5" t="s">
        <v>875</v>
      </c>
      <c r="B175" s="8" t="s">
        <v>1327</v>
      </c>
      <c r="C175" s="8" t="s">
        <v>1328</v>
      </c>
      <c r="D175" s="8" t="s">
        <v>282</v>
      </c>
      <c r="E175" s="8" t="s">
        <v>1329</v>
      </c>
      <c r="F175" s="8" t="s">
        <v>45</v>
      </c>
      <c r="G175" s="8" t="s">
        <v>1330</v>
      </c>
      <c r="H175" s="8"/>
      <c r="I175" s="8" t="s">
        <v>122</v>
      </c>
      <c r="J175" s="8" t="s">
        <v>67</v>
      </c>
      <c r="K175" s="8" t="s">
        <v>123</v>
      </c>
      <c r="L175" s="8" t="s">
        <v>69</v>
      </c>
      <c r="M175" s="8" t="s">
        <v>80</v>
      </c>
      <c r="N175" s="8" t="s">
        <v>159</v>
      </c>
      <c r="O175" s="8" t="s">
        <v>1066</v>
      </c>
      <c r="P175" s="8" t="s">
        <v>133</v>
      </c>
      <c r="Q175" s="8" t="s">
        <v>1331</v>
      </c>
      <c r="R175" s="8" t="s">
        <v>1058</v>
      </c>
      <c r="S175" s="8" t="s">
        <v>159</v>
      </c>
      <c r="T175" s="35" t="s">
        <v>40</v>
      </c>
      <c r="U175" s="38">
        <v>45.374000000000002</v>
      </c>
      <c r="V175" s="38">
        <v>248</v>
      </c>
      <c r="W175" s="38">
        <f t="shared" si="12"/>
        <v>11252.752</v>
      </c>
      <c r="X175" s="38"/>
      <c r="Y175" s="39" t="s">
        <v>1962</v>
      </c>
    </row>
    <row r="176" spans="1:25" ht="28.8" x14ac:dyDescent="0.3">
      <c r="A176" s="5" t="s">
        <v>883</v>
      </c>
      <c r="B176" s="8" t="s">
        <v>1332</v>
      </c>
      <c r="C176" s="8" t="s">
        <v>1333</v>
      </c>
      <c r="D176" s="8" t="s">
        <v>282</v>
      </c>
      <c r="E176" s="8" t="s">
        <v>1334</v>
      </c>
      <c r="F176" s="8" t="s">
        <v>45</v>
      </c>
      <c r="G176" s="8" t="s">
        <v>1335</v>
      </c>
      <c r="H176" s="8"/>
      <c r="I176" s="8" t="s">
        <v>122</v>
      </c>
      <c r="J176" s="8" t="s">
        <v>67</v>
      </c>
      <c r="K176" s="8" t="s">
        <v>123</v>
      </c>
      <c r="L176" s="8" t="s">
        <v>69</v>
      </c>
      <c r="M176" s="8" t="s">
        <v>90</v>
      </c>
      <c r="N176" s="8" t="s">
        <v>159</v>
      </c>
      <c r="O176" s="8" t="s">
        <v>1336</v>
      </c>
      <c r="P176" s="8" t="s">
        <v>133</v>
      </c>
      <c r="Q176" s="8" t="s">
        <v>1337</v>
      </c>
      <c r="R176" s="8" t="s">
        <v>725</v>
      </c>
      <c r="S176" s="8" t="s">
        <v>159</v>
      </c>
      <c r="T176" s="35" t="s">
        <v>40</v>
      </c>
      <c r="U176" s="38">
        <v>45.374000000000002</v>
      </c>
      <c r="V176" s="38">
        <v>364</v>
      </c>
      <c r="W176" s="38">
        <f t="shared" si="12"/>
        <v>16516.136000000002</v>
      </c>
      <c r="X176" s="38"/>
      <c r="Y176" s="39" t="s">
        <v>1962</v>
      </c>
    </row>
    <row r="177" spans="1:25" ht="72" x14ac:dyDescent="0.3">
      <c r="A177" s="5" t="s">
        <v>890</v>
      </c>
      <c r="B177" s="8" t="s">
        <v>1338</v>
      </c>
      <c r="C177" s="8" t="s">
        <v>1339</v>
      </c>
      <c r="D177" s="8" t="s">
        <v>282</v>
      </c>
      <c r="E177" s="8" t="s">
        <v>1340</v>
      </c>
      <c r="F177" s="8" t="s">
        <v>45</v>
      </c>
      <c r="G177" s="8" t="s">
        <v>1341</v>
      </c>
      <c r="H177" s="8"/>
      <c r="I177" s="8" t="s">
        <v>122</v>
      </c>
      <c r="J177" s="8" t="s">
        <v>67</v>
      </c>
      <c r="K177" s="8" t="s">
        <v>123</v>
      </c>
      <c r="L177" s="8" t="s">
        <v>69</v>
      </c>
      <c r="M177" s="8" t="s">
        <v>1243</v>
      </c>
      <c r="N177" s="8" t="s">
        <v>159</v>
      </c>
      <c r="O177" s="8" t="s">
        <v>82</v>
      </c>
      <c r="P177" s="8" t="s">
        <v>133</v>
      </c>
      <c r="Q177" s="8" t="s">
        <v>1342</v>
      </c>
      <c r="R177" s="8" t="s">
        <v>1343</v>
      </c>
      <c r="S177" s="8" t="s">
        <v>159</v>
      </c>
      <c r="T177" s="35" t="s">
        <v>40</v>
      </c>
      <c r="U177" s="38">
        <v>45.374000000000002</v>
      </c>
      <c r="V177" s="38">
        <v>194</v>
      </c>
      <c r="W177" s="38">
        <f t="shared" si="12"/>
        <v>8802.5560000000005</v>
      </c>
      <c r="X177" s="38"/>
      <c r="Y177" s="39" t="s">
        <v>1962</v>
      </c>
    </row>
    <row r="178" spans="1:25" ht="28.8" x14ac:dyDescent="0.3">
      <c r="A178" s="5" t="s">
        <v>897</v>
      </c>
      <c r="B178" s="8" t="s">
        <v>1344</v>
      </c>
      <c r="C178" s="8" t="s">
        <v>1345</v>
      </c>
      <c r="D178" s="8" t="s">
        <v>282</v>
      </c>
      <c r="E178" s="8" t="s">
        <v>1346</v>
      </c>
      <c r="F178" s="8" t="s">
        <v>45</v>
      </c>
      <c r="G178" s="8" t="s">
        <v>1347</v>
      </c>
      <c r="H178" s="8"/>
      <c r="I178" s="8" t="s">
        <v>122</v>
      </c>
      <c r="J178" s="8" t="s">
        <v>67</v>
      </c>
      <c r="K178" s="8" t="s">
        <v>123</v>
      </c>
      <c r="L178" s="8" t="s">
        <v>69</v>
      </c>
      <c r="M178" s="8" t="s">
        <v>90</v>
      </c>
      <c r="N178" s="8" t="s">
        <v>159</v>
      </c>
      <c r="O178" s="8" t="s">
        <v>1348</v>
      </c>
      <c r="P178" s="8" t="s">
        <v>133</v>
      </c>
      <c r="Q178" s="8" t="s">
        <v>1349</v>
      </c>
      <c r="R178" s="8" t="s">
        <v>1350</v>
      </c>
      <c r="S178" s="8" t="s">
        <v>159</v>
      </c>
      <c r="T178" s="35" t="s">
        <v>40</v>
      </c>
      <c r="U178" s="38">
        <v>45.374000000000002</v>
      </c>
      <c r="V178" s="38">
        <v>364</v>
      </c>
      <c r="W178" s="38">
        <f t="shared" si="12"/>
        <v>16516.136000000002</v>
      </c>
      <c r="X178" s="38"/>
      <c r="Y178" s="39" t="s">
        <v>1962</v>
      </c>
    </row>
    <row r="179" spans="1:25" ht="72" x14ac:dyDescent="0.3">
      <c r="A179" s="5" t="s">
        <v>903</v>
      </c>
      <c r="B179" s="8" t="s">
        <v>1351</v>
      </c>
      <c r="C179" s="8" t="s">
        <v>1352</v>
      </c>
      <c r="D179" s="8" t="s">
        <v>282</v>
      </c>
      <c r="E179" s="8" t="s">
        <v>1353</v>
      </c>
      <c r="F179" s="8" t="s">
        <v>45</v>
      </c>
      <c r="G179" s="8" t="s">
        <v>1354</v>
      </c>
      <c r="H179" s="8"/>
      <c r="I179" s="8" t="s">
        <v>122</v>
      </c>
      <c r="J179" s="8" t="s">
        <v>67</v>
      </c>
      <c r="K179" s="8" t="s">
        <v>123</v>
      </c>
      <c r="L179" s="8" t="s">
        <v>69</v>
      </c>
      <c r="M179" s="8" t="s">
        <v>1243</v>
      </c>
      <c r="N179" s="8" t="s">
        <v>159</v>
      </c>
      <c r="O179" s="8" t="s">
        <v>1355</v>
      </c>
      <c r="P179" s="8" t="s">
        <v>133</v>
      </c>
      <c r="Q179" s="8" t="s">
        <v>1029</v>
      </c>
      <c r="R179" s="8" t="s">
        <v>1356</v>
      </c>
      <c r="S179" s="8" t="s">
        <v>159</v>
      </c>
      <c r="T179" s="35" t="s">
        <v>40</v>
      </c>
      <c r="U179" s="38">
        <v>45.374000000000002</v>
      </c>
      <c r="V179" s="38">
        <v>194</v>
      </c>
      <c r="W179" s="38">
        <f t="shared" si="12"/>
        <v>8802.5560000000005</v>
      </c>
      <c r="X179" s="38"/>
      <c r="Y179" s="39" t="s">
        <v>1962</v>
      </c>
    </row>
    <row r="180" spans="1:25" ht="86.4" x14ac:dyDescent="0.3">
      <c r="A180" s="5" t="s">
        <v>910</v>
      </c>
      <c r="B180" s="8" t="s">
        <v>1357</v>
      </c>
      <c r="C180" s="8" t="s">
        <v>1358</v>
      </c>
      <c r="D180" s="8" t="s">
        <v>282</v>
      </c>
      <c r="E180" s="8" t="s">
        <v>1359</v>
      </c>
      <c r="F180" s="8" t="s">
        <v>45</v>
      </c>
      <c r="G180" s="8" t="s">
        <v>1068</v>
      </c>
      <c r="H180" s="8"/>
      <c r="I180" s="8" t="s">
        <v>122</v>
      </c>
      <c r="J180" s="8" t="s">
        <v>67</v>
      </c>
      <c r="K180" s="8" t="s">
        <v>123</v>
      </c>
      <c r="L180" s="8" t="s">
        <v>69</v>
      </c>
      <c r="M180" s="8" t="s">
        <v>34</v>
      </c>
      <c r="N180" s="8" t="s">
        <v>159</v>
      </c>
      <c r="O180" s="8" t="s">
        <v>1360</v>
      </c>
      <c r="P180" s="8" t="s">
        <v>133</v>
      </c>
      <c r="Q180" s="8" t="s">
        <v>1361</v>
      </c>
      <c r="R180" s="8" t="s">
        <v>978</v>
      </c>
      <c r="S180" s="8" t="s">
        <v>159</v>
      </c>
      <c r="T180" s="35" t="s">
        <v>40</v>
      </c>
      <c r="U180" s="38">
        <v>45.374000000000002</v>
      </c>
      <c r="V180" s="38">
        <v>116</v>
      </c>
      <c r="W180" s="38">
        <f t="shared" si="12"/>
        <v>5263.384</v>
      </c>
      <c r="X180" s="38"/>
      <c r="Y180" s="39" t="s">
        <v>1962</v>
      </c>
    </row>
    <row r="181" spans="1:25" ht="72" x14ac:dyDescent="0.3">
      <c r="A181" s="5" t="s">
        <v>306</v>
      </c>
      <c r="B181" s="8" t="s">
        <v>1362</v>
      </c>
      <c r="C181" s="8" t="s">
        <v>1363</v>
      </c>
      <c r="D181" s="8" t="s">
        <v>282</v>
      </c>
      <c r="E181" s="8" t="s">
        <v>1364</v>
      </c>
      <c r="F181" s="8" t="s">
        <v>45</v>
      </c>
      <c r="G181" s="8" t="s">
        <v>1365</v>
      </c>
      <c r="H181" s="8"/>
      <c r="I181" s="8" t="s">
        <v>122</v>
      </c>
      <c r="J181" s="8" t="s">
        <v>67</v>
      </c>
      <c r="K181" s="8" t="s">
        <v>123</v>
      </c>
      <c r="L181" s="8" t="s">
        <v>69</v>
      </c>
      <c r="M181" s="8" t="s">
        <v>80</v>
      </c>
      <c r="N181" s="8" t="s">
        <v>160</v>
      </c>
      <c r="O181" s="8" t="s">
        <v>1366</v>
      </c>
      <c r="P181" s="8" t="s">
        <v>133</v>
      </c>
      <c r="Q181" s="8" t="s">
        <v>1361</v>
      </c>
      <c r="R181" s="8" t="s">
        <v>978</v>
      </c>
      <c r="S181" s="8" t="s">
        <v>159</v>
      </c>
      <c r="T181" s="35" t="s">
        <v>40</v>
      </c>
      <c r="U181" s="38">
        <f>45.374+26.573</f>
        <v>71.947000000000003</v>
      </c>
      <c r="V181" s="38">
        <v>248</v>
      </c>
      <c r="W181" s="38">
        <f t="shared" si="12"/>
        <v>17842.856</v>
      </c>
      <c r="X181" s="38"/>
      <c r="Y181" s="39" t="s">
        <v>1962</v>
      </c>
    </row>
    <row r="182" spans="1:25" ht="72" x14ac:dyDescent="0.3">
      <c r="A182" s="5" t="s">
        <v>923</v>
      </c>
      <c r="B182" s="8" t="s">
        <v>1367</v>
      </c>
      <c r="C182" s="8" t="s">
        <v>1368</v>
      </c>
      <c r="D182" s="8" t="s">
        <v>282</v>
      </c>
      <c r="E182" s="8" t="s">
        <v>1369</v>
      </c>
      <c r="F182" s="8" t="s">
        <v>45</v>
      </c>
      <c r="G182" s="8" t="s">
        <v>723</v>
      </c>
      <c r="H182" s="8"/>
      <c r="I182" s="8" t="s">
        <v>122</v>
      </c>
      <c r="J182" s="8" t="s">
        <v>99</v>
      </c>
      <c r="K182" s="8" t="s">
        <v>589</v>
      </c>
      <c r="L182" s="8" t="s">
        <v>101</v>
      </c>
      <c r="M182" s="8" t="s">
        <v>80</v>
      </c>
      <c r="N182" s="8" t="s">
        <v>159</v>
      </c>
      <c r="O182" s="8" t="s">
        <v>132</v>
      </c>
      <c r="P182" s="8" t="s">
        <v>133</v>
      </c>
      <c r="Q182" s="8" t="s">
        <v>1370</v>
      </c>
      <c r="R182" s="8" t="s">
        <v>1371</v>
      </c>
      <c r="S182" s="8" t="s">
        <v>159</v>
      </c>
      <c r="T182" s="35" t="s">
        <v>40</v>
      </c>
      <c r="U182" s="38">
        <v>45.374000000000002</v>
      </c>
      <c r="V182" s="38">
        <v>248</v>
      </c>
      <c r="W182" s="38">
        <f t="shared" si="12"/>
        <v>11252.752</v>
      </c>
      <c r="X182" s="38"/>
      <c r="Y182" s="39" t="s">
        <v>1962</v>
      </c>
    </row>
    <row r="183" spans="1:25" ht="72" x14ac:dyDescent="0.3">
      <c r="A183" s="5" t="s">
        <v>931</v>
      </c>
      <c r="B183" s="8" t="s">
        <v>1372</v>
      </c>
      <c r="C183" s="8" t="s">
        <v>1373</v>
      </c>
      <c r="D183" s="8" t="s">
        <v>282</v>
      </c>
      <c r="E183" s="8" t="s">
        <v>1374</v>
      </c>
      <c r="F183" s="8" t="s">
        <v>45</v>
      </c>
      <c r="G183" s="8" t="s">
        <v>1375</v>
      </c>
      <c r="H183" s="8"/>
      <c r="I183" s="8" t="s">
        <v>122</v>
      </c>
      <c r="J183" s="8" t="s">
        <v>67</v>
      </c>
      <c r="K183" s="8" t="s">
        <v>123</v>
      </c>
      <c r="L183" s="8" t="s">
        <v>69</v>
      </c>
      <c r="M183" s="8" t="s">
        <v>80</v>
      </c>
      <c r="N183" s="8" t="s">
        <v>133</v>
      </c>
      <c r="O183" s="8" t="s">
        <v>1376</v>
      </c>
      <c r="P183" s="8" t="s">
        <v>159</v>
      </c>
      <c r="Q183" s="8" t="s">
        <v>1032</v>
      </c>
      <c r="R183" s="8" t="s">
        <v>1377</v>
      </c>
      <c r="S183" s="8" t="s">
        <v>133</v>
      </c>
      <c r="T183" s="35" t="s">
        <v>40</v>
      </c>
      <c r="U183" s="38">
        <v>45.374000000000002</v>
      </c>
      <c r="V183" s="38">
        <v>248</v>
      </c>
      <c r="W183" s="38">
        <f t="shared" si="12"/>
        <v>11252.752</v>
      </c>
      <c r="X183" s="38"/>
      <c r="Y183" s="39" t="s">
        <v>1962</v>
      </c>
    </row>
    <row r="184" spans="1:25" ht="72" x14ac:dyDescent="0.3">
      <c r="A184" s="5" t="s">
        <v>937</v>
      </c>
      <c r="B184" s="8" t="s">
        <v>1378</v>
      </c>
      <c r="C184" s="8" t="s">
        <v>1379</v>
      </c>
      <c r="D184" s="8" t="s">
        <v>282</v>
      </c>
      <c r="E184" s="8" t="s">
        <v>1380</v>
      </c>
      <c r="F184" s="8" t="s">
        <v>45</v>
      </c>
      <c r="G184" s="8" t="s">
        <v>1381</v>
      </c>
      <c r="H184" s="8"/>
      <c r="I184" s="8" t="s">
        <v>122</v>
      </c>
      <c r="J184" s="8" t="s">
        <v>99</v>
      </c>
      <c r="K184" s="8" t="s">
        <v>589</v>
      </c>
      <c r="L184" s="8" t="s">
        <v>101</v>
      </c>
      <c r="M184" s="8" t="s">
        <v>80</v>
      </c>
      <c r="N184" s="8" t="s">
        <v>133</v>
      </c>
      <c r="O184" s="8" t="s">
        <v>989</v>
      </c>
      <c r="P184" s="8" t="s">
        <v>159</v>
      </c>
      <c r="Q184" s="8" t="s">
        <v>990</v>
      </c>
      <c r="R184" s="8" t="s">
        <v>991</v>
      </c>
      <c r="S184" s="8" t="s">
        <v>133</v>
      </c>
      <c r="T184" s="35" t="s">
        <v>40</v>
      </c>
      <c r="U184" s="38">
        <v>45.374000000000002</v>
      </c>
      <c r="V184" s="38">
        <v>248</v>
      </c>
      <c r="W184" s="38">
        <f t="shared" si="12"/>
        <v>11252.752</v>
      </c>
      <c r="X184" s="38"/>
      <c r="Y184" s="39" t="s">
        <v>1963</v>
      </c>
    </row>
    <row r="185" spans="1:25" ht="28.8" x14ac:dyDescent="0.3">
      <c r="A185" s="5" t="s">
        <v>941</v>
      </c>
      <c r="B185" s="8" t="s">
        <v>1382</v>
      </c>
      <c r="C185" s="8" t="s">
        <v>1383</v>
      </c>
      <c r="D185" s="8" t="s">
        <v>282</v>
      </c>
      <c r="E185" s="8" t="s">
        <v>1384</v>
      </c>
      <c r="F185" s="17" t="s">
        <v>28</v>
      </c>
      <c r="G185" s="8" t="s">
        <v>1385</v>
      </c>
      <c r="H185" s="8"/>
      <c r="I185" s="8" t="s">
        <v>122</v>
      </c>
      <c r="J185" s="8" t="s">
        <v>67</v>
      </c>
      <c r="K185" s="8" t="s">
        <v>123</v>
      </c>
      <c r="L185" s="8" t="s">
        <v>69</v>
      </c>
      <c r="M185" s="8" t="s">
        <v>788</v>
      </c>
      <c r="N185" s="8" t="s">
        <v>133</v>
      </c>
      <c r="O185" s="22" t="s">
        <v>188</v>
      </c>
      <c r="P185" s="8" t="s">
        <v>159</v>
      </c>
      <c r="Q185" s="22" t="s">
        <v>1989</v>
      </c>
      <c r="R185" s="8" t="s">
        <v>1048</v>
      </c>
      <c r="S185" s="8" t="s">
        <v>133</v>
      </c>
      <c r="T185" s="36"/>
      <c r="U185" s="41">
        <v>45.374000000000002</v>
      </c>
      <c r="V185" s="38">
        <v>364</v>
      </c>
      <c r="W185" s="38">
        <f t="shared" si="12"/>
        <v>16516.136000000002</v>
      </c>
      <c r="X185" s="38"/>
      <c r="Y185" s="39" t="s">
        <v>1962</v>
      </c>
    </row>
    <row r="186" spans="1:25" ht="72" x14ac:dyDescent="0.3">
      <c r="A186" s="5" t="s">
        <v>267</v>
      </c>
      <c r="B186" s="8" t="s">
        <v>1386</v>
      </c>
      <c r="C186" s="8" t="s">
        <v>1387</v>
      </c>
      <c r="D186" s="8" t="s">
        <v>282</v>
      </c>
      <c r="E186" s="8" t="s">
        <v>1388</v>
      </c>
      <c r="F186" s="8" t="s">
        <v>45</v>
      </c>
      <c r="G186" s="8" t="s">
        <v>1389</v>
      </c>
      <c r="H186" s="8"/>
      <c r="I186" s="8" t="s">
        <v>122</v>
      </c>
      <c r="J186" s="8" t="s">
        <v>67</v>
      </c>
      <c r="K186" s="8" t="s">
        <v>123</v>
      </c>
      <c r="L186" s="8" t="s">
        <v>69</v>
      </c>
      <c r="M186" s="8" t="s">
        <v>80</v>
      </c>
      <c r="N186" s="8" t="s">
        <v>133</v>
      </c>
      <c r="O186" s="8" t="s">
        <v>1390</v>
      </c>
      <c r="P186" s="8" t="s">
        <v>159</v>
      </c>
      <c r="Q186" s="8" t="s">
        <v>317</v>
      </c>
      <c r="R186" s="8" t="s">
        <v>1391</v>
      </c>
      <c r="S186" s="8" t="s">
        <v>133</v>
      </c>
      <c r="T186" s="35" t="s">
        <v>40</v>
      </c>
      <c r="U186" s="38">
        <v>45.374000000000002</v>
      </c>
      <c r="V186" s="38">
        <v>248</v>
      </c>
      <c r="W186" s="38">
        <f t="shared" si="12"/>
        <v>11252.752</v>
      </c>
      <c r="X186" s="38"/>
      <c r="Y186" s="39" t="s">
        <v>1962</v>
      </c>
    </row>
    <row r="187" spans="1:25" ht="28.8" x14ac:dyDescent="0.3">
      <c r="A187" s="5" t="s">
        <v>954</v>
      </c>
      <c r="B187" s="8" t="s">
        <v>1392</v>
      </c>
      <c r="C187" s="8" t="s">
        <v>1393</v>
      </c>
      <c r="D187" s="8" t="s">
        <v>282</v>
      </c>
      <c r="E187" s="8" t="s">
        <v>1394</v>
      </c>
      <c r="F187" s="8" t="s">
        <v>45</v>
      </c>
      <c r="G187" s="8" t="s">
        <v>1395</v>
      </c>
      <c r="H187" s="8"/>
      <c r="I187" s="8" t="s">
        <v>122</v>
      </c>
      <c r="J187" s="8" t="s">
        <v>67</v>
      </c>
      <c r="K187" s="8" t="s">
        <v>123</v>
      </c>
      <c r="L187" s="8" t="s">
        <v>69</v>
      </c>
      <c r="M187" s="8" t="s">
        <v>90</v>
      </c>
      <c r="N187" s="8" t="s">
        <v>133</v>
      </c>
      <c r="O187" s="8" t="s">
        <v>659</v>
      </c>
      <c r="P187" s="8" t="s">
        <v>159</v>
      </c>
      <c r="Q187" s="8" t="s">
        <v>1051</v>
      </c>
      <c r="R187" s="8" t="s">
        <v>1396</v>
      </c>
      <c r="S187" s="8" t="s">
        <v>133</v>
      </c>
      <c r="T187" s="35" t="s">
        <v>40</v>
      </c>
      <c r="U187" s="38">
        <v>45.374000000000002</v>
      </c>
      <c r="V187" s="38">
        <v>364</v>
      </c>
      <c r="W187" s="38">
        <f t="shared" si="12"/>
        <v>16516.136000000002</v>
      </c>
      <c r="X187" s="38"/>
      <c r="Y187" s="39" t="s">
        <v>1962</v>
      </c>
    </row>
    <row r="188" spans="1:25" ht="72" x14ac:dyDescent="0.3">
      <c r="A188" s="5" t="s">
        <v>965</v>
      </c>
      <c r="B188" s="8" t="s">
        <v>1397</v>
      </c>
      <c r="C188" s="8" t="s">
        <v>1398</v>
      </c>
      <c r="D188" s="8" t="s">
        <v>282</v>
      </c>
      <c r="E188" s="8" t="s">
        <v>1399</v>
      </c>
      <c r="F188" s="8" t="s">
        <v>45</v>
      </c>
      <c r="G188" s="8" t="s">
        <v>1400</v>
      </c>
      <c r="H188" s="8"/>
      <c r="I188" s="8" t="s">
        <v>122</v>
      </c>
      <c r="J188" s="8" t="s">
        <v>67</v>
      </c>
      <c r="K188" s="8" t="s">
        <v>123</v>
      </c>
      <c r="L188" s="8" t="s">
        <v>69</v>
      </c>
      <c r="M188" s="8" t="s">
        <v>80</v>
      </c>
      <c r="N188" s="8" t="s">
        <v>133</v>
      </c>
      <c r="O188" s="8" t="s">
        <v>1401</v>
      </c>
      <c r="P188" s="8" t="s">
        <v>159</v>
      </c>
      <c r="Q188" s="8" t="s">
        <v>1022</v>
      </c>
      <c r="R188" s="8" t="s">
        <v>1402</v>
      </c>
      <c r="S188" s="8" t="s">
        <v>133</v>
      </c>
      <c r="T188" s="35" t="s">
        <v>40</v>
      </c>
      <c r="U188" s="38">
        <v>45.374000000000002</v>
      </c>
      <c r="V188" s="38">
        <v>248</v>
      </c>
      <c r="W188" s="38">
        <f t="shared" si="12"/>
        <v>11252.752</v>
      </c>
      <c r="X188" s="38"/>
      <c r="Y188" s="39" t="s">
        <v>1962</v>
      </c>
    </row>
    <row r="189" spans="1:25" ht="28.8" x14ac:dyDescent="0.3">
      <c r="A189" s="5" t="s">
        <v>972</v>
      </c>
      <c r="B189" s="8" t="s">
        <v>1403</v>
      </c>
      <c r="C189" s="8" t="s">
        <v>1404</v>
      </c>
      <c r="D189" s="8" t="s">
        <v>282</v>
      </c>
      <c r="E189" s="8" t="s">
        <v>1405</v>
      </c>
      <c r="F189" s="8" t="s">
        <v>45</v>
      </c>
      <c r="G189" s="8" t="s">
        <v>1406</v>
      </c>
      <c r="H189" s="8"/>
      <c r="I189" s="8" t="s">
        <v>651</v>
      </c>
      <c r="J189" s="8" t="s">
        <v>99</v>
      </c>
      <c r="K189" s="8" t="s">
        <v>589</v>
      </c>
      <c r="L189" s="8" t="s">
        <v>101</v>
      </c>
      <c r="M189" s="8" t="s">
        <v>90</v>
      </c>
      <c r="N189" s="8" t="s">
        <v>133</v>
      </c>
      <c r="O189" s="8" t="s">
        <v>1056</v>
      </c>
      <c r="P189" s="8" t="s">
        <v>652</v>
      </c>
      <c r="Q189" s="8" t="s">
        <v>1407</v>
      </c>
      <c r="R189" s="8" t="s">
        <v>1408</v>
      </c>
      <c r="S189" s="8" t="s">
        <v>133</v>
      </c>
      <c r="T189" s="35" t="s">
        <v>40</v>
      </c>
      <c r="U189" s="38">
        <v>78.007000000000005</v>
      </c>
      <c r="V189" s="38">
        <v>364</v>
      </c>
      <c r="W189" s="38">
        <f t="shared" si="12"/>
        <v>28394.548000000003</v>
      </c>
      <c r="X189" s="38"/>
      <c r="Y189" s="39" t="s">
        <v>1963</v>
      </c>
    </row>
    <row r="190" spans="1:25" ht="72" x14ac:dyDescent="0.3">
      <c r="A190" s="5" t="s">
        <v>168</v>
      </c>
      <c r="B190" s="8" t="s">
        <v>1409</v>
      </c>
      <c r="C190" s="8" t="s">
        <v>1410</v>
      </c>
      <c r="D190" s="8" t="s">
        <v>282</v>
      </c>
      <c r="E190" s="8" t="s">
        <v>1411</v>
      </c>
      <c r="F190" s="8" t="s">
        <v>45</v>
      </c>
      <c r="G190" s="8" t="s">
        <v>1412</v>
      </c>
      <c r="H190" s="8"/>
      <c r="I190" s="8" t="s">
        <v>122</v>
      </c>
      <c r="J190" s="8" t="s">
        <v>67</v>
      </c>
      <c r="K190" s="8" t="s">
        <v>123</v>
      </c>
      <c r="L190" s="8" t="s">
        <v>69</v>
      </c>
      <c r="M190" s="8" t="s">
        <v>1243</v>
      </c>
      <c r="N190" s="8" t="s">
        <v>133</v>
      </c>
      <c r="O190" s="8" t="s">
        <v>1413</v>
      </c>
      <c r="P190" s="8" t="s">
        <v>159</v>
      </c>
      <c r="Q190" s="8" t="s">
        <v>1414</v>
      </c>
      <c r="R190" s="8" t="s">
        <v>1415</v>
      </c>
      <c r="S190" s="8" t="s">
        <v>133</v>
      </c>
      <c r="T190" s="35" t="s">
        <v>40</v>
      </c>
      <c r="U190" s="38">
        <v>45.374000000000002</v>
      </c>
      <c r="V190" s="38">
        <v>194</v>
      </c>
      <c r="W190" s="38">
        <f t="shared" si="12"/>
        <v>8802.5560000000005</v>
      </c>
      <c r="X190" s="38"/>
      <c r="Y190" s="39" t="s">
        <v>1962</v>
      </c>
    </row>
    <row r="191" spans="1:25" ht="28.8" x14ac:dyDescent="0.3">
      <c r="A191" s="5" t="s">
        <v>985</v>
      </c>
      <c r="B191" s="8" t="s">
        <v>1416</v>
      </c>
      <c r="C191" s="8" t="s">
        <v>1417</v>
      </c>
      <c r="D191" s="8" t="s">
        <v>282</v>
      </c>
      <c r="E191" s="8" t="s">
        <v>1418</v>
      </c>
      <c r="F191" s="8" t="s">
        <v>45</v>
      </c>
      <c r="G191" s="8" t="s">
        <v>1419</v>
      </c>
      <c r="H191" s="8"/>
      <c r="I191" s="8" t="s">
        <v>122</v>
      </c>
      <c r="J191" s="8" t="s">
        <v>67</v>
      </c>
      <c r="K191" s="8" t="s">
        <v>123</v>
      </c>
      <c r="L191" s="8" t="s">
        <v>69</v>
      </c>
      <c r="M191" s="8" t="s">
        <v>90</v>
      </c>
      <c r="N191" s="8" t="s">
        <v>133</v>
      </c>
      <c r="O191" s="8" t="s">
        <v>872</v>
      </c>
      <c r="P191" s="8" t="s">
        <v>159</v>
      </c>
      <c r="Q191" s="8" t="s">
        <v>1420</v>
      </c>
      <c r="R191" s="8" t="s">
        <v>799</v>
      </c>
      <c r="S191" s="8" t="s">
        <v>133</v>
      </c>
      <c r="T191" s="35" t="s">
        <v>40</v>
      </c>
      <c r="U191" s="38">
        <v>45.374000000000002</v>
      </c>
      <c r="V191" s="38">
        <v>364</v>
      </c>
      <c r="W191" s="38">
        <f t="shared" si="12"/>
        <v>16516.136000000002</v>
      </c>
      <c r="X191" s="38"/>
      <c r="Y191" s="39" t="s">
        <v>1962</v>
      </c>
    </row>
    <row r="192" spans="1:25" ht="72" x14ac:dyDescent="0.3">
      <c r="A192" s="5" t="s">
        <v>992</v>
      </c>
      <c r="B192" s="8" t="s">
        <v>1421</v>
      </c>
      <c r="C192" s="8" t="s">
        <v>1422</v>
      </c>
      <c r="D192" s="8" t="s">
        <v>282</v>
      </c>
      <c r="E192" s="8" t="s">
        <v>1423</v>
      </c>
      <c r="F192" s="8" t="s">
        <v>45</v>
      </c>
      <c r="G192" s="8" t="s">
        <v>1424</v>
      </c>
      <c r="H192" s="8"/>
      <c r="I192" s="8" t="s">
        <v>122</v>
      </c>
      <c r="J192" s="8" t="s">
        <v>67</v>
      </c>
      <c r="K192" s="8" t="s">
        <v>123</v>
      </c>
      <c r="L192" s="8" t="s">
        <v>69</v>
      </c>
      <c r="M192" s="8" t="s">
        <v>80</v>
      </c>
      <c r="N192" s="8" t="s">
        <v>133</v>
      </c>
      <c r="O192" s="8" t="s">
        <v>124</v>
      </c>
      <c r="P192" s="8" t="s">
        <v>159</v>
      </c>
      <c r="Q192" s="8" t="s">
        <v>1425</v>
      </c>
      <c r="R192" s="8" t="s">
        <v>288</v>
      </c>
      <c r="S192" s="8" t="s">
        <v>133</v>
      </c>
      <c r="T192" s="35" t="s">
        <v>40</v>
      </c>
      <c r="U192" s="38">
        <v>45.374000000000002</v>
      </c>
      <c r="V192" s="38">
        <v>248</v>
      </c>
      <c r="W192" s="38">
        <f t="shared" si="12"/>
        <v>11252.752</v>
      </c>
      <c r="X192" s="38"/>
      <c r="Y192" s="39" t="s">
        <v>1962</v>
      </c>
    </row>
    <row r="193" spans="1:25" ht="28.8" x14ac:dyDescent="0.3">
      <c r="A193" s="5" t="s">
        <v>999</v>
      </c>
      <c r="B193" s="8" t="s">
        <v>1426</v>
      </c>
      <c r="C193" s="8" t="s">
        <v>1427</v>
      </c>
      <c r="D193" s="8" t="s">
        <v>282</v>
      </c>
      <c r="E193" s="8" t="s">
        <v>1428</v>
      </c>
      <c r="F193" s="8" t="s">
        <v>45</v>
      </c>
      <c r="G193" s="8" t="s">
        <v>1429</v>
      </c>
      <c r="H193" s="8"/>
      <c r="I193" s="8" t="s">
        <v>122</v>
      </c>
      <c r="J193" s="8" t="s">
        <v>67</v>
      </c>
      <c r="K193" s="8" t="s">
        <v>123</v>
      </c>
      <c r="L193" s="8" t="s">
        <v>69</v>
      </c>
      <c r="M193" s="8" t="s">
        <v>90</v>
      </c>
      <c r="N193" s="8" t="s">
        <v>133</v>
      </c>
      <c r="O193" s="8" t="s">
        <v>1043</v>
      </c>
      <c r="P193" s="8" t="s">
        <v>159</v>
      </c>
      <c r="Q193" s="8" t="s">
        <v>1430</v>
      </c>
      <c r="R193" s="8" t="s">
        <v>1431</v>
      </c>
      <c r="S193" s="8" t="s">
        <v>133</v>
      </c>
      <c r="T193" s="35" t="s">
        <v>40</v>
      </c>
      <c r="U193" s="38">
        <v>45.374000000000002</v>
      </c>
      <c r="V193" s="38">
        <v>364</v>
      </c>
      <c r="W193" s="38">
        <f t="shared" si="12"/>
        <v>16516.136000000002</v>
      </c>
      <c r="X193" s="38"/>
      <c r="Y193" s="39" t="s">
        <v>1962</v>
      </c>
    </row>
    <row r="194" spans="1:25" ht="72" x14ac:dyDescent="0.3">
      <c r="A194" s="5" t="s">
        <v>1003</v>
      </c>
      <c r="B194" s="8" t="s">
        <v>1432</v>
      </c>
      <c r="C194" s="8" t="s">
        <v>1433</v>
      </c>
      <c r="D194" s="8" t="s">
        <v>282</v>
      </c>
      <c r="E194" s="8" t="s">
        <v>1434</v>
      </c>
      <c r="F194" s="8" t="s">
        <v>45</v>
      </c>
      <c r="G194" s="8" t="s">
        <v>1435</v>
      </c>
      <c r="H194" s="8"/>
      <c r="I194" s="8" t="s">
        <v>122</v>
      </c>
      <c r="J194" s="8" t="s">
        <v>67</v>
      </c>
      <c r="K194" s="8" t="s">
        <v>123</v>
      </c>
      <c r="L194" s="8" t="s">
        <v>69</v>
      </c>
      <c r="M194" s="8" t="s">
        <v>1243</v>
      </c>
      <c r="N194" s="8" t="s">
        <v>133</v>
      </c>
      <c r="O194" s="8" t="s">
        <v>1033</v>
      </c>
      <c r="P194" s="8" t="s">
        <v>159</v>
      </c>
      <c r="Q194" s="8" t="s">
        <v>1436</v>
      </c>
      <c r="R194" s="8" t="s">
        <v>1437</v>
      </c>
      <c r="S194" s="8" t="s">
        <v>133</v>
      </c>
      <c r="T194" s="35" t="s">
        <v>40</v>
      </c>
      <c r="U194" s="38">
        <v>45.374000000000002</v>
      </c>
      <c r="V194" s="38">
        <v>194</v>
      </c>
      <c r="W194" s="38">
        <f t="shared" si="12"/>
        <v>8802.5560000000005</v>
      </c>
      <c r="X194" s="38"/>
      <c r="Y194" s="39" t="s">
        <v>1962</v>
      </c>
    </row>
    <row r="195" spans="1:25" ht="28.8" x14ac:dyDescent="0.3">
      <c r="A195" s="5" t="s">
        <v>1011</v>
      </c>
      <c r="B195" s="8" t="s">
        <v>1438</v>
      </c>
      <c r="C195" s="8" t="s">
        <v>1439</v>
      </c>
      <c r="D195" s="8" t="s">
        <v>282</v>
      </c>
      <c r="E195" s="8" t="s">
        <v>1440</v>
      </c>
      <c r="F195" s="8" t="s">
        <v>45</v>
      </c>
      <c r="G195" s="8" t="s">
        <v>1441</v>
      </c>
      <c r="H195" s="8"/>
      <c r="I195" s="8" t="s">
        <v>122</v>
      </c>
      <c r="J195" s="8" t="s">
        <v>67</v>
      </c>
      <c r="K195" s="8" t="s">
        <v>123</v>
      </c>
      <c r="L195" s="8" t="s">
        <v>69</v>
      </c>
      <c r="M195" s="8" t="s">
        <v>90</v>
      </c>
      <c r="N195" s="8" t="s">
        <v>133</v>
      </c>
      <c r="O195" s="8" t="s">
        <v>1442</v>
      </c>
      <c r="P195" s="8" t="s">
        <v>159</v>
      </c>
      <c r="Q195" s="8" t="s">
        <v>1443</v>
      </c>
      <c r="R195" s="8" t="s">
        <v>1444</v>
      </c>
      <c r="S195" s="8" t="s">
        <v>133</v>
      </c>
      <c r="T195" s="35" t="s">
        <v>40</v>
      </c>
      <c r="U195" s="38">
        <v>45.374000000000002</v>
      </c>
      <c r="V195" s="38">
        <v>364</v>
      </c>
      <c r="W195" s="38">
        <f t="shared" si="12"/>
        <v>16516.136000000002</v>
      </c>
      <c r="X195" s="38"/>
      <c r="Y195" s="39" t="s">
        <v>1962</v>
      </c>
    </row>
    <row r="196" spans="1:25" ht="72" x14ac:dyDescent="0.3">
      <c r="A196" s="5" t="s">
        <v>1878</v>
      </c>
      <c r="B196" s="8" t="s">
        <v>1445</v>
      </c>
      <c r="C196" s="8" t="s">
        <v>1446</v>
      </c>
      <c r="D196" s="8" t="s">
        <v>282</v>
      </c>
      <c r="E196" s="8" t="s">
        <v>1447</v>
      </c>
      <c r="F196" s="8" t="s">
        <v>45</v>
      </c>
      <c r="G196" s="8" t="s">
        <v>1448</v>
      </c>
      <c r="H196" s="8"/>
      <c r="I196" s="8" t="s">
        <v>122</v>
      </c>
      <c r="J196" s="8" t="s">
        <v>67</v>
      </c>
      <c r="K196" s="8" t="s">
        <v>123</v>
      </c>
      <c r="L196" s="8" t="s">
        <v>69</v>
      </c>
      <c r="M196" s="8" t="s">
        <v>80</v>
      </c>
      <c r="N196" s="8" t="s">
        <v>133</v>
      </c>
      <c r="O196" s="8" t="s">
        <v>790</v>
      </c>
      <c r="P196" s="8" t="s">
        <v>159</v>
      </c>
      <c r="Q196" s="8" t="s">
        <v>1449</v>
      </c>
      <c r="R196" s="8" t="s">
        <v>1450</v>
      </c>
      <c r="S196" s="8" t="s">
        <v>133</v>
      </c>
      <c r="T196" s="35" t="s">
        <v>40</v>
      </c>
      <c r="U196" s="38">
        <v>45.374000000000002</v>
      </c>
      <c r="V196" s="38">
        <v>248</v>
      </c>
      <c r="W196" s="38">
        <f t="shared" si="12"/>
        <v>11252.752</v>
      </c>
      <c r="X196" s="38"/>
      <c r="Y196" s="39" t="s">
        <v>1962</v>
      </c>
    </row>
    <row r="197" spans="1:25" ht="86.4" x14ac:dyDescent="0.3">
      <c r="A197" s="5" t="s">
        <v>1879</v>
      </c>
      <c r="B197" s="8" t="s">
        <v>1451</v>
      </c>
      <c r="C197" s="8" t="s">
        <v>1452</v>
      </c>
      <c r="D197" s="8" t="s">
        <v>282</v>
      </c>
      <c r="E197" s="8" t="s">
        <v>1453</v>
      </c>
      <c r="F197" s="8" t="s">
        <v>45</v>
      </c>
      <c r="G197" s="8" t="s">
        <v>1454</v>
      </c>
      <c r="H197" s="8"/>
      <c r="I197" s="8" t="s">
        <v>651</v>
      </c>
      <c r="J197" s="8" t="s">
        <v>99</v>
      </c>
      <c r="K197" s="8" t="s">
        <v>589</v>
      </c>
      <c r="L197" s="8" t="s">
        <v>101</v>
      </c>
      <c r="M197" s="8" t="s">
        <v>34</v>
      </c>
      <c r="N197" s="8" t="s">
        <v>159</v>
      </c>
      <c r="O197" s="8" t="s">
        <v>136</v>
      </c>
      <c r="P197" s="8" t="s">
        <v>652</v>
      </c>
      <c r="Q197" s="8" t="s">
        <v>1455</v>
      </c>
      <c r="R197" s="8" t="s">
        <v>1042</v>
      </c>
      <c r="S197" s="8" t="s">
        <v>159</v>
      </c>
      <c r="T197" s="35" t="s">
        <v>40</v>
      </c>
      <c r="U197" s="38">
        <v>32.255000000000003</v>
      </c>
      <c r="V197" s="38">
        <v>116</v>
      </c>
      <c r="W197" s="38">
        <f t="shared" si="12"/>
        <v>3741.5800000000004</v>
      </c>
      <c r="X197" s="38"/>
      <c r="Y197" s="39" t="s">
        <v>1963</v>
      </c>
    </row>
    <row r="198" spans="1:25" ht="72" x14ac:dyDescent="0.3">
      <c r="A198" s="5" t="s">
        <v>1880</v>
      </c>
      <c r="B198" s="8" t="s">
        <v>1456</v>
      </c>
      <c r="C198" s="8" t="s">
        <v>1457</v>
      </c>
      <c r="D198" s="8" t="s">
        <v>282</v>
      </c>
      <c r="E198" s="8" t="s">
        <v>1458</v>
      </c>
      <c r="F198" s="8" t="s">
        <v>45</v>
      </c>
      <c r="G198" s="8" t="s">
        <v>1459</v>
      </c>
      <c r="H198" s="8"/>
      <c r="I198" s="8" t="s">
        <v>1460</v>
      </c>
      <c r="J198" s="8" t="s">
        <v>99</v>
      </c>
      <c r="K198" s="8" t="s">
        <v>589</v>
      </c>
      <c r="L198" s="8" t="s">
        <v>101</v>
      </c>
      <c r="M198" s="8" t="s">
        <v>80</v>
      </c>
      <c r="N198" s="8" t="s">
        <v>133</v>
      </c>
      <c r="O198" s="8" t="s">
        <v>259</v>
      </c>
      <c r="P198" s="8" t="s">
        <v>652</v>
      </c>
      <c r="Q198" s="8" t="s">
        <v>1455</v>
      </c>
      <c r="R198" s="8" t="s">
        <v>1031</v>
      </c>
      <c r="S198" s="8" t="s">
        <v>133</v>
      </c>
      <c r="T198" s="35" t="s">
        <v>40</v>
      </c>
      <c r="U198" s="38">
        <v>78.007000000000005</v>
      </c>
      <c r="V198" s="38">
        <v>248</v>
      </c>
      <c r="W198" s="38">
        <f t="shared" si="12"/>
        <v>19345.736000000001</v>
      </c>
      <c r="X198" s="38"/>
      <c r="Y198" s="39" t="s">
        <v>1963</v>
      </c>
    </row>
    <row r="199" spans="1:25" ht="72" x14ac:dyDescent="0.3">
      <c r="A199" s="5" t="s">
        <v>1881</v>
      </c>
      <c r="B199" s="8" t="s">
        <v>1461</v>
      </c>
      <c r="C199" s="8" t="s">
        <v>1462</v>
      </c>
      <c r="D199" s="8" t="s">
        <v>282</v>
      </c>
      <c r="E199" s="8" t="s">
        <v>1463</v>
      </c>
      <c r="F199" s="8" t="s">
        <v>45</v>
      </c>
      <c r="G199" s="8" t="s">
        <v>743</v>
      </c>
      <c r="H199" s="8"/>
      <c r="I199" s="8" t="s">
        <v>122</v>
      </c>
      <c r="J199" s="8" t="s">
        <v>31</v>
      </c>
      <c r="K199" s="8" t="s">
        <v>595</v>
      </c>
      <c r="L199" s="8" t="s">
        <v>33</v>
      </c>
      <c r="M199" s="8" t="s">
        <v>80</v>
      </c>
      <c r="N199" s="8" t="s">
        <v>270</v>
      </c>
      <c r="O199" s="8" t="s">
        <v>1065</v>
      </c>
      <c r="P199" s="8" t="s">
        <v>133</v>
      </c>
      <c r="Q199" s="8" t="s">
        <v>660</v>
      </c>
      <c r="R199" s="8" t="s">
        <v>1464</v>
      </c>
      <c r="S199" s="8" t="s">
        <v>133</v>
      </c>
      <c r="T199" s="35" t="s">
        <v>40</v>
      </c>
      <c r="U199" s="38">
        <v>48.125</v>
      </c>
      <c r="V199" s="38">
        <v>248</v>
      </c>
      <c r="W199" s="38">
        <f t="shared" si="12"/>
        <v>11935</v>
      </c>
      <c r="X199" s="38"/>
      <c r="Y199" s="39" t="s">
        <v>1964</v>
      </c>
    </row>
    <row r="200" spans="1:25" ht="28.8" x14ac:dyDescent="0.3">
      <c r="A200" s="5" t="s">
        <v>1882</v>
      </c>
      <c r="B200" s="8" t="s">
        <v>1465</v>
      </c>
      <c r="C200" s="8" t="s">
        <v>1466</v>
      </c>
      <c r="D200" s="8" t="s">
        <v>282</v>
      </c>
      <c r="E200" s="8" t="s">
        <v>1467</v>
      </c>
      <c r="F200" s="8" t="s">
        <v>45</v>
      </c>
      <c r="G200" s="8" t="s">
        <v>1468</v>
      </c>
      <c r="H200" s="8"/>
      <c r="I200" s="8" t="s">
        <v>399</v>
      </c>
      <c r="J200" s="8" t="s">
        <v>31</v>
      </c>
      <c r="K200" s="8" t="s">
        <v>595</v>
      </c>
      <c r="L200" s="8" t="s">
        <v>33</v>
      </c>
      <c r="M200" s="8" t="s">
        <v>1469</v>
      </c>
      <c r="N200" s="8" t="s">
        <v>826</v>
      </c>
      <c r="O200" s="8" t="s">
        <v>1060</v>
      </c>
      <c r="P200" s="8" t="s">
        <v>133</v>
      </c>
      <c r="Q200" s="8" t="s">
        <v>1470</v>
      </c>
      <c r="R200" s="8" t="s">
        <v>1471</v>
      </c>
      <c r="S200" s="8" t="s">
        <v>133</v>
      </c>
      <c r="T200" s="35" t="s">
        <v>40</v>
      </c>
      <c r="U200" s="38">
        <v>26.661999999999999</v>
      </c>
      <c r="V200" s="38">
        <v>52</v>
      </c>
      <c r="W200" s="38">
        <f t="shared" si="12"/>
        <v>1386.424</v>
      </c>
      <c r="X200" s="38"/>
      <c r="Y200" s="39" t="s">
        <v>1964</v>
      </c>
    </row>
    <row r="201" spans="1:25" ht="72" x14ac:dyDescent="0.3">
      <c r="A201" s="5" t="s">
        <v>1883</v>
      </c>
      <c r="B201" s="8" t="s">
        <v>1472</v>
      </c>
      <c r="C201" s="8" t="s">
        <v>1473</v>
      </c>
      <c r="D201" s="8" t="s">
        <v>282</v>
      </c>
      <c r="E201" s="8" t="s">
        <v>1474</v>
      </c>
      <c r="F201" s="8" t="s">
        <v>45</v>
      </c>
      <c r="G201" s="8" t="s">
        <v>1475</v>
      </c>
      <c r="H201" s="8"/>
      <c r="I201" s="8" t="s">
        <v>122</v>
      </c>
      <c r="J201" s="8" t="s">
        <v>31</v>
      </c>
      <c r="K201" s="8" t="s">
        <v>595</v>
      </c>
      <c r="L201" s="8" t="s">
        <v>33</v>
      </c>
      <c r="M201" s="8" t="s">
        <v>80</v>
      </c>
      <c r="N201" s="8" t="s">
        <v>826</v>
      </c>
      <c r="O201" s="8" t="s">
        <v>1476</v>
      </c>
      <c r="P201" s="8" t="s">
        <v>133</v>
      </c>
      <c r="Q201" s="8" t="s">
        <v>1477</v>
      </c>
      <c r="R201" s="8" t="s">
        <v>1478</v>
      </c>
      <c r="S201" s="8" t="s">
        <v>133</v>
      </c>
      <c r="T201" s="35" t="s">
        <v>40</v>
      </c>
      <c r="U201" s="38">
        <v>26.661999999999999</v>
      </c>
      <c r="V201" s="38">
        <v>248</v>
      </c>
      <c r="W201" s="38">
        <f t="shared" si="12"/>
        <v>6612.1759999999995</v>
      </c>
      <c r="X201" s="38"/>
      <c r="Y201" s="39" t="s">
        <v>1964</v>
      </c>
    </row>
    <row r="202" spans="1:25" ht="72" x14ac:dyDescent="0.3">
      <c r="A202" s="5" t="s">
        <v>1884</v>
      </c>
      <c r="B202" s="8" t="s">
        <v>1479</v>
      </c>
      <c r="C202" s="8" t="s">
        <v>1480</v>
      </c>
      <c r="D202" s="8" t="s">
        <v>282</v>
      </c>
      <c r="E202" s="8" t="s">
        <v>1481</v>
      </c>
      <c r="F202" s="8" t="s">
        <v>45</v>
      </c>
      <c r="G202" s="8" t="s">
        <v>597</v>
      </c>
      <c r="H202" s="8"/>
      <c r="I202" s="8" t="s">
        <v>122</v>
      </c>
      <c r="J202" s="8" t="s">
        <v>31</v>
      </c>
      <c r="K202" s="8" t="s">
        <v>595</v>
      </c>
      <c r="L202" s="8" t="s">
        <v>33</v>
      </c>
      <c r="M202" s="8" t="s">
        <v>80</v>
      </c>
      <c r="N202" s="8" t="s">
        <v>826</v>
      </c>
      <c r="O202" s="8" t="s">
        <v>1482</v>
      </c>
      <c r="P202" s="8" t="s">
        <v>133</v>
      </c>
      <c r="Q202" s="8" t="s">
        <v>1053</v>
      </c>
      <c r="R202" s="8" t="s">
        <v>1483</v>
      </c>
      <c r="S202" s="8" t="s">
        <v>133</v>
      </c>
      <c r="T202" s="35" t="s">
        <v>40</v>
      </c>
      <c r="U202" s="38">
        <v>26.661999999999999</v>
      </c>
      <c r="V202" s="38">
        <v>248</v>
      </c>
      <c r="W202" s="38">
        <f t="shared" si="12"/>
        <v>6612.1759999999995</v>
      </c>
      <c r="X202" s="38"/>
      <c r="Y202" s="39" t="s">
        <v>1964</v>
      </c>
    </row>
    <row r="203" spans="1:25" ht="57.6" x14ac:dyDescent="0.3">
      <c r="A203" s="5" t="s">
        <v>1885</v>
      </c>
      <c r="B203" s="8" t="s">
        <v>1484</v>
      </c>
      <c r="C203" s="8" t="s">
        <v>1485</v>
      </c>
      <c r="D203" s="8" t="s">
        <v>282</v>
      </c>
      <c r="E203" s="8" t="s">
        <v>1486</v>
      </c>
      <c r="F203" s="8" t="s">
        <v>45</v>
      </c>
      <c r="G203" s="8" t="s">
        <v>1487</v>
      </c>
      <c r="H203" s="8"/>
      <c r="I203" s="8" t="s">
        <v>339</v>
      </c>
      <c r="J203" s="8" t="s">
        <v>31</v>
      </c>
      <c r="K203" s="8" t="s">
        <v>595</v>
      </c>
      <c r="L203" s="8" t="s">
        <v>33</v>
      </c>
      <c r="M203" s="8" t="s">
        <v>1488</v>
      </c>
      <c r="N203" s="8" t="s">
        <v>826</v>
      </c>
      <c r="O203" s="8" t="s">
        <v>1489</v>
      </c>
      <c r="P203" s="8" t="s">
        <v>84</v>
      </c>
      <c r="Q203" s="8" t="s">
        <v>1039</v>
      </c>
      <c r="R203" s="8" t="s">
        <v>1490</v>
      </c>
      <c r="S203" s="8" t="s">
        <v>133</v>
      </c>
      <c r="T203" s="35" t="s">
        <v>40</v>
      </c>
      <c r="U203" s="38">
        <f>26.662+51</f>
        <v>77.662000000000006</v>
      </c>
      <c r="V203" s="38">
        <v>60</v>
      </c>
      <c r="W203" s="38">
        <f t="shared" si="12"/>
        <v>4659.72</v>
      </c>
      <c r="X203" s="38"/>
      <c r="Y203" s="39" t="s">
        <v>1964</v>
      </c>
    </row>
    <row r="204" spans="1:25" ht="72" x14ac:dyDescent="0.3">
      <c r="A204" s="5" t="s">
        <v>961</v>
      </c>
      <c r="B204" s="8" t="s">
        <v>1491</v>
      </c>
      <c r="C204" s="8" t="s">
        <v>1492</v>
      </c>
      <c r="D204" s="8" t="s">
        <v>282</v>
      </c>
      <c r="E204" s="8" t="s">
        <v>1493</v>
      </c>
      <c r="F204" s="8" t="s">
        <v>45</v>
      </c>
      <c r="G204" s="8" t="s">
        <v>1494</v>
      </c>
      <c r="H204" s="8"/>
      <c r="I204" s="8" t="s">
        <v>122</v>
      </c>
      <c r="J204" s="8" t="s">
        <v>31</v>
      </c>
      <c r="K204" s="8" t="s">
        <v>595</v>
      </c>
      <c r="L204" s="8" t="s">
        <v>33</v>
      </c>
      <c r="M204" s="8" t="s">
        <v>80</v>
      </c>
      <c r="N204" s="8" t="s">
        <v>270</v>
      </c>
      <c r="O204" s="8" t="s">
        <v>1495</v>
      </c>
      <c r="P204" s="8" t="s">
        <v>133</v>
      </c>
      <c r="Q204" s="8" t="s">
        <v>1496</v>
      </c>
      <c r="R204" s="8" t="s">
        <v>1497</v>
      </c>
      <c r="S204" s="8" t="s">
        <v>133</v>
      </c>
      <c r="T204" s="35" t="s">
        <v>40</v>
      </c>
      <c r="U204" s="38">
        <v>48.125</v>
      </c>
      <c r="V204" s="38">
        <v>248</v>
      </c>
      <c r="W204" s="38">
        <f t="shared" si="12"/>
        <v>11935</v>
      </c>
      <c r="X204" s="38"/>
      <c r="Y204" s="39" t="s">
        <v>1964</v>
      </c>
    </row>
    <row r="205" spans="1:25" ht="57.6" x14ac:dyDescent="0.3">
      <c r="A205" s="5" t="s">
        <v>1886</v>
      </c>
      <c r="B205" s="8" t="s">
        <v>1498</v>
      </c>
      <c r="C205" s="8" t="s">
        <v>1499</v>
      </c>
      <c r="D205" s="8" t="s">
        <v>282</v>
      </c>
      <c r="E205" s="8" t="s">
        <v>1500</v>
      </c>
      <c r="F205" s="8" t="s">
        <v>45</v>
      </c>
      <c r="G205" s="8" t="s">
        <v>1501</v>
      </c>
      <c r="H205" s="8"/>
      <c r="I205" s="8" t="s">
        <v>122</v>
      </c>
      <c r="J205" s="8" t="s">
        <v>31</v>
      </c>
      <c r="K205" s="8" t="s">
        <v>595</v>
      </c>
      <c r="L205" s="8" t="s">
        <v>33</v>
      </c>
      <c r="M205" s="8" t="s">
        <v>178</v>
      </c>
      <c r="N205" s="8" t="s">
        <v>270</v>
      </c>
      <c r="O205" s="8" t="s">
        <v>1502</v>
      </c>
      <c r="P205" s="8" t="s">
        <v>133</v>
      </c>
      <c r="Q205" s="8" t="s">
        <v>1041</v>
      </c>
      <c r="R205" s="8" t="s">
        <v>1503</v>
      </c>
      <c r="S205" s="8" t="s">
        <v>133</v>
      </c>
      <c r="T205" s="35" t="s">
        <v>40</v>
      </c>
      <c r="U205" s="38">
        <v>48.125</v>
      </c>
      <c r="V205" s="38">
        <v>44</v>
      </c>
      <c r="W205" s="38">
        <f t="shared" ref="W205:W214" si="13">U205*V205</f>
        <v>2117.5</v>
      </c>
      <c r="X205" s="38"/>
      <c r="Y205" s="39" t="s">
        <v>1964</v>
      </c>
    </row>
    <row r="206" spans="1:25" ht="72" x14ac:dyDescent="0.3">
      <c r="A206" s="5" t="s">
        <v>1887</v>
      </c>
      <c r="B206" s="8" t="s">
        <v>1504</v>
      </c>
      <c r="C206" s="8" t="s">
        <v>1505</v>
      </c>
      <c r="D206" s="8" t="s">
        <v>282</v>
      </c>
      <c r="E206" s="8" t="s">
        <v>1506</v>
      </c>
      <c r="F206" s="8" t="s">
        <v>45</v>
      </c>
      <c r="G206" s="8" t="s">
        <v>1507</v>
      </c>
      <c r="H206" s="8"/>
      <c r="I206" s="8" t="s">
        <v>122</v>
      </c>
      <c r="J206" s="8" t="s">
        <v>31</v>
      </c>
      <c r="K206" s="8" t="s">
        <v>595</v>
      </c>
      <c r="L206" s="8" t="s">
        <v>33</v>
      </c>
      <c r="M206" s="8" t="s">
        <v>80</v>
      </c>
      <c r="N206" s="8" t="s">
        <v>270</v>
      </c>
      <c r="O206" s="8" t="s">
        <v>1508</v>
      </c>
      <c r="P206" s="8" t="s">
        <v>257</v>
      </c>
      <c r="Q206" s="8" t="s">
        <v>602</v>
      </c>
      <c r="R206" s="8" t="s">
        <v>1509</v>
      </c>
      <c r="S206" s="8" t="s">
        <v>133</v>
      </c>
      <c r="T206" s="35" t="s">
        <v>40</v>
      </c>
      <c r="U206" s="38">
        <v>48.125</v>
      </c>
      <c r="V206" s="38">
        <v>248</v>
      </c>
      <c r="W206" s="38">
        <f t="shared" si="13"/>
        <v>11935</v>
      </c>
      <c r="X206" s="38"/>
      <c r="Y206" s="39" t="s">
        <v>1964</v>
      </c>
    </row>
    <row r="207" spans="1:25" ht="72" x14ac:dyDescent="0.3">
      <c r="A207" s="5" t="s">
        <v>667</v>
      </c>
      <c r="B207" s="8" t="s">
        <v>1510</v>
      </c>
      <c r="C207" s="8" t="s">
        <v>1511</v>
      </c>
      <c r="D207" s="8" t="s">
        <v>282</v>
      </c>
      <c r="E207" s="8" t="s">
        <v>1512</v>
      </c>
      <c r="F207" s="8" t="s">
        <v>45</v>
      </c>
      <c r="G207" s="8" t="s">
        <v>1513</v>
      </c>
      <c r="H207" s="8"/>
      <c r="I207" s="8" t="s">
        <v>122</v>
      </c>
      <c r="J207" s="8" t="s">
        <v>47</v>
      </c>
      <c r="K207" s="8" t="s">
        <v>672</v>
      </c>
      <c r="L207" s="8" t="s">
        <v>49</v>
      </c>
      <c r="M207" s="8" t="s">
        <v>80</v>
      </c>
      <c r="N207" s="8" t="s">
        <v>133</v>
      </c>
      <c r="O207" s="8" t="s">
        <v>1514</v>
      </c>
      <c r="P207" s="8" t="s">
        <v>270</v>
      </c>
      <c r="Q207" s="8" t="s">
        <v>1032</v>
      </c>
      <c r="R207" s="8" t="s">
        <v>1515</v>
      </c>
      <c r="S207" s="8" t="s">
        <v>133</v>
      </c>
      <c r="T207" s="35" t="s">
        <v>40</v>
      </c>
      <c r="U207" s="38">
        <v>43.475000000000001</v>
      </c>
      <c r="V207" s="38">
        <v>248</v>
      </c>
      <c r="W207" s="38">
        <f t="shared" si="13"/>
        <v>10781.800000000001</v>
      </c>
      <c r="X207" s="38"/>
      <c r="Y207" s="39" t="s">
        <v>1964</v>
      </c>
    </row>
    <row r="208" spans="1:25" ht="28.8" x14ac:dyDescent="0.3">
      <c r="A208" s="5" t="s">
        <v>1888</v>
      </c>
      <c r="B208" s="8" t="s">
        <v>1516</v>
      </c>
      <c r="C208" s="8" t="s">
        <v>1517</v>
      </c>
      <c r="D208" s="8" t="s">
        <v>282</v>
      </c>
      <c r="E208" s="8" t="s">
        <v>1518</v>
      </c>
      <c r="F208" s="8" t="s">
        <v>45</v>
      </c>
      <c r="G208" s="8" t="s">
        <v>1519</v>
      </c>
      <c r="H208" s="8"/>
      <c r="I208" s="8" t="s">
        <v>122</v>
      </c>
      <c r="J208" s="8" t="s">
        <v>31</v>
      </c>
      <c r="K208" s="8" t="s">
        <v>595</v>
      </c>
      <c r="L208" s="8" t="s">
        <v>33</v>
      </c>
      <c r="M208" s="8" t="s">
        <v>90</v>
      </c>
      <c r="N208" s="8" t="s">
        <v>133</v>
      </c>
      <c r="O208" s="8" t="s">
        <v>1520</v>
      </c>
      <c r="P208" s="8" t="s">
        <v>1521</v>
      </c>
      <c r="Q208" s="8" t="s">
        <v>142</v>
      </c>
      <c r="R208" s="8" t="s">
        <v>1522</v>
      </c>
      <c r="S208" s="8" t="s">
        <v>133</v>
      </c>
      <c r="T208" s="35" t="s">
        <v>40</v>
      </c>
      <c r="U208" s="38">
        <v>43.475000000000001</v>
      </c>
      <c r="V208" s="38">
        <v>364</v>
      </c>
      <c r="W208" s="38">
        <f t="shared" si="13"/>
        <v>15824.9</v>
      </c>
      <c r="X208" s="38"/>
      <c r="Y208" s="39" t="s">
        <v>1964</v>
      </c>
    </row>
    <row r="209" spans="1:25" ht="72" x14ac:dyDescent="0.3">
      <c r="A209" s="5" t="s">
        <v>1889</v>
      </c>
      <c r="B209" s="8" t="s">
        <v>1523</v>
      </c>
      <c r="C209" s="8" t="s">
        <v>1524</v>
      </c>
      <c r="D209" s="8" t="s">
        <v>282</v>
      </c>
      <c r="E209" s="8" t="s">
        <v>1525</v>
      </c>
      <c r="F209" s="8" t="s">
        <v>45</v>
      </c>
      <c r="G209" s="8" t="s">
        <v>1526</v>
      </c>
      <c r="H209" s="8"/>
      <c r="I209" s="8" t="s">
        <v>122</v>
      </c>
      <c r="J209" s="8" t="s">
        <v>31</v>
      </c>
      <c r="K209" s="8" t="s">
        <v>595</v>
      </c>
      <c r="L209" s="8" t="s">
        <v>33</v>
      </c>
      <c r="M209" s="8" t="s">
        <v>80</v>
      </c>
      <c r="N209" s="8" t="s">
        <v>133</v>
      </c>
      <c r="O209" s="8" t="s">
        <v>1527</v>
      </c>
      <c r="P209" s="8" t="s">
        <v>270</v>
      </c>
      <c r="Q209" s="8" t="s">
        <v>1528</v>
      </c>
      <c r="R209" s="8" t="s">
        <v>1529</v>
      </c>
      <c r="S209" s="8" t="s">
        <v>133</v>
      </c>
      <c r="T209" s="35" t="s">
        <v>40</v>
      </c>
      <c r="U209" s="38">
        <v>48.125</v>
      </c>
      <c r="V209" s="38">
        <v>248</v>
      </c>
      <c r="W209" s="38">
        <f t="shared" si="13"/>
        <v>11935</v>
      </c>
      <c r="X209" s="38"/>
      <c r="Y209" s="39" t="s">
        <v>1964</v>
      </c>
    </row>
    <row r="210" spans="1:25" ht="86.4" x14ac:dyDescent="0.3">
      <c r="A210" s="5" t="s">
        <v>1890</v>
      </c>
      <c r="B210" s="8" t="s">
        <v>1530</v>
      </c>
      <c r="C210" s="8" t="s">
        <v>1531</v>
      </c>
      <c r="D210" s="8" t="s">
        <v>282</v>
      </c>
      <c r="E210" s="8" t="s">
        <v>1532</v>
      </c>
      <c r="F210" s="8" t="s">
        <v>45</v>
      </c>
      <c r="G210" s="8" t="s">
        <v>1533</v>
      </c>
      <c r="H210" s="8"/>
      <c r="I210" s="8" t="s">
        <v>122</v>
      </c>
      <c r="J210" s="8" t="s">
        <v>47</v>
      </c>
      <c r="K210" s="8" t="s">
        <v>672</v>
      </c>
      <c r="L210" s="8" t="s">
        <v>49</v>
      </c>
      <c r="M210" s="8" t="s">
        <v>1534</v>
      </c>
      <c r="N210" s="8" t="s">
        <v>133</v>
      </c>
      <c r="O210" s="8" t="s">
        <v>1023</v>
      </c>
      <c r="P210" s="8" t="s">
        <v>1521</v>
      </c>
      <c r="Q210" s="8" t="s">
        <v>1535</v>
      </c>
      <c r="R210" s="8" t="s">
        <v>1536</v>
      </c>
      <c r="S210" s="8" t="s">
        <v>133</v>
      </c>
      <c r="T210" s="35" t="s">
        <v>40</v>
      </c>
      <c r="U210" s="38">
        <v>43.475000000000001</v>
      </c>
      <c r="V210" s="38">
        <v>350</v>
      </c>
      <c r="W210" s="38">
        <f t="shared" si="13"/>
        <v>15216.25</v>
      </c>
      <c r="X210" s="38"/>
      <c r="Y210" s="39" t="s">
        <v>1964</v>
      </c>
    </row>
    <row r="211" spans="1:25" ht="72" x14ac:dyDescent="0.3">
      <c r="A211" s="5" t="s">
        <v>1891</v>
      </c>
      <c r="B211" s="8" t="s">
        <v>1537</v>
      </c>
      <c r="C211" s="8" t="s">
        <v>1538</v>
      </c>
      <c r="D211" s="8" t="s">
        <v>282</v>
      </c>
      <c r="E211" s="8" t="s">
        <v>1539</v>
      </c>
      <c r="F211" s="8" t="s">
        <v>45</v>
      </c>
      <c r="G211" s="8" t="s">
        <v>1540</v>
      </c>
      <c r="H211" s="8"/>
      <c r="I211" s="8" t="s">
        <v>122</v>
      </c>
      <c r="J211" s="8" t="s">
        <v>31</v>
      </c>
      <c r="K211" s="8" t="s">
        <v>595</v>
      </c>
      <c r="L211" s="8" t="s">
        <v>33</v>
      </c>
      <c r="M211" s="8" t="s">
        <v>80</v>
      </c>
      <c r="N211" s="8" t="s">
        <v>133</v>
      </c>
      <c r="O211" s="8" t="s">
        <v>888</v>
      </c>
      <c r="P211" s="8" t="s">
        <v>270</v>
      </c>
      <c r="Q211" s="8" t="s">
        <v>1541</v>
      </c>
      <c r="R211" s="8" t="s">
        <v>1542</v>
      </c>
      <c r="S211" s="8" t="s">
        <v>133</v>
      </c>
      <c r="T211" s="35" t="s">
        <v>40</v>
      </c>
      <c r="U211" s="38">
        <v>43.475000000000001</v>
      </c>
      <c r="V211" s="38">
        <v>248</v>
      </c>
      <c r="W211" s="38">
        <f t="shared" si="13"/>
        <v>10781.800000000001</v>
      </c>
      <c r="X211" s="38"/>
      <c r="Y211" s="39" t="s">
        <v>1964</v>
      </c>
    </row>
    <row r="212" spans="1:25" ht="28.8" x14ac:dyDescent="0.3">
      <c r="A212" s="5" t="s">
        <v>1892</v>
      </c>
      <c r="B212" s="8" t="s">
        <v>1543</v>
      </c>
      <c r="C212" s="8" t="s">
        <v>1544</v>
      </c>
      <c r="D212" s="8" t="s">
        <v>282</v>
      </c>
      <c r="E212" s="8" t="s">
        <v>1545</v>
      </c>
      <c r="F212" s="8" t="s">
        <v>45</v>
      </c>
      <c r="G212" s="8" t="s">
        <v>1546</v>
      </c>
      <c r="H212" s="8"/>
      <c r="I212" s="8" t="s">
        <v>122</v>
      </c>
      <c r="J212" s="8" t="s">
        <v>31</v>
      </c>
      <c r="K212" s="8" t="s">
        <v>595</v>
      </c>
      <c r="L212" s="8" t="s">
        <v>33</v>
      </c>
      <c r="M212" s="8" t="s">
        <v>90</v>
      </c>
      <c r="N212" s="8" t="s">
        <v>133</v>
      </c>
      <c r="O212" s="8" t="s">
        <v>1547</v>
      </c>
      <c r="P212" s="8" t="s">
        <v>1521</v>
      </c>
      <c r="Q212" s="8" t="s">
        <v>590</v>
      </c>
      <c r="R212" s="8" t="s">
        <v>1548</v>
      </c>
      <c r="S212" s="8" t="s">
        <v>133</v>
      </c>
      <c r="T212" s="35" t="s">
        <v>40</v>
      </c>
      <c r="U212" s="38">
        <v>43.475000000000001</v>
      </c>
      <c r="V212" s="38">
        <v>364</v>
      </c>
      <c r="W212" s="38">
        <f t="shared" si="13"/>
        <v>15824.9</v>
      </c>
      <c r="X212" s="38"/>
      <c r="Y212" s="39" t="s">
        <v>1964</v>
      </c>
    </row>
    <row r="213" spans="1:25" ht="100.8" x14ac:dyDescent="0.3">
      <c r="A213" s="5" t="s">
        <v>1893</v>
      </c>
      <c r="B213" s="8" t="s">
        <v>1549</v>
      </c>
      <c r="C213" s="8" t="s">
        <v>1550</v>
      </c>
      <c r="D213" s="8" t="s">
        <v>282</v>
      </c>
      <c r="E213" s="8" t="s">
        <v>1551</v>
      </c>
      <c r="F213" s="8" t="s">
        <v>45</v>
      </c>
      <c r="G213" s="8" t="s">
        <v>1552</v>
      </c>
      <c r="H213" s="8"/>
      <c r="I213" s="8" t="s">
        <v>295</v>
      </c>
      <c r="J213" s="8" t="s">
        <v>31</v>
      </c>
      <c r="K213" s="8" t="s">
        <v>595</v>
      </c>
      <c r="L213" s="8" t="s">
        <v>33</v>
      </c>
      <c r="M213" s="8" t="s">
        <v>1553</v>
      </c>
      <c r="N213" s="8" t="s">
        <v>84</v>
      </c>
      <c r="O213" s="8" t="s">
        <v>1554</v>
      </c>
      <c r="P213" s="8" t="s">
        <v>826</v>
      </c>
      <c r="Q213" s="8" t="s">
        <v>825</v>
      </c>
      <c r="R213" s="8" t="s">
        <v>1555</v>
      </c>
      <c r="S213" s="8" t="s">
        <v>84</v>
      </c>
      <c r="T213" s="35" t="s">
        <v>40</v>
      </c>
      <c r="U213" s="38">
        <f>51+26.662</f>
        <v>77.662000000000006</v>
      </c>
      <c r="V213" s="43">
        <v>60</v>
      </c>
      <c r="W213" s="38">
        <f t="shared" si="13"/>
        <v>4659.72</v>
      </c>
      <c r="X213" s="38"/>
      <c r="Y213" s="39" t="s">
        <v>1964</v>
      </c>
    </row>
    <row r="214" spans="1:25" ht="86.4" x14ac:dyDescent="0.3">
      <c r="A214" s="5" t="s">
        <v>1894</v>
      </c>
      <c r="B214" s="8" t="s">
        <v>1556</v>
      </c>
      <c r="C214" s="8" t="s">
        <v>1557</v>
      </c>
      <c r="D214" s="8" t="s">
        <v>282</v>
      </c>
      <c r="E214" s="8" t="s">
        <v>1558</v>
      </c>
      <c r="F214" s="8" t="s">
        <v>45</v>
      </c>
      <c r="G214" s="8" t="s">
        <v>1559</v>
      </c>
      <c r="H214" s="8"/>
      <c r="I214" s="8" t="s">
        <v>295</v>
      </c>
      <c r="J214" s="8" t="s">
        <v>31</v>
      </c>
      <c r="K214" s="8" t="s">
        <v>595</v>
      </c>
      <c r="L214" s="8" t="s">
        <v>33</v>
      </c>
      <c r="M214" s="8" t="s">
        <v>693</v>
      </c>
      <c r="N214" s="8" t="s">
        <v>84</v>
      </c>
      <c r="O214" s="8" t="s">
        <v>1554</v>
      </c>
      <c r="P214" s="8" t="s">
        <v>1521</v>
      </c>
      <c r="Q214" s="8" t="s">
        <v>902</v>
      </c>
      <c r="R214" s="8" t="s">
        <v>1555</v>
      </c>
      <c r="S214" s="8" t="s">
        <v>84</v>
      </c>
      <c r="T214" s="35" t="s">
        <v>40</v>
      </c>
      <c r="U214" s="38">
        <f>51+43.475</f>
        <v>94.474999999999994</v>
      </c>
      <c r="V214" s="38">
        <v>304</v>
      </c>
      <c r="W214" s="38">
        <f t="shared" si="13"/>
        <v>28720.399999999998</v>
      </c>
      <c r="X214" s="38"/>
      <c r="Y214" s="44" t="s">
        <v>1964</v>
      </c>
    </row>
    <row r="215" spans="1:25" ht="72" x14ac:dyDescent="0.3">
      <c r="A215" s="5" t="s">
        <v>1895</v>
      </c>
      <c r="B215" s="8" t="s">
        <v>1560</v>
      </c>
      <c r="C215" s="8" t="s">
        <v>1561</v>
      </c>
      <c r="D215" s="8" t="s">
        <v>282</v>
      </c>
      <c r="E215" s="8" t="s">
        <v>1562</v>
      </c>
      <c r="F215" s="8" t="s">
        <v>45</v>
      </c>
      <c r="G215" s="8" t="s">
        <v>1563</v>
      </c>
      <c r="H215" s="8"/>
      <c r="I215" s="8" t="s">
        <v>122</v>
      </c>
      <c r="J215" s="8" t="s">
        <v>31</v>
      </c>
      <c r="K215" s="8" t="s">
        <v>595</v>
      </c>
      <c r="L215" s="8" t="s">
        <v>33</v>
      </c>
      <c r="M215" s="8" t="s">
        <v>80</v>
      </c>
      <c r="N215" s="8" t="s">
        <v>133</v>
      </c>
      <c r="O215" s="8" t="s">
        <v>1071</v>
      </c>
      <c r="P215" s="8" t="s">
        <v>826</v>
      </c>
      <c r="Q215" s="8" t="s">
        <v>598</v>
      </c>
      <c r="R215" s="8" t="s">
        <v>1564</v>
      </c>
      <c r="S215" s="8" t="s">
        <v>133</v>
      </c>
      <c r="T215" s="35" t="s">
        <v>40</v>
      </c>
      <c r="U215" s="38">
        <v>26.661999999999999</v>
      </c>
      <c r="V215" s="38">
        <v>248</v>
      </c>
      <c r="W215" s="38">
        <f t="shared" ref="W215:W239" si="14">U215*V215</f>
        <v>6612.1759999999995</v>
      </c>
      <c r="X215" s="38"/>
      <c r="Y215" s="39" t="s">
        <v>1964</v>
      </c>
    </row>
    <row r="216" spans="1:25" ht="28.8" x14ac:dyDescent="0.3">
      <c r="A216" s="5" t="s">
        <v>1896</v>
      </c>
      <c r="B216" s="8" t="s">
        <v>1565</v>
      </c>
      <c r="C216" s="8" t="s">
        <v>1566</v>
      </c>
      <c r="D216" s="8" t="s">
        <v>282</v>
      </c>
      <c r="E216" s="8" t="s">
        <v>1567</v>
      </c>
      <c r="F216" s="8" t="s">
        <v>45</v>
      </c>
      <c r="G216" s="8" t="s">
        <v>1568</v>
      </c>
      <c r="H216" s="8"/>
      <c r="I216" s="8" t="s">
        <v>122</v>
      </c>
      <c r="J216" s="8" t="s">
        <v>167</v>
      </c>
      <c r="K216" s="8" t="s">
        <v>667</v>
      </c>
      <c r="L216" s="8" t="s">
        <v>169</v>
      </c>
      <c r="M216" s="8" t="s">
        <v>90</v>
      </c>
      <c r="N216" s="8" t="s">
        <v>133</v>
      </c>
      <c r="O216" s="8" t="s">
        <v>1569</v>
      </c>
      <c r="P216" s="8" t="s">
        <v>1521</v>
      </c>
      <c r="Q216" s="8" t="s">
        <v>921</v>
      </c>
      <c r="R216" s="8" t="s">
        <v>1570</v>
      </c>
      <c r="S216" s="8" t="s">
        <v>133</v>
      </c>
      <c r="T216" s="35" t="s">
        <v>40</v>
      </c>
      <c r="U216" s="38">
        <v>43.475000000000001</v>
      </c>
      <c r="V216" s="38">
        <v>364</v>
      </c>
      <c r="W216" s="38">
        <f t="shared" si="14"/>
        <v>15824.9</v>
      </c>
      <c r="X216" s="38"/>
      <c r="Y216" s="39" t="s">
        <v>1964</v>
      </c>
    </row>
    <row r="217" spans="1:25" ht="72" x14ac:dyDescent="0.3">
      <c r="A217" s="5" t="s">
        <v>1897</v>
      </c>
      <c r="B217" s="8" t="s">
        <v>1571</v>
      </c>
      <c r="C217" s="8" t="s">
        <v>1572</v>
      </c>
      <c r="D217" s="8" t="s">
        <v>282</v>
      </c>
      <c r="E217" s="8" t="s">
        <v>1573</v>
      </c>
      <c r="F217" s="8" t="s">
        <v>45</v>
      </c>
      <c r="G217" s="8" t="s">
        <v>1574</v>
      </c>
      <c r="H217" s="8"/>
      <c r="I217" s="8" t="s">
        <v>122</v>
      </c>
      <c r="J217" s="8" t="s">
        <v>31</v>
      </c>
      <c r="K217" s="8" t="s">
        <v>595</v>
      </c>
      <c r="L217" s="8" t="s">
        <v>33</v>
      </c>
      <c r="M217" s="8" t="s">
        <v>80</v>
      </c>
      <c r="N217" s="8" t="s">
        <v>133</v>
      </c>
      <c r="O217" s="8" t="s">
        <v>997</v>
      </c>
      <c r="P217" s="8" t="s">
        <v>826</v>
      </c>
      <c r="Q217" s="8" t="s">
        <v>1337</v>
      </c>
      <c r="R217" s="8" t="s">
        <v>1575</v>
      </c>
      <c r="S217" s="8" t="s">
        <v>133</v>
      </c>
      <c r="T217" s="35" t="s">
        <v>40</v>
      </c>
      <c r="U217" s="38">
        <v>26.661999999999999</v>
      </c>
      <c r="V217" s="38">
        <v>248</v>
      </c>
      <c r="W217" s="38">
        <f t="shared" si="14"/>
        <v>6612.1759999999995</v>
      </c>
      <c r="X217" s="38"/>
      <c r="Y217" s="39" t="s">
        <v>1964</v>
      </c>
    </row>
    <row r="218" spans="1:25" ht="28.8" x14ac:dyDescent="0.3">
      <c r="A218" s="5" t="s">
        <v>1898</v>
      </c>
      <c r="B218" s="8" t="s">
        <v>1576</v>
      </c>
      <c r="C218" s="8" t="s">
        <v>1577</v>
      </c>
      <c r="D218" s="8" t="s">
        <v>282</v>
      </c>
      <c r="E218" s="8" t="s">
        <v>1578</v>
      </c>
      <c r="F218" s="8" t="s">
        <v>45</v>
      </c>
      <c r="G218" s="8" t="s">
        <v>1579</v>
      </c>
      <c r="H218" s="8"/>
      <c r="I218" s="8" t="s">
        <v>122</v>
      </c>
      <c r="J218" s="8" t="s">
        <v>31</v>
      </c>
      <c r="K218" s="8" t="s">
        <v>595</v>
      </c>
      <c r="L218" s="8" t="s">
        <v>33</v>
      </c>
      <c r="M218" s="8" t="s">
        <v>90</v>
      </c>
      <c r="N218" s="8" t="s">
        <v>133</v>
      </c>
      <c r="O218" s="8" t="s">
        <v>1580</v>
      </c>
      <c r="P218" s="8" t="s">
        <v>1521</v>
      </c>
      <c r="Q218" s="8" t="s">
        <v>1040</v>
      </c>
      <c r="R218" s="8" t="s">
        <v>1581</v>
      </c>
      <c r="S218" s="8" t="s">
        <v>133</v>
      </c>
      <c r="T218" s="35" t="s">
        <v>40</v>
      </c>
      <c r="U218" s="38">
        <v>43.475000000000001</v>
      </c>
      <c r="V218" s="38">
        <v>364</v>
      </c>
      <c r="W218" s="38">
        <f t="shared" si="14"/>
        <v>15824.9</v>
      </c>
      <c r="X218" s="38"/>
      <c r="Y218" s="39" t="s">
        <v>1964</v>
      </c>
    </row>
    <row r="219" spans="1:25" ht="72" x14ac:dyDescent="0.3">
      <c r="A219" s="5" t="s">
        <v>1899</v>
      </c>
      <c r="B219" s="8" t="s">
        <v>1582</v>
      </c>
      <c r="C219" s="8" t="s">
        <v>1583</v>
      </c>
      <c r="D219" s="8" t="s">
        <v>282</v>
      </c>
      <c r="E219" s="8" t="s">
        <v>1584</v>
      </c>
      <c r="F219" s="8" t="s">
        <v>45</v>
      </c>
      <c r="G219" s="8" t="s">
        <v>1585</v>
      </c>
      <c r="H219" s="8"/>
      <c r="I219" s="8" t="s">
        <v>399</v>
      </c>
      <c r="J219" s="8" t="s">
        <v>31</v>
      </c>
      <c r="K219" s="8" t="s">
        <v>595</v>
      </c>
      <c r="L219" s="8" t="s">
        <v>33</v>
      </c>
      <c r="M219" s="8" t="s">
        <v>80</v>
      </c>
      <c r="N219" s="8" t="s">
        <v>133</v>
      </c>
      <c r="O219" s="8" t="s">
        <v>1050</v>
      </c>
      <c r="P219" s="8" t="s">
        <v>270</v>
      </c>
      <c r="Q219" s="8" t="s">
        <v>1586</v>
      </c>
      <c r="R219" s="8" t="s">
        <v>1587</v>
      </c>
      <c r="S219" s="8" t="s">
        <v>133</v>
      </c>
      <c r="T219" s="35" t="s">
        <v>40</v>
      </c>
      <c r="U219" s="38">
        <v>48.125</v>
      </c>
      <c r="V219" s="38">
        <v>248</v>
      </c>
      <c r="W219" s="38">
        <f t="shared" si="14"/>
        <v>11935</v>
      </c>
      <c r="X219" s="38"/>
      <c r="Y219" s="39" t="s">
        <v>1964</v>
      </c>
    </row>
    <row r="220" spans="1:25" ht="115.2" x14ac:dyDescent="0.3">
      <c r="A220" s="5" t="s">
        <v>1900</v>
      </c>
      <c r="B220" s="8" t="s">
        <v>1588</v>
      </c>
      <c r="C220" s="8" t="s">
        <v>1589</v>
      </c>
      <c r="D220" s="8" t="s">
        <v>282</v>
      </c>
      <c r="E220" s="8" t="s">
        <v>1590</v>
      </c>
      <c r="F220" s="8" t="s">
        <v>45</v>
      </c>
      <c r="G220" s="8" t="s">
        <v>1061</v>
      </c>
      <c r="H220" s="8"/>
      <c r="I220" s="8" t="s">
        <v>122</v>
      </c>
      <c r="J220" s="8" t="s">
        <v>31</v>
      </c>
      <c r="K220" s="8" t="s">
        <v>595</v>
      </c>
      <c r="L220" s="8" t="s">
        <v>33</v>
      </c>
      <c r="M220" s="8" t="s">
        <v>661</v>
      </c>
      <c r="N220" s="8" t="s">
        <v>133</v>
      </c>
      <c r="O220" s="8" t="s">
        <v>1050</v>
      </c>
      <c r="P220" s="8" t="s">
        <v>826</v>
      </c>
      <c r="Q220" s="8" t="s">
        <v>357</v>
      </c>
      <c r="R220" s="8" t="s">
        <v>1587</v>
      </c>
      <c r="S220" s="8" t="s">
        <v>133</v>
      </c>
      <c r="T220" s="35" t="s">
        <v>40</v>
      </c>
      <c r="U220" s="38">
        <v>26.661999999999999</v>
      </c>
      <c r="V220" s="43">
        <v>66</v>
      </c>
      <c r="W220" s="38">
        <f t="shared" si="14"/>
        <v>1759.692</v>
      </c>
      <c r="X220" s="38"/>
      <c r="Y220" s="39" t="s">
        <v>1964</v>
      </c>
    </row>
    <row r="221" spans="1:25" ht="115.2" x14ac:dyDescent="0.3">
      <c r="A221" s="5" t="s">
        <v>1901</v>
      </c>
      <c r="B221" s="8" t="s">
        <v>1591</v>
      </c>
      <c r="C221" s="8" t="s">
        <v>1592</v>
      </c>
      <c r="D221" s="8" t="s">
        <v>282</v>
      </c>
      <c r="E221" s="8" t="s">
        <v>1593</v>
      </c>
      <c r="F221" s="8" t="s">
        <v>45</v>
      </c>
      <c r="G221" s="8" t="s">
        <v>1594</v>
      </c>
      <c r="H221" s="8"/>
      <c r="I221" s="8" t="s">
        <v>122</v>
      </c>
      <c r="J221" s="8" t="s">
        <v>47</v>
      </c>
      <c r="K221" s="8" t="s">
        <v>672</v>
      </c>
      <c r="L221" s="8" t="s">
        <v>49</v>
      </c>
      <c r="M221" s="8" t="s">
        <v>1034</v>
      </c>
      <c r="N221" s="8" t="s">
        <v>133</v>
      </c>
      <c r="O221" s="8" t="s">
        <v>1595</v>
      </c>
      <c r="P221" s="8" t="s">
        <v>1521</v>
      </c>
      <c r="Q221" s="8" t="s">
        <v>1596</v>
      </c>
      <c r="R221" s="8" t="s">
        <v>1597</v>
      </c>
      <c r="S221" s="8" t="s">
        <v>133</v>
      </c>
      <c r="T221" s="35" t="s">
        <v>40</v>
      </c>
      <c r="U221" s="38">
        <v>43.475000000000001</v>
      </c>
      <c r="V221" s="38">
        <v>299</v>
      </c>
      <c r="W221" s="38">
        <f t="shared" si="14"/>
        <v>12999.025</v>
      </c>
      <c r="X221" s="38"/>
      <c r="Y221" s="39" t="s">
        <v>1964</v>
      </c>
    </row>
    <row r="222" spans="1:25" ht="28.8" x14ac:dyDescent="0.3">
      <c r="A222" s="5" t="s">
        <v>1902</v>
      </c>
      <c r="B222" s="8" t="s">
        <v>1598</v>
      </c>
      <c r="C222" s="8" t="s">
        <v>1599</v>
      </c>
      <c r="D222" s="8" t="s">
        <v>282</v>
      </c>
      <c r="E222" s="8" t="s">
        <v>1600</v>
      </c>
      <c r="F222" s="8" t="s">
        <v>45</v>
      </c>
      <c r="G222" s="8" t="s">
        <v>1601</v>
      </c>
      <c r="H222" s="8"/>
      <c r="I222" s="8" t="s">
        <v>122</v>
      </c>
      <c r="J222" s="8" t="s">
        <v>167</v>
      </c>
      <c r="K222" s="8" t="s">
        <v>667</v>
      </c>
      <c r="L222" s="8" t="s">
        <v>169</v>
      </c>
      <c r="M222" s="8" t="s">
        <v>90</v>
      </c>
      <c r="N222" s="8" t="s">
        <v>133</v>
      </c>
      <c r="O222" s="8" t="s">
        <v>1098</v>
      </c>
      <c r="P222" s="8" t="s">
        <v>84</v>
      </c>
      <c r="Q222" s="8" t="s">
        <v>1032</v>
      </c>
      <c r="R222" s="8" t="s">
        <v>1100</v>
      </c>
      <c r="S222" s="8" t="s">
        <v>133</v>
      </c>
      <c r="T222" s="35" t="s">
        <v>40</v>
      </c>
      <c r="U222" s="38">
        <v>51</v>
      </c>
      <c r="V222" s="38">
        <v>364</v>
      </c>
      <c r="W222" s="38">
        <f t="shared" si="14"/>
        <v>18564</v>
      </c>
      <c r="X222" s="38"/>
      <c r="Y222" s="39" t="s">
        <v>1962</v>
      </c>
    </row>
    <row r="223" spans="1:25" ht="28.8" x14ac:dyDescent="0.3">
      <c r="A223" s="5" t="s">
        <v>1903</v>
      </c>
      <c r="B223" s="8" t="s">
        <v>1602</v>
      </c>
      <c r="C223" s="8" t="s">
        <v>1603</v>
      </c>
      <c r="D223" s="8" t="s">
        <v>282</v>
      </c>
      <c r="E223" s="8" t="s">
        <v>1604</v>
      </c>
      <c r="F223" s="8" t="s">
        <v>45</v>
      </c>
      <c r="G223" s="8" t="s">
        <v>1605</v>
      </c>
      <c r="H223" s="8"/>
      <c r="I223" s="8" t="s">
        <v>122</v>
      </c>
      <c r="J223" s="8" t="s">
        <v>167</v>
      </c>
      <c r="K223" s="8" t="s">
        <v>667</v>
      </c>
      <c r="L223" s="8" t="s">
        <v>169</v>
      </c>
      <c r="M223" s="8" t="s">
        <v>90</v>
      </c>
      <c r="N223" s="8" t="s">
        <v>133</v>
      </c>
      <c r="O223" s="8" t="s">
        <v>277</v>
      </c>
      <c r="P223" s="8" t="s">
        <v>35</v>
      </c>
      <c r="Q223" s="8" t="s">
        <v>1520</v>
      </c>
      <c r="R223" s="8" t="s">
        <v>1035</v>
      </c>
      <c r="S223" s="8" t="s">
        <v>133</v>
      </c>
      <c r="T223" s="35" t="s">
        <v>40</v>
      </c>
      <c r="U223" s="38">
        <v>54.667999999999999</v>
      </c>
      <c r="V223" s="38">
        <v>364</v>
      </c>
      <c r="W223" s="38">
        <f t="shared" si="14"/>
        <v>19899.151999999998</v>
      </c>
      <c r="X223" s="38"/>
      <c r="Y223" s="39" t="s">
        <v>1962</v>
      </c>
    </row>
    <row r="224" spans="1:25" ht="72" x14ac:dyDescent="0.3">
      <c r="A224" s="5" t="s">
        <v>1904</v>
      </c>
      <c r="B224" s="8" t="s">
        <v>1606</v>
      </c>
      <c r="C224" s="8" t="s">
        <v>1607</v>
      </c>
      <c r="D224" s="8" t="s">
        <v>282</v>
      </c>
      <c r="E224" s="8" t="s">
        <v>1608</v>
      </c>
      <c r="F224" s="8" t="s">
        <v>45</v>
      </c>
      <c r="G224" s="8" t="s">
        <v>1609</v>
      </c>
      <c r="H224" s="8"/>
      <c r="I224" s="8" t="s">
        <v>122</v>
      </c>
      <c r="J224" s="8" t="s">
        <v>167</v>
      </c>
      <c r="K224" s="8" t="s">
        <v>667</v>
      </c>
      <c r="L224" s="8" t="s">
        <v>169</v>
      </c>
      <c r="M224" s="8" t="s">
        <v>80</v>
      </c>
      <c r="N224" s="8" t="s">
        <v>133</v>
      </c>
      <c r="O224" s="8" t="s">
        <v>685</v>
      </c>
      <c r="P224" s="8" t="s">
        <v>128</v>
      </c>
      <c r="Q224" s="8" t="s">
        <v>686</v>
      </c>
      <c r="R224" s="8" t="s">
        <v>687</v>
      </c>
      <c r="S224" s="8" t="s">
        <v>133</v>
      </c>
      <c r="T224" s="35" t="s">
        <v>40</v>
      </c>
      <c r="U224" s="38">
        <f>51+58.516</f>
        <v>109.51599999999999</v>
      </c>
      <c r="V224" s="38">
        <v>248</v>
      </c>
      <c r="W224" s="38">
        <f t="shared" si="14"/>
        <v>27159.967999999997</v>
      </c>
      <c r="X224" s="38"/>
      <c r="Y224" s="39" t="s">
        <v>1962</v>
      </c>
    </row>
    <row r="225" spans="1:25" ht="28.8" x14ac:dyDescent="0.3">
      <c r="A225" s="5" t="s">
        <v>1905</v>
      </c>
      <c r="B225" s="8" t="s">
        <v>1610</v>
      </c>
      <c r="C225" s="8" t="s">
        <v>1611</v>
      </c>
      <c r="D225" s="8" t="s">
        <v>282</v>
      </c>
      <c r="E225" s="8" t="s">
        <v>1612</v>
      </c>
      <c r="F225" s="8" t="s">
        <v>45</v>
      </c>
      <c r="G225" s="8" t="s">
        <v>1613</v>
      </c>
      <c r="H225" s="8"/>
      <c r="I225" s="8" t="s">
        <v>122</v>
      </c>
      <c r="J225" s="8" t="s">
        <v>167</v>
      </c>
      <c r="K225" s="8" t="s">
        <v>667</v>
      </c>
      <c r="L225" s="8" t="s">
        <v>169</v>
      </c>
      <c r="M225" s="8" t="s">
        <v>90</v>
      </c>
      <c r="N225" s="8" t="s">
        <v>133</v>
      </c>
      <c r="O225" s="8" t="s">
        <v>1054</v>
      </c>
      <c r="P225" s="8" t="s">
        <v>84</v>
      </c>
      <c r="Q225" s="8" t="s">
        <v>594</v>
      </c>
      <c r="R225" s="8" t="s">
        <v>1111</v>
      </c>
      <c r="S225" s="8" t="s">
        <v>133</v>
      </c>
      <c r="T225" s="35" t="s">
        <v>40</v>
      </c>
      <c r="U225" s="38">
        <v>51</v>
      </c>
      <c r="V225" s="38">
        <v>364</v>
      </c>
      <c r="W225" s="38">
        <f t="shared" si="14"/>
        <v>18564</v>
      </c>
      <c r="X225" s="38"/>
      <c r="Y225" s="39" t="s">
        <v>1962</v>
      </c>
    </row>
    <row r="226" spans="1:25" ht="72" x14ac:dyDescent="0.3">
      <c r="A226" s="5" t="s">
        <v>1906</v>
      </c>
      <c r="B226" s="8" t="s">
        <v>1614</v>
      </c>
      <c r="C226" s="8" t="s">
        <v>1615</v>
      </c>
      <c r="D226" s="8" t="s">
        <v>282</v>
      </c>
      <c r="E226" s="8" t="s">
        <v>1616</v>
      </c>
      <c r="F226" s="8" t="s">
        <v>45</v>
      </c>
      <c r="G226" s="8" t="s">
        <v>677</v>
      </c>
      <c r="H226" s="8"/>
      <c r="I226" s="8" t="s">
        <v>122</v>
      </c>
      <c r="J226" s="8" t="s">
        <v>167</v>
      </c>
      <c r="K226" s="8" t="s">
        <v>667</v>
      </c>
      <c r="L226" s="8" t="s">
        <v>169</v>
      </c>
      <c r="M226" s="8" t="s">
        <v>80</v>
      </c>
      <c r="N226" s="8" t="s">
        <v>133</v>
      </c>
      <c r="O226" s="8" t="s">
        <v>379</v>
      </c>
      <c r="P226" s="8" t="s">
        <v>84</v>
      </c>
      <c r="Q226" s="8" t="s">
        <v>678</v>
      </c>
      <c r="R226" s="8" t="s">
        <v>679</v>
      </c>
      <c r="S226" s="8" t="s">
        <v>133</v>
      </c>
      <c r="T226" s="35" t="s">
        <v>40</v>
      </c>
      <c r="U226" s="38">
        <v>51</v>
      </c>
      <c r="V226" s="38">
        <v>248</v>
      </c>
      <c r="W226" s="38">
        <f t="shared" si="14"/>
        <v>12648</v>
      </c>
      <c r="X226" s="38"/>
      <c r="Y226" s="39" t="s">
        <v>1962</v>
      </c>
    </row>
    <row r="227" spans="1:25" ht="28.8" x14ac:dyDescent="0.3">
      <c r="A227" s="5" t="s">
        <v>1907</v>
      </c>
      <c r="B227" s="8" t="s">
        <v>1617</v>
      </c>
      <c r="C227" s="8" t="s">
        <v>1618</v>
      </c>
      <c r="D227" s="8" t="s">
        <v>282</v>
      </c>
      <c r="E227" s="8" t="s">
        <v>1619</v>
      </c>
      <c r="F227" s="8" t="s">
        <v>45</v>
      </c>
      <c r="G227" s="8" t="s">
        <v>1620</v>
      </c>
      <c r="H227" s="8"/>
      <c r="I227" s="8" t="s">
        <v>122</v>
      </c>
      <c r="J227" s="8" t="s">
        <v>167</v>
      </c>
      <c r="K227" s="8" t="s">
        <v>667</v>
      </c>
      <c r="L227" s="8" t="s">
        <v>169</v>
      </c>
      <c r="M227" s="8" t="s">
        <v>90</v>
      </c>
      <c r="N227" s="8" t="s">
        <v>133</v>
      </c>
      <c r="O227" s="8" t="s">
        <v>1118</v>
      </c>
      <c r="P227" s="8" t="s">
        <v>128</v>
      </c>
      <c r="Q227" s="8" t="s">
        <v>678</v>
      </c>
      <c r="R227" s="8" t="s">
        <v>1121</v>
      </c>
      <c r="S227" s="8" t="s">
        <v>133</v>
      </c>
      <c r="T227" s="35" t="s">
        <v>40</v>
      </c>
      <c r="U227" s="38">
        <f>51+58.516</f>
        <v>109.51599999999999</v>
      </c>
      <c r="V227" s="38">
        <v>364</v>
      </c>
      <c r="W227" s="38">
        <f t="shared" si="14"/>
        <v>39863.823999999993</v>
      </c>
      <c r="X227" s="38"/>
      <c r="Y227" s="39" t="s">
        <v>1962</v>
      </c>
    </row>
    <row r="228" spans="1:25" ht="100.8" x14ac:dyDescent="0.3">
      <c r="A228" s="5" t="s">
        <v>1908</v>
      </c>
      <c r="B228" s="8" t="s">
        <v>1621</v>
      </c>
      <c r="C228" s="8" t="s">
        <v>1622</v>
      </c>
      <c r="D228" s="8" t="s">
        <v>282</v>
      </c>
      <c r="E228" s="8" t="s">
        <v>1623</v>
      </c>
      <c r="F228" s="8" t="s">
        <v>45</v>
      </c>
      <c r="G228" s="8" t="s">
        <v>1624</v>
      </c>
      <c r="H228" s="8"/>
      <c r="I228" s="8" t="s">
        <v>122</v>
      </c>
      <c r="J228" s="8" t="s">
        <v>167</v>
      </c>
      <c r="K228" s="8" t="s">
        <v>667</v>
      </c>
      <c r="L228" s="8" t="s">
        <v>169</v>
      </c>
      <c r="M228" s="8" t="s">
        <v>1625</v>
      </c>
      <c r="N228" s="8" t="s">
        <v>133</v>
      </c>
      <c r="O228" s="8" t="s">
        <v>1016</v>
      </c>
      <c r="P228" s="8" t="s">
        <v>84</v>
      </c>
      <c r="Q228" s="8" t="s">
        <v>135</v>
      </c>
      <c r="R228" s="8" t="s">
        <v>1626</v>
      </c>
      <c r="S228" s="8" t="s">
        <v>133</v>
      </c>
      <c r="T228" s="35" t="s">
        <v>40</v>
      </c>
      <c r="U228" s="38">
        <v>51</v>
      </c>
      <c r="V228" s="38">
        <v>65</v>
      </c>
      <c r="W228" s="38">
        <f t="shared" si="14"/>
        <v>3315</v>
      </c>
      <c r="X228" s="38"/>
      <c r="Y228" s="39" t="s">
        <v>1962</v>
      </c>
    </row>
    <row r="229" spans="1:25" ht="129.6" x14ac:dyDescent="0.3">
      <c r="A229" s="5" t="s">
        <v>1909</v>
      </c>
      <c r="B229" s="8" t="s">
        <v>1627</v>
      </c>
      <c r="C229" s="8" t="s">
        <v>1628</v>
      </c>
      <c r="D229" s="8" t="s">
        <v>282</v>
      </c>
      <c r="E229" s="8" t="s">
        <v>1629</v>
      </c>
      <c r="F229" s="8" t="s">
        <v>45</v>
      </c>
      <c r="G229" s="8" t="s">
        <v>1630</v>
      </c>
      <c r="H229" s="8"/>
      <c r="I229" s="8" t="s">
        <v>122</v>
      </c>
      <c r="J229" s="8" t="s">
        <v>167</v>
      </c>
      <c r="K229" s="8" t="s">
        <v>667</v>
      </c>
      <c r="L229" s="8" t="s">
        <v>169</v>
      </c>
      <c r="M229" s="8" t="s">
        <v>1165</v>
      </c>
      <c r="N229" s="8" t="s">
        <v>133</v>
      </c>
      <c r="O229" s="8" t="s">
        <v>1016</v>
      </c>
      <c r="P229" s="8" t="s">
        <v>128</v>
      </c>
      <c r="Q229" s="8" t="s">
        <v>1631</v>
      </c>
      <c r="R229" s="8" t="s">
        <v>1626</v>
      </c>
      <c r="S229" s="8" t="s">
        <v>133</v>
      </c>
      <c r="T229" s="35" t="s">
        <v>40</v>
      </c>
      <c r="U229" s="38">
        <f>51+58.516</f>
        <v>109.51599999999999</v>
      </c>
      <c r="V229" s="38">
        <v>299</v>
      </c>
      <c r="W229" s="38">
        <f t="shared" si="14"/>
        <v>32745.283999999996</v>
      </c>
      <c r="X229" s="38"/>
      <c r="Y229" s="39" t="s">
        <v>1962</v>
      </c>
    </row>
    <row r="230" spans="1:25" ht="72" x14ac:dyDescent="0.3">
      <c r="A230" s="5" t="s">
        <v>1910</v>
      </c>
      <c r="B230" s="8" t="s">
        <v>1632</v>
      </c>
      <c r="C230" s="8" t="s">
        <v>1633</v>
      </c>
      <c r="D230" s="8" t="s">
        <v>282</v>
      </c>
      <c r="E230" s="8" t="s">
        <v>1634</v>
      </c>
      <c r="F230" s="8" t="s">
        <v>45</v>
      </c>
      <c r="G230" s="8" t="s">
        <v>324</v>
      </c>
      <c r="H230" s="8"/>
      <c r="I230" s="8" t="s">
        <v>122</v>
      </c>
      <c r="J230" s="8" t="s">
        <v>167</v>
      </c>
      <c r="K230" s="8" t="s">
        <v>667</v>
      </c>
      <c r="L230" s="8" t="s">
        <v>169</v>
      </c>
      <c r="M230" s="8" t="s">
        <v>80</v>
      </c>
      <c r="N230" s="8" t="s">
        <v>133</v>
      </c>
      <c r="O230" s="8" t="s">
        <v>548</v>
      </c>
      <c r="P230" s="8" t="s">
        <v>84</v>
      </c>
      <c r="Q230" s="8" t="s">
        <v>1057</v>
      </c>
      <c r="R230" s="8" t="s">
        <v>1626</v>
      </c>
      <c r="S230" s="8" t="s">
        <v>133</v>
      </c>
      <c r="T230" s="35" t="s">
        <v>40</v>
      </c>
      <c r="U230" s="38">
        <v>51</v>
      </c>
      <c r="V230" s="38">
        <v>248</v>
      </c>
      <c r="W230" s="38">
        <f t="shared" si="14"/>
        <v>12648</v>
      </c>
      <c r="X230" s="38"/>
      <c r="Y230" s="39" t="s">
        <v>1962</v>
      </c>
    </row>
    <row r="231" spans="1:25" ht="28.8" x14ac:dyDescent="0.3">
      <c r="A231" s="5" t="s">
        <v>1911</v>
      </c>
      <c r="B231" s="8" t="s">
        <v>1635</v>
      </c>
      <c r="C231" s="8" t="s">
        <v>1636</v>
      </c>
      <c r="D231" s="8" t="s">
        <v>282</v>
      </c>
      <c r="E231" s="8" t="s">
        <v>1637</v>
      </c>
      <c r="F231" s="8" t="s">
        <v>45</v>
      </c>
      <c r="G231" s="8" t="s">
        <v>1638</v>
      </c>
      <c r="H231" s="8"/>
      <c r="I231" s="8" t="s">
        <v>122</v>
      </c>
      <c r="J231" s="8" t="s">
        <v>167</v>
      </c>
      <c r="K231" s="8" t="s">
        <v>667</v>
      </c>
      <c r="L231" s="8" t="s">
        <v>169</v>
      </c>
      <c r="M231" s="8" t="s">
        <v>90</v>
      </c>
      <c r="N231" s="8" t="s">
        <v>133</v>
      </c>
      <c r="O231" s="8" t="s">
        <v>1126</v>
      </c>
      <c r="P231" s="8" t="s">
        <v>84</v>
      </c>
      <c r="Q231" s="8" t="s">
        <v>1639</v>
      </c>
      <c r="R231" s="8" t="s">
        <v>1127</v>
      </c>
      <c r="S231" s="8" t="s">
        <v>133</v>
      </c>
      <c r="T231" s="35" t="s">
        <v>40</v>
      </c>
      <c r="U231" s="38">
        <v>51</v>
      </c>
      <c r="V231" s="38">
        <v>364</v>
      </c>
      <c r="W231" s="38">
        <f t="shared" si="14"/>
        <v>18564</v>
      </c>
      <c r="X231" s="38"/>
      <c r="Y231" s="39" t="s">
        <v>1962</v>
      </c>
    </row>
    <row r="232" spans="1:25" ht="72" x14ac:dyDescent="0.3">
      <c r="A232" s="5" t="s">
        <v>1912</v>
      </c>
      <c r="B232" s="8" t="s">
        <v>1640</v>
      </c>
      <c r="C232" s="8" t="s">
        <v>1641</v>
      </c>
      <c r="D232" s="8" t="s">
        <v>282</v>
      </c>
      <c r="E232" s="8" t="s">
        <v>1642</v>
      </c>
      <c r="F232" s="8" t="s">
        <v>45</v>
      </c>
      <c r="G232" s="8" t="s">
        <v>1643</v>
      </c>
      <c r="H232" s="8"/>
      <c r="I232" s="8" t="s">
        <v>122</v>
      </c>
      <c r="J232" s="8" t="s">
        <v>167</v>
      </c>
      <c r="K232" s="8" t="s">
        <v>667</v>
      </c>
      <c r="L232" s="8" t="s">
        <v>169</v>
      </c>
      <c r="M232" s="8" t="s">
        <v>80</v>
      </c>
      <c r="N232" s="8" t="s">
        <v>133</v>
      </c>
      <c r="O232" s="8" t="s">
        <v>709</v>
      </c>
      <c r="P232" s="8" t="s">
        <v>84</v>
      </c>
      <c r="Q232" s="8" t="s">
        <v>710</v>
      </c>
      <c r="R232" s="8" t="s">
        <v>711</v>
      </c>
      <c r="S232" s="8" t="s">
        <v>133</v>
      </c>
      <c r="T232" s="35" t="s">
        <v>40</v>
      </c>
      <c r="U232" s="38">
        <v>51</v>
      </c>
      <c r="V232" s="38">
        <v>248</v>
      </c>
      <c r="W232" s="38">
        <f t="shared" si="14"/>
        <v>12648</v>
      </c>
      <c r="X232" s="38"/>
      <c r="Y232" s="39" t="s">
        <v>1962</v>
      </c>
    </row>
    <row r="233" spans="1:25" ht="72" x14ac:dyDescent="0.3">
      <c r="A233" s="5" t="s">
        <v>1913</v>
      </c>
      <c r="B233" s="8" t="s">
        <v>1644</v>
      </c>
      <c r="C233" s="8" t="s">
        <v>1645</v>
      </c>
      <c r="D233" s="8" t="s">
        <v>282</v>
      </c>
      <c r="E233" s="8" t="s">
        <v>1646</v>
      </c>
      <c r="F233" s="8" t="s">
        <v>45</v>
      </c>
      <c r="G233" s="8" t="s">
        <v>1647</v>
      </c>
      <c r="H233" s="8"/>
      <c r="I233" s="8" t="s">
        <v>122</v>
      </c>
      <c r="J233" s="8" t="s">
        <v>167</v>
      </c>
      <c r="K233" s="8" t="s">
        <v>667</v>
      </c>
      <c r="L233" s="8" t="s">
        <v>169</v>
      </c>
      <c r="M233" s="8" t="s">
        <v>1243</v>
      </c>
      <c r="N233" s="8" t="s">
        <v>133</v>
      </c>
      <c r="O233" s="8" t="s">
        <v>534</v>
      </c>
      <c r="P233" s="8" t="s">
        <v>84</v>
      </c>
      <c r="Q233" s="8" t="s">
        <v>1069</v>
      </c>
      <c r="R233" s="8" t="s">
        <v>654</v>
      </c>
      <c r="S233" s="8" t="s">
        <v>133</v>
      </c>
      <c r="T233" s="35" t="s">
        <v>40</v>
      </c>
      <c r="U233" s="38">
        <v>51</v>
      </c>
      <c r="V233" s="38">
        <v>194</v>
      </c>
      <c r="W233" s="38">
        <f t="shared" si="14"/>
        <v>9894</v>
      </c>
      <c r="X233" s="38"/>
      <c r="Y233" s="39" t="s">
        <v>1962</v>
      </c>
    </row>
    <row r="234" spans="1:25" ht="28.8" x14ac:dyDescent="0.3">
      <c r="A234" s="5" t="s">
        <v>1914</v>
      </c>
      <c r="B234" s="8" t="s">
        <v>1648</v>
      </c>
      <c r="C234" s="8" t="s">
        <v>1649</v>
      </c>
      <c r="D234" s="8" t="s">
        <v>282</v>
      </c>
      <c r="E234" s="8" t="s">
        <v>1650</v>
      </c>
      <c r="F234" s="8" t="s">
        <v>45</v>
      </c>
      <c r="G234" s="8" t="s">
        <v>1651</v>
      </c>
      <c r="H234" s="8"/>
      <c r="I234" s="8" t="s">
        <v>122</v>
      </c>
      <c r="J234" s="8" t="s">
        <v>167</v>
      </c>
      <c r="K234" s="8" t="s">
        <v>667</v>
      </c>
      <c r="L234" s="8" t="s">
        <v>169</v>
      </c>
      <c r="M234" s="8" t="s">
        <v>90</v>
      </c>
      <c r="N234" s="8" t="s">
        <v>133</v>
      </c>
      <c r="O234" s="8" t="s">
        <v>1652</v>
      </c>
      <c r="P234" s="8" t="s">
        <v>128</v>
      </c>
      <c r="Q234" s="8" t="s">
        <v>1069</v>
      </c>
      <c r="R234" s="8" t="s">
        <v>1653</v>
      </c>
      <c r="S234" s="8" t="s">
        <v>133</v>
      </c>
      <c r="T234" s="35" t="s">
        <v>40</v>
      </c>
      <c r="U234" s="38">
        <f>51+58.516</f>
        <v>109.51599999999999</v>
      </c>
      <c r="V234" s="38">
        <v>364</v>
      </c>
      <c r="W234" s="38">
        <f t="shared" si="14"/>
        <v>39863.823999999993</v>
      </c>
      <c r="X234" s="38"/>
      <c r="Y234" s="39" t="s">
        <v>1962</v>
      </c>
    </row>
    <row r="235" spans="1:25" ht="72" x14ac:dyDescent="0.3">
      <c r="A235" s="5" t="s">
        <v>1915</v>
      </c>
      <c r="B235" s="8" t="s">
        <v>1654</v>
      </c>
      <c r="C235" s="8" t="s">
        <v>1655</v>
      </c>
      <c r="D235" s="8" t="s">
        <v>282</v>
      </c>
      <c r="E235" s="8" t="s">
        <v>1656</v>
      </c>
      <c r="F235" s="8" t="s">
        <v>45</v>
      </c>
      <c r="G235" s="8" t="s">
        <v>1657</v>
      </c>
      <c r="H235" s="8"/>
      <c r="I235" s="8" t="s">
        <v>122</v>
      </c>
      <c r="J235" s="8" t="s">
        <v>167</v>
      </c>
      <c r="K235" s="8" t="s">
        <v>667</v>
      </c>
      <c r="L235" s="8" t="s">
        <v>169</v>
      </c>
      <c r="M235" s="8" t="s">
        <v>80</v>
      </c>
      <c r="N235" s="8" t="s">
        <v>133</v>
      </c>
      <c r="O235" s="8" t="s">
        <v>1658</v>
      </c>
      <c r="P235" s="8" t="s">
        <v>84</v>
      </c>
      <c r="Q235" s="8" t="s">
        <v>1659</v>
      </c>
      <c r="R235" s="8" t="s">
        <v>1133</v>
      </c>
      <c r="S235" s="8" t="s">
        <v>133</v>
      </c>
      <c r="T235" s="35" t="s">
        <v>40</v>
      </c>
      <c r="U235" s="38">
        <v>51</v>
      </c>
      <c r="V235" s="38">
        <v>248</v>
      </c>
      <c r="W235" s="38">
        <f t="shared" si="14"/>
        <v>12648</v>
      </c>
      <c r="X235" s="38"/>
      <c r="Y235" s="39" t="s">
        <v>1962</v>
      </c>
    </row>
    <row r="236" spans="1:25" ht="72" x14ac:dyDescent="0.3">
      <c r="A236" s="5" t="s">
        <v>1916</v>
      </c>
      <c r="B236" s="8" t="s">
        <v>1660</v>
      </c>
      <c r="C236" s="8" t="s">
        <v>1661</v>
      </c>
      <c r="D236" s="8" t="s">
        <v>282</v>
      </c>
      <c r="E236" s="8" t="s">
        <v>1662</v>
      </c>
      <c r="F236" s="8" t="s">
        <v>45</v>
      </c>
      <c r="G236" s="8" t="s">
        <v>1663</v>
      </c>
      <c r="H236" s="8"/>
      <c r="I236" s="8" t="s">
        <v>122</v>
      </c>
      <c r="J236" s="8" t="s">
        <v>167</v>
      </c>
      <c r="K236" s="8" t="s">
        <v>667</v>
      </c>
      <c r="L236" s="8" t="s">
        <v>169</v>
      </c>
      <c r="M236" s="8" t="s">
        <v>80</v>
      </c>
      <c r="N236" s="8" t="s">
        <v>133</v>
      </c>
      <c r="O236" s="8" t="s">
        <v>1159</v>
      </c>
      <c r="P236" s="8" t="s">
        <v>84</v>
      </c>
      <c r="Q236" s="8" t="s">
        <v>92</v>
      </c>
      <c r="R236" s="8" t="s">
        <v>1046</v>
      </c>
      <c r="S236" s="8" t="s">
        <v>133</v>
      </c>
      <c r="T236" s="35" t="s">
        <v>40</v>
      </c>
      <c r="U236" s="38">
        <v>51</v>
      </c>
      <c r="V236" s="38">
        <v>248</v>
      </c>
      <c r="W236" s="38">
        <f t="shared" si="14"/>
        <v>12648</v>
      </c>
      <c r="X236" s="38"/>
      <c r="Y236" s="39" t="s">
        <v>1962</v>
      </c>
    </row>
    <row r="237" spans="1:25" ht="86.4" x14ac:dyDescent="0.3">
      <c r="A237" s="5" t="s">
        <v>1917</v>
      </c>
      <c r="B237" s="8" t="s">
        <v>1664</v>
      </c>
      <c r="C237" s="8" t="s">
        <v>1665</v>
      </c>
      <c r="D237" s="8" t="s">
        <v>282</v>
      </c>
      <c r="E237" s="8" t="s">
        <v>1666</v>
      </c>
      <c r="F237" s="8" t="s">
        <v>45</v>
      </c>
      <c r="G237" s="8" t="s">
        <v>1667</v>
      </c>
      <c r="H237" s="8"/>
      <c r="I237" s="8" t="s">
        <v>122</v>
      </c>
      <c r="J237" s="8" t="s">
        <v>31</v>
      </c>
      <c r="K237" s="8" t="s">
        <v>595</v>
      </c>
      <c r="L237" s="8" t="s">
        <v>33</v>
      </c>
      <c r="M237" s="8" t="s">
        <v>34</v>
      </c>
      <c r="N237" s="8" t="s">
        <v>133</v>
      </c>
      <c r="O237" s="8" t="s">
        <v>1668</v>
      </c>
      <c r="P237" s="8" t="s">
        <v>35</v>
      </c>
      <c r="Q237" s="8" t="s">
        <v>1044</v>
      </c>
      <c r="R237" s="8" t="s">
        <v>1139</v>
      </c>
      <c r="S237" s="8" t="s">
        <v>133</v>
      </c>
      <c r="T237" s="35" t="s">
        <v>40</v>
      </c>
      <c r="U237" s="38">
        <v>54.667999999999999</v>
      </c>
      <c r="V237" s="38">
        <v>116</v>
      </c>
      <c r="W237" s="38">
        <f t="shared" si="14"/>
        <v>6341.4880000000003</v>
      </c>
      <c r="X237" s="38"/>
      <c r="Y237" s="39" t="s">
        <v>1962</v>
      </c>
    </row>
    <row r="238" spans="1:25" ht="72" x14ac:dyDescent="0.3">
      <c r="A238" s="5" t="s">
        <v>1918</v>
      </c>
      <c r="B238" s="8" t="s">
        <v>1669</v>
      </c>
      <c r="C238" s="8" t="s">
        <v>1670</v>
      </c>
      <c r="D238" s="8" t="s">
        <v>282</v>
      </c>
      <c r="E238" s="8" t="s">
        <v>1671</v>
      </c>
      <c r="F238" s="8" t="s">
        <v>45</v>
      </c>
      <c r="G238" s="8" t="s">
        <v>1672</v>
      </c>
      <c r="H238" s="8"/>
      <c r="I238" s="8" t="s">
        <v>122</v>
      </c>
      <c r="J238" s="8" t="s">
        <v>31</v>
      </c>
      <c r="K238" s="8" t="s">
        <v>595</v>
      </c>
      <c r="L238" s="8" t="s">
        <v>33</v>
      </c>
      <c r="M238" s="8" t="s">
        <v>80</v>
      </c>
      <c r="N238" s="8" t="s">
        <v>133</v>
      </c>
      <c r="O238" s="8" t="s">
        <v>1668</v>
      </c>
      <c r="P238" s="8" t="s">
        <v>128</v>
      </c>
      <c r="Q238" s="8" t="s">
        <v>91</v>
      </c>
      <c r="R238" s="8" t="s">
        <v>1139</v>
      </c>
      <c r="S238" s="8" t="s">
        <v>133</v>
      </c>
      <c r="T238" s="35" t="s">
        <v>40</v>
      </c>
      <c r="U238" s="38">
        <f>51+58.516</f>
        <v>109.51599999999999</v>
      </c>
      <c r="V238" s="38">
        <v>248</v>
      </c>
      <c r="W238" s="38">
        <f t="shared" si="14"/>
        <v>27159.967999999997</v>
      </c>
      <c r="X238" s="38"/>
      <c r="Y238" s="39" t="s">
        <v>1962</v>
      </c>
    </row>
    <row r="239" spans="1:25" ht="57.6" x14ac:dyDescent="0.3">
      <c r="A239" s="5" t="s">
        <v>1919</v>
      </c>
      <c r="B239" s="8" t="s">
        <v>1673</v>
      </c>
      <c r="C239" s="8" t="s">
        <v>1674</v>
      </c>
      <c r="D239" s="8" t="s">
        <v>282</v>
      </c>
      <c r="E239" s="8" t="s">
        <v>1675</v>
      </c>
      <c r="F239" s="8" t="s">
        <v>45</v>
      </c>
      <c r="G239" s="8" t="s">
        <v>493</v>
      </c>
      <c r="H239" s="8"/>
      <c r="I239" s="8" t="s">
        <v>122</v>
      </c>
      <c r="J239" s="8" t="s">
        <v>67</v>
      </c>
      <c r="K239" s="8" t="s">
        <v>123</v>
      </c>
      <c r="L239" s="8" t="s">
        <v>69</v>
      </c>
      <c r="M239" s="8" t="s">
        <v>616</v>
      </c>
      <c r="N239" s="8" t="s">
        <v>84</v>
      </c>
      <c r="O239" s="8" t="s">
        <v>1676</v>
      </c>
      <c r="P239" s="8" t="s">
        <v>72</v>
      </c>
      <c r="Q239" s="8" t="s">
        <v>1045</v>
      </c>
      <c r="R239" s="8" t="s">
        <v>496</v>
      </c>
      <c r="S239" s="8" t="s">
        <v>84</v>
      </c>
      <c r="T239" s="35" t="s">
        <v>40</v>
      </c>
      <c r="U239" s="38">
        <v>54.25</v>
      </c>
      <c r="V239" s="38">
        <v>152</v>
      </c>
      <c r="W239" s="38">
        <f t="shared" si="14"/>
        <v>8246</v>
      </c>
      <c r="X239" s="38"/>
      <c r="Y239" s="39" t="s">
        <v>1962</v>
      </c>
    </row>
    <row r="240" spans="1:25" ht="57.6" x14ac:dyDescent="0.3">
      <c r="A240" s="5" t="s">
        <v>1920</v>
      </c>
      <c r="B240" s="8" t="s">
        <v>1677</v>
      </c>
      <c r="C240" s="8" t="s">
        <v>1678</v>
      </c>
      <c r="D240" s="8" t="s">
        <v>282</v>
      </c>
      <c r="E240" s="8" t="s">
        <v>1679</v>
      </c>
      <c r="F240" s="8" t="s">
        <v>45</v>
      </c>
      <c r="G240" s="8" t="s">
        <v>486</v>
      </c>
      <c r="H240" s="8"/>
      <c r="I240" s="8" t="s">
        <v>122</v>
      </c>
      <c r="J240" s="8" t="s">
        <v>67</v>
      </c>
      <c r="K240" s="8" t="s">
        <v>123</v>
      </c>
      <c r="L240" s="8" t="s">
        <v>69</v>
      </c>
      <c r="M240" s="8" t="s">
        <v>616</v>
      </c>
      <c r="N240" s="8" t="s">
        <v>84</v>
      </c>
      <c r="O240" s="8" t="s">
        <v>187</v>
      </c>
      <c r="P240" s="8" t="s">
        <v>297</v>
      </c>
      <c r="Q240" s="8" t="s">
        <v>487</v>
      </c>
      <c r="R240" s="8" t="s">
        <v>488</v>
      </c>
      <c r="S240" s="8" t="s">
        <v>84</v>
      </c>
      <c r="T240" s="35" t="s">
        <v>40</v>
      </c>
      <c r="U240" s="38">
        <v>109.05500000000001</v>
      </c>
      <c r="V240" s="38">
        <v>152</v>
      </c>
      <c r="W240" s="38">
        <f t="shared" ref="W240:W276" si="15">U240*V240</f>
        <v>16576.36</v>
      </c>
      <c r="X240" s="38"/>
      <c r="Y240" s="39" t="s">
        <v>1962</v>
      </c>
    </row>
    <row r="241" spans="1:25" ht="28.8" x14ac:dyDescent="0.3">
      <c r="A241" s="5" t="s">
        <v>1921</v>
      </c>
      <c r="B241" s="8" t="s">
        <v>1680</v>
      </c>
      <c r="C241" s="8" t="s">
        <v>1681</v>
      </c>
      <c r="D241" s="8" t="s">
        <v>282</v>
      </c>
      <c r="E241" s="8" t="s">
        <v>1682</v>
      </c>
      <c r="F241" s="8" t="s">
        <v>45</v>
      </c>
      <c r="G241" s="8" t="s">
        <v>478</v>
      </c>
      <c r="H241" s="8"/>
      <c r="I241" s="8" t="s">
        <v>122</v>
      </c>
      <c r="J241" s="8" t="s">
        <v>67</v>
      </c>
      <c r="K241" s="8" t="s">
        <v>123</v>
      </c>
      <c r="L241" s="8" t="s">
        <v>69</v>
      </c>
      <c r="M241" s="8" t="s">
        <v>611</v>
      </c>
      <c r="N241" s="8" t="s">
        <v>84</v>
      </c>
      <c r="O241" s="8" t="s">
        <v>479</v>
      </c>
      <c r="P241" s="8" t="s">
        <v>72</v>
      </c>
      <c r="Q241" s="8" t="s">
        <v>480</v>
      </c>
      <c r="R241" s="8" t="s">
        <v>481</v>
      </c>
      <c r="S241" s="8" t="s">
        <v>84</v>
      </c>
      <c r="T241" s="35" t="s">
        <v>40</v>
      </c>
      <c r="U241" s="38">
        <v>54.25</v>
      </c>
      <c r="V241" s="38">
        <v>223</v>
      </c>
      <c r="W241" s="38">
        <f t="shared" si="15"/>
        <v>12097.75</v>
      </c>
      <c r="X241" s="38"/>
      <c r="Y241" s="39" t="s">
        <v>1962</v>
      </c>
    </row>
    <row r="242" spans="1:25" ht="57.6" x14ac:dyDescent="0.3">
      <c r="A242" s="5" t="s">
        <v>1922</v>
      </c>
      <c r="B242" s="8" t="s">
        <v>1683</v>
      </c>
      <c r="C242" s="8" t="s">
        <v>1684</v>
      </c>
      <c r="D242" s="8" t="s">
        <v>282</v>
      </c>
      <c r="E242" s="8" t="s">
        <v>1685</v>
      </c>
      <c r="F242" s="8" t="s">
        <v>45</v>
      </c>
      <c r="G242" s="8" t="s">
        <v>469</v>
      </c>
      <c r="H242" s="8" t="s">
        <v>470</v>
      </c>
      <c r="I242" s="8" t="s">
        <v>295</v>
      </c>
      <c r="J242" s="8" t="s">
        <v>67</v>
      </c>
      <c r="K242" s="8" t="s">
        <v>123</v>
      </c>
      <c r="L242" s="8" t="s">
        <v>69</v>
      </c>
      <c r="M242" s="8" t="s">
        <v>616</v>
      </c>
      <c r="N242" s="8" t="s">
        <v>133</v>
      </c>
      <c r="O242" s="8" t="s">
        <v>471</v>
      </c>
      <c r="P242" s="8" t="s">
        <v>151</v>
      </c>
      <c r="Q242" s="8" t="s">
        <v>472</v>
      </c>
      <c r="R242" s="8" t="s">
        <v>473</v>
      </c>
      <c r="S242" s="8" t="s">
        <v>133</v>
      </c>
      <c r="T242" s="35" t="s">
        <v>40</v>
      </c>
      <c r="U242" s="40">
        <f>27.521+105.25</f>
        <v>132.77100000000002</v>
      </c>
      <c r="V242" s="38">
        <v>152</v>
      </c>
      <c r="W242" s="38">
        <f t="shared" si="15"/>
        <v>20181.192000000003</v>
      </c>
      <c r="X242" s="38"/>
      <c r="Y242" s="39" t="s">
        <v>1962</v>
      </c>
    </row>
    <row r="243" spans="1:25" ht="72" x14ac:dyDescent="0.3">
      <c r="A243" s="5" t="s">
        <v>1923</v>
      </c>
      <c r="B243" s="8" t="s">
        <v>1686</v>
      </c>
      <c r="C243" s="8" t="s">
        <v>1687</v>
      </c>
      <c r="D243" s="8" t="s">
        <v>282</v>
      </c>
      <c r="E243" s="8" t="s">
        <v>1688</v>
      </c>
      <c r="F243" s="8" t="s">
        <v>45</v>
      </c>
      <c r="G243" s="8" t="s">
        <v>463</v>
      </c>
      <c r="H243" s="8"/>
      <c r="I243" s="8" t="s">
        <v>295</v>
      </c>
      <c r="J243" s="8" t="s">
        <v>67</v>
      </c>
      <c r="K243" s="8" t="s">
        <v>123</v>
      </c>
      <c r="L243" s="8" t="s">
        <v>69</v>
      </c>
      <c r="M243" s="8" t="s">
        <v>623</v>
      </c>
      <c r="N243" s="8" t="s">
        <v>133</v>
      </c>
      <c r="O243" s="8" t="s">
        <v>456</v>
      </c>
      <c r="P243" s="8" t="s">
        <v>151</v>
      </c>
      <c r="Q243" s="8" t="s">
        <v>464</v>
      </c>
      <c r="R243" s="8" t="s">
        <v>458</v>
      </c>
      <c r="S243" s="8" t="s">
        <v>133</v>
      </c>
      <c r="T243" s="35" t="s">
        <v>40</v>
      </c>
      <c r="U243" s="40">
        <f>27.521+105.25</f>
        <v>132.77100000000002</v>
      </c>
      <c r="V243" s="38">
        <v>71</v>
      </c>
      <c r="W243" s="38">
        <f t="shared" si="15"/>
        <v>9426.7410000000018</v>
      </c>
      <c r="X243" s="38"/>
      <c r="Y243" s="39" t="s">
        <v>1962</v>
      </c>
    </row>
    <row r="244" spans="1:25" ht="57.6" x14ac:dyDescent="0.3">
      <c r="A244" s="5" t="s">
        <v>1924</v>
      </c>
      <c r="B244" s="8" t="s">
        <v>1689</v>
      </c>
      <c r="C244" s="8" t="s">
        <v>1690</v>
      </c>
      <c r="D244" s="8" t="s">
        <v>282</v>
      </c>
      <c r="E244" s="8" t="s">
        <v>1691</v>
      </c>
      <c r="F244" s="8" t="s">
        <v>45</v>
      </c>
      <c r="G244" s="8" t="s">
        <v>455</v>
      </c>
      <c r="H244" s="8" t="s">
        <v>338</v>
      </c>
      <c r="I244" s="8" t="s">
        <v>295</v>
      </c>
      <c r="J244" s="8" t="s">
        <v>67</v>
      </c>
      <c r="K244" s="8" t="s">
        <v>123</v>
      </c>
      <c r="L244" s="8" t="s">
        <v>69</v>
      </c>
      <c r="M244" s="8" t="s">
        <v>616</v>
      </c>
      <c r="N244" s="8" t="s">
        <v>133</v>
      </c>
      <c r="O244" s="8" t="s">
        <v>456</v>
      </c>
      <c r="P244" s="8" t="s">
        <v>72</v>
      </c>
      <c r="Q244" s="8" t="s">
        <v>457</v>
      </c>
      <c r="R244" s="8" t="s">
        <v>458</v>
      </c>
      <c r="S244" s="8" t="s">
        <v>133</v>
      </c>
      <c r="T244" s="35" t="s">
        <v>40</v>
      </c>
      <c r="U244" s="38">
        <v>105.25</v>
      </c>
      <c r="V244" s="38">
        <v>152</v>
      </c>
      <c r="W244" s="38">
        <f t="shared" si="15"/>
        <v>15998</v>
      </c>
      <c r="X244" s="38"/>
      <c r="Y244" s="39" t="s">
        <v>1962</v>
      </c>
    </row>
    <row r="245" spans="1:25" ht="28.8" x14ac:dyDescent="0.3">
      <c r="A245" s="5" t="s">
        <v>1925</v>
      </c>
      <c r="B245" s="8" t="s">
        <v>1692</v>
      </c>
      <c r="C245" s="8" t="s">
        <v>1693</v>
      </c>
      <c r="D245" s="8" t="s">
        <v>282</v>
      </c>
      <c r="E245" s="8" t="s">
        <v>1694</v>
      </c>
      <c r="F245" s="8" t="s">
        <v>45</v>
      </c>
      <c r="G245" s="8" t="s">
        <v>447</v>
      </c>
      <c r="H245" s="8" t="s">
        <v>448</v>
      </c>
      <c r="I245" s="8" t="s">
        <v>295</v>
      </c>
      <c r="J245" s="8" t="s">
        <v>67</v>
      </c>
      <c r="K245" s="8" t="s">
        <v>123</v>
      </c>
      <c r="L245" s="8" t="s">
        <v>69</v>
      </c>
      <c r="M245" s="8" t="s">
        <v>611</v>
      </c>
      <c r="N245" s="8" t="s">
        <v>133</v>
      </c>
      <c r="O245" s="8" t="s">
        <v>449</v>
      </c>
      <c r="P245" s="8" t="s">
        <v>72</v>
      </c>
      <c r="Q245" s="8" t="s">
        <v>450</v>
      </c>
      <c r="R245" s="8" t="s">
        <v>451</v>
      </c>
      <c r="S245" s="8" t="s">
        <v>133</v>
      </c>
      <c r="T245" s="35" t="s">
        <v>40</v>
      </c>
      <c r="U245" s="38">
        <v>105.25</v>
      </c>
      <c r="V245" s="38">
        <v>223</v>
      </c>
      <c r="W245" s="38">
        <f t="shared" si="15"/>
        <v>23470.75</v>
      </c>
      <c r="X245" s="38"/>
      <c r="Y245" s="39" t="s">
        <v>1962</v>
      </c>
    </row>
    <row r="246" spans="1:25" ht="28.8" x14ac:dyDescent="0.3">
      <c r="A246" s="5" t="s">
        <v>1926</v>
      </c>
      <c r="B246" s="8" t="s">
        <v>1695</v>
      </c>
      <c r="C246" s="8" t="s">
        <v>1696</v>
      </c>
      <c r="D246" s="8" t="s">
        <v>282</v>
      </c>
      <c r="E246" s="8" t="s">
        <v>1697</v>
      </c>
      <c r="F246" s="8" t="s">
        <v>45</v>
      </c>
      <c r="G246" s="8" t="s">
        <v>441</v>
      </c>
      <c r="H246" s="8"/>
      <c r="I246" s="8" t="s">
        <v>295</v>
      </c>
      <c r="J246" s="8" t="s">
        <v>67</v>
      </c>
      <c r="K246" s="8" t="s">
        <v>123</v>
      </c>
      <c r="L246" s="8" t="s">
        <v>69</v>
      </c>
      <c r="M246" s="8" t="s">
        <v>611</v>
      </c>
      <c r="N246" s="8" t="s">
        <v>133</v>
      </c>
      <c r="O246" s="8" t="s">
        <v>1698</v>
      </c>
      <c r="P246" s="8" t="s">
        <v>72</v>
      </c>
      <c r="Q246" s="8" t="s">
        <v>1699</v>
      </c>
      <c r="R246" s="8" t="s">
        <v>443</v>
      </c>
      <c r="S246" s="8" t="s">
        <v>133</v>
      </c>
      <c r="T246" s="35" t="s">
        <v>40</v>
      </c>
      <c r="U246" s="38">
        <v>105.25</v>
      </c>
      <c r="V246" s="38">
        <v>223</v>
      </c>
      <c r="W246" s="38">
        <f t="shared" si="15"/>
        <v>23470.75</v>
      </c>
      <c r="X246" s="38"/>
      <c r="Y246" s="39" t="s">
        <v>1962</v>
      </c>
    </row>
    <row r="247" spans="1:25" ht="57.6" x14ac:dyDescent="0.3">
      <c r="A247" s="5" t="s">
        <v>1927</v>
      </c>
      <c r="B247" s="8" t="s">
        <v>1700</v>
      </c>
      <c r="C247" s="8" t="s">
        <v>1701</v>
      </c>
      <c r="D247" s="8" t="s">
        <v>282</v>
      </c>
      <c r="E247" s="8" t="s">
        <v>1702</v>
      </c>
      <c r="F247" s="8" t="s">
        <v>45</v>
      </c>
      <c r="G247" s="8" t="s">
        <v>433</v>
      </c>
      <c r="H247" s="8"/>
      <c r="I247" s="8" t="s">
        <v>295</v>
      </c>
      <c r="J247" s="8" t="s">
        <v>67</v>
      </c>
      <c r="K247" s="8" t="s">
        <v>123</v>
      </c>
      <c r="L247" s="8" t="s">
        <v>69</v>
      </c>
      <c r="M247" s="8" t="s">
        <v>616</v>
      </c>
      <c r="N247" s="8" t="s">
        <v>133</v>
      </c>
      <c r="O247" s="8" t="s">
        <v>434</v>
      </c>
      <c r="P247" s="8" t="s">
        <v>72</v>
      </c>
      <c r="Q247" s="8" t="s">
        <v>435</v>
      </c>
      <c r="R247" s="8" t="s">
        <v>436</v>
      </c>
      <c r="S247" s="8" t="s">
        <v>133</v>
      </c>
      <c r="T247" s="35" t="s">
        <v>40</v>
      </c>
      <c r="U247" s="38">
        <v>105.25</v>
      </c>
      <c r="V247" s="38">
        <v>152</v>
      </c>
      <c r="W247" s="38">
        <f t="shared" si="15"/>
        <v>15998</v>
      </c>
      <c r="X247" s="38"/>
      <c r="Y247" s="39" t="s">
        <v>1962</v>
      </c>
    </row>
    <row r="248" spans="1:25" ht="28.8" x14ac:dyDescent="0.3">
      <c r="A248" s="5" t="s">
        <v>1928</v>
      </c>
      <c r="B248" s="8" t="s">
        <v>1703</v>
      </c>
      <c r="C248" s="8" t="s">
        <v>1704</v>
      </c>
      <c r="D248" s="8" t="s">
        <v>282</v>
      </c>
      <c r="E248" s="8" t="s">
        <v>1705</v>
      </c>
      <c r="F248" s="8" t="s">
        <v>45</v>
      </c>
      <c r="G248" s="8" t="s">
        <v>426</v>
      </c>
      <c r="H248" s="8"/>
      <c r="I248" s="8" t="s">
        <v>122</v>
      </c>
      <c r="J248" s="8" t="s">
        <v>67</v>
      </c>
      <c r="K248" s="8" t="s">
        <v>123</v>
      </c>
      <c r="L248" s="8" t="s">
        <v>69</v>
      </c>
      <c r="M248" s="8" t="s">
        <v>611</v>
      </c>
      <c r="N248" s="8" t="s">
        <v>84</v>
      </c>
      <c r="O248" s="8" t="s">
        <v>350</v>
      </c>
      <c r="P248" s="8" t="s">
        <v>151</v>
      </c>
      <c r="Q248" s="8" t="s">
        <v>427</v>
      </c>
      <c r="R248" s="8" t="s">
        <v>428</v>
      </c>
      <c r="S248" s="8" t="s">
        <v>84</v>
      </c>
      <c r="T248" s="35" t="s">
        <v>40</v>
      </c>
      <c r="U248" s="40">
        <f>27.521+54.25</f>
        <v>81.771000000000001</v>
      </c>
      <c r="V248" s="38">
        <v>223</v>
      </c>
      <c r="W248" s="38">
        <f t="shared" si="15"/>
        <v>18234.933000000001</v>
      </c>
      <c r="X248" s="38"/>
      <c r="Y248" s="39" t="s">
        <v>1962</v>
      </c>
    </row>
    <row r="249" spans="1:25" ht="57.6" x14ac:dyDescent="0.3">
      <c r="A249" s="5" t="s">
        <v>1929</v>
      </c>
      <c r="B249" s="8" t="s">
        <v>1706</v>
      </c>
      <c r="C249" s="8" t="s">
        <v>1707</v>
      </c>
      <c r="D249" s="8" t="s">
        <v>282</v>
      </c>
      <c r="E249" s="8" t="s">
        <v>1708</v>
      </c>
      <c r="F249" s="8" t="s">
        <v>45</v>
      </c>
      <c r="G249" s="8" t="s">
        <v>419</v>
      </c>
      <c r="H249" s="8"/>
      <c r="I249" s="8" t="s">
        <v>122</v>
      </c>
      <c r="J249" s="8" t="s">
        <v>67</v>
      </c>
      <c r="K249" s="8" t="s">
        <v>123</v>
      </c>
      <c r="L249" s="8" t="s">
        <v>69</v>
      </c>
      <c r="M249" s="8" t="s">
        <v>616</v>
      </c>
      <c r="N249" s="8" t="s">
        <v>84</v>
      </c>
      <c r="O249" s="8" t="s">
        <v>143</v>
      </c>
      <c r="P249" s="8" t="s">
        <v>72</v>
      </c>
      <c r="Q249" s="8" t="s">
        <v>420</v>
      </c>
      <c r="R249" s="8" t="s">
        <v>421</v>
      </c>
      <c r="S249" s="8" t="s">
        <v>84</v>
      </c>
      <c r="T249" s="35" t="s">
        <v>40</v>
      </c>
      <c r="U249" s="38">
        <v>54.25</v>
      </c>
      <c r="V249" s="38">
        <v>152</v>
      </c>
      <c r="W249" s="38">
        <f t="shared" si="15"/>
        <v>8246</v>
      </c>
      <c r="X249" s="38"/>
      <c r="Y249" s="39" t="s">
        <v>1962</v>
      </c>
    </row>
    <row r="250" spans="1:25" ht="86.4" x14ac:dyDescent="0.3">
      <c r="A250" s="5" t="s">
        <v>1930</v>
      </c>
      <c r="B250" s="8" t="s">
        <v>1709</v>
      </c>
      <c r="C250" s="8" t="s">
        <v>1710</v>
      </c>
      <c r="D250" s="8" t="s">
        <v>282</v>
      </c>
      <c r="E250" s="8" t="s">
        <v>1711</v>
      </c>
      <c r="F250" s="8" t="s">
        <v>45</v>
      </c>
      <c r="G250" s="8" t="s">
        <v>1712</v>
      </c>
      <c r="H250" s="8"/>
      <c r="I250" s="8" t="s">
        <v>122</v>
      </c>
      <c r="J250" s="8" t="s">
        <v>167</v>
      </c>
      <c r="K250" s="8" t="s">
        <v>667</v>
      </c>
      <c r="L250" s="8" t="s">
        <v>169</v>
      </c>
      <c r="M250" s="8" t="s">
        <v>34</v>
      </c>
      <c r="N250" s="8" t="s">
        <v>84</v>
      </c>
      <c r="O250" s="8" t="s">
        <v>1713</v>
      </c>
      <c r="P250" s="8" t="s">
        <v>133</v>
      </c>
      <c r="Q250" s="8" t="s">
        <v>1714</v>
      </c>
      <c r="R250" s="8" t="s">
        <v>1715</v>
      </c>
      <c r="S250" s="8" t="s">
        <v>84</v>
      </c>
      <c r="T250" s="35" t="s">
        <v>40</v>
      </c>
      <c r="U250" s="38">
        <v>51</v>
      </c>
      <c r="V250" s="38">
        <v>116</v>
      </c>
      <c r="W250" s="38">
        <f t="shared" si="15"/>
        <v>5916</v>
      </c>
      <c r="X250" s="38"/>
      <c r="Y250" s="39" t="s">
        <v>1962</v>
      </c>
    </row>
    <row r="251" spans="1:25" ht="72" x14ac:dyDescent="0.3">
      <c r="A251" s="5" t="s">
        <v>1931</v>
      </c>
      <c r="B251" s="8" t="s">
        <v>1716</v>
      </c>
      <c r="C251" s="8" t="s">
        <v>1717</v>
      </c>
      <c r="D251" s="8" t="s">
        <v>282</v>
      </c>
      <c r="E251" s="8" t="s">
        <v>1718</v>
      </c>
      <c r="F251" s="8" t="s">
        <v>45</v>
      </c>
      <c r="G251" s="8" t="s">
        <v>1719</v>
      </c>
      <c r="H251" s="8"/>
      <c r="I251" s="8" t="s">
        <v>122</v>
      </c>
      <c r="J251" s="8" t="s">
        <v>167</v>
      </c>
      <c r="K251" s="8" t="s">
        <v>667</v>
      </c>
      <c r="L251" s="8" t="s">
        <v>169</v>
      </c>
      <c r="M251" s="8" t="s">
        <v>80</v>
      </c>
      <c r="N251" s="8" t="s">
        <v>84</v>
      </c>
      <c r="O251" s="8" t="s">
        <v>1713</v>
      </c>
      <c r="P251" s="8" t="s">
        <v>133</v>
      </c>
      <c r="Q251" s="8" t="s">
        <v>1714</v>
      </c>
      <c r="R251" s="8" t="s">
        <v>1720</v>
      </c>
      <c r="S251" s="8" t="s">
        <v>84</v>
      </c>
      <c r="T251" s="35" t="s">
        <v>40</v>
      </c>
      <c r="U251" s="38">
        <v>51</v>
      </c>
      <c r="V251" s="38">
        <v>248</v>
      </c>
      <c r="W251" s="38">
        <f t="shared" si="15"/>
        <v>12648</v>
      </c>
      <c r="X251" s="38"/>
      <c r="Y251" s="39" t="s">
        <v>1962</v>
      </c>
    </row>
    <row r="252" spans="1:25" ht="28.8" x14ac:dyDescent="0.3">
      <c r="A252" s="5" t="s">
        <v>1932</v>
      </c>
      <c r="B252" s="8" t="s">
        <v>1721</v>
      </c>
      <c r="C252" s="8" t="s">
        <v>1722</v>
      </c>
      <c r="D252" s="8" t="s">
        <v>282</v>
      </c>
      <c r="E252" s="8" t="s">
        <v>1723</v>
      </c>
      <c r="F252" s="8" t="s">
        <v>45</v>
      </c>
      <c r="G252" s="8" t="s">
        <v>1724</v>
      </c>
      <c r="H252" s="8"/>
      <c r="I252" s="8" t="s">
        <v>122</v>
      </c>
      <c r="J252" s="8" t="s">
        <v>167</v>
      </c>
      <c r="K252" s="8" t="s">
        <v>667</v>
      </c>
      <c r="L252" s="8" t="s">
        <v>169</v>
      </c>
      <c r="M252" s="8" t="s">
        <v>90</v>
      </c>
      <c r="N252" s="8" t="s">
        <v>84</v>
      </c>
      <c r="O252" s="8" t="s">
        <v>1725</v>
      </c>
      <c r="P252" s="8" t="s">
        <v>133</v>
      </c>
      <c r="Q252" s="8" t="s">
        <v>1726</v>
      </c>
      <c r="R252" s="8" t="s">
        <v>1727</v>
      </c>
      <c r="S252" s="8" t="s">
        <v>84</v>
      </c>
      <c r="T252" s="35" t="s">
        <v>40</v>
      </c>
      <c r="U252" s="38">
        <v>51</v>
      </c>
      <c r="V252" s="38">
        <v>364</v>
      </c>
      <c r="W252" s="38">
        <f t="shared" si="15"/>
        <v>18564</v>
      </c>
      <c r="X252" s="38"/>
      <c r="Y252" s="39" t="s">
        <v>1962</v>
      </c>
    </row>
    <row r="253" spans="1:25" ht="72" x14ac:dyDescent="0.3">
      <c r="A253" s="5" t="s">
        <v>1933</v>
      </c>
      <c r="B253" s="8" t="s">
        <v>1728</v>
      </c>
      <c r="C253" s="8" t="s">
        <v>1729</v>
      </c>
      <c r="D253" s="8" t="s">
        <v>282</v>
      </c>
      <c r="E253" s="8" t="s">
        <v>1730</v>
      </c>
      <c r="F253" s="8" t="s">
        <v>45</v>
      </c>
      <c r="G253" s="8" t="s">
        <v>1731</v>
      </c>
      <c r="H253" s="8"/>
      <c r="I253" s="8" t="s">
        <v>122</v>
      </c>
      <c r="J253" s="8" t="s">
        <v>167</v>
      </c>
      <c r="K253" s="8" t="s">
        <v>667</v>
      </c>
      <c r="L253" s="8" t="s">
        <v>169</v>
      </c>
      <c r="M253" s="8" t="s">
        <v>80</v>
      </c>
      <c r="N253" s="8" t="s">
        <v>128</v>
      </c>
      <c r="O253" s="8" t="s">
        <v>1118</v>
      </c>
      <c r="P253" s="8" t="s">
        <v>133</v>
      </c>
      <c r="Q253" s="8" t="s">
        <v>596</v>
      </c>
      <c r="R253" s="8" t="s">
        <v>1312</v>
      </c>
      <c r="S253" s="8" t="s">
        <v>84</v>
      </c>
      <c r="T253" s="35" t="s">
        <v>40</v>
      </c>
      <c r="U253" s="38">
        <f>58.516+51</f>
        <v>109.51599999999999</v>
      </c>
      <c r="V253" s="38">
        <v>248</v>
      </c>
      <c r="W253" s="38">
        <f t="shared" si="15"/>
        <v>27159.967999999997</v>
      </c>
      <c r="X253" s="38"/>
      <c r="Y253" s="39" t="s">
        <v>1962</v>
      </c>
    </row>
    <row r="254" spans="1:25" ht="28.8" x14ac:dyDescent="0.3">
      <c r="A254" s="5" t="s">
        <v>1934</v>
      </c>
      <c r="B254" s="8" t="s">
        <v>1732</v>
      </c>
      <c r="C254" s="8" t="s">
        <v>1733</v>
      </c>
      <c r="D254" s="8" t="s">
        <v>282</v>
      </c>
      <c r="E254" s="8" t="s">
        <v>1734</v>
      </c>
      <c r="F254" s="8" t="s">
        <v>45</v>
      </c>
      <c r="G254" s="8" t="s">
        <v>1735</v>
      </c>
      <c r="H254" s="8"/>
      <c r="I254" s="8" t="s">
        <v>122</v>
      </c>
      <c r="J254" s="8" t="s">
        <v>167</v>
      </c>
      <c r="K254" s="8" t="s">
        <v>667</v>
      </c>
      <c r="L254" s="8" t="s">
        <v>169</v>
      </c>
      <c r="M254" s="8" t="s">
        <v>90</v>
      </c>
      <c r="N254" s="8" t="s">
        <v>84</v>
      </c>
      <c r="O254" s="8" t="s">
        <v>1028</v>
      </c>
      <c r="P254" s="8" t="s">
        <v>133</v>
      </c>
      <c r="Q254" s="8" t="s">
        <v>694</v>
      </c>
      <c r="R254" s="8" t="s">
        <v>1736</v>
      </c>
      <c r="S254" s="8" t="s">
        <v>84</v>
      </c>
      <c r="T254" s="35" t="s">
        <v>40</v>
      </c>
      <c r="U254" s="38">
        <v>51</v>
      </c>
      <c r="V254" s="38">
        <v>364</v>
      </c>
      <c r="W254" s="38">
        <f t="shared" si="15"/>
        <v>18564</v>
      </c>
      <c r="X254" s="38"/>
      <c r="Y254" s="39" t="s">
        <v>1962</v>
      </c>
    </row>
    <row r="255" spans="1:25" ht="72" x14ac:dyDescent="0.3">
      <c r="A255" s="5" t="s">
        <v>1935</v>
      </c>
      <c r="B255" s="8" t="s">
        <v>1737</v>
      </c>
      <c r="C255" s="8" t="s">
        <v>1738</v>
      </c>
      <c r="D255" s="8" t="s">
        <v>282</v>
      </c>
      <c r="E255" s="8" t="s">
        <v>1739</v>
      </c>
      <c r="F255" s="8" t="s">
        <v>45</v>
      </c>
      <c r="G255" s="8" t="s">
        <v>1025</v>
      </c>
      <c r="H255" s="8"/>
      <c r="I255" s="8" t="s">
        <v>122</v>
      </c>
      <c r="J255" s="8" t="s">
        <v>167</v>
      </c>
      <c r="K255" s="8" t="s">
        <v>667</v>
      </c>
      <c r="L255" s="8" t="s">
        <v>169</v>
      </c>
      <c r="M255" s="8" t="s">
        <v>80</v>
      </c>
      <c r="N255" s="8" t="s">
        <v>84</v>
      </c>
      <c r="O255" s="8" t="s">
        <v>548</v>
      </c>
      <c r="P255" s="8" t="s">
        <v>133</v>
      </c>
      <c r="Q255" s="8" t="s">
        <v>859</v>
      </c>
      <c r="R255" s="8" t="s">
        <v>550</v>
      </c>
      <c r="S255" s="8" t="s">
        <v>84</v>
      </c>
      <c r="T255" s="35" t="s">
        <v>40</v>
      </c>
      <c r="U255" s="38">
        <v>51</v>
      </c>
      <c r="V255" s="38">
        <v>248</v>
      </c>
      <c r="W255" s="38">
        <f t="shared" si="15"/>
        <v>12648</v>
      </c>
      <c r="X255" s="38"/>
      <c r="Y255" s="39" t="s">
        <v>1962</v>
      </c>
    </row>
    <row r="256" spans="1:25" ht="28.8" x14ac:dyDescent="0.3">
      <c r="A256" s="5" t="s">
        <v>1936</v>
      </c>
      <c r="B256" s="8" t="s">
        <v>1740</v>
      </c>
      <c r="C256" s="8" t="s">
        <v>1741</v>
      </c>
      <c r="D256" s="8" t="s">
        <v>282</v>
      </c>
      <c r="E256" s="8" t="s">
        <v>1742</v>
      </c>
      <c r="F256" s="8" t="s">
        <v>45</v>
      </c>
      <c r="G256" s="8" t="s">
        <v>1743</v>
      </c>
      <c r="H256" s="8"/>
      <c r="I256" s="8" t="s">
        <v>122</v>
      </c>
      <c r="J256" s="8" t="s">
        <v>167</v>
      </c>
      <c r="K256" s="8" t="s">
        <v>667</v>
      </c>
      <c r="L256" s="8" t="s">
        <v>169</v>
      </c>
      <c r="M256" s="8" t="s">
        <v>90</v>
      </c>
      <c r="N256" s="8" t="s">
        <v>128</v>
      </c>
      <c r="O256" s="8" t="s">
        <v>709</v>
      </c>
      <c r="P256" s="8" t="s">
        <v>133</v>
      </c>
      <c r="Q256" s="8" t="s">
        <v>1744</v>
      </c>
      <c r="R256" s="8" t="s">
        <v>1058</v>
      </c>
      <c r="S256" s="8" t="s">
        <v>84</v>
      </c>
      <c r="T256" s="35" t="s">
        <v>40</v>
      </c>
      <c r="U256" s="38">
        <f>58.516+51</f>
        <v>109.51599999999999</v>
      </c>
      <c r="V256" s="38">
        <v>364</v>
      </c>
      <c r="W256" s="38">
        <f t="shared" si="15"/>
        <v>39863.823999999993</v>
      </c>
      <c r="X256" s="38"/>
      <c r="Y256" s="39" t="s">
        <v>1962</v>
      </c>
    </row>
    <row r="257" spans="1:25" ht="72" x14ac:dyDescent="0.3">
      <c r="A257" s="5" t="s">
        <v>1937</v>
      </c>
      <c r="B257" s="8" t="s">
        <v>1745</v>
      </c>
      <c r="C257" s="8" t="s">
        <v>1746</v>
      </c>
      <c r="D257" s="8" t="s">
        <v>282</v>
      </c>
      <c r="E257" s="8" t="s">
        <v>1747</v>
      </c>
      <c r="F257" s="8" t="s">
        <v>45</v>
      </c>
      <c r="G257" s="8" t="s">
        <v>1024</v>
      </c>
      <c r="H257" s="8"/>
      <c r="I257" s="8" t="s">
        <v>122</v>
      </c>
      <c r="J257" s="8" t="s">
        <v>167</v>
      </c>
      <c r="K257" s="8" t="s">
        <v>667</v>
      </c>
      <c r="L257" s="8" t="s">
        <v>169</v>
      </c>
      <c r="M257" s="8" t="s">
        <v>1243</v>
      </c>
      <c r="N257" s="8" t="s">
        <v>84</v>
      </c>
      <c r="O257" s="8" t="s">
        <v>1748</v>
      </c>
      <c r="P257" s="8" t="s">
        <v>133</v>
      </c>
      <c r="Q257" s="8" t="s">
        <v>1749</v>
      </c>
      <c r="R257" s="8" t="s">
        <v>1750</v>
      </c>
      <c r="S257" s="8" t="s">
        <v>84</v>
      </c>
      <c r="T257" s="35" t="s">
        <v>40</v>
      </c>
      <c r="U257" s="38">
        <v>51</v>
      </c>
      <c r="V257" s="38">
        <v>194</v>
      </c>
      <c r="W257" s="38">
        <f t="shared" si="15"/>
        <v>9894</v>
      </c>
      <c r="X257" s="38"/>
      <c r="Y257" s="39" t="s">
        <v>1962</v>
      </c>
    </row>
    <row r="258" spans="1:25" ht="72" x14ac:dyDescent="0.3">
      <c r="A258" s="5" t="s">
        <v>1938</v>
      </c>
      <c r="B258" s="8" t="s">
        <v>1751</v>
      </c>
      <c r="C258" s="8" t="s">
        <v>1752</v>
      </c>
      <c r="D258" s="8" t="s">
        <v>282</v>
      </c>
      <c r="E258" s="8" t="s">
        <v>1753</v>
      </c>
      <c r="F258" s="8" t="s">
        <v>45</v>
      </c>
      <c r="G258" s="8" t="s">
        <v>1026</v>
      </c>
      <c r="H258" s="8"/>
      <c r="I258" s="8" t="s">
        <v>122</v>
      </c>
      <c r="J258" s="8" t="s">
        <v>167</v>
      </c>
      <c r="K258" s="8" t="s">
        <v>667</v>
      </c>
      <c r="L258" s="8" t="s">
        <v>169</v>
      </c>
      <c r="M258" s="8" t="s">
        <v>80</v>
      </c>
      <c r="N258" s="8" t="s">
        <v>84</v>
      </c>
      <c r="O258" s="8" t="s">
        <v>534</v>
      </c>
      <c r="P258" s="8" t="s">
        <v>133</v>
      </c>
      <c r="Q258" s="8" t="s">
        <v>724</v>
      </c>
      <c r="R258" s="8" t="s">
        <v>725</v>
      </c>
      <c r="S258" s="8" t="s">
        <v>84</v>
      </c>
      <c r="T258" s="35" t="s">
        <v>40</v>
      </c>
      <c r="U258" s="38">
        <v>51</v>
      </c>
      <c r="V258" s="38">
        <v>248</v>
      </c>
      <c r="W258" s="38">
        <f t="shared" si="15"/>
        <v>12648</v>
      </c>
      <c r="X258" s="38"/>
      <c r="Y258" s="39" t="s">
        <v>1962</v>
      </c>
    </row>
    <row r="259" spans="1:25" ht="86.4" x14ac:dyDescent="0.3">
      <c r="A259" s="5" t="s">
        <v>1939</v>
      </c>
      <c r="B259" s="8" t="s">
        <v>1754</v>
      </c>
      <c r="C259" s="8" t="s">
        <v>1755</v>
      </c>
      <c r="D259" s="8" t="s">
        <v>282</v>
      </c>
      <c r="E259" s="8" t="s">
        <v>1756</v>
      </c>
      <c r="F259" s="8" t="s">
        <v>45</v>
      </c>
      <c r="G259" s="8" t="s">
        <v>1757</v>
      </c>
      <c r="H259" s="8"/>
      <c r="I259" s="8" t="s">
        <v>122</v>
      </c>
      <c r="J259" s="8" t="s">
        <v>167</v>
      </c>
      <c r="K259" s="8" t="s">
        <v>667</v>
      </c>
      <c r="L259" s="8" t="s">
        <v>169</v>
      </c>
      <c r="M259" s="8" t="s">
        <v>34</v>
      </c>
      <c r="N259" s="8" t="s">
        <v>84</v>
      </c>
      <c r="O259" s="8" t="s">
        <v>1652</v>
      </c>
      <c r="P259" s="8" t="s">
        <v>133</v>
      </c>
      <c r="Q259" s="8" t="s">
        <v>1758</v>
      </c>
      <c r="R259" s="8" t="s">
        <v>1343</v>
      </c>
      <c r="S259" s="8" t="s">
        <v>84</v>
      </c>
      <c r="T259" s="35" t="s">
        <v>40</v>
      </c>
      <c r="U259" s="38">
        <v>51</v>
      </c>
      <c r="V259" s="38">
        <v>116</v>
      </c>
      <c r="W259" s="38">
        <f t="shared" si="15"/>
        <v>5916</v>
      </c>
      <c r="X259" s="38"/>
      <c r="Y259" s="39" t="s">
        <v>1962</v>
      </c>
    </row>
    <row r="260" spans="1:25" ht="72" x14ac:dyDescent="0.3">
      <c r="A260" s="5" t="s">
        <v>1940</v>
      </c>
      <c r="B260" s="8" t="s">
        <v>1759</v>
      </c>
      <c r="C260" s="8" t="s">
        <v>1760</v>
      </c>
      <c r="D260" s="8" t="s">
        <v>282</v>
      </c>
      <c r="E260" s="8" t="s">
        <v>1761</v>
      </c>
      <c r="F260" s="8" t="s">
        <v>45</v>
      </c>
      <c r="G260" s="8" t="s">
        <v>1762</v>
      </c>
      <c r="H260" s="8"/>
      <c r="I260" s="8" t="s">
        <v>122</v>
      </c>
      <c r="J260" s="8" t="s">
        <v>31</v>
      </c>
      <c r="K260" s="8" t="s">
        <v>595</v>
      </c>
      <c r="L260" s="8" t="s">
        <v>33</v>
      </c>
      <c r="M260" s="8" t="s">
        <v>80</v>
      </c>
      <c r="N260" s="8" t="s">
        <v>128</v>
      </c>
      <c r="O260" s="8" t="s">
        <v>1763</v>
      </c>
      <c r="P260" s="8" t="s">
        <v>133</v>
      </c>
      <c r="Q260" s="8" t="s">
        <v>1758</v>
      </c>
      <c r="R260" s="8" t="s">
        <v>1343</v>
      </c>
      <c r="S260" s="8" t="s">
        <v>84</v>
      </c>
      <c r="T260" s="35" t="s">
        <v>40</v>
      </c>
      <c r="U260" s="38">
        <f>58.516+51</f>
        <v>109.51599999999999</v>
      </c>
      <c r="V260" s="38">
        <v>248</v>
      </c>
      <c r="W260" s="38">
        <f t="shared" si="15"/>
        <v>27159.967999999997</v>
      </c>
      <c r="X260" s="38"/>
      <c r="Y260" s="39" t="s">
        <v>1962</v>
      </c>
    </row>
    <row r="261" spans="1:25" ht="72" x14ac:dyDescent="0.3">
      <c r="A261" s="5" t="s">
        <v>1941</v>
      </c>
      <c r="B261" s="8" t="s">
        <v>1764</v>
      </c>
      <c r="C261" s="8" t="s">
        <v>1765</v>
      </c>
      <c r="D261" s="8" t="s">
        <v>282</v>
      </c>
      <c r="E261" s="8" t="s">
        <v>1766</v>
      </c>
      <c r="F261" s="8" t="s">
        <v>45</v>
      </c>
      <c r="G261" s="8" t="s">
        <v>1030</v>
      </c>
      <c r="H261" s="8"/>
      <c r="I261" s="8" t="s">
        <v>122</v>
      </c>
      <c r="J261" s="8" t="s">
        <v>167</v>
      </c>
      <c r="K261" s="8" t="s">
        <v>667</v>
      </c>
      <c r="L261" s="8" t="s">
        <v>169</v>
      </c>
      <c r="M261" s="8" t="s">
        <v>80</v>
      </c>
      <c r="N261" s="8" t="s">
        <v>84</v>
      </c>
      <c r="O261" s="8" t="s">
        <v>1443</v>
      </c>
      <c r="P261" s="8" t="s">
        <v>133</v>
      </c>
      <c r="Q261" s="8" t="s">
        <v>1659</v>
      </c>
      <c r="R261" s="8" t="s">
        <v>1350</v>
      </c>
      <c r="S261" s="8" t="s">
        <v>84</v>
      </c>
      <c r="T261" s="35" t="s">
        <v>40</v>
      </c>
      <c r="U261" s="38">
        <v>51</v>
      </c>
      <c r="V261" s="38">
        <v>248</v>
      </c>
      <c r="W261" s="38">
        <f t="shared" si="15"/>
        <v>12648</v>
      </c>
      <c r="X261" s="38"/>
      <c r="Y261" s="39" t="s">
        <v>1962</v>
      </c>
    </row>
    <row r="262" spans="1:25" ht="28.8" x14ac:dyDescent="0.3">
      <c r="A262" s="5" t="s">
        <v>1942</v>
      </c>
      <c r="B262" s="8" t="s">
        <v>1767</v>
      </c>
      <c r="C262" s="8" t="s">
        <v>1768</v>
      </c>
      <c r="D262" s="8" t="s">
        <v>282</v>
      </c>
      <c r="E262" s="8" t="s">
        <v>1769</v>
      </c>
      <c r="F262" s="8" t="s">
        <v>45</v>
      </c>
      <c r="G262" s="8" t="s">
        <v>1770</v>
      </c>
      <c r="H262" s="8"/>
      <c r="I262" s="8" t="s">
        <v>122</v>
      </c>
      <c r="J262" s="8" t="s">
        <v>167</v>
      </c>
      <c r="K262" s="8" t="s">
        <v>667</v>
      </c>
      <c r="L262" s="8" t="s">
        <v>169</v>
      </c>
      <c r="M262" s="8" t="s">
        <v>90</v>
      </c>
      <c r="N262" s="8" t="s">
        <v>128</v>
      </c>
      <c r="O262" s="8" t="s">
        <v>1138</v>
      </c>
      <c r="P262" s="8" t="s">
        <v>133</v>
      </c>
      <c r="Q262" s="8" t="s">
        <v>1771</v>
      </c>
      <c r="R262" s="8" t="s">
        <v>1356</v>
      </c>
      <c r="S262" s="8" t="s">
        <v>84</v>
      </c>
      <c r="T262" s="35" t="s">
        <v>40</v>
      </c>
      <c r="U262" s="38">
        <f>58.516+51</f>
        <v>109.51599999999999</v>
      </c>
      <c r="V262" s="38">
        <v>364</v>
      </c>
      <c r="W262" s="38">
        <f t="shared" si="15"/>
        <v>39863.823999999993</v>
      </c>
      <c r="X262" s="38"/>
      <c r="Y262" s="39" t="s">
        <v>1962</v>
      </c>
    </row>
    <row r="263" spans="1:25" ht="72" x14ac:dyDescent="0.3">
      <c r="A263" s="5" t="s">
        <v>1943</v>
      </c>
      <c r="B263" s="8" t="s">
        <v>1772</v>
      </c>
      <c r="C263" s="8" t="s">
        <v>1773</v>
      </c>
      <c r="D263" s="8" t="s">
        <v>282</v>
      </c>
      <c r="E263" s="8" t="s">
        <v>1774</v>
      </c>
      <c r="F263" s="8" t="s">
        <v>45</v>
      </c>
      <c r="G263" s="8" t="s">
        <v>1775</v>
      </c>
      <c r="H263" s="8"/>
      <c r="I263" s="8" t="s">
        <v>122</v>
      </c>
      <c r="J263" s="8" t="s">
        <v>167</v>
      </c>
      <c r="K263" s="8" t="s">
        <v>667</v>
      </c>
      <c r="L263" s="8" t="s">
        <v>169</v>
      </c>
      <c r="M263" s="8" t="s">
        <v>80</v>
      </c>
      <c r="N263" s="8" t="s">
        <v>128</v>
      </c>
      <c r="O263" s="8" t="s">
        <v>1776</v>
      </c>
      <c r="P263" s="8" t="s">
        <v>133</v>
      </c>
      <c r="Q263" s="8" t="s">
        <v>1777</v>
      </c>
      <c r="R263" s="8" t="s">
        <v>978</v>
      </c>
      <c r="S263" s="8" t="s">
        <v>84</v>
      </c>
      <c r="T263" s="35" t="s">
        <v>40</v>
      </c>
      <c r="U263" s="38">
        <f>58.516+51</f>
        <v>109.51599999999999</v>
      </c>
      <c r="V263" s="38">
        <v>248</v>
      </c>
      <c r="W263" s="38">
        <f t="shared" si="15"/>
        <v>27159.967999999997</v>
      </c>
      <c r="X263" s="38"/>
      <c r="Y263" s="39" t="s">
        <v>1962</v>
      </c>
    </row>
    <row r="264" spans="1:25" ht="28.8" x14ac:dyDescent="0.3">
      <c r="A264" s="5" t="s">
        <v>1944</v>
      </c>
      <c r="B264" s="8" t="s">
        <v>1778</v>
      </c>
      <c r="C264" s="8" t="s">
        <v>1779</v>
      </c>
      <c r="D264" s="8" t="s">
        <v>282</v>
      </c>
      <c r="E264" s="8" t="s">
        <v>1780</v>
      </c>
      <c r="F264" s="8" t="s">
        <v>45</v>
      </c>
      <c r="G264" s="8" t="s">
        <v>1781</v>
      </c>
      <c r="H264" s="8"/>
      <c r="I264" s="8" t="s">
        <v>122</v>
      </c>
      <c r="J264" s="8" t="s">
        <v>167</v>
      </c>
      <c r="K264" s="8" t="s">
        <v>667</v>
      </c>
      <c r="L264" s="8" t="s">
        <v>169</v>
      </c>
      <c r="M264" s="8" t="s">
        <v>90</v>
      </c>
      <c r="N264" s="8" t="s">
        <v>84</v>
      </c>
      <c r="O264" s="8" t="s">
        <v>1776</v>
      </c>
      <c r="P264" s="8" t="s">
        <v>133</v>
      </c>
      <c r="Q264" s="8" t="s">
        <v>258</v>
      </c>
      <c r="R264" s="8" t="s">
        <v>1371</v>
      </c>
      <c r="S264" s="8" t="s">
        <v>84</v>
      </c>
      <c r="T264" s="35" t="s">
        <v>40</v>
      </c>
      <c r="U264" s="38">
        <v>51</v>
      </c>
      <c r="V264" s="38">
        <v>364</v>
      </c>
      <c r="W264" s="38">
        <f t="shared" si="15"/>
        <v>18564</v>
      </c>
      <c r="X264" s="38"/>
      <c r="Y264" s="39" t="s">
        <v>1962</v>
      </c>
    </row>
    <row r="265" spans="1:25" ht="72" x14ac:dyDescent="0.3">
      <c r="A265" s="5" t="s">
        <v>1945</v>
      </c>
      <c r="B265" s="8" t="s">
        <v>1782</v>
      </c>
      <c r="C265" s="8" t="s">
        <v>1783</v>
      </c>
      <c r="D265" s="8" t="s">
        <v>282</v>
      </c>
      <c r="E265" s="8" t="s">
        <v>1784</v>
      </c>
      <c r="F265" s="8" t="s">
        <v>45</v>
      </c>
      <c r="G265" s="8" t="s">
        <v>414</v>
      </c>
      <c r="H265" s="8"/>
      <c r="I265" s="8" t="s">
        <v>122</v>
      </c>
      <c r="J265" s="8" t="s">
        <v>67</v>
      </c>
      <c r="K265" s="8" t="s">
        <v>123</v>
      </c>
      <c r="L265" s="8" t="s">
        <v>69</v>
      </c>
      <c r="M265" s="8" t="s">
        <v>623</v>
      </c>
      <c r="N265" s="8" t="s">
        <v>297</v>
      </c>
      <c r="O265" s="8" t="s">
        <v>170</v>
      </c>
      <c r="P265" s="8" t="s">
        <v>84</v>
      </c>
      <c r="Q265" s="8" t="s">
        <v>408</v>
      </c>
      <c r="R265" s="8" t="s">
        <v>141</v>
      </c>
      <c r="S265" s="8" t="s">
        <v>72</v>
      </c>
      <c r="T265" s="35" t="s">
        <v>40</v>
      </c>
      <c r="U265" s="38">
        <v>109.05500000000001</v>
      </c>
      <c r="V265" s="38">
        <v>71</v>
      </c>
      <c r="W265" s="38">
        <f t="shared" si="15"/>
        <v>7742.9050000000007</v>
      </c>
      <c r="X265" s="38"/>
      <c r="Y265" s="39" t="s">
        <v>1962</v>
      </c>
    </row>
    <row r="266" spans="1:25" ht="57.6" x14ac:dyDescent="0.3">
      <c r="A266" s="5" t="s">
        <v>1946</v>
      </c>
      <c r="B266" s="8" t="s">
        <v>1785</v>
      </c>
      <c r="C266" s="8" t="s">
        <v>1786</v>
      </c>
      <c r="D266" s="8" t="s">
        <v>282</v>
      </c>
      <c r="E266" s="8" t="s">
        <v>1787</v>
      </c>
      <c r="F266" s="8" t="s">
        <v>45</v>
      </c>
      <c r="G266" s="8" t="s">
        <v>407</v>
      </c>
      <c r="H266" s="8"/>
      <c r="I266" s="8" t="s">
        <v>122</v>
      </c>
      <c r="J266" s="8" t="s">
        <v>67</v>
      </c>
      <c r="K266" s="8" t="s">
        <v>123</v>
      </c>
      <c r="L266" s="8" t="s">
        <v>69</v>
      </c>
      <c r="M266" s="8" t="s">
        <v>616</v>
      </c>
      <c r="N266" s="8" t="s">
        <v>297</v>
      </c>
      <c r="O266" s="8" t="s">
        <v>1788</v>
      </c>
      <c r="P266" s="8" t="s">
        <v>84</v>
      </c>
      <c r="Q266" s="8" t="s">
        <v>144</v>
      </c>
      <c r="R266" s="8" t="s">
        <v>409</v>
      </c>
      <c r="S266" s="8" t="s">
        <v>72</v>
      </c>
      <c r="T266" s="35" t="s">
        <v>40</v>
      </c>
      <c r="U266" s="38">
        <v>109.05500000000001</v>
      </c>
      <c r="V266" s="38">
        <v>152</v>
      </c>
      <c r="W266" s="38">
        <f t="shared" si="15"/>
        <v>16576.36</v>
      </c>
      <c r="X266" s="38"/>
      <c r="Y266" s="39" t="s">
        <v>1962</v>
      </c>
    </row>
    <row r="267" spans="1:25" ht="57.6" x14ac:dyDescent="0.3">
      <c r="A267" s="5" t="s">
        <v>1947</v>
      </c>
      <c r="B267" s="8" t="s">
        <v>1789</v>
      </c>
      <c r="C267" s="8" t="s">
        <v>1790</v>
      </c>
      <c r="D267" s="8" t="s">
        <v>282</v>
      </c>
      <c r="E267" s="8" t="s">
        <v>1791</v>
      </c>
      <c r="F267" s="17" t="s">
        <v>28</v>
      </c>
      <c r="G267" s="8" t="s">
        <v>398</v>
      </c>
      <c r="H267" s="8"/>
      <c r="I267" s="8" t="s">
        <v>399</v>
      </c>
      <c r="J267" s="8" t="s">
        <v>67</v>
      </c>
      <c r="K267" s="8" t="s">
        <v>123</v>
      </c>
      <c r="L267" s="8" t="s">
        <v>69</v>
      </c>
      <c r="M267" s="8" t="s">
        <v>1792</v>
      </c>
      <c r="N267" s="8" t="s">
        <v>151</v>
      </c>
      <c r="O267" s="29" t="s">
        <v>1999</v>
      </c>
      <c r="P267" s="8" t="s">
        <v>133</v>
      </c>
      <c r="Q267" s="22" t="s">
        <v>1063</v>
      </c>
      <c r="R267" s="8" t="s">
        <v>402</v>
      </c>
      <c r="S267" s="8" t="s">
        <v>72</v>
      </c>
      <c r="T267" s="36"/>
      <c r="U267" s="41">
        <v>132.77099999999999</v>
      </c>
      <c r="V267" s="38">
        <v>152</v>
      </c>
      <c r="W267" s="38">
        <f t="shared" si="15"/>
        <v>20181.191999999999</v>
      </c>
      <c r="X267" s="38"/>
      <c r="Y267" s="39" t="s">
        <v>1962</v>
      </c>
    </row>
    <row r="268" spans="1:25" ht="72" x14ac:dyDescent="0.3">
      <c r="A268" s="5" t="s">
        <v>1948</v>
      </c>
      <c r="B268" s="8" t="s">
        <v>1793</v>
      </c>
      <c r="C268" s="8" t="s">
        <v>1794</v>
      </c>
      <c r="D268" s="8" t="s">
        <v>282</v>
      </c>
      <c r="E268" s="8" t="s">
        <v>1795</v>
      </c>
      <c r="F268" s="8" t="s">
        <v>45</v>
      </c>
      <c r="G268" s="8" t="s">
        <v>392</v>
      </c>
      <c r="H268" s="8"/>
      <c r="I268" s="8" t="s">
        <v>122</v>
      </c>
      <c r="J268" s="8" t="s">
        <v>67</v>
      </c>
      <c r="K268" s="8" t="s">
        <v>123</v>
      </c>
      <c r="L268" s="8" t="s">
        <v>69</v>
      </c>
      <c r="M268" s="8" t="s">
        <v>623</v>
      </c>
      <c r="N268" s="8" t="s">
        <v>151</v>
      </c>
      <c r="O268" s="8" t="s">
        <v>393</v>
      </c>
      <c r="P268" s="8" t="s">
        <v>84</v>
      </c>
      <c r="Q268" s="8" t="s">
        <v>380</v>
      </c>
      <c r="R268" s="8" t="s">
        <v>381</v>
      </c>
      <c r="S268" s="8" t="s">
        <v>72</v>
      </c>
      <c r="T268" s="35" t="s">
        <v>40</v>
      </c>
      <c r="U268" s="40">
        <f>27.521+54.25</f>
        <v>81.771000000000001</v>
      </c>
      <c r="V268" s="38">
        <v>71</v>
      </c>
      <c r="W268" s="38">
        <f t="shared" si="15"/>
        <v>5805.741</v>
      </c>
      <c r="X268" s="38"/>
      <c r="Y268" s="39" t="s">
        <v>1962</v>
      </c>
    </row>
    <row r="269" spans="1:25" ht="57.6" x14ac:dyDescent="0.3">
      <c r="A269" s="5" t="s">
        <v>1949</v>
      </c>
      <c r="B269" s="8" t="s">
        <v>1796</v>
      </c>
      <c r="C269" s="8" t="s">
        <v>1797</v>
      </c>
      <c r="D269" s="8" t="s">
        <v>282</v>
      </c>
      <c r="E269" s="8" t="s">
        <v>1798</v>
      </c>
      <c r="F269" s="8" t="s">
        <v>45</v>
      </c>
      <c r="G269" s="8" t="s">
        <v>378</v>
      </c>
      <c r="H269" s="8"/>
      <c r="I269" s="8" t="s">
        <v>122</v>
      </c>
      <c r="J269" s="8" t="s">
        <v>67</v>
      </c>
      <c r="K269" s="8" t="s">
        <v>123</v>
      </c>
      <c r="L269" s="8" t="s">
        <v>69</v>
      </c>
      <c r="M269" s="8" t="s">
        <v>616</v>
      </c>
      <c r="N269" s="8" t="s">
        <v>72</v>
      </c>
      <c r="O269" s="8" t="s">
        <v>379</v>
      </c>
      <c r="P269" s="8" t="s">
        <v>84</v>
      </c>
      <c r="Q269" s="8" t="s">
        <v>380</v>
      </c>
      <c r="R269" s="8" t="s">
        <v>381</v>
      </c>
      <c r="S269" s="8" t="s">
        <v>72</v>
      </c>
      <c r="T269" s="35" t="s">
        <v>40</v>
      </c>
      <c r="U269" s="38">
        <v>54.25</v>
      </c>
      <c r="V269" s="38">
        <v>152</v>
      </c>
      <c r="W269" s="38">
        <f t="shared" si="15"/>
        <v>8246</v>
      </c>
      <c r="X269" s="38"/>
      <c r="Y269" s="39" t="s">
        <v>1962</v>
      </c>
    </row>
    <row r="270" spans="1:25" ht="57.6" x14ac:dyDescent="0.3">
      <c r="A270" s="5" t="s">
        <v>1950</v>
      </c>
      <c r="B270" s="8" t="s">
        <v>1799</v>
      </c>
      <c r="C270" s="8" t="s">
        <v>1800</v>
      </c>
      <c r="D270" s="8" t="s">
        <v>282</v>
      </c>
      <c r="E270" s="8" t="s">
        <v>1801</v>
      </c>
      <c r="F270" s="8" t="s">
        <v>45</v>
      </c>
      <c r="G270" s="8" t="s">
        <v>577</v>
      </c>
      <c r="H270" s="8"/>
      <c r="I270" s="8" t="s">
        <v>339</v>
      </c>
      <c r="J270" s="8" t="s">
        <v>67</v>
      </c>
      <c r="K270" s="8" t="s">
        <v>123</v>
      </c>
      <c r="L270" s="8" t="s">
        <v>69</v>
      </c>
      <c r="M270" s="8" t="s">
        <v>616</v>
      </c>
      <c r="N270" s="8" t="s">
        <v>151</v>
      </c>
      <c r="O270" s="8" t="s">
        <v>471</v>
      </c>
      <c r="P270" s="8" t="s">
        <v>133</v>
      </c>
      <c r="Q270" s="8" t="s">
        <v>472</v>
      </c>
      <c r="R270" s="8" t="s">
        <v>578</v>
      </c>
      <c r="S270" s="8" t="s">
        <v>72</v>
      </c>
      <c r="T270" s="35" t="s">
        <v>40</v>
      </c>
      <c r="U270" s="40">
        <f>27.521+105.25</f>
        <v>132.77100000000002</v>
      </c>
      <c r="V270" s="38">
        <v>152</v>
      </c>
      <c r="W270" s="38">
        <f t="shared" si="15"/>
        <v>20181.192000000003</v>
      </c>
      <c r="X270" s="38"/>
      <c r="Y270" s="39" t="s">
        <v>1962</v>
      </c>
    </row>
    <row r="271" spans="1:25" ht="28.8" x14ac:dyDescent="0.3">
      <c r="A271" s="5" t="s">
        <v>1951</v>
      </c>
      <c r="B271" s="8" t="s">
        <v>1802</v>
      </c>
      <c r="C271" s="8" t="s">
        <v>1803</v>
      </c>
      <c r="D271" s="8" t="s">
        <v>282</v>
      </c>
      <c r="E271" s="8" t="s">
        <v>1804</v>
      </c>
      <c r="F271" s="8" t="s">
        <v>45</v>
      </c>
      <c r="G271" s="8" t="s">
        <v>583</v>
      </c>
      <c r="H271" s="8"/>
      <c r="I271" s="8" t="s">
        <v>339</v>
      </c>
      <c r="J271" s="8" t="s">
        <v>67</v>
      </c>
      <c r="K271" s="8" t="s">
        <v>123</v>
      </c>
      <c r="L271" s="8" t="s">
        <v>69</v>
      </c>
      <c r="M271" s="8" t="s">
        <v>611</v>
      </c>
      <c r="N271" s="8" t="s">
        <v>72</v>
      </c>
      <c r="O271" s="8" t="s">
        <v>584</v>
      </c>
      <c r="P271" s="8" t="s">
        <v>133</v>
      </c>
      <c r="Q271" s="8" t="s">
        <v>585</v>
      </c>
      <c r="R271" s="8" t="s">
        <v>586</v>
      </c>
      <c r="S271" s="8" t="s">
        <v>72</v>
      </c>
      <c r="T271" s="35" t="s">
        <v>40</v>
      </c>
      <c r="U271" s="38">
        <v>105.25</v>
      </c>
      <c r="V271" s="38">
        <v>223</v>
      </c>
      <c r="W271" s="38">
        <f t="shared" si="15"/>
        <v>23470.75</v>
      </c>
      <c r="X271" s="38"/>
      <c r="Y271" s="39" t="s">
        <v>1962</v>
      </c>
    </row>
    <row r="272" spans="1:25" ht="57.6" x14ac:dyDescent="0.3">
      <c r="A272" s="5" t="s">
        <v>1952</v>
      </c>
      <c r="B272" s="8" t="s">
        <v>1805</v>
      </c>
      <c r="C272" s="8" t="s">
        <v>1806</v>
      </c>
      <c r="D272" s="8" t="s">
        <v>282</v>
      </c>
      <c r="E272" s="8" t="s">
        <v>1807</v>
      </c>
      <c r="F272" s="8" t="s">
        <v>45</v>
      </c>
      <c r="G272" s="8" t="s">
        <v>371</v>
      </c>
      <c r="H272" s="8"/>
      <c r="I272" s="8" t="s">
        <v>122</v>
      </c>
      <c r="J272" s="8" t="s">
        <v>67</v>
      </c>
      <c r="K272" s="8" t="s">
        <v>123</v>
      </c>
      <c r="L272" s="8" t="s">
        <v>69</v>
      </c>
      <c r="M272" s="8" t="s">
        <v>1808</v>
      </c>
      <c r="N272" s="8" t="s">
        <v>72</v>
      </c>
      <c r="O272" s="8" t="s">
        <v>364</v>
      </c>
      <c r="P272" s="8" t="s">
        <v>84</v>
      </c>
      <c r="Q272" s="8" t="s">
        <v>373</v>
      </c>
      <c r="R272" s="8" t="s">
        <v>366</v>
      </c>
      <c r="S272" s="8" t="s">
        <v>72</v>
      </c>
      <c r="T272" s="35" t="s">
        <v>40</v>
      </c>
      <c r="U272" s="38">
        <v>54.25</v>
      </c>
      <c r="V272" s="38">
        <v>30</v>
      </c>
      <c r="W272" s="38">
        <f t="shared" si="15"/>
        <v>1627.5</v>
      </c>
      <c r="X272" s="38"/>
      <c r="Y272" s="39" t="s">
        <v>1962</v>
      </c>
    </row>
    <row r="273" spans="1:25" ht="57.6" x14ac:dyDescent="0.3">
      <c r="A273" s="5" t="s">
        <v>1953</v>
      </c>
      <c r="B273" s="8" t="s">
        <v>1809</v>
      </c>
      <c r="C273" s="8" t="s">
        <v>1810</v>
      </c>
      <c r="D273" s="8" t="s">
        <v>282</v>
      </c>
      <c r="E273" s="8" t="s">
        <v>1811</v>
      </c>
      <c r="F273" s="8" t="s">
        <v>45</v>
      </c>
      <c r="G273" s="8" t="s">
        <v>363</v>
      </c>
      <c r="H273" s="8"/>
      <c r="I273" s="8" t="s">
        <v>339</v>
      </c>
      <c r="J273" s="8" t="s">
        <v>67</v>
      </c>
      <c r="K273" s="8" t="s">
        <v>123</v>
      </c>
      <c r="L273" s="8" t="s">
        <v>69</v>
      </c>
      <c r="M273" s="8" t="s">
        <v>616</v>
      </c>
      <c r="N273" s="8" t="s">
        <v>72</v>
      </c>
      <c r="O273" s="8" t="s">
        <v>364</v>
      </c>
      <c r="P273" s="8" t="s">
        <v>133</v>
      </c>
      <c r="Q273" s="8" t="s">
        <v>365</v>
      </c>
      <c r="R273" s="8" t="s">
        <v>366</v>
      </c>
      <c r="S273" s="8" t="s">
        <v>72</v>
      </c>
      <c r="T273" s="35" t="s">
        <v>40</v>
      </c>
      <c r="U273" s="38">
        <v>105.25</v>
      </c>
      <c r="V273" s="38">
        <v>152</v>
      </c>
      <c r="W273" s="38">
        <f t="shared" si="15"/>
        <v>15998</v>
      </c>
      <c r="X273" s="38"/>
      <c r="Y273" s="39" t="s">
        <v>1962</v>
      </c>
    </row>
    <row r="274" spans="1:25" ht="72" x14ac:dyDescent="0.3">
      <c r="A274" s="5" t="s">
        <v>1954</v>
      </c>
      <c r="B274" s="8" t="s">
        <v>1812</v>
      </c>
      <c r="C274" s="8" t="s">
        <v>1813</v>
      </c>
      <c r="D274" s="8" t="s">
        <v>282</v>
      </c>
      <c r="E274" s="8" t="s">
        <v>1814</v>
      </c>
      <c r="F274" s="8" t="s">
        <v>45</v>
      </c>
      <c r="G274" s="8" t="s">
        <v>355</v>
      </c>
      <c r="H274" s="8"/>
      <c r="I274" s="8" t="s">
        <v>339</v>
      </c>
      <c r="J274" s="8" t="s">
        <v>67</v>
      </c>
      <c r="K274" s="8" t="s">
        <v>123</v>
      </c>
      <c r="L274" s="8" t="s">
        <v>69</v>
      </c>
      <c r="M274" s="8" t="s">
        <v>623</v>
      </c>
      <c r="N274" s="8" t="s">
        <v>72</v>
      </c>
      <c r="O274" s="8" t="s">
        <v>356</v>
      </c>
      <c r="P274" s="8" t="s">
        <v>133</v>
      </c>
      <c r="Q274" s="8" t="s">
        <v>357</v>
      </c>
      <c r="R274" s="8" t="s">
        <v>358</v>
      </c>
      <c r="S274" s="8" t="s">
        <v>72</v>
      </c>
      <c r="T274" s="35" t="s">
        <v>40</v>
      </c>
      <c r="U274" s="38">
        <v>105.25</v>
      </c>
      <c r="V274" s="38">
        <v>71</v>
      </c>
      <c r="W274" s="38">
        <f t="shared" si="15"/>
        <v>7472.75</v>
      </c>
      <c r="X274" s="38"/>
      <c r="Y274" s="39" t="s">
        <v>1962</v>
      </c>
    </row>
    <row r="275" spans="1:25" ht="57.6" x14ac:dyDescent="0.3">
      <c r="A275" s="5" t="s">
        <v>1955</v>
      </c>
      <c r="B275" s="8" t="s">
        <v>1815</v>
      </c>
      <c r="C275" s="8" t="s">
        <v>1816</v>
      </c>
      <c r="D275" s="8" t="s">
        <v>282</v>
      </c>
      <c r="E275" s="8" t="s">
        <v>1817</v>
      </c>
      <c r="F275" s="8" t="s">
        <v>45</v>
      </c>
      <c r="G275" s="8" t="s">
        <v>348</v>
      </c>
      <c r="H275" s="8"/>
      <c r="I275" s="8" t="s">
        <v>339</v>
      </c>
      <c r="J275" s="8" t="s">
        <v>67</v>
      </c>
      <c r="K275" s="8" t="s">
        <v>123</v>
      </c>
      <c r="L275" s="8" t="s">
        <v>69</v>
      </c>
      <c r="M275" s="8" t="s">
        <v>616</v>
      </c>
      <c r="N275" s="8" t="s">
        <v>72</v>
      </c>
      <c r="O275" s="8" t="s">
        <v>349</v>
      </c>
      <c r="P275" s="8" t="s">
        <v>133</v>
      </c>
      <c r="Q275" s="8" t="s">
        <v>350</v>
      </c>
      <c r="R275" s="8" t="s">
        <v>351</v>
      </c>
      <c r="S275" s="8" t="s">
        <v>72</v>
      </c>
      <c r="T275" s="35" t="s">
        <v>40</v>
      </c>
      <c r="U275" s="38">
        <v>105.25</v>
      </c>
      <c r="V275" s="38">
        <v>152</v>
      </c>
      <c r="W275" s="38">
        <f t="shared" si="15"/>
        <v>15998</v>
      </c>
      <c r="X275" s="38"/>
      <c r="Y275" s="39" t="s">
        <v>1962</v>
      </c>
    </row>
    <row r="276" spans="1:25" ht="57.6" x14ac:dyDescent="0.3">
      <c r="A276" s="5" t="s">
        <v>1956</v>
      </c>
      <c r="B276" s="8" t="s">
        <v>1818</v>
      </c>
      <c r="C276" s="8" t="s">
        <v>1819</v>
      </c>
      <c r="D276" s="8" t="s">
        <v>282</v>
      </c>
      <c r="E276" s="8" t="s">
        <v>1820</v>
      </c>
      <c r="F276" s="8" t="s">
        <v>45</v>
      </c>
      <c r="G276" s="8" t="s">
        <v>571</v>
      </c>
      <c r="H276" s="8"/>
      <c r="I276" s="8" t="s">
        <v>339</v>
      </c>
      <c r="J276" s="8" t="s">
        <v>67</v>
      </c>
      <c r="K276" s="8" t="s">
        <v>123</v>
      </c>
      <c r="L276" s="8" t="s">
        <v>69</v>
      </c>
      <c r="M276" s="8" t="s">
        <v>616</v>
      </c>
      <c r="N276" s="8" t="s">
        <v>151</v>
      </c>
      <c r="O276" s="8" t="s">
        <v>572</v>
      </c>
      <c r="P276" s="8" t="s">
        <v>133</v>
      </c>
      <c r="Q276" s="8" t="s">
        <v>357</v>
      </c>
      <c r="R276" s="8" t="s">
        <v>358</v>
      </c>
      <c r="S276" s="8" t="s">
        <v>72</v>
      </c>
      <c r="T276" s="35" t="s">
        <v>40</v>
      </c>
      <c r="U276" s="40">
        <f>27.521+105.25</f>
        <v>132.77100000000002</v>
      </c>
      <c r="V276" s="38">
        <v>152</v>
      </c>
      <c r="W276" s="38">
        <f t="shared" si="15"/>
        <v>20181.192000000003</v>
      </c>
      <c r="X276" s="38"/>
      <c r="Y276" s="39" t="s">
        <v>1962</v>
      </c>
    </row>
    <row r="277" spans="1:25" ht="86.4" x14ac:dyDescent="0.3">
      <c r="A277" s="20">
        <v>271</v>
      </c>
      <c r="B277" s="8"/>
      <c r="C277" s="8"/>
      <c r="D277" s="8"/>
      <c r="E277" s="8"/>
      <c r="F277" s="8" t="s">
        <v>45</v>
      </c>
      <c r="G277" s="17" t="s">
        <v>1965</v>
      </c>
      <c r="H277" s="8"/>
      <c r="I277" s="8" t="s">
        <v>651</v>
      </c>
      <c r="J277" s="8" t="s">
        <v>99</v>
      </c>
      <c r="K277" s="8" t="s">
        <v>589</v>
      </c>
      <c r="L277" s="8" t="s">
        <v>101</v>
      </c>
      <c r="M277" s="8" t="s">
        <v>1059</v>
      </c>
      <c r="N277" s="8" t="s">
        <v>652</v>
      </c>
      <c r="O277" s="17" t="s">
        <v>1968</v>
      </c>
      <c r="P277" s="8" t="s">
        <v>35</v>
      </c>
      <c r="Q277" s="17" t="s">
        <v>1969</v>
      </c>
      <c r="R277" s="8"/>
      <c r="S277" s="8"/>
      <c r="T277" s="35" t="s">
        <v>40</v>
      </c>
      <c r="U277" s="38">
        <v>69.686000000000007</v>
      </c>
      <c r="V277" s="38">
        <v>305</v>
      </c>
      <c r="W277" s="38">
        <f t="shared" ref="W277:W304" si="16">U277*V277</f>
        <v>21254.230000000003</v>
      </c>
      <c r="X277" s="38"/>
      <c r="Y277" s="39" t="s">
        <v>1963</v>
      </c>
    </row>
    <row r="278" spans="1:25" ht="28.8" x14ac:dyDescent="0.3">
      <c r="A278" s="21">
        <f>A277+1</f>
        <v>272</v>
      </c>
      <c r="B278" s="8"/>
      <c r="C278" s="8"/>
      <c r="D278" s="8"/>
      <c r="E278" s="8"/>
      <c r="F278" s="8" t="s">
        <v>45</v>
      </c>
      <c r="G278" s="17" t="s">
        <v>1966</v>
      </c>
      <c r="H278" s="8"/>
      <c r="I278" s="8" t="s">
        <v>651</v>
      </c>
      <c r="J278" s="8" t="s">
        <v>99</v>
      </c>
      <c r="K278" s="8" t="s">
        <v>589</v>
      </c>
      <c r="L278" s="8" t="s">
        <v>101</v>
      </c>
      <c r="M278" s="8" t="s">
        <v>90</v>
      </c>
      <c r="N278" s="8" t="s">
        <v>652</v>
      </c>
      <c r="O278" s="17" t="s">
        <v>1970</v>
      </c>
      <c r="P278" s="17" t="s">
        <v>159</v>
      </c>
      <c r="Q278" s="17" t="s">
        <v>1971</v>
      </c>
      <c r="R278" s="8"/>
      <c r="S278" s="8"/>
      <c r="T278" s="35" t="s">
        <v>40</v>
      </c>
      <c r="U278" s="42">
        <v>32.255000000000003</v>
      </c>
      <c r="V278" s="38">
        <v>364</v>
      </c>
      <c r="W278" s="38">
        <f t="shared" si="16"/>
        <v>11740.820000000002</v>
      </c>
      <c r="X278" s="38"/>
      <c r="Y278" s="39" t="s">
        <v>1963</v>
      </c>
    </row>
    <row r="279" spans="1:25" ht="28.8" x14ac:dyDescent="0.3">
      <c r="A279" s="21">
        <f t="shared" ref="A279:A285" si="17">A278+1</f>
        <v>273</v>
      </c>
      <c r="B279" s="8"/>
      <c r="C279" s="8"/>
      <c r="D279" s="8"/>
      <c r="E279" s="8"/>
      <c r="F279" s="8" t="s">
        <v>45</v>
      </c>
      <c r="G279" s="17" t="s">
        <v>1982</v>
      </c>
      <c r="H279" s="8"/>
      <c r="I279" s="8" t="s">
        <v>651</v>
      </c>
      <c r="J279" s="8" t="s">
        <v>99</v>
      </c>
      <c r="K279" s="8" t="s">
        <v>589</v>
      </c>
      <c r="L279" s="8" t="s">
        <v>101</v>
      </c>
      <c r="M279" s="8" t="s">
        <v>90</v>
      </c>
      <c r="N279" s="8" t="s">
        <v>652</v>
      </c>
      <c r="O279" s="17" t="s">
        <v>1972</v>
      </c>
      <c r="P279" s="8" t="s">
        <v>35</v>
      </c>
      <c r="Q279" s="17" t="s">
        <v>1973</v>
      </c>
      <c r="R279" s="8"/>
      <c r="S279" s="8"/>
      <c r="T279" s="35" t="s">
        <v>40</v>
      </c>
      <c r="U279" s="42">
        <v>65.891999999999996</v>
      </c>
      <c r="V279" s="38">
        <v>364</v>
      </c>
      <c r="W279" s="38">
        <f t="shared" si="16"/>
        <v>23984.687999999998</v>
      </c>
      <c r="X279" s="38"/>
      <c r="Y279" s="39" t="s">
        <v>1963</v>
      </c>
    </row>
    <row r="280" spans="1:25" ht="72" x14ac:dyDescent="0.3">
      <c r="A280" s="21">
        <f t="shared" si="17"/>
        <v>274</v>
      </c>
      <c r="B280" s="8"/>
      <c r="C280" s="8"/>
      <c r="D280" s="8"/>
      <c r="E280" s="8"/>
      <c r="F280" s="8" t="s">
        <v>45</v>
      </c>
      <c r="G280" s="17" t="s">
        <v>1967</v>
      </c>
      <c r="H280" s="8"/>
      <c r="I280" s="8" t="s">
        <v>651</v>
      </c>
      <c r="J280" s="8" t="s">
        <v>99</v>
      </c>
      <c r="K280" s="8" t="s">
        <v>589</v>
      </c>
      <c r="L280" s="8" t="s">
        <v>101</v>
      </c>
      <c r="M280" s="8" t="s">
        <v>80</v>
      </c>
      <c r="N280" s="8" t="s">
        <v>652</v>
      </c>
      <c r="O280" s="17" t="s">
        <v>1974</v>
      </c>
      <c r="P280" s="17" t="s">
        <v>133</v>
      </c>
      <c r="Q280" s="17" t="s">
        <v>1326</v>
      </c>
      <c r="R280" s="8"/>
      <c r="S280" s="8"/>
      <c r="T280" s="35" t="s">
        <v>40</v>
      </c>
      <c r="U280" s="38">
        <v>78.007000000000005</v>
      </c>
      <c r="V280" s="38">
        <v>248</v>
      </c>
      <c r="W280" s="38">
        <f t="shared" si="16"/>
        <v>19345.736000000001</v>
      </c>
      <c r="X280" s="38"/>
      <c r="Y280" s="39" t="s">
        <v>1963</v>
      </c>
    </row>
    <row r="281" spans="1:25" ht="28.8" x14ac:dyDescent="0.3">
      <c r="A281" s="21">
        <f t="shared" si="17"/>
        <v>275</v>
      </c>
      <c r="B281" s="8"/>
      <c r="C281" s="8"/>
      <c r="D281" s="8"/>
      <c r="E281" s="8"/>
      <c r="F281" s="8" t="s">
        <v>45</v>
      </c>
      <c r="G281" s="17" t="s">
        <v>1983</v>
      </c>
      <c r="H281" s="8"/>
      <c r="I281" s="8" t="s">
        <v>651</v>
      </c>
      <c r="J281" s="8" t="s">
        <v>99</v>
      </c>
      <c r="K281" s="8" t="s">
        <v>589</v>
      </c>
      <c r="L281" s="8" t="s">
        <v>101</v>
      </c>
      <c r="M281" s="8" t="s">
        <v>90</v>
      </c>
      <c r="N281" s="8" t="s">
        <v>652</v>
      </c>
      <c r="O281" s="17" t="s">
        <v>1975</v>
      </c>
      <c r="P281" s="8" t="s">
        <v>35</v>
      </c>
      <c r="Q281" s="17" t="s">
        <v>1976</v>
      </c>
      <c r="R281" s="8"/>
      <c r="S281" s="8"/>
      <c r="T281" s="35" t="s">
        <v>40</v>
      </c>
      <c r="U281" s="38">
        <v>65.695999999999998</v>
      </c>
      <c r="V281" s="38">
        <v>364</v>
      </c>
      <c r="W281" s="38">
        <f t="shared" si="16"/>
        <v>23913.344000000001</v>
      </c>
      <c r="X281" s="38"/>
      <c r="Y281" s="39" t="s">
        <v>1963</v>
      </c>
    </row>
    <row r="282" spans="1:25" ht="28.8" x14ac:dyDescent="0.3">
      <c r="A282" s="21">
        <f t="shared" si="17"/>
        <v>276</v>
      </c>
      <c r="B282" s="8"/>
      <c r="C282" s="8"/>
      <c r="D282" s="8"/>
      <c r="E282" s="8"/>
      <c r="F282" s="8" t="s">
        <v>45</v>
      </c>
      <c r="G282" s="17" t="s">
        <v>1984</v>
      </c>
      <c r="H282" s="8"/>
      <c r="I282" s="8" t="s">
        <v>651</v>
      </c>
      <c r="J282" s="8" t="s">
        <v>99</v>
      </c>
      <c r="K282" s="8" t="s">
        <v>589</v>
      </c>
      <c r="L282" s="8" t="s">
        <v>101</v>
      </c>
      <c r="M282" s="8" t="s">
        <v>90</v>
      </c>
      <c r="N282" s="8" t="s">
        <v>652</v>
      </c>
      <c r="O282" s="17" t="s">
        <v>593</v>
      </c>
      <c r="P282" s="8" t="s">
        <v>35</v>
      </c>
      <c r="Q282" s="17" t="s">
        <v>1977</v>
      </c>
      <c r="R282" s="8"/>
      <c r="S282" s="8"/>
      <c r="T282" s="35" t="s">
        <v>40</v>
      </c>
      <c r="U282" s="38">
        <v>65.695999999999998</v>
      </c>
      <c r="V282" s="38">
        <v>364</v>
      </c>
      <c r="W282" s="38">
        <f t="shared" si="16"/>
        <v>23913.344000000001</v>
      </c>
      <c r="X282" s="38"/>
      <c r="Y282" s="39" t="s">
        <v>1963</v>
      </c>
    </row>
    <row r="283" spans="1:25" ht="72" x14ac:dyDescent="0.3">
      <c r="A283" s="21">
        <f t="shared" si="17"/>
        <v>277</v>
      </c>
      <c r="B283" s="8"/>
      <c r="C283" s="8"/>
      <c r="D283" s="8"/>
      <c r="E283" s="8"/>
      <c r="F283" s="8" t="s">
        <v>45</v>
      </c>
      <c r="G283" s="17" t="s">
        <v>1985</v>
      </c>
      <c r="H283" s="8"/>
      <c r="I283" s="8" t="s">
        <v>651</v>
      </c>
      <c r="J283" s="8" t="s">
        <v>99</v>
      </c>
      <c r="K283" s="8" t="s">
        <v>589</v>
      </c>
      <c r="L283" s="8" t="s">
        <v>101</v>
      </c>
      <c r="M283" s="8" t="s">
        <v>80</v>
      </c>
      <c r="N283" s="8" t="s">
        <v>652</v>
      </c>
      <c r="O283" s="17" t="s">
        <v>1978</v>
      </c>
      <c r="P283" s="17" t="s">
        <v>133</v>
      </c>
      <c r="Q283" s="17" t="s">
        <v>983</v>
      </c>
      <c r="R283" s="8"/>
      <c r="S283" s="8"/>
      <c r="T283" s="35" t="s">
        <v>40</v>
      </c>
      <c r="U283" s="38">
        <v>65.695999999999998</v>
      </c>
      <c r="V283" s="38">
        <v>248</v>
      </c>
      <c r="W283" s="38">
        <f t="shared" si="16"/>
        <v>16292.608</v>
      </c>
      <c r="X283" s="38"/>
      <c r="Y283" s="39" t="s">
        <v>1963</v>
      </c>
    </row>
    <row r="284" spans="1:25" ht="86.4" x14ac:dyDescent="0.3">
      <c r="A284" s="21">
        <f t="shared" si="17"/>
        <v>278</v>
      </c>
      <c r="B284" s="8"/>
      <c r="C284" s="8"/>
      <c r="D284" s="8"/>
      <c r="E284" s="8"/>
      <c r="F284" s="8" t="s">
        <v>45</v>
      </c>
      <c r="G284" s="17" t="s">
        <v>1987</v>
      </c>
      <c r="H284" s="8"/>
      <c r="I284" s="8" t="s">
        <v>651</v>
      </c>
      <c r="J284" s="8" t="s">
        <v>99</v>
      </c>
      <c r="K284" s="8" t="s">
        <v>589</v>
      </c>
      <c r="L284" s="8" t="s">
        <v>101</v>
      </c>
      <c r="M284" s="8" t="s">
        <v>34</v>
      </c>
      <c r="N284" s="8" t="s">
        <v>652</v>
      </c>
      <c r="O284" s="17" t="s">
        <v>1978</v>
      </c>
      <c r="P284" s="17" t="s">
        <v>159</v>
      </c>
      <c r="Q284" s="17" t="s">
        <v>1981</v>
      </c>
      <c r="R284" s="8"/>
      <c r="S284" s="8"/>
      <c r="T284" s="35" t="s">
        <v>40</v>
      </c>
      <c r="U284" s="42">
        <v>32.255000000000003</v>
      </c>
      <c r="V284" s="38">
        <v>116</v>
      </c>
      <c r="W284" s="38">
        <f t="shared" si="16"/>
        <v>3741.5800000000004</v>
      </c>
      <c r="X284" s="38"/>
      <c r="Y284" s="39" t="s">
        <v>1963</v>
      </c>
    </row>
    <row r="285" spans="1:25" ht="28.8" x14ac:dyDescent="0.3">
      <c r="A285" s="21">
        <f t="shared" si="17"/>
        <v>279</v>
      </c>
      <c r="B285" s="8"/>
      <c r="C285" s="8"/>
      <c r="D285" s="8"/>
      <c r="E285" s="8"/>
      <c r="F285" s="8" t="s">
        <v>45</v>
      </c>
      <c r="G285" s="17" t="s">
        <v>1986</v>
      </c>
      <c r="H285" s="8"/>
      <c r="I285" s="8" t="s">
        <v>651</v>
      </c>
      <c r="J285" s="8" t="s">
        <v>99</v>
      </c>
      <c r="K285" s="8" t="s">
        <v>589</v>
      </c>
      <c r="L285" s="8" t="s">
        <v>101</v>
      </c>
      <c r="M285" s="8" t="s">
        <v>90</v>
      </c>
      <c r="N285" s="8" t="s">
        <v>652</v>
      </c>
      <c r="O285" s="17" t="s">
        <v>1979</v>
      </c>
      <c r="P285" s="17" t="s">
        <v>159</v>
      </c>
      <c r="Q285" s="17" t="s">
        <v>1980</v>
      </c>
      <c r="R285" s="8"/>
      <c r="S285" s="8"/>
      <c r="T285" s="35" t="s">
        <v>40</v>
      </c>
      <c r="U285" s="42">
        <v>32.255000000000003</v>
      </c>
      <c r="V285" s="38">
        <v>364</v>
      </c>
      <c r="W285" s="38">
        <f t="shared" si="16"/>
        <v>11740.820000000002</v>
      </c>
      <c r="X285" s="38"/>
      <c r="Y285" s="39" t="s">
        <v>1963</v>
      </c>
    </row>
    <row r="286" spans="1:25" ht="28.8" x14ac:dyDescent="0.3">
      <c r="A286" s="21">
        <f t="shared" ref="A286:A304" si="18">A285+1</f>
        <v>280</v>
      </c>
      <c r="B286" s="8"/>
      <c r="C286" s="8"/>
      <c r="D286" s="8"/>
      <c r="E286" s="8"/>
      <c r="F286" s="8" t="s">
        <v>45</v>
      </c>
      <c r="G286" s="17" t="s">
        <v>1988</v>
      </c>
      <c r="H286" s="8"/>
      <c r="I286" s="8" t="s">
        <v>651</v>
      </c>
      <c r="J286" s="17" t="s">
        <v>47</v>
      </c>
      <c r="K286" s="17" t="s">
        <v>672</v>
      </c>
      <c r="L286" s="17" t="s">
        <v>49</v>
      </c>
      <c r="M286" s="8" t="s">
        <v>90</v>
      </c>
      <c r="N286" s="17" t="s">
        <v>1173</v>
      </c>
      <c r="O286" s="17" t="s">
        <v>1990</v>
      </c>
      <c r="P286" s="8" t="s">
        <v>84</v>
      </c>
      <c r="Q286" s="17" t="s">
        <v>1992</v>
      </c>
      <c r="R286" s="8"/>
      <c r="S286" s="8"/>
      <c r="T286" s="35" t="s">
        <v>40</v>
      </c>
      <c r="U286" s="42">
        <v>63.926000000000002</v>
      </c>
      <c r="V286" s="38">
        <v>364</v>
      </c>
      <c r="W286" s="38">
        <f t="shared" si="16"/>
        <v>23269.064000000002</v>
      </c>
      <c r="X286" s="38"/>
      <c r="Y286" s="39" t="s">
        <v>1963</v>
      </c>
    </row>
    <row r="287" spans="1:25" ht="28.8" x14ac:dyDescent="0.3">
      <c r="A287" s="21">
        <f t="shared" si="18"/>
        <v>281</v>
      </c>
      <c r="B287" s="8"/>
      <c r="C287" s="8"/>
      <c r="D287" s="8"/>
      <c r="E287" s="8"/>
      <c r="F287" s="8" t="s">
        <v>45</v>
      </c>
      <c r="G287" s="17" t="s">
        <v>1996</v>
      </c>
      <c r="H287" s="8"/>
      <c r="I287" s="8" t="s">
        <v>651</v>
      </c>
      <c r="J287" s="17" t="s">
        <v>47</v>
      </c>
      <c r="K287" s="17" t="s">
        <v>672</v>
      </c>
      <c r="L287" s="8" t="s">
        <v>101</v>
      </c>
      <c r="M287" s="8" t="s">
        <v>90</v>
      </c>
      <c r="N287" s="17" t="s">
        <v>1173</v>
      </c>
      <c r="O287" s="17" t="s">
        <v>1993</v>
      </c>
      <c r="P287" s="8" t="s">
        <v>84</v>
      </c>
      <c r="Q287" s="17" t="s">
        <v>1994</v>
      </c>
      <c r="R287" s="8"/>
      <c r="S287" s="8"/>
      <c r="T287" s="35" t="s">
        <v>40</v>
      </c>
      <c r="U287" s="42">
        <v>63.926000000000002</v>
      </c>
      <c r="V287" s="38">
        <v>364</v>
      </c>
      <c r="W287" s="38">
        <f t="shared" si="16"/>
        <v>23269.064000000002</v>
      </c>
      <c r="X287" s="38"/>
      <c r="Y287" s="39" t="s">
        <v>1964</v>
      </c>
    </row>
    <row r="288" spans="1:25" ht="28.8" x14ac:dyDescent="0.3">
      <c r="A288" s="21">
        <f t="shared" si="18"/>
        <v>282</v>
      </c>
      <c r="B288" s="8"/>
      <c r="C288" s="8"/>
      <c r="D288" s="8"/>
      <c r="E288" s="8"/>
      <c r="F288" s="8" t="s">
        <v>45</v>
      </c>
      <c r="G288" s="17" t="s">
        <v>1997</v>
      </c>
      <c r="H288" s="8"/>
      <c r="I288" s="8" t="s">
        <v>651</v>
      </c>
      <c r="J288" s="17" t="s">
        <v>47</v>
      </c>
      <c r="K288" s="17" t="s">
        <v>672</v>
      </c>
      <c r="L288" s="8" t="s">
        <v>101</v>
      </c>
      <c r="M288" s="8" t="s">
        <v>90</v>
      </c>
      <c r="N288" s="17" t="s">
        <v>1173</v>
      </c>
      <c r="O288" s="17" t="s">
        <v>1995</v>
      </c>
      <c r="P288" s="8" t="s">
        <v>84</v>
      </c>
      <c r="Q288" s="17" t="s">
        <v>400</v>
      </c>
      <c r="R288" s="8"/>
      <c r="S288" s="8"/>
      <c r="T288" s="35" t="s">
        <v>40</v>
      </c>
      <c r="U288" s="42">
        <v>63.926000000000002</v>
      </c>
      <c r="V288" s="38">
        <v>364</v>
      </c>
      <c r="W288" s="38">
        <f t="shared" si="16"/>
        <v>23269.064000000002</v>
      </c>
      <c r="X288" s="38"/>
      <c r="Y288" s="39" t="s">
        <v>1963</v>
      </c>
    </row>
    <row r="289" spans="1:25" ht="28.8" x14ac:dyDescent="0.3">
      <c r="A289" s="21">
        <f t="shared" si="18"/>
        <v>283</v>
      </c>
      <c r="B289" s="8"/>
      <c r="C289" s="8"/>
      <c r="D289" s="8"/>
      <c r="E289" s="8"/>
      <c r="F289" s="8" t="s">
        <v>45</v>
      </c>
      <c r="G289" s="25" t="s">
        <v>1998</v>
      </c>
      <c r="H289" s="8"/>
      <c r="I289" s="8" t="s">
        <v>651</v>
      </c>
      <c r="J289" s="17" t="s">
        <v>47</v>
      </c>
      <c r="K289" s="17" t="s">
        <v>672</v>
      </c>
      <c r="L289" s="8" t="s">
        <v>101</v>
      </c>
      <c r="M289" s="8" t="s">
        <v>90</v>
      </c>
      <c r="N289" s="17" t="s">
        <v>1173</v>
      </c>
      <c r="O289" s="17" t="s">
        <v>401</v>
      </c>
      <c r="P289" s="8" t="s">
        <v>84</v>
      </c>
      <c r="Q289" s="17" t="s">
        <v>1980</v>
      </c>
      <c r="R289" s="8"/>
      <c r="S289" s="8"/>
      <c r="T289" s="35" t="s">
        <v>40</v>
      </c>
      <c r="U289" s="42">
        <v>63.926000000000002</v>
      </c>
      <c r="V289" s="38">
        <v>364</v>
      </c>
      <c r="W289" s="38">
        <f t="shared" si="16"/>
        <v>23269.064000000002</v>
      </c>
      <c r="X289" s="38"/>
      <c r="Y289" s="39" t="s">
        <v>1964</v>
      </c>
    </row>
    <row r="290" spans="1:25" ht="72" x14ac:dyDescent="0.3">
      <c r="A290" s="21">
        <f t="shared" si="18"/>
        <v>284</v>
      </c>
      <c r="B290" s="8"/>
      <c r="C290" s="8"/>
      <c r="D290" s="8"/>
      <c r="E290" s="8"/>
      <c r="F290" s="23" t="s">
        <v>45</v>
      </c>
      <c r="G290" s="26">
        <v>85420</v>
      </c>
      <c r="H290" s="24"/>
      <c r="I290" s="8" t="s">
        <v>651</v>
      </c>
      <c r="J290" s="8" t="s">
        <v>31</v>
      </c>
      <c r="K290" s="8">
        <v>101</v>
      </c>
      <c r="L290" s="8">
        <v>43</v>
      </c>
      <c r="M290" s="8" t="s">
        <v>80</v>
      </c>
      <c r="N290" s="17" t="s">
        <v>1521</v>
      </c>
      <c r="O290" s="17" t="s">
        <v>2015</v>
      </c>
      <c r="P290" s="17" t="s">
        <v>133</v>
      </c>
      <c r="Q290" s="17" t="s">
        <v>2013</v>
      </c>
      <c r="R290" s="8"/>
      <c r="S290" s="8"/>
      <c r="T290" s="35" t="s">
        <v>40</v>
      </c>
      <c r="U290" s="42">
        <v>43.475000000000001</v>
      </c>
      <c r="V290" s="38">
        <v>248</v>
      </c>
      <c r="W290" s="38">
        <f t="shared" si="16"/>
        <v>10781.800000000001</v>
      </c>
      <c r="X290" s="38"/>
      <c r="Y290" s="39" t="s">
        <v>1964</v>
      </c>
    </row>
    <row r="291" spans="1:25" ht="28.8" x14ac:dyDescent="0.3">
      <c r="A291" s="21">
        <f t="shared" si="18"/>
        <v>285</v>
      </c>
      <c r="B291" s="8"/>
      <c r="C291" s="8"/>
      <c r="D291" s="8"/>
      <c r="E291" s="8"/>
      <c r="F291" s="23" t="s">
        <v>45</v>
      </c>
      <c r="G291" s="26">
        <v>85422</v>
      </c>
      <c r="H291" s="24"/>
      <c r="I291" s="8" t="s">
        <v>651</v>
      </c>
      <c r="J291" s="8" t="s">
        <v>31</v>
      </c>
      <c r="K291" s="8">
        <v>101</v>
      </c>
      <c r="L291" s="8">
        <v>43</v>
      </c>
      <c r="M291" s="8" t="s">
        <v>90</v>
      </c>
      <c r="N291" s="17" t="s">
        <v>1521</v>
      </c>
      <c r="O291" s="17" t="s">
        <v>2016</v>
      </c>
      <c r="P291" s="17" t="s">
        <v>133</v>
      </c>
      <c r="Q291" s="17" t="s">
        <v>2017</v>
      </c>
      <c r="R291" s="8"/>
      <c r="S291" s="8"/>
      <c r="T291" s="35" t="s">
        <v>40</v>
      </c>
      <c r="U291" s="42">
        <v>43.475000000000001</v>
      </c>
      <c r="V291" s="38">
        <v>364</v>
      </c>
      <c r="W291" s="38">
        <f t="shared" si="16"/>
        <v>15824.9</v>
      </c>
      <c r="X291" s="38"/>
      <c r="Y291" s="39" t="s">
        <v>1964</v>
      </c>
    </row>
    <row r="292" spans="1:25" ht="115.2" x14ac:dyDescent="0.3">
      <c r="A292" s="21">
        <f t="shared" si="18"/>
        <v>286</v>
      </c>
      <c r="B292" s="8"/>
      <c r="C292" s="8"/>
      <c r="D292" s="8"/>
      <c r="E292" s="8"/>
      <c r="F292" s="23" t="s">
        <v>45</v>
      </c>
      <c r="G292" s="26">
        <v>85424</v>
      </c>
      <c r="H292" s="24"/>
      <c r="I292" s="8" t="s">
        <v>651</v>
      </c>
      <c r="J292" s="8" t="s">
        <v>47</v>
      </c>
      <c r="K292" s="8">
        <v>138</v>
      </c>
      <c r="L292" s="8">
        <v>64</v>
      </c>
      <c r="M292" s="8" t="s">
        <v>1034</v>
      </c>
      <c r="N292" s="17" t="s">
        <v>1521</v>
      </c>
      <c r="O292" s="17" t="s">
        <v>2018</v>
      </c>
      <c r="P292" s="17" t="s">
        <v>133</v>
      </c>
      <c r="Q292" s="17" t="s">
        <v>2019</v>
      </c>
      <c r="R292" s="8"/>
      <c r="S292" s="8"/>
      <c r="T292" s="35" t="s">
        <v>40</v>
      </c>
      <c r="U292" s="42">
        <v>43.475000000000001</v>
      </c>
      <c r="V292" s="38">
        <v>298</v>
      </c>
      <c r="W292" s="38">
        <f t="shared" si="16"/>
        <v>12955.550000000001</v>
      </c>
      <c r="X292" s="38"/>
      <c r="Y292" s="39" t="s">
        <v>1964</v>
      </c>
    </row>
    <row r="293" spans="1:25" ht="28.8" x14ac:dyDescent="0.3">
      <c r="A293" s="21">
        <f t="shared" si="18"/>
        <v>287</v>
      </c>
      <c r="B293" s="8"/>
      <c r="C293" s="8"/>
      <c r="D293" s="8"/>
      <c r="E293" s="8"/>
      <c r="F293" s="23" t="s">
        <v>45</v>
      </c>
      <c r="G293" s="26">
        <v>85426</v>
      </c>
      <c r="H293" s="24"/>
      <c r="I293" s="8" t="s">
        <v>651</v>
      </c>
      <c r="J293" s="8" t="s">
        <v>31</v>
      </c>
      <c r="K293" s="8">
        <v>101</v>
      </c>
      <c r="L293" s="8">
        <v>43</v>
      </c>
      <c r="M293" s="8" t="s">
        <v>90</v>
      </c>
      <c r="N293" s="17" t="s">
        <v>1521</v>
      </c>
      <c r="O293" s="17" t="s">
        <v>2020</v>
      </c>
      <c r="P293" s="17" t="s">
        <v>133</v>
      </c>
      <c r="Q293" s="17" t="s">
        <v>2021</v>
      </c>
      <c r="R293" s="8"/>
      <c r="S293" s="8"/>
      <c r="T293" s="35" t="s">
        <v>40</v>
      </c>
      <c r="U293" s="42">
        <v>43.475000000000001</v>
      </c>
      <c r="V293" s="38">
        <v>364</v>
      </c>
      <c r="W293" s="38">
        <f t="shared" si="16"/>
        <v>15824.9</v>
      </c>
      <c r="X293" s="38"/>
      <c r="Y293" s="39" t="s">
        <v>1964</v>
      </c>
    </row>
    <row r="294" spans="1:25" ht="28.8" x14ac:dyDescent="0.3">
      <c r="A294" s="21">
        <f t="shared" si="18"/>
        <v>288</v>
      </c>
      <c r="B294" s="8"/>
      <c r="C294" s="8"/>
      <c r="D294" s="8"/>
      <c r="E294" s="8"/>
      <c r="F294" s="23" t="s">
        <v>45</v>
      </c>
      <c r="G294" s="26">
        <v>85428</v>
      </c>
      <c r="H294" s="24"/>
      <c r="I294" s="8" t="s">
        <v>651</v>
      </c>
      <c r="J294" s="8" t="s">
        <v>167</v>
      </c>
      <c r="K294" s="8">
        <v>201</v>
      </c>
      <c r="L294" s="8">
        <v>88</v>
      </c>
      <c r="M294" s="8" t="s">
        <v>90</v>
      </c>
      <c r="N294" s="17" t="s">
        <v>1521</v>
      </c>
      <c r="O294" s="17" t="s">
        <v>1028</v>
      </c>
      <c r="P294" s="17" t="s">
        <v>133</v>
      </c>
      <c r="Q294" s="25" t="s">
        <v>393</v>
      </c>
      <c r="R294" s="8"/>
      <c r="S294" s="8"/>
      <c r="T294" s="35" t="s">
        <v>40</v>
      </c>
      <c r="U294" s="42">
        <v>43.475000000000001</v>
      </c>
      <c r="V294" s="38">
        <v>364</v>
      </c>
      <c r="W294" s="38">
        <f t="shared" si="16"/>
        <v>15824.9</v>
      </c>
      <c r="X294" s="38"/>
      <c r="Y294" s="39" t="s">
        <v>1964</v>
      </c>
    </row>
    <row r="295" spans="1:25" ht="86.4" x14ac:dyDescent="0.3">
      <c r="A295" s="21">
        <f t="shared" si="18"/>
        <v>289</v>
      </c>
      <c r="B295" s="8"/>
      <c r="C295" s="8"/>
      <c r="D295" s="8"/>
      <c r="E295" s="8"/>
      <c r="F295" s="23" t="s">
        <v>45</v>
      </c>
      <c r="G295" s="26">
        <v>85430</v>
      </c>
      <c r="H295" s="24"/>
      <c r="I295" s="8" t="s">
        <v>651</v>
      </c>
      <c r="J295" s="8" t="s">
        <v>31</v>
      </c>
      <c r="K295" s="8">
        <v>101</v>
      </c>
      <c r="L295" s="8">
        <v>43</v>
      </c>
      <c r="M295" s="8" t="s">
        <v>693</v>
      </c>
      <c r="N295" s="17" t="s">
        <v>1521</v>
      </c>
      <c r="O295" s="17" t="s">
        <v>2022</v>
      </c>
      <c r="P295" s="32" t="s">
        <v>133</v>
      </c>
      <c r="Q295" s="33" t="s">
        <v>1470</v>
      </c>
      <c r="R295" s="24"/>
      <c r="S295" s="8"/>
      <c r="T295" s="35" t="s">
        <v>40</v>
      </c>
      <c r="U295" s="42">
        <v>43.475000000000001</v>
      </c>
      <c r="V295" s="38">
        <v>304</v>
      </c>
      <c r="W295" s="38">
        <f t="shared" si="16"/>
        <v>13216.4</v>
      </c>
      <c r="X295" s="38"/>
      <c r="Y295" s="39" t="s">
        <v>1964</v>
      </c>
    </row>
    <row r="296" spans="1:25" ht="28.8" x14ac:dyDescent="0.3">
      <c r="A296" s="21">
        <f t="shared" si="18"/>
        <v>290</v>
      </c>
      <c r="B296" s="8"/>
      <c r="C296" s="8"/>
      <c r="D296" s="8"/>
      <c r="E296" s="8"/>
      <c r="F296" s="23" t="s">
        <v>45</v>
      </c>
      <c r="G296" s="26">
        <v>85432</v>
      </c>
      <c r="H296" s="24"/>
      <c r="I296" s="8" t="s">
        <v>651</v>
      </c>
      <c r="J296" s="27" t="s">
        <v>31</v>
      </c>
      <c r="K296" s="27">
        <v>101</v>
      </c>
      <c r="L296" s="27">
        <v>43</v>
      </c>
      <c r="M296" s="8" t="s">
        <v>90</v>
      </c>
      <c r="N296" s="17" t="s">
        <v>1521</v>
      </c>
      <c r="O296" s="17" t="s">
        <v>1527</v>
      </c>
      <c r="P296" s="32" t="s">
        <v>133</v>
      </c>
      <c r="Q296" s="33" t="s">
        <v>565</v>
      </c>
      <c r="R296" s="24"/>
      <c r="S296" s="8"/>
      <c r="T296" s="35" t="s">
        <v>40</v>
      </c>
      <c r="U296" s="42">
        <v>43.475000000000001</v>
      </c>
      <c r="V296" s="38">
        <v>364</v>
      </c>
      <c r="W296" s="38">
        <f t="shared" si="16"/>
        <v>15824.9</v>
      </c>
      <c r="X296" s="38"/>
      <c r="Y296" s="39" t="s">
        <v>1964</v>
      </c>
    </row>
    <row r="297" spans="1:25" ht="86.4" x14ac:dyDescent="0.3">
      <c r="A297" s="21">
        <f t="shared" si="18"/>
        <v>291</v>
      </c>
      <c r="B297" s="8"/>
      <c r="C297" s="8"/>
      <c r="D297" s="8"/>
      <c r="E297" s="8"/>
      <c r="F297" s="23" t="s">
        <v>45</v>
      </c>
      <c r="G297" s="26">
        <v>85434</v>
      </c>
      <c r="H297" s="24"/>
      <c r="I297" s="23" t="s">
        <v>651</v>
      </c>
      <c r="J297" s="28" t="s">
        <v>31</v>
      </c>
      <c r="K297" s="28">
        <v>101</v>
      </c>
      <c r="L297" s="28">
        <v>43</v>
      </c>
      <c r="M297" s="8" t="s">
        <v>1534</v>
      </c>
      <c r="N297" s="17" t="s">
        <v>1521</v>
      </c>
      <c r="O297" s="31" t="s">
        <v>2023</v>
      </c>
      <c r="P297" s="32" t="s">
        <v>133</v>
      </c>
      <c r="Q297" s="33" t="s">
        <v>2014</v>
      </c>
      <c r="R297" s="24"/>
      <c r="S297" s="8"/>
      <c r="T297" s="35" t="s">
        <v>40</v>
      </c>
      <c r="U297" s="42">
        <v>43.475000000000001</v>
      </c>
      <c r="V297" s="38">
        <v>350</v>
      </c>
      <c r="W297" s="38">
        <f t="shared" si="16"/>
        <v>15216.25</v>
      </c>
      <c r="X297" s="38"/>
      <c r="Y297" s="39" t="s">
        <v>1964</v>
      </c>
    </row>
    <row r="298" spans="1:25" ht="28.8" x14ac:dyDescent="0.3">
      <c r="A298" s="21">
        <f t="shared" si="18"/>
        <v>292</v>
      </c>
      <c r="B298" s="8"/>
      <c r="C298" s="8"/>
      <c r="D298" s="8"/>
      <c r="E298" s="8"/>
      <c r="F298" s="23" t="s">
        <v>45</v>
      </c>
      <c r="G298" s="26" t="s">
        <v>2006</v>
      </c>
      <c r="H298" s="24"/>
      <c r="I298" s="23" t="s">
        <v>651</v>
      </c>
      <c r="J298" s="8" t="s">
        <v>1117</v>
      </c>
      <c r="K298" s="8" t="s">
        <v>883</v>
      </c>
      <c r="L298" s="8" t="s">
        <v>101</v>
      </c>
      <c r="M298" s="8" t="s">
        <v>90</v>
      </c>
      <c r="N298" s="8" t="s">
        <v>962</v>
      </c>
      <c r="O298" s="17" t="s">
        <v>2011</v>
      </c>
      <c r="P298" s="32" t="s">
        <v>133</v>
      </c>
      <c r="Q298" s="33" t="s">
        <v>2012</v>
      </c>
      <c r="R298" s="24"/>
      <c r="S298" s="8"/>
      <c r="T298" s="35" t="s">
        <v>40</v>
      </c>
      <c r="U298" s="42">
        <v>80.484999999999999</v>
      </c>
      <c r="V298" s="38">
        <v>364</v>
      </c>
      <c r="W298" s="38">
        <f t="shared" si="16"/>
        <v>29296.54</v>
      </c>
      <c r="X298" s="38"/>
      <c r="Y298" s="39" t="s">
        <v>1963</v>
      </c>
    </row>
    <row r="299" spans="1:25" ht="28.8" x14ac:dyDescent="0.3">
      <c r="A299" s="21">
        <f t="shared" si="18"/>
        <v>293</v>
      </c>
      <c r="B299" s="8"/>
      <c r="C299" s="8"/>
      <c r="D299" s="8"/>
      <c r="E299" s="8"/>
      <c r="F299" s="23" t="s">
        <v>45</v>
      </c>
      <c r="G299" s="26">
        <v>55266</v>
      </c>
      <c r="H299" s="24"/>
      <c r="I299" s="23" t="s">
        <v>651</v>
      </c>
      <c r="J299" s="8" t="s">
        <v>47</v>
      </c>
      <c r="K299" s="8">
        <v>138</v>
      </c>
      <c r="L299" s="8">
        <v>64</v>
      </c>
      <c r="M299" s="8" t="s">
        <v>90</v>
      </c>
      <c r="N299" s="17" t="s">
        <v>1119</v>
      </c>
      <c r="O299" s="17" t="s">
        <v>2005</v>
      </c>
      <c r="P299" s="32" t="s">
        <v>133</v>
      </c>
      <c r="Q299" s="33" t="s">
        <v>1016</v>
      </c>
      <c r="R299" s="24"/>
      <c r="S299" s="8"/>
      <c r="T299" s="35" t="s">
        <v>40</v>
      </c>
      <c r="U299" s="42">
        <v>80.484999999999999</v>
      </c>
      <c r="V299" s="38">
        <v>364</v>
      </c>
      <c r="W299" s="38">
        <f t="shared" si="16"/>
        <v>29296.54</v>
      </c>
      <c r="X299" s="38"/>
      <c r="Y299" s="39" t="s">
        <v>1964</v>
      </c>
    </row>
    <row r="300" spans="1:25" ht="28.8" x14ac:dyDescent="0.3">
      <c r="A300" s="21">
        <f t="shared" si="18"/>
        <v>294</v>
      </c>
      <c r="B300" s="8"/>
      <c r="C300" s="8"/>
      <c r="D300" s="8"/>
      <c r="E300" s="8"/>
      <c r="F300" s="23" t="s">
        <v>45</v>
      </c>
      <c r="G300" s="26">
        <v>55316</v>
      </c>
      <c r="H300" s="24"/>
      <c r="I300" s="23" t="s">
        <v>651</v>
      </c>
      <c r="J300" s="8" t="s">
        <v>1117</v>
      </c>
      <c r="K300" s="8" t="s">
        <v>883</v>
      </c>
      <c r="L300" s="8" t="s">
        <v>101</v>
      </c>
      <c r="M300" s="8" t="s">
        <v>90</v>
      </c>
      <c r="N300" s="17" t="s">
        <v>1119</v>
      </c>
      <c r="O300" s="17" t="s">
        <v>2007</v>
      </c>
      <c r="P300" s="32" t="s">
        <v>133</v>
      </c>
      <c r="Q300" s="33" t="s">
        <v>936</v>
      </c>
      <c r="R300" s="24"/>
      <c r="S300" s="8"/>
      <c r="T300" s="35" t="s">
        <v>40</v>
      </c>
      <c r="U300" s="42">
        <v>80.484999999999999</v>
      </c>
      <c r="V300" s="38">
        <v>364</v>
      </c>
      <c r="W300" s="38">
        <f t="shared" si="16"/>
        <v>29296.54</v>
      </c>
      <c r="X300" s="38"/>
      <c r="Y300" s="39" t="s">
        <v>1963</v>
      </c>
    </row>
    <row r="301" spans="1:25" ht="72" x14ac:dyDescent="0.3">
      <c r="A301" s="21">
        <f t="shared" si="18"/>
        <v>295</v>
      </c>
      <c r="B301" s="8"/>
      <c r="C301" s="8"/>
      <c r="D301" s="8"/>
      <c r="E301" s="8"/>
      <c r="F301" s="23" t="s">
        <v>45</v>
      </c>
      <c r="G301" s="26">
        <v>55340</v>
      </c>
      <c r="H301" s="24"/>
      <c r="I301" s="23" t="s">
        <v>651</v>
      </c>
      <c r="J301" s="8" t="s">
        <v>960</v>
      </c>
      <c r="K301" s="8" t="s">
        <v>961</v>
      </c>
      <c r="L301" s="8" t="s">
        <v>588</v>
      </c>
      <c r="M301" s="8" t="s">
        <v>80</v>
      </c>
      <c r="N301" s="17" t="s">
        <v>1119</v>
      </c>
      <c r="O301" s="17" t="s">
        <v>1476</v>
      </c>
      <c r="P301" s="32" t="s">
        <v>133</v>
      </c>
      <c r="Q301" s="33" t="s">
        <v>2008</v>
      </c>
      <c r="R301" s="24"/>
      <c r="S301" s="8"/>
      <c r="T301" s="35" t="s">
        <v>40</v>
      </c>
      <c r="U301" s="42">
        <v>80.484999999999999</v>
      </c>
      <c r="V301" s="38">
        <v>248</v>
      </c>
      <c r="W301" s="38">
        <f t="shared" si="16"/>
        <v>19960.28</v>
      </c>
      <c r="X301" s="38"/>
      <c r="Y301" s="39" t="s">
        <v>1963</v>
      </c>
    </row>
    <row r="302" spans="1:25" ht="86.4" x14ac:dyDescent="0.3">
      <c r="A302" s="21">
        <f t="shared" si="18"/>
        <v>296</v>
      </c>
      <c r="B302" s="8"/>
      <c r="C302" s="8"/>
      <c r="D302" s="8"/>
      <c r="E302" s="8"/>
      <c r="F302" s="23" t="s">
        <v>45</v>
      </c>
      <c r="G302" s="26">
        <v>55340</v>
      </c>
      <c r="H302" s="24"/>
      <c r="I302" s="23" t="s">
        <v>651</v>
      </c>
      <c r="J302" s="8" t="s">
        <v>960</v>
      </c>
      <c r="K302" s="8" t="s">
        <v>961</v>
      </c>
      <c r="L302" s="8" t="s">
        <v>588</v>
      </c>
      <c r="M302" s="8" t="s">
        <v>34</v>
      </c>
      <c r="N302" s="17" t="s">
        <v>1119</v>
      </c>
      <c r="O302" s="17" t="s">
        <v>1476</v>
      </c>
      <c r="P302" s="8" t="s">
        <v>196</v>
      </c>
      <c r="Q302" s="31" t="s">
        <v>2009</v>
      </c>
      <c r="R302" s="8"/>
      <c r="S302" s="8"/>
      <c r="T302" s="35" t="s">
        <v>40</v>
      </c>
      <c r="U302" s="38">
        <v>28.283000000000001</v>
      </c>
      <c r="V302" s="38">
        <v>116</v>
      </c>
      <c r="W302" s="38">
        <f t="shared" si="16"/>
        <v>3280.828</v>
      </c>
      <c r="X302" s="38"/>
      <c r="Y302" s="39" t="s">
        <v>1963</v>
      </c>
    </row>
    <row r="303" spans="1:25" ht="43.2" x14ac:dyDescent="0.3">
      <c r="A303" s="21">
        <f t="shared" si="18"/>
        <v>297</v>
      </c>
      <c r="B303" s="8"/>
      <c r="C303" s="8"/>
      <c r="D303" s="8"/>
      <c r="E303" s="8"/>
      <c r="F303" s="8" t="s">
        <v>45</v>
      </c>
      <c r="G303" s="34" t="s">
        <v>1143</v>
      </c>
      <c r="H303" s="8"/>
      <c r="I303" s="17" t="s">
        <v>2003</v>
      </c>
      <c r="J303" s="8" t="s">
        <v>1145</v>
      </c>
      <c r="K303" s="8" t="s">
        <v>1047</v>
      </c>
      <c r="L303" s="8" t="s">
        <v>655</v>
      </c>
      <c r="M303" s="17" t="s">
        <v>2004</v>
      </c>
      <c r="N303" s="17" t="s">
        <v>1119</v>
      </c>
      <c r="O303" s="17" t="s">
        <v>2010</v>
      </c>
      <c r="P303" s="8" t="s">
        <v>196</v>
      </c>
      <c r="Q303" s="17" t="s">
        <v>1036</v>
      </c>
      <c r="R303" s="8"/>
      <c r="S303" s="8"/>
      <c r="T303" s="35" t="s">
        <v>40</v>
      </c>
      <c r="U303" s="38">
        <v>28.283000000000001</v>
      </c>
      <c r="V303" s="38">
        <v>312</v>
      </c>
      <c r="W303" s="38">
        <f t="shared" si="16"/>
        <v>8824.2960000000003</v>
      </c>
      <c r="X303" s="38"/>
      <c r="Y303" s="39" t="s">
        <v>1963</v>
      </c>
    </row>
    <row r="304" spans="1:25" ht="86.4" x14ac:dyDescent="0.3">
      <c r="A304" s="21">
        <f t="shared" si="18"/>
        <v>298</v>
      </c>
      <c r="B304" s="8"/>
      <c r="C304" s="8"/>
      <c r="D304" s="8"/>
      <c r="E304" s="8"/>
      <c r="F304" s="17" t="s">
        <v>28</v>
      </c>
      <c r="G304" s="8"/>
      <c r="H304" s="8"/>
      <c r="I304" s="17" t="s">
        <v>2003</v>
      </c>
      <c r="J304" s="27" t="s">
        <v>31</v>
      </c>
      <c r="K304" s="27">
        <v>101</v>
      </c>
      <c r="L304" s="27">
        <v>43</v>
      </c>
      <c r="M304" s="8" t="s">
        <v>34</v>
      </c>
      <c r="N304" s="32" t="s">
        <v>133</v>
      </c>
      <c r="O304" s="17" t="s">
        <v>685</v>
      </c>
      <c r="P304" s="8" t="s">
        <v>196</v>
      </c>
      <c r="Q304" s="17" t="s">
        <v>2024</v>
      </c>
      <c r="R304" s="8"/>
      <c r="S304" s="8"/>
      <c r="T304" s="35"/>
      <c r="U304" s="38">
        <v>52.241999999999997</v>
      </c>
      <c r="V304" s="38">
        <v>116</v>
      </c>
      <c r="W304" s="38">
        <f t="shared" si="16"/>
        <v>6060.0720000000001</v>
      </c>
      <c r="X304" s="38"/>
      <c r="Y304" s="39" t="s">
        <v>1964</v>
      </c>
    </row>
    <row r="305" spans="1:25" ht="21" x14ac:dyDescent="0.3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9"/>
      <c r="U305" s="15"/>
      <c r="Y305" s="14"/>
    </row>
    <row r="306" spans="1:2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W306" s="16">
        <f>SUM(W15:W305)</f>
        <v>3440557.9699999979</v>
      </c>
    </row>
    <row r="307" spans="1:25" x14ac:dyDescent="0.3">
      <c r="A307" s="45" t="s">
        <v>1821</v>
      </c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</row>
  </sheetData>
  <sheetProtection formatCells="0" formatColumns="0" formatRows="0" insertColumns="0" insertRows="0" insertHyperlinks="0" deleteColumns="0" deleteRows="0" sort="0" autoFilter="0" pivotTables="0"/>
  <protectedRanges>
    <protectedRange password="816B" sqref="A1:E8 F1:T14 B9:E14 A9:A276 B15:T276 A277:T307" name="pb1ea3a9789c08e883afd088743518a20"/>
    <protectedRange password="816B" sqref="U6:Y6" name="pb1ea3a9789c08e883afd088743518a20_1"/>
  </protectedRanges>
  <autoFilter ref="A6:Y307" xr:uid="{00000000-0009-0000-0000-000000000000}">
    <filterColumn colId="20">
      <filters blank="1">
        <filter val="105,25"/>
        <filter val="109,055"/>
        <filter val="109,516"/>
        <filter val="132,771"/>
        <filter val="160,055"/>
        <filter val="26,573"/>
        <filter val="26,662"/>
        <filter val="28,283"/>
        <filter val="31,25"/>
        <filter val="32,255"/>
        <filter val="34,263"/>
        <filter val="34,469"/>
        <filter val="37,931"/>
        <filter val="38,137"/>
        <filter val="43,475"/>
        <filter val="45,374"/>
        <filter val="48,125"/>
        <filter val="51"/>
        <filter val="52,242"/>
        <filter val="54,25"/>
        <filter val="54,668"/>
        <filter val="58,516"/>
        <filter val="63,926"/>
        <filter val="64,102"/>
        <filter val="64,71"/>
        <filter val="65,696"/>
        <filter val="65,892"/>
        <filter val="69,686"/>
        <filter val="71,947"/>
        <filter val="77,662"/>
        <filter val="78,007"/>
        <filter val="80,485"/>
        <filter val="81,771"/>
        <filter val="82,25"/>
        <filter val="94,475"/>
      </filters>
    </filterColumn>
  </autoFilter>
  <mergeCells count="7">
    <mergeCell ref="A307:T307"/>
    <mergeCell ref="A1:D3"/>
    <mergeCell ref="A4:D4"/>
    <mergeCell ref="E1:T1"/>
    <mergeCell ref="E2:T2"/>
    <mergeCell ref="E3:T3"/>
    <mergeCell ref="E4:T4"/>
  </mergeCells>
  <pageMargins left="0.7" right="0.7" top="0.75" bottom="0.75" header="0.3" footer="0.3"/>
  <pageSetup paperSize="9" orientation="landscape" r:id="rId1"/>
  <headerFooter>
    <oddHeader>&amp;L &amp;B Raport zamówień: POLREGIO Sp.z o.o. Kujawsko-Pomorski Zakład w Bydgoszczy &amp;R Z dnia: &amp;D</oddHeader>
    <oddFooter>&amp;L &amp;B PKP PLK S.A. Biuro Informatyki, Wydział Systemów Rozkładów Jazdy, Poznań &amp;R Strona &amp;P z &amp;N</oddFooter>
    <evenHeader>&amp;L &amp;B Raport zamówień: POLREGIO Sp.z o.o. Kujawsko-Pomorski Zakład w Bydgoszczy &amp;R Z dnia: &amp;D</evenHeader>
    <evenFooter>&amp;L &amp;B PKP PLK S.A. Biuro Informatyki, Wydział Systemów Rozkładów Jazdy, Poznań &amp;R Strona &amp;P z &amp;N</even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zamówień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 zamówień</dc:title>
  <dc:subject>Raport zamówień</dc:subject>
  <dc:creator>Internetowy System Zamawiania Trasy Pociągu v4.4.0.196</dc:creator>
  <cp:keywords>xls SKRJ ISZTP PLK IIN</cp:keywords>
  <dc:description>Raport zamówień z systemu SKRJ</dc:description>
  <cp:lastModifiedBy>Olgierd Sobkowiak</cp:lastModifiedBy>
  <dcterms:created xsi:type="dcterms:W3CDTF">2021-09-13T08:00:14Z</dcterms:created>
  <dcterms:modified xsi:type="dcterms:W3CDTF">2021-09-20T07:43:46Z</dcterms:modified>
  <cp:category>Raport XLSX</cp:category>
</cp:coreProperties>
</file>