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24226"/>
  <mc:AlternateContent xmlns:mc="http://schemas.openxmlformats.org/markup-compatibility/2006">
    <mc:Choice Requires="x15">
      <x15ac:absPath xmlns:x15ac="http://schemas.microsoft.com/office/spreadsheetml/2010/11/ac" url="Y:\Agnieszka B\2023\UE 2023\ZP-72-2023\5.DOKUMENTACJA DO POSTĘPOWANIA ZP-72-2023\"/>
    </mc:Choice>
  </mc:AlternateContent>
  <xr:revisionPtr revIDLastSave="0" documentId="13_ncr:1_{80A8E35D-C7C6-4CFA-ADF0-6C043455A912}" xr6:coauthVersionLast="36" xr6:coauthVersionMax="36" xr10:uidLastSave="{00000000-0000-0000-0000-000000000000}"/>
  <bookViews>
    <workbookView xWindow="0" yWindow="0" windowWidth="28800" windowHeight="11625" tabRatio="754" xr2:uid="{00000000-000D-0000-FFFF-FFFF00000000}"/>
  </bookViews>
  <sheets>
    <sheet name="Pakiet Nr 1-fartuchy " sheetId="51" r:id="rId1"/>
    <sheet name="Pakiet Nr 2-serwety" sheetId="53" r:id="rId2"/>
    <sheet name="Pakiet Nr 3-do mycia pola" sheetId="54" r:id="rId3"/>
    <sheet name="Pakiet Nr 4-podkłady jałowe" sheetId="55" r:id="rId4"/>
    <sheet name="Pakiet NR 5- blok laryngologia" sheetId="56" r:id="rId5"/>
    <sheet name="Pakiet Nr 6-serwety blok laryng" sheetId="57" r:id="rId6"/>
    <sheet name="Pakiet Nr 7-zestaw do mycia pol" sheetId="58" r:id="rId7"/>
    <sheet name="Pakiet Nr 8-serwety do zakładan" sheetId="59" r:id="rId8"/>
    <sheet name="Pakiet Nr 9- osłony na sondy" sheetId="64" r:id="rId9"/>
    <sheet name="Pakiet Nr 10-obłożenia okulisty" sheetId="65" r:id="rId10"/>
    <sheet name="Pakiet Nr 11-obłożenia kardioch" sheetId="66" r:id="rId11"/>
    <sheet name="Arkusz1" sheetId="82" state="hidden" r:id="rId12"/>
    <sheet name="Pakiet Nr 12 -małe zestawy zabi" sheetId="67" r:id="rId13"/>
    <sheet name="Pakiet Nr 13-obłożenia stołu o " sheetId="69" r:id="rId14"/>
    <sheet name="Pakiet Nr 14-obłożenia ortopedi" sheetId="70" r:id="rId15"/>
    <sheet name="Pakiet Nr 15-zestawy do zabiegó" sheetId="71" r:id="rId16"/>
    <sheet name="Pakier Nr 16-obłożenia dla chir" sheetId="72" r:id="rId17"/>
    <sheet name="Pakiet Nr 17-faruch wzmocniony" sheetId="73" r:id="rId18"/>
    <sheet name="Pakiet Nr 18-serwety operacyjne" sheetId="74" r:id="rId19"/>
    <sheet name="Pakiet Nr 19-pokrowce" sheetId="75" r:id="rId20"/>
    <sheet name="Pakiet Nr 20-fartuchy chirurgi " sheetId="76" r:id="rId21"/>
    <sheet name="Pakiet Nr 21-bielizna blok elek" sheetId="77" r:id="rId22"/>
    <sheet name="Pakiet Nr 22-bileizna blok hemo" sheetId="78" r:id="rId23"/>
    <sheet name="Pakiet 23-obłoż do laparoskopii" sheetId="79" r:id="rId24"/>
    <sheet name="Pakiet 24- fartuchy Dla IS" sheetId="85" r:id="rId25"/>
    <sheet name="Pakiet Nr25-serwety dla IS" sheetId="49" r:id="rId26"/>
    <sheet name="Pakiet 26- obłożenia UCGP" sheetId="80" r:id="rId27"/>
    <sheet name="Pakiet Nr 27-zestawy do dezynfe" sheetId="81" r:id="rId28"/>
    <sheet name="Pakiet 28 zestaway spec. UCPG " sheetId="86" r:id="rId29"/>
    <sheet name="Pakiet 29 fartuchy-osłony UCPG" sheetId="87" r:id="rId30"/>
    <sheet name="Pakiet 30- pokrowiec na ramię C" sheetId="84" r:id="rId31"/>
  </sheets>
  <definedNames>
    <definedName name="_xlnm.Print_Area" localSheetId="16">'Pakier Nr 16-obłożenia dla chir'!$A$12:$K$31</definedName>
    <definedName name="_xlnm.Print_Area" localSheetId="26">'Pakiet 26- obłożenia UCGP'!$A$10:$K$15</definedName>
    <definedName name="_xlnm.Print_Area" localSheetId="28">'Pakiet 28 zestaway spec. UCPG '!$A$10:$K$17</definedName>
    <definedName name="_xlnm.Print_Area" localSheetId="15">'Pakiet Nr 15-zestawy do zabiegó'!$A$9:$K$17</definedName>
    <definedName name="_xlnm.Print_Area" localSheetId="18">'Pakiet Nr 18-serwety operacyjne'!$A$10:$K$25</definedName>
    <definedName name="_xlnm.Print_Area" localSheetId="0">'Pakiet Nr 1-fartuchy '!$A$10:$K$20</definedName>
    <definedName name="_xlnm.Print_Area" localSheetId="22">'Pakiet Nr 22-bileizna blok hemo'!$A$9:$K$14</definedName>
    <definedName name="_xlnm.Print_Area" localSheetId="3">'Pakiet Nr 4-podkłady jałowe'!$A$10:$K$15</definedName>
  </definedNames>
  <calcPr calcId="191029"/>
</workbook>
</file>

<file path=xl/calcChain.xml><?xml version="1.0" encoding="utf-8"?>
<calcChain xmlns="http://schemas.openxmlformats.org/spreadsheetml/2006/main">
  <c r="H12" i="70" l="1"/>
  <c r="K12" i="70" s="1"/>
  <c r="J12" i="70"/>
  <c r="H15" i="56" l="1"/>
  <c r="K15" i="56" s="1"/>
  <c r="J15" i="56"/>
  <c r="J13" i="87"/>
  <c r="H15" i="69"/>
  <c r="H14" i="69"/>
  <c r="J15" i="67"/>
  <c r="J16" i="67"/>
  <c r="J17" i="67"/>
  <c r="J18" i="67"/>
  <c r="J19" i="67"/>
  <c r="J20" i="67"/>
  <c r="J21" i="67"/>
  <c r="J22" i="67"/>
  <c r="J23" i="67"/>
  <c r="J24" i="67"/>
  <c r="J25" i="67"/>
  <c r="J26" i="67"/>
  <c r="J27" i="67"/>
  <c r="J28" i="67"/>
  <c r="J29" i="67"/>
  <c r="J30" i="67"/>
  <c r="J31" i="67"/>
  <c r="J32" i="67"/>
  <c r="J16" i="77"/>
  <c r="H16" i="77"/>
  <c r="K16" i="77" s="1"/>
  <c r="J12" i="77"/>
  <c r="J17" i="77" s="1"/>
  <c r="J33" i="67" l="1"/>
  <c r="J14" i="87"/>
  <c r="H14" i="87"/>
  <c r="K14" i="87" s="1"/>
  <c r="H13" i="87"/>
  <c r="K13" i="87" s="1"/>
  <c r="J15" i="87" l="1"/>
  <c r="K15" i="87"/>
  <c r="J14" i="86"/>
  <c r="J15" i="86"/>
  <c r="J16" i="86"/>
  <c r="H14" i="86"/>
  <c r="K14" i="86" s="1"/>
  <c r="H15" i="86"/>
  <c r="K15" i="86" s="1"/>
  <c r="H16" i="86"/>
  <c r="K16" i="86" s="1"/>
  <c r="J13" i="86"/>
  <c r="H13" i="86"/>
  <c r="K13" i="86" s="1"/>
  <c r="J12" i="86"/>
  <c r="H12" i="86"/>
  <c r="K12" i="86" s="1"/>
  <c r="H14" i="80"/>
  <c r="K17" i="86" l="1"/>
  <c r="J17" i="86"/>
  <c r="J13" i="56"/>
  <c r="H13" i="56"/>
  <c r="K13" i="56" s="1"/>
  <c r="J12" i="85" l="1"/>
  <c r="J13" i="85" s="1"/>
  <c r="H12" i="85"/>
  <c r="K12" i="85" s="1"/>
  <c r="K13" i="85" s="1"/>
  <c r="J12" i="49"/>
  <c r="J12" i="84"/>
  <c r="J14" i="84" s="1"/>
  <c r="H12" i="84"/>
  <c r="K12" i="84" s="1"/>
  <c r="K14" i="84" s="1"/>
  <c r="J16" i="79" l="1"/>
  <c r="H16" i="79"/>
  <c r="K16" i="79" s="1"/>
  <c r="K18" i="79"/>
  <c r="J18" i="79"/>
  <c r="J12" i="81" l="1"/>
  <c r="J13" i="81"/>
  <c r="J11" i="81"/>
  <c r="H12" i="81"/>
  <c r="K12" i="81" s="1"/>
  <c r="H13" i="81"/>
  <c r="K13" i="81" s="1"/>
  <c r="H11" i="81"/>
  <c r="K11" i="81" s="1"/>
  <c r="J13" i="80"/>
  <c r="J14" i="80"/>
  <c r="J12" i="80"/>
  <c r="H13" i="80"/>
  <c r="K13" i="80" s="1"/>
  <c r="K14" i="80"/>
  <c r="H12" i="80"/>
  <c r="K12" i="80" s="1"/>
  <c r="J13" i="49"/>
  <c r="J14" i="49"/>
  <c r="J15" i="49"/>
  <c r="H13" i="49"/>
  <c r="K13" i="49" s="1"/>
  <c r="H14" i="49"/>
  <c r="K14" i="49" s="1"/>
  <c r="H15" i="49"/>
  <c r="K15" i="49" s="1"/>
  <c r="H12" i="49"/>
  <c r="K12" i="49" s="1"/>
  <c r="J14" i="79"/>
  <c r="J15" i="79"/>
  <c r="J17" i="79"/>
  <c r="J19" i="79"/>
  <c r="J20" i="79"/>
  <c r="J21" i="79"/>
  <c r="J22" i="79"/>
  <c r="J23" i="79"/>
  <c r="J24" i="79"/>
  <c r="J25" i="79"/>
  <c r="J26" i="79"/>
  <c r="J27" i="79"/>
  <c r="J28" i="79"/>
  <c r="J13" i="79"/>
  <c r="K14" i="79"/>
  <c r="K15" i="79"/>
  <c r="K17" i="79"/>
  <c r="K19" i="79"/>
  <c r="K20" i="79"/>
  <c r="K21" i="79"/>
  <c r="K22" i="79"/>
  <c r="K23" i="79"/>
  <c r="K24" i="79"/>
  <c r="K25" i="79"/>
  <c r="K26" i="79"/>
  <c r="K27" i="79"/>
  <c r="K28" i="79"/>
  <c r="H13" i="79"/>
  <c r="K13" i="79" s="1"/>
  <c r="J11" i="78"/>
  <c r="H11" i="78"/>
  <c r="K11" i="78" s="1"/>
  <c r="H12" i="77"/>
  <c r="K12" i="77" s="1"/>
  <c r="K17" i="77" s="1"/>
  <c r="J13" i="76"/>
  <c r="J14" i="76"/>
  <c r="J12" i="76"/>
  <c r="H13" i="76"/>
  <c r="K13" i="76" s="1"/>
  <c r="H14" i="76"/>
  <c r="K14" i="76" s="1"/>
  <c r="H12" i="76"/>
  <c r="K12" i="76" s="1"/>
  <c r="J14" i="75"/>
  <c r="J15" i="75"/>
  <c r="J16" i="75"/>
  <c r="J13" i="75"/>
  <c r="H14" i="75"/>
  <c r="K14" i="75" s="1"/>
  <c r="H15" i="75"/>
  <c r="K15" i="75" s="1"/>
  <c r="H16" i="75"/>
  <c r="K16" i="75" s="1"/>
  <c r="H13" i="75"/>
  <c r="K13" i="75" s="1"/>
  <c r="J14" i="74"/>
  <c r="J15" i="74"/>
  <c r="J16" i="74"/>
  <c r="J17" i="74"/>
  <c r="J18" i="74"/>
  <c r="J19" i="74"/>
  <c r="J20" i="74"/>
  <c r="J21" i="74"/>
  <c r="J22" i="74"/>
  <c r="J23" i="74"/>
  <c r="J24" i="74"/>
  <c r="H14" i="74"/>
  <c r="K14" i="74" s="1"/>
  <c r="H15" i="74"/>
  <c r="K15" i="74" s="1"/>
  <c r="H16" i="74"/>
  <c r="K16" i="74" s="1"/>
  <c r="H17" i="74"/>
  <c r="K17" i="74" s="1"/>
  <c r="H18" i="74"/>
  <c r="K18" i="74" s="1"/>
  <c r="H19" i="74"/>
  <c r="K19" i="74" s="1"/>
  <c r="H20" i="74"/>
  <c r="K20" i="74" s="1"/>
  <c r="H21" i="74"/>
  <c r="K21" i="74" s="1"/>
  <c r="H22" i="74"/>
  <c r="K22" i="74" s="1"/>
  <c r="H23" i="74"/>
  <c r="K23" i="74" s="1"/>
  <c r="H24" i="74"/>
  <c r="K24" i="74" s="1"/>
  <c r="H13" i="74"/>
  <c r="K13" i="74" s="1"/>
  <c r="J13" i="74"/>
  <c r="J11" i="73"/>
  <c r="H11" i="73"/>
  <c r="K11" i="73" s="1"/>
  <c r="J19" i="72"/>
  <c r="J21" i="72"/>
  <c r="J23" i="72"/>
  <c r="J25" i="72"/>
  <c r="J15" i="72"/>
  <c r="H19" i="72"/>
  <c r="K19" i="72" s="1"/>
  <c r="H21" i="72"/>
  <c r="K21" i="72" s="1"/>
  <c r="K23" i="72"/>
  <c r="H25" i="72"/>
  <c r="K25" i="72" s="1"/>
  <c r="H15" i="72"/>
  <c r="K15" i="72" s="1"/>
  <c r="J12" i="71"/>
  <c r="J13" i="71"/>
  <c r="J14" i="71"/>
  <c r="J15" i="71"/>
  <c r="J11" i="71"/>
  <c r="H12" i="71"/>
  <c r="K12" i="71" s="1"/>
  <c r="H13" i="71"/>
  <c r="K13" i="71" s="1"/>
  <c r="H14" i="71"/>
  <c r="K14" i="71" s="1"/>
  <c r="H15" i="71"/>
  <c r="K15" i="71" s="1"/>
  <c r="H11" i="71"/>
  <c r="K11" i="71" s="1"/>
  <c r="J13" i="70"/>
  <c r="J14" i="70"/>
  <c r="J15" i="70"/>
  <c r="J16" i="70"/>
  <c r="J17" i="70"/>
  <c r="J18" i="70"/>
  <c r="J19" i="70"/>
  <c r="J20" i="70"/>
  <c r="J21" i="70"/>
  <c r="J22" i="70"/>
  <c r="H14" i="70"/>
  <c r="K14" i="70" s="1"/>
  <c r="H15" i="70"/>
  <c r="K15" i="70" s="1"/>
  <c r="H16" i="70"/>
  <c r="K16" i="70" s="1"/>
  <c r="H17" i="70"/>
  <c r="K17" i="70" s="1"/>
  <c r="H18" i="70"/>
  <c r="K18" i="70" s="1"/>
  <c r="H19" i="70"/>
  <c r="K19" i="70" s="1"/>
  <c r="H20" i="70"/>
  <c r="K20" i="70" s="1"/>
  <c r="H21" i="70"/>
  <c r="K21" i="70" s="1"/>
  <c r="H22" i="70"/>
  <c r="K22" i="70" s="1"/>
  <c r="K14" i="69"/>
  <c r="K15" i="69"/>
  <c r="J14" i="69"/>
  <c r="J15" i="69"/>
  <c r="J13" i="69"/>
  <c r="H13" i="69"/>
  <c r="K13" i="69" s="1"/>
  <c r="H16" i="67"/>
  <c r="K16" i="67" s="1"/>
  <c r="H17" i="67"/>
  <c r="K17" i="67" s="1"/>
  <c r="H18" i="67"/>
  <c r="K18" i="67" s="1"/>
  <c r="H19" i="67"/>
  <c r="K19" i="67" s="1"/>
  <c r="H20" i="67"/>
  <c r="K20" i="67" s="1"/>
  <c r="H21" i="67"/>
  <c r="K21" i="67" s="1"/>
  <c r="H22" i="67"/>
  <c r="K22" i="67" s="1"/>
  <c r="H23" i="67"/>
  <c r="K23" i="67" s="1"/>
  <c r="H24" i="67"/>
  <c r="K24" i="67" s="1"/>
  <c r="H25" i="67"/>
  <c r="K25" i="67" s="1"/>
  <c r="H26" i="67"/>
  <c r="K26" i="67" s="1"/>
  <c r="H27" i="67"/>
  <c r="K27" i="67" s="1"/>
  <c r="H28" i="67"/>
  <c r="K28" i="67" s="1"/>
  <c r="H29" i="67"/>
  <c r="K29" i="67" s="1"/>
  <c r="H30" i="67"/>
  <c r="K30" i="67" s="1"/>
  <c r="H31" i="67"/>
  <c r="K31" i="67" s="1"/>
  <c r="H32" i="67"/>
  <c r="K32" i="67" s="1"/>
  <c r="H15" i="67"/>
  <c r="K15" i="67" s="1"/>
  <c r="J125" i="66"/>
  <c r="J124" i="66"/>
  <c r="J109" i="66"/>
  <c r="J85" i="66"/>
  <c r="J48" i="66"/>
  <c r="J13" i="66"/>
  <c r="H125" i="66"/>
  <c r="K125" i="66" s="1"/>
  <c r="H124" i="66"/>
  <c r="K124" i="66" s="1"/>
  <c r="H109" i="66"/>
  <c r="K109" i="66" s="1"/>
  <c r="H85" i="66"/>
  <c r="K85" i="66" s="1"/>
  <c r="H48" i="66"/>
  <c r="K48" i="66" s="1"/>
  <c r="H13" i="66"/>
  <c r="K13" i="66" s="1"/>
  <c r="J14" i="65"/>
  <c r="H14" i="65"/>
  <c r="K14" i="65" s="1"/>
  <c r="J12" i="64"/>
  <c r="J13" i="64" s="1"/>
  <c r="H12" i="64"/>
  <c r="K12" i="64" s="1"/>
  <c r="K13" i="64" s="1"/>
  <c r="J12" i="59"/>
  <c r="J13" i="59"/>
  <c r="J14" i="59"/>
  <c r="J11" i="59"/>
  <c r="H12" i="59"/>
  <c r="K12" i="59" s="1"/>
  <c r="H13" i="59"/>
  <c r="K13" i="59" s="1"/>
  <c r="H14" i="59"/>
  <c r="K14" i="59" s="1"/>
  <c r="H11" i="59"/>
  <c r="K11" i="59" s="1"/>
  <c r="J12" i="58"/>
  <c r="H12" i="58"/>
  <c r="K12" i="58" s="1"/>
  <c r="J14" i="57"/>
  <c r="H14" i="57"/>
  <c r="K14" i="57" s="1"/>
  <c r="J14" i="56"/>
  <c r="J12" i="56"/>
  <c r="H14" i="56"/>
  <c r="K14" i="56" s="1"/>
  <c r="H12" i="56"/>
  <c r="K12" i="56" s="1"/>
  <c r="J14" i="55"/>
  <c r="J13" i="55"/>
  <c r="J15" i="55" s="1"/>
  <c r="H14" i="55"/>
  <c r="K14" i="55" s="1"/>
  <c r="H13" i="55"/>
  <c r="K13" i="55" s="1"/>
  <c r="J13" i="54"/>
  <c r="H13" i="54"/>
  <c r="K13" i="54" s="1"/>
  <c r="J15" i="53"/>
  <c r="J14" i="53"/>
  <c r="H15" i="53"/>
  <c r="K15" i="53" s="1"/>
  <c r="H14" i="53"/>
  <c r="K14" i="53" s="1"/>
  <c r="J23" i="70" l="1"/>
  <c r="J16" i="56"/>
  <c r="K15" i="55"/>
  <c r="J16" i="71"/>
  <c r="K16" i="56"/>
  <c r="J16" i="49"/>
  <c r="K16" i="49"/>
  <c r="J14" i="51"/>
  <c r="J15" i="51"/>
  <c r="J16" i="51"/>
  <c r="J17" i="51"/>
  <c r="H14" i="51"/>
  <c r="K14" i="51" s="1"/>
  <c r="H15" i="51"/>
  <c r="K15" i="51" s="1"/>
  <c r="H16" i="51"/>
  <c r="K16" i="51" s="1"/>
  <c r="H17" i="51"/>
  <c r="K17" i="51" s="1"/>
  <c r="J13" i="51"/>
  <c r="H13" i="51"/>
  <c r="K13" i="51" s="1"/>
  <c r="H13" i="70" l="1"/>
  <c r="K13" i="70" s="1"/>
  <c r="K14" i="81" l="1"/>
  <c r="K15" i="80"/>
  <c r="K29" i="79"/>
  <c r="K25" i="74" l="1"/>
  <c r="J14" i="81"/>
  <c r="J15" i="80"/>
  <c r="J29" i="79"/>
  <c r="J25" i="74"/>
  <c r="K16" i="71"/>
  <c r="K23" i="70"/>
  <c r="K15" i="59"/>
  <c r="J16" i="53"/>
  <c r="K16" i="53"/>
  <c r="K18" i="51"/>
  <c r="K27" i="72" l="1"/>
  <c r="J27" i="72"/>
  <c r="J15" i="59"/>
  <c r="J18" i="51"/>
  <c r="K16" i="69"/>
  <c r="J16" i="69"/>
  <c r="J15" i="65" l="1"/>
  <c r="J13" i="58"/>
  <c r="K13" i="58"/>
  <c r="J15" i="57"/>
  <c r="J14" i="54"/>
  <c r="K15" i="65" l="1"/>
  <c r="K15" i="57"/>
  <c r="K14" i="54"/>
  <c r="J14" i="66" l="1"/>
  <c r="J15" i="66"/>
  <c r="K15" i="66" s="1"/>
  <c r="J17" i="66"/>
  <c r="K17" i="66" s="1"/>
  <c r="J18" i="66"/>
  <c r="K18" i="66" s="1"/>
  <c r="J19" i="66"/>
  <c r="K19" i="66" s="1"/>
  <c r="J20" i="66"/>
  <c r="K20" i="66" s="1"/>
  <c r="J21" i="66"/>
  <c r="K21" i="66" s="1"/>
  <c r="J22" i="66"/>
  <c r="K22" i="66" s="1"/>
  <c r="J23" i="66"/>
  <c r="K23" i="66" s="1"/>
  <c r="J24" i="66"/>
  <c r="K24" i="66" s="1"/>
  <c r="J26" i="66"/>
  <c r="K26" i="66" s="1"/>
  <c r="J27" i="66"/>
  <c r="K27" i="66" s="1"/>
  <c r="J28" i="66"/>
  <c r="K28" i="66" s="1"/>
  <c r="J29" i="66"/>
  <c r="K29" i="66" s="1"/>
  <c r="J30" i="66"/>
  <c r="K30" i="66" s="1"/>
  <c r="J31" i="66"/>
  <c r="K31" i="66" s="1"/>
  <c r="J32" i="66"/>
  <c r="K32" i="66" s="1"/>
  <c r="J33" i="66"/>
  <c r="K33" i="66" s="1"/>
  <c r="J34" i="66"/>
  <c r="K34" i="66" s="1"/>
  <c r="J35" i="66"/>
  <c r="K35" i="66" s="1"/>
  <c r="J38" i="66"/>
  <c r="K38" i="66" s="1"/>
  <c r="J39" i="66"/>
  <c r="K39" i="66" s="1"/>
  <c r="J40" i="66"/>
  <c r="K40" i="66" s="1"/>
  <c r="J41" i="66"/>
  <c r="K41" i="66" s="1"/>
  <c r="J42" i="66"/>
  <c r="K42" i="66" s="1"/>
  <c r="J45" i="66"/>
  <c r="K45" i="66" s="1"/>
  <c r="J46" i="66"/>
  <c r="K46" i="66" s="1"/>
  <c r="J47" i="66"/>
  <c r="K47" i="66" s="1"/>
  <c r="K14" i="66" l="1"/>
  <c r="J126" i="66"/>
  <c r="K126" i="66"/>
  <c r="K15" i="76" l="1"/>
  <c r="J15" i="76"/>
  <c r="K12" i="73"/>
  <c r="J12" i="73"/>
  <c r="K33" i="67" l="1"/>
  <c r="J13" i="78"/>
  <c r="K13" i="78"/>
  <c r="K17" i="75" l="1"/>
  <c r="J17" i="75"/>
</calcChain>
</file>

<file path=xl/sharedStrings.xml><?xml version="1.0" encoding="utf-8"?>
<sst xmlns="http://schemas.openxmlformats.org/spreadsheetml/2006/main" count="1068" uniqueCount="320">
  <si>
    <t>Lp</t>
  </si>
  <si>
    <t>Jed.                 miary</t>
  </si>
  <si>
    <t>Cena jedn. netto w zł</t>
  </si>
  <si>
    <t>Cena jedn.        brutto w zł</t>
  </si>
  <si>
    <t>VAT %</t>
  </si>
  <si>
    <t>Wartość ogółem netto w zł</t>
  </si>
  <si>
    <t>Wartość ogółem brutto w zł</t>
  </si>
  <si>
    <t>RAZEM:</t>
  </si>
  <si>
    <t>Opis przedmiotu zamówienia - asortyment</t>
  </si>
  <si>
    <t>szt</t>
  </si>
  <si>
    <t>Producent,nazwa handlowa, nr katalogowy</t>
  </si>
  <si>
    <t>Nazwa i nr dokumentu dopuszczającego do obrotu i używania</t>
  </si>
  <si>
    <t>►</t>
  </si>
  <si>
    <t>ZESTAW DO ZASTAWKI</t>
  </si>
  <si>
    <t xml:space="preserve">2 x serweta na stolik instrumentariuszki 150 cm x 190 – 200 cm </t>
  </si>
  <si>
    <t>2 x fartuch chirurgiczny (wzmocniony), wykonany z włókniny typu spunlace, oddychającej włókniny poliestrowo-celulozowej o gramaturze min. 68 g/m²; nieprzemakalne wstawki w przedniej części wykonane z mikroporowatej folii polietylenowej; w rękawach wzmocnienia( od mankietu do wysokości powyżej łokcia) z nieprzemakalnego dwuwarstwowego laminatu(folia polietylenowa 27,5 – 30  mikrona oraz włóknina wiskozowo-poliestrowa o gramaturze 30 - 35 g/m², 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operatora, rozmiar XL</t>
  </si>
  <si>
    <t>3 x taśma samoprzylepna 9 cm x 49 cm  ( + 1-2 cm )</t>
  </si>
  <si>
    <t>1 x osłona na przewody 14 – 16 cm x 254 - 260 cm wykonana z przezroczystej folii z perforowaną końcówką i taśmą samoprzylepną do zamocowania</t>
  </si>
  <si>
    <t>1 x organizator przewodów typu Velcro 2,5 cm x 30cm ( + 1-2 cm )</t>
  </si>
  <si>
    <t>2 x organizator przewodów typu Velcro 5 cm x 15cm ( + 1 – 2 cm )</t>
  </si>
  <si>
    <t>2 x kieszeń na narzędzia o wymiarach 35 cm x 40 cm ( + 1 – 2 cm ), dwukomorowa, wykonana z folii przezroczystej z taśmą samoprzylepną do mocowania w polu operacyjnym</t>
  </si>
  <si>
    <t>5 x tupfery z gazy 20 nitkowej ze znacznikiem RTG, rozmiar pięści (z gazy 40x40 cm)</t>
  </si>
  <si>
    <t xml:space="preserve">1 x miska, 500 ml wykonana z plastiku, </t>
  </si>
  <si>
    <t>1 x pojemnik na igły piankowo-magnetyczny (20 szt.)</t>
  </si>
  <si>
    <t>1 x osłonki na kleszczyki Mosquito, czerwone ( 5 par)</t>
  </si>
  <si>
    <t>2 x strzykawka 20 ml trzyczęściowa</t>
  </si>
  <si>
    <t>3 x cewnik do odsysania PVC 18 Ch, 50-60 cm, dwa otwory, prosty</t>
  </si>
  <si>
    <t>2 x kubek z polipropylenu, 500 ml, przezroczysty z podziałką</t>
  </si>
  <si>
    <t>1 x opatrunek samoprzylepny, chłonny, włókninowy 8-9x15cm</t>
  </si>
  <si>
    <t>1 x opatrunek samoprzylepny, chłonny, włókninowy 8-9x25cm</t>
  </si>
  <si>
    <t>1 x opatrunek samoprzylepny, chłonny, włókninowy 8-9x35cm</t>
  </si>
  <si>
    <t>1 x ostrze chirurgiczne nr 20</t>
  </si>
  <si>
    <t xml:space="preserve">1 x czyścik do elektrody 5-6 x 5-6 cm </t>
  </si>
  <si>
    <t>4 x serweta chirurgiczna o wym. 75cm x 90 – 95 cm wykonana z chłonnego nieprzemakalnego laminatu trzywarstwowego( jedną warstwę stanowi folia PE) o min gramaturze 70 g/m2</t>
  </si>
  <si>
    <t xml:space="preserve"> 2 x strzykawka 20 ml trzyczęściowa</t>
  </si>
  <si>
    <t xml:space="preserve">1 x czyścik do elektrody 5-6x5-6 cm </t>
  </si>
  <si>
    <t>1 x dren łączący do ssaka PVC 24 Ch, 3,5 m + aspiracja typu Yankauer 20 Ch z okrągłą końcówką, 4 otworami, rękojęścią</t>
  </si>
  <si>
    <t>1 x ostrze chirurgiczne nr 11</t>
  </si>
  <si>
    <t>1 x ostrze chirurgiczne nr 15</t>
  </si>
  <si>
    <t>ZESTAW DO STERNOTOMII</t>
  </si>
  <si>
    <t xml:space="preserve">1x serweta na stolik instrumentariuszki 150 cmx190-200 cm </t>
  </si>
  <si>
    <t>1x taśma samoprzylepna 9 cm x 49 cm (+1-2cm)</t>
  </si>
  <si>
    <t>1x kieszeń na narzędzia o wymiarach 35cm x40 cm (+1-2cm), dwukomorowa, wykonana z folii przezroczystej z taśmą samoprzylepną do mocowania w polu operacyjnym</t>
  </si>
  <si>
    <t xml:space="preserve">1x pean z tworzywa sztucznego, jednorazowy 24,7-26 cm długości </t>
  </si>
  <si>
    <t>5x tupfery z gazy 20 nitkowej ze znacznikiem  RTG, rozmiar pięści ( z gazy 40x40 cm)</t>
  </si>
  <si>
    <t>1 x serweta chirurgiczna główna w kształcie litery T, rozmiar minimum 200/300 x 330 cm z otworem w okolicy klatki piersiowej w rozmiarze 40 cmx 32 cm (+1-2cm) położonym pionowo, wypełnionym folią operacyjną z łatą chłonną w polu krytycznym minimum 50 cm x 140 cm oraz zintegrowana z dwoma kieszeniami dwukomorowymi na narzędzia 70-75 cm x 28-32 cm z folii przeźroczystej, serweta wykonana w całości z chłonnego, nieprzemakalnego laminatu dwuwarstwowego min. gramaturze ok. 65 g/m2.</t>
  </si>
  <si>
    <t>ZESTAW DO PRZETOKI ŻYLNO - TĘTNICZEJ</t>
  </si>
  <si>
    <t xml:space="preserve">2 x serweta na stolik instrumentariuszki 150 cm x 190-200 cm </t>
  </si>
  <si>
    <t>1 x fartuch chirurgiczny wykonany z lekkiej i przewiewnej włókniny typu SMS o gramaturze min. 35 /m2, wyposażony w nieprzemakalne wstawki z przodu i na rekawach( rekawy na wysokości wstawki zszyte technika ultradzwiekową, zapewniające pełną barierowość, rozmiar XL</t>
  </si>
  <si>
    <t>1 x igła nr 1,2</t>
  </si>
  <si>
    <t>1 x serweta chirurgiczna o wym. 75cm x 90 – 95 cm wykonana z chłonnego nieprzemakalnego laminatu trzywarstwowego( jedną warstwę stanowi folia PE) o min gramaturze 70 g/m2</t>
  </si>
  <si>
    <t xml:space="preserve">20 x kompres gazowy z nitką RTG, 16-warstwowy 7,5 cm x 7,5 cm, </t>
  </si>
  <si>
    <t>2 x tupfery z gazy 20 nitkowej ze znacznikiem  RTG, (z gazy 20 x 20 cm)</t>
  </si>
  <si>
    <t>zestaw</t>
  </si>
  <si>
    <t>szt.</t>
  </si>
  <si>
    <t>WYMAGANIA:</t>
  </si>
  <si>
    <t xml:space="preserve">szt.= 1 zestaw </t>
  </si>
  <si>
    <t>Jednorazowy zestaw do mycia pola operacyjnego- mały:tupfery gazowe 30 x30 cm wykonane z gazy o przędzy 15 TEX- 6 szt ;korcang plastikowy o dł min.24 cz- 1 szt;nerka tekturowa-1 szt;serweta z włókniny polipropylenowej o gramaturze min.35 g/m2 o wytrzymałości na rozdzieranie wzdłuzne min.32 N,poprzeczne 43 Ni chłonnosci min 200%; rozmiarze 60 x 50cm stanowiacą owinięcie zestawu- 1 szt. Całośc pakowana w torebkę papier- folia wyposażoną w etykiete podwójnie perforowaną,służącą do prowadzenia dokumetacji medycznej.Zestaw sterylizowany E.O.</t>
  </si>
  <si>
    <t>Jednorazowa osłona na podłokietnik stołu operacyjnego. O długości 75 cm (+/-2cm) iszerokości 30 cm (+/-2cm)  Posiadająca opaski o regulowanej średnicy, pozwalające na utrzymywanie przedramienia pacjenta</t>
  </si>
  <si>
    <t>Zestaw jednorazowego użytku do płukania pulsacyjnego – całkowicie jednorazowa rękojeść ze zintegrowanym płukaniem/ssaniem. Zestaw zasilany zewnętrznie prądem zmiennym 230VWymagana dwuelementowa budowa systemu
płuczącego –  aby trzon płuczący oraz końcówka do ssania mogły być używane niezależnie.                                                      Zestaw powinien  zawierć min.:  rękojeść, przewód zasilający, dren odprowadzający, dren do podawania soli
fizjologicznej oraz dwie końcówki – krótką do operacji w obrębie stawu kolanowego, panewki stawu biodrowego i stawu ramiennego, zintegrowaną z osłoną przeciw odpryskom, długość krótkiej końcówki 11 – 15 cm, długa końcówka dla kości udowej o długości 25 – 28 cm. Urządzenie powinno mieć c ałkowicie regulowany spust szybkości. 
Minimalna pulsacja na poziomie 800-850 pulsów/60 sek, maksymalna szybkoś przepływu 1200-1250ml/60 sek. maksymalne ciśnienie przy dyszy 70 -80 PSI.</t>
  </si>
  <si>
    <t>Sterylna osłona na ramię C aparatu RTG wykonana z przeźroczystej folii PE zakończona elastyczna gumką   rozmiar 100 x 200 cm. W zestawie  dodatkowa gumka do mocowania.</t>
  </si>
  <si>
    <t>Sterylny pokrowiec na ramię C trzyczęściowy wykonany z mocnej przezroczystej foli PE zakończony elastyczną gumką. Grubość folii 0,05mm. Gramatura folii 42g/m2. W zestawie powinna znajdować się osłona na promiennik o średnicy 80 cm, osłona na wzmacniacz o średnicy 80 cm, osłona na ramię C 50x250cm - wyposażone w taśmy lepne o wym. 5x5cm. Opakowanie jednostkowe powinno posiadać min. dwie samoprzylepne kontrolki do umieszczenia w dokumentacji medycznej, zawierające : nazwa producenta, data ważności, numer LOT oraz numer katalogowy.opakowanie = 10 szt.</t>
  </si>
  <si>
    <t>Osłona na przewody sterylna 14-16 cm x 254-260 cm wykonana z mocnej przezroczystej folii PE z perforowaną końcówką i taśmą samoprzylepną do zamocowania.</t>
  </si>
  <si>
    <t>Sterylny pokrowiec na aparaturę wykonany z mocnej przezroczystej folii PE, ściągnięty elastyczną gumką umożliwiającą łatwe nałożenie na przyrząd. Rozmiar 42 x 25 cm. Op= 50 szt</t>
  </si>
  <si>
    <t>Kaniula o średnicy 11 mm i długości 100 mm.
Przezierna, rowkowana w kształcie odwróconej choinki ( niegwintowana) kaniula zakończona  skośnym ścięciem, oznaczonym czarnym liniowym znacznikiem Port kaniuli posiada koncentryczne wgłębienie, ułatwiające wprowadzania narzędzi, zaopatrzony w dwie niezależne uszczelki, umożliwiający stosowanie narzędzi o średnicy od 5 – 11 mm,  bez dodatkowej redukcji i ryzyka utraty odmy,  zdejmowalny port dla wyjmowania większych preparatów. Dwustopniowa dźwignia insuflacja, desuflacja.</t>
  </si>
  <si>
    <t>Trokar ostrzowy 11 mm
Jednorazowy trokar o średnicy 11 mm i długości 100 mm, z obturatorem z automatycznie chowanym ostrzem liniowym po przejściu przez powłoki brzuszne. Przezierna, rowkowana w kształcie odwróconej choinki ( niegwintowana) kaniula zakończona  skośnym ścięciem, oznaczonym czarnym liniowym znacznikiem. Port trokara posiada koncentryczne wgłębienie, ułatwiające wprowadzania narzędzi, zaopatrzony w dwie niezależne uszczelki, umożliwiający stosowanie narzędzi o średnicy od 5 – 11 mm,  bez dodatkowej redukcji i ryzyka utraty odmy,  zdejmowalny port dla wyjmowania większych preparatów. Dwustopniowa dźwignia insuflacja, desuflacja.</t>
  </si>
  <si>
    <t xml:space="preserve">Trokar ostrzowy 5 mm i długości 100 mm
Jednorazowy trokar o średnicy 5 mm i długości 11 mm, z obturatorem z automatycznie chowanym ostrzem liniowym po przejściu przez powłoki brzuszne. Przezierna, rowkowana w kształcie odwróconej choinki ( niegwintowana) kaniula zakończona  skośnym ścięciem, oznaczonym czarnym liniowym znacznikiem. Port trokara posiada koncentryczne wgłębienie, ułatwiające wprowadzania narzędzi, zaopatrzony w dwie niezależne uszczelki, zapobiegający ryzyku utraty odmy,  </t>
  </si>
  <si>
    <t>Kaniula o średnicy 5 mm i długości 100 mm
Przezierna, rowkowana w kształcie odwróconej choinki ( niegwintowana) kaniula zakończona  skośnym ścięciem, oznaczonym czarnym liniowym znacznikiem Port kaniuli posiada koncentryczne wgłębienie, ułatwiające wprowadzania narzędzi, zaopatrzony w dwie niezależne uszczelki, redukujący ryzyko utraty odmy.  Dwustopniowa dźwignia insuflacja, desuflacja</t>
  </si>
  <si>
    <t>Elektroda monopolarna typu hak „L”
Długość 33 cm, średnica 5 mm. Trzon pokryty antyrefleksyjną izolacją. Kocówka preparująca zaopatrzona dodatkowo wzmocniona syntetyczną izolacją. Uchwyt zaopatrzony w męskie gniazdo monopolarne.</t>
  </si>
  <si>
    <t>Sterylny zestaw do grawitacyjnego płukania i wymuszonego, próżniowego ssania.
Długość antyrefleksyjnego, odłączalnego trzonu 33 cm, średnica 5 mm. Możliwość podłączenia trzonu o średnicy 10 mm. Przeźroczysta rękojeść z jednokierunkową zastawką, zapobiegającą zarzucaniu roztworu soli fizjologicznej, uchwyt obsługiwany prawą lub lewą ręką, przyciski funkcyjne kodowane kolorem i literami.</t>
  </si>
  <si>
    <t xml:space="preserve">Igła Veresa 120 mm
Skośne ostrze zabezpieczone owalnym automatycznie wsuwanym i wysuwanym tępym  grotem, zaopatrzonym dystalnie w kanał insuflacyjny.  Przezroczysta rękojeść zaopatrzona w czerwony zawór bezpieczeństwa i zawór typu „luer lock”,  </t>
  </si>
  <si>
    <t>Kleszcze chwytające typu „clinch”
Rękojeść typu „ wielorazowego”, średnica 5 mm, długość 33 cm, możliwość podłączenia diatermii monopolarnej do gniazda męskiego na grzbietowej powierzchni graspera, trzon izolowany antyrefleksyjną powłoką, 360 stopniowa rotacja prawo i lewostronna. Stopniowalny mechanizm zapadkowy posiada możliwość wyłączenia, co stanowi opcję „z zapadką lub bez” w jednym urządzeniu.</t>
  </si>
  <si>
    <t>Dyssektor Merylnad 
Rękojeść „typu” wielorazowego, średnica 5 mm długość 33 cm,  możliwość podłączenia diatermii monopolarnej do gniazda męskiego na grzbietowej powierzchni preparatora, trzon izolowany antyrefleksyjną powłoką, 360 stopniowa rotacja prawo i lewostronna</t>
  </si>
  <si>
    <t>Jałowy fartuch chirurgiczny, jednorazowy z włókniny typu SMMMS o gramaturze 40 g/m²; dobrze widoczne oznakowanie rozmiaru; na całości fartucha szwy wykonane techniką ultra-dźwiękową; pakowane papier-folia; w zestawie 2-4 ręczniki; dobre mocowanie kartonika na trokach, na odpowiedniej wysokości (pasa) umożliwiające zawiązywanie ich zgodnie z procedurami postępowania aseptycznego; przy szyji taśmy przylepne,dobrze zapinające i nie odstające. Fartuch  posiadający  dodatkowe nieprzemakalne wzmocnienie w części przedniej i na rękawach. Rozmiary: M, L, XL, XXL.  Zgodny z normą PN-EN 13795</t>
  </si>
  <si>
    <t>Jednorazowe jałowe włókninowe podkłady wykonane z włókniny foliowanej     polipropylenowo-polietylenowej  o gramaturze  min. 56 g /m ² max. 59 g/m² rozmiar 150x90 cm  ± 5 cm ; zapakowane w torebkę papierowo –foliową  z podwójnie perforowaną etykietą 2xTAG służącą do wklejenia do dokumentacji medycznej. Zgodne z normą PN EN 13795  Antyelektrostatyczne</t>
  </si>
  <si>
    <t>Jednorazowe jałowe włókninowe podkłady wykonana z włókniny foliowanej  polipropylenowo- polietylenowej o gramaturze  min. 43g/m ². Rozmiar 200x150 cm  ± 5 cm zapakowane w torebkę papierowo –foliową  z podwójnie perforowaną etykietą 2xTAG służącą do wklejenia do dokumentacji medycznej. Zgodne z norną PN EN 13795  Antyelektrostatyczne.</t>
  </si>
  <si>
    <t>Sterylna serweta chirurgiczna 90x75cm z owalnym, przylepnym umieszczonym centralnie otworem 5x8cm, wykonana z laminatu dwuwarstwowego, nieprzemakalnego (polipropylen, polietylen) bez zawartości włókien celulozy i wiskozy o gramaturze 57g/m2, wskaźnik odporności na penetrację płynów na całej powierzchni serwety min. 135cm H2O, wytrzymałość na rozerwanie na sucho/mokro min. 160kPa. Serweta zgodna z normą EN 13795-1,2,3 spełniająca wymagania procedur wysokiego ryzyka według tej normy, pakowana sterylnie , pojedynczo w opakowanie foliowo - papierowe, posiada min.3 jednorodne, samoprzylepne etykiety do archiwizacji danych zawierające numer katalogowy, numer lot, datę ważności, identyfikację producenta. Zaoferowany asortyment winien być bezzapachowy (nie może wydzielać nieprzyjemnego zapachu).Antyelektrostatyczne.</t>
  </si>
  <si>
    <t>Sterylna serweta chirurgiczna dwuwarstwowa nieprzemakalna 150x180cm z otworem przylepnym  średnica otworu 5x15cm, otwór znajduje się 45cm od górnego końca serwety. Serweta zgodna z normą EN 13795 spełniająca wymagania procedur wysokiego ryzyka według tej normy. Pakowana pojedynczo, sterylna w opakowanie papierowo-foliowe. Posiadać powinna min. 3 jednorodne etykiety samoprzylepne do archiwizacji danych zawierająca numer katalogowy, datę ważności, identyfikację producenta oraz numer lot.  Zaoferowany asortyment winien być bezzapachowy (nie może wydzielać nieprzyjemnego zapachu).Antyelektrostatyczne.</t>
  </si>
  <si>
    <t>Serweta wykonana z dwuwarstwowej, pełnobarierowej włókniny polipropylenowej zgodnej z EN 13795 1, 2, 3, o gramaturze 55g/m2. Jedna z warstw materiału stanowi folia polietylenowa. Chłonność warstwy zewnętrznej 450%. Serweta 120x150cm z otworem przylepnym 7cm. Zaoferowany asortyment winien być bezzapachowy (nie może wydzielać nieprzyjemnego zapachu)Antyelektrostatyczny.</t>
  </si>
  <si>
    <t>Obłożenie do cystoskopii wykonane z dwuwarstwowej, pełnobarierowej włókniny polipropylenowej zgodnej z EN 13795 1, 2, 3, o gramaturze 55g/m2  . Jedna z warstw materiału stanowi folia polietylenowa. Chłonność warstwy zewnętrznej 450%. Serweta na stolik na narzędziowy wykonana z foliowo – włókninowego laminatu złożonego z warstwy polietylenowej folii ze wzmocnioną strefą z chłonnej, polipropylenowej włókniny o gramaturze 87g/m2 . Serweta do nakrycia stolika  Mayo wykonana w formie rękawa z foli polietylenowej piaskowanej (nieprzenikalnej dla wilgoci i drobnoustrojów) z wierzchnią strefą wzmocnioną z chłonnej polipropylenowej (odporna na ścieranie i niskopyląca). Gramatura 85g/m2 . Zestaw zapakowany w papier krepowy. Każdy zestaw musi posiadać kartę informującą ze spisem komponentów i 4 etykiety identyfikacyjne (do wklejania do dokumentacji medycznej) zawierającą datę ważności i nr serii umieszczona wewnątrz opakowania jednostkowego. Zestaw zapakowany w wytrzymałą torbę plastikową typu Vent Bag. Skład: 1 serweta na stolik narzędziowy 150x150cm, 1 serweta do ginekologii/cystoskopii (z otworem 8x12cm) 75x200 cm, 2 osłony na kończyny długie PE 75x120cm3, 1 serweta na stolik Mayo 80x 145 cm, 2 x ręcznik celulozowy 33x33cm, Zaoferowany asortyment winien być bezzapachowy (nie może wydzielać nieprzyjemnego zapachu).Antyelektrostatyczny.</t>
  </si>
  <si>
    <t>Serweta 45x75cm z otworem 7 cm nieprzylepnym. Serweta wykonana z dwuwarstwowej, pełnobarierowej włókniny polipropylenowej zgodnej z (EN 13795 1, 2, 3) o gramaturze 55g/m2  ( ±5 g/m2). Jedną z warstw materiału stanowi folia polietylenowa.  Chłonność warstwy zewnętrznej min.450%. Zaoferowany asortyment winien być bezzapachowy (nie może wydzielać nieprzyjemnego zapachu).</t>
  </si>
  <si>
    <t>Serweta 120 x150cm z otworem przylepnym 7 cm. Serweta wykonana z dwuwarstwowej, pełnobarierowej włókniny polipropylenowej zgodnej z (EN 13795 1, 2, 3) o gramaturze 55g/m2  ( ±5 g/m2). Jedną z warstw materiału stanowi folia polietylenowa. Chłonność warstwy zewnętrznej min.450%. Zaoferowany asortyment winien być bezzapachowy (nie może wydzielać nieprzyjemnego zapachu).</t>
  </si>
  <si>
    <t>Serweta medyczna jałowa włóknionowa 2 warstwowa o rozm 45cm /45 cm. Sterylna serweta z włokniny foliowanej polipropylenowo-polietylenowej, gramatura 56 g/ m2 . Zestaw zgodny z normą EN 13795-1,2,3 , spełniający wymagania , pakowana sterylnie w   papier -folia, z duża czytelną etykietą      z 2 metryczkami, słuąacymi do wklejenia w dokumentacji medycznej ( numer katalogowy, numer lot, datę ważności oraz identyfikację producenta).</t>
  </si>
  <si>
    <t xml:space="preserve">Serweta medyczna jałowa o rozm 80 cm /90 cm , wykonana z 100 % poliprepylenu. Zestaw zgodny z normą EN 13795-1,2,3 pakowana sterylnie w  miękki blister, </t>
  </si>
  <si>
    <t xml:space="preserve">Serweta chirurgiczna sterylna o wym.130cm x 80-85 cm z otworem  o rozmiarach 20 cm / 5 cm wykonana z (100 % polipropylen, ) gramatura  35g/m 2 z przylepcem . Zestaw zgodny z normą EN 13795-1,2,3, pakowana sterylnie w   papier -, folia, z duąża czytelna etykieta z 2 metryczkami, słuzacymi di wklejenia dokm med.e numer katalogowy, numer lot, datę ważności oraz identyfikację producenta celem dołączenia do dokumentacji. </t>
  </si>
  <si>
    <t>Pakiet Nr 1 - Dostawa fartuchów jałowych dla Uniwersyteckiego Centrum Pediatrii</t>
  </si>
  <si>
    <t>Pakiet Nr 4 - Dostawa podkładów jałowych dla Uniwersyteckiego Centrum Pediatrii</t>
  </si>
  <si>
    <t>Pakiet Nr 5 - Dostawa obłożeń operacyjnych – na potrzeby bloku operacyjnego laryngologii Uniwersyteckiego Centrum Pediatrii</t>
  </si>
  <si>
    <t>Pakiet Nr 6 - Dostawa serwet chirurgicznych – na potrzeby bloku operacyjnego laryngologii  Uniwersyteckiego Centrum Pediatrii</t>
  </si>
  <si>
    <t>PAKIET-7  ZESTAWY DO MYCIA POLA OPERACYJNEGO dla Uniwersyteckiego Centrum Pediatrii</t>
  </si>
  <si>
    <t>Pakiet Nr 8 - Dostawa serwet do zakładania dróg centralnych – na potrzeby bloku anestezjologicznego,SORU Uniwersyteckiego Centrum Pediatrii</t>
  </si>
  <si>
    <t>Serweta jałowa dwuwarstwowa z centralnym otworem przylepnym rozmiar 45x45 cm</t>
  </si>
  <si>
    <t>2x serweta gazowa 45x45cm z tasiemką, RTG</t>
  </si>
  <si>
    <t>2x seton,RTG,gaza 13N,zielony</t>
  </si>
  <si>
    <t>2 x miska z polipropylenu, 1000 ml, niebieska</t>
  </si>
  <si>
    <t>60 x kompres gazowy ze znacznikiem RTG, 16-warstwowy 10cm x 10 cm,</t>
  </si>
  <si>
    <t>1x mata magnetyczna na narzędzia 25.4cmx40,6cm</t>
  </si>
  <si>
    <t>ZESTAW DO BY-PASS Z SERWETĄ U</t>
  </si>
  <si>
    <t xml:space="preserve"> 2x serweta na stolik instrumentariuszki 150 cm x 190-200 cm </t>
  </si>
  <si>
    <t>2x fartuch chirurgiczny (wzmocniony), wykonany z włókniny typu spunlace,oddychającej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operatora, ; rozmiar XL</t>
  </si>
  <si>
    <t>2 x serweta chirurgiczna o wym. 75cm x 90 cm wykonana z chłonnego nieprzemakalnego laminatu trzywarstwowego (jedną warstwę stanowi folia PE) o min gramaturze 70 g/m2</t>
  </si>
  <si>
    <t xml:space="preserve">2 x serweta chirurgiczna samoprzylepna rozmiar 100 x 100 cm, wykonana z laminatu trzywarstwowego o min. gramaturze 80 g/m2 </t>
  </si>
  <si>
    <t>3x taśma samoprzylepna 9 cm x 49 cm (+1-2cm)</t>
  </si>
  <si>
    <t>1x osłona na przewody 14-16 cm x 254-260 cm wykonana z przezroczystej folii z perforowana końcówką i taśmą samoprzylepną do zamocowania</t>
  </si>
  <si>
    <t>1x organizator przewodów typu Velcro 2,5 cm x30 cm (+1-2 cm)</t>
  </si>
  <si>
    <t>2x organizator przewodów typu Velcro 5 cmx15 cm (+1-2 cm)</t>
  </si>
  <si>
    <t>2x kieszeń na narzędzia o wymiarach 35cm x40 cm (+1-2cm), dwukomorowa, wykonana z folii przezroczystej z taśmą samoprzylepną do mocowania w polu operacyjnym</t>
  </si>
  <si>
    <t>5 x tupfery z gazy 20 nitkowej ze znacznikiem RTG, rozmiar pięści ( z gazy 40x40 cm)</t>
  </si>
  <si>
    <t>1x mata magnetyczna na rzędzia25,4cmx40,6cm</t>
  </si>
  <si>
    <t xml:space="preserve">60 x kompres gazowy ze znacznikiem RTG, 16-warstwowy 10 cm x 10 cm, </t>
  </si>
  <si>
    <t xml:space="preserve"> 2 x seton z gazy 5 cm x 5 m, rolka ze znacznikiem RTG, gaza w kolorze zielonym </t>
  </si>
  <si>
    <t>4 x serweta gazowa z gazy 20 -nitkowej, 4-warstwowa, 45 x 45 cm,zielona , z taśmą i znacznikiem  RTG</t>
  </si>
  <si>
    <t>1 x osłonki na kleszczyki Mosquito, czerwone (5 par)</t>
  </si>
  <si>
    <t xml:space="preserve"> 2 x cewnik do odsysania PVC 18 Ch, 50-60 cm, dwa otwory, prosty</t>
  </si>
  <si>
    <t>2 x miska z polipropylenu, 500 ml, niebieska</t>
  </si>
  <si>
    <t>2 x opatrunek samoprzylepny, chłonny, włókninowy 8-9x15cm</t>
  </si>
  <si>
    <t>2 x opatrunek samoprzylepny, chłonny, włókninowy 8-9x25cm</t>
  </si>
  <si>
    <t>2 x opatrunek samoprzylepny, chłonny, włókninowy 8-9x35cm</t>
  </si>
  <si>
    <t>1 x bandaż elastyczny 4-5m x 15cm</t>
  </si>
  <si>
    <t>2 x ostrze chirurgiczne nr 20</t>
  </si>
  <si>
    <t>2 x serweta chirurgiczna samoprzylepna rozmiar 150 x175 cm, wykonana z laminatu trzywarstwowego o min. gramaturze 80 g/m2 ( jedną warstwę stanowi folia PE)</t>
  </si>
  <si>
    <t>1 x serweta chirurgiczna główna w kształcie litery T, rozmiar minimalny 200/300 x 330 cm z otworem w okolicy klatki piersiowej w rozmiarze 40 cm x 32 cm (+1-2cm) położonym pionowo, wypełnionym folią operacyjną z łatą chłonną w polu krytycznym minimum 50 cm x 140 cm oraz zintegrowana z dwoma kieszeniami dwukomorowymi na narzędzia 70-75 cm x 28-32 cm z folii przeźroczystej, serweta wykonana w całości z chłonnego, nieprzemakalnego laminatu dwuwarstwowego min. gramaturze ok. 65 g/m2.                                                                                                                 1x serweta trzywarstwowa  o gramaturze min. 80 g/m2, o wymiarach 200 x 260 cm z wycięciem U 20 x 102 cmpod pacjenntem z zabezpieczeniem krocza.                                                                                                                                                                 2 x osłona na stopę  o gramaturze min. 65 g/ m2 , wykonana z laminatu dwuwarstwowego o rozmiarze 36 x 28 cm.</t>
  </si>
  <si>
    <t>2x fartuch chirurgiczny (wzmocniony), wykonany z włókniny typu spunlace, 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 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operatora, rozmiar XL</t>
  </si>
  <si>
    <t xml:space="preserve">1 x kubek z polipropylenu, 500 ml  </t>
  </si>
  <si>
    <t>1x strzykawka 20ml</t>
  </si>
  <si>
    <t>40 x kompres gazowy ze znacznikiem RTG, 16-warstwowy 10cm x 10 cm,</t>
  </si>
  <si>
    <t>1x miska 500ml, przezroczysta z podziałką</t>
  </si>
  <si>
    <t>2x seton 5x500cm, zielony, RTG</t>
  </si>
  <si>
    <t>szt.= 1 op.</t>
  </si>
  <si>
    <t xml:space="preserve">Serweta medyczna jałowa, o rozm 50 cm /60 cm.  z włókniny foliowanej polipropylenowo-polietylenowej, gramatura 56 g/ m2 . Zestaw zgodny z normą EN 13795-1,2,3 , spełniający wymagania , pakowana sterylnie w   papier -folia, z duąa czytelną etykietą  z 2 metryczkami, słuąacymi do wklejenia w dokumentacji medycznej ( numer katalogowy, numer lot, datę ważności oraz identyfikację producenta). </t>
  </si>
  <si>
    <t>Serweta jałowa z włókniny na strzykawki 27x18 cm</t>
  </si>
  <si>
    <t>Sterylne, uniwersalne obłożenie z kieszenią wykonane z dwuwarstwowej pełnobarierowej włókniny polipropylenowej zgodnej z (EN 13795 1, 2, 3) o gramaturze 55g/m2  . Jedną z warstw materiału stanowi folia polietylenowa. Chłonność warstwy zewnętrznej 450%.  Serweta na stolik na narzędziowy wykonana z foliowo – włókninowego laminatu złożonego z warstwy polietylenowej folii ze wzmocnioną strefą z chłonnej, polipropylenowej włókniny o gramaturze 87g/m2  . Serweta do nakrycia stolika  Mayo wykonana w formie rękawa z foli polietylenowej piaskowanej (nieprzenikalnej dla wilgoci i drobnoustrojów) z wierzchnią strefą wzmocnioną z chłonnej polipropylenowej odporna na ścieranie i niskopylącą). Gramatura 85g/m2  Każdy zestaw musi posiadać kartę informującą ze spisem komponentów i 4 etykiety identyfikacyjne (do wklejania do dokumentacji medycznej) zawierającą datę ważności i nr serii umieszczona wewnątrz opakowania jednostkowego. Zestaw zapakowany w papier krepowy i w wytrzymałą torbę plastikową typu Vent Bag. Skład: 5 szt tupferów gazowych o wymiarze 30x30cm , miska do mycia pola, korcang do mycia pola, 20szt gazików z nitką radiacyjną, 7,5x7,5cm, z gazy 17nitkowej,12 warstwowe. 1 serweta do nakrycia stolika Mayo 80x145cm,    1 serweta do nakrycia stołu instrumentariuszki wzmocniona 140x190cm 9 (opakowanie zestawu), 1 serweta samoprzylepna 200x170cm, 1 serweta samoprzylepna 175x170cm, 2 ręczniki celulozowe 33x33cm, 1 kieszeń samoprzylepna (2 sekcje) 43x38cm, 1 taśma samoprzylepna  10x50cm, 2 serwety samoprzylepna 90x75cm, 2 x rzep typu Velcro 2x 23cm, 1 x skalpel bezpieczny jednorazowy nr 15, Zaoferowany asortyment winien być bezzapachowy (nie może wydzielać nieprzyjemnego zapachu).Antyelektrostatyczny.</t>
  </si>
  <si>
    <t>Jałowy fartuch chirurgiczny, jednorazowy z włókniny typu SMMMS o gramaturze 40 g/m²; dobrze widoczne oznakowanie rozmiaru; na całości fartucha szwy wykonane techniką ultra-dźwiękową; pakowane papier-folia; w zestawie 2-4 ręczniki; dobre mocowanie kartonika na trokach, na odpowiedniej wysokości (pasa) umożliwiające zawiązywanie ich zgodnie z procedurami postępowania aseptycznego; przy szyji taśmy przylepne,dobrze zapinające i nie odstające. Rozmiary: M, L, XL, XXL.  Zgodny z normą PN-EN 13795</t>
  </si>
  <si>
    <t>Pakiet Nr 3 - Dostawa zestawów do mycia pola operacyjnego dla Uniwersyteckiego Centrum Pediatrii</t>
  </si>
  <si>
    <t xml:space="preserve"> </t>
  </si>
  <si>
    <t>Pakiet Nr 2 - Serwety chłonne dla Uniwersyteckiego Centrum Pediatrii</t>
  </si>
  <si>
    <t>Szacunk. zapotrzeb. na okres 24 m-ce</t>
  </si>
  <si>
    <t>1x fartuch chirurgiczny (wzmocniony), wykonany z włókniny typu spunlace, oddychającej włókniny poliestrowo-celulozowej o gramaturze min. 68 g/m²; nieprzemakalne wstawki w przedniej części wykonane z mikroporowatej folii polietylenowej; w rękawach wzmocnienia( od mankietu do wysokości powyżej łokcia) z nieprzemakalnego dwuwarstwowego laminatu(folia polietylenowa 27,5 – 30  mikrona oraz włóknina wiskozowo-poliestrowa o gramaturze 30 - 35 g/m², 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operatora, rozmiar L (pakowany na zewnątrz zezstawu)</t>
  </si>
  <si>
    <t>1x kubek 500ml</t>
  </si>
  <si>
    <t>3 x kubek z polipropylenu, 500 ml, przezroczysty z podziałką</t>
  </si>
  <si>
    <t>1x miska 1000ml</t>
  </si>
  <si>
    <t>1x opatrunek chłonny 10x15cm</t>
  </si>
  <si>
    <t>1x serweta operacyjna 150x175cm</t>
  </si>
  <si>
    <t>Kleszcze chwytające typu „clinch” - Rękojeść typu „ wielorazowego”, średnica 5 mm, długość 33 cm, możliwość podłączenia diatermii monopolarnej do gniazda męskiego na grzbietowej powierzchni graspera, trzon izolowany antyrefleksyjną powłoką, 360 stopniowa rotacja prawo i lewostronna. Stopniowalny mechanizm zapadkowy posiada możliwość wyłączenia, co stanowi opcję „z zapadką lub bez” w jednym urządzeniu.</t>
  </si>
  <si>
    <t>Lp.</t>
  </si>
  <si>
    <t>Opis produktu</t>
  </si>
  <si>
    <t>Jednostki miary</t>
  </si>
  <si>
    <t>Cena jedn. netto zł</t>
  </si>
  <si>
    <t>Wartość netto</t>
  </si>
  <si>
    <t>Vat [%]</t>
  </si>
  <si>
    <t>Fartuch chirurgiczny (wzmocniony), wykonany z włókniny typu spunlace, 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 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operatora, rozmiar L,LL, XL , XLL,XXLL</t>
  </si>
  <si>
    <t>Nożyczki Metzenbaum
Długość szczęk 12 mm, trzonu 33 cm, średnica 5 mm, Rotacja trzonu 360 stopni, prawo i lewostronna, Rękojeść zaopatrzona w prostopadłe do jej górnej powierzchni męskie gniazdo. Trzon pokryty antyrefleksyjną izolacją</t>
  </si>
  <si>
    <t>Pakiet Nr 9 - Dostawa osłon na sondy na blok oprsacyjny Uniwersyteckie Centrum Pediatrii</t>
  </si>
  <si>
    <t>Pakiet Nr 10 - Dostawa obłożeń  jałowych do zabiegów okulistycznych dla Uniwersyteckiego Centrum Pediatrii</t>
  </si>
  <si>
    <t xml:space="preserve">1 x serweta chirurgiczna główna w kształcie litery T, rozmiar minimalny 200/300 x 330 cm z otworem w okolicy klatki piersiowej w rozmiarze 40 cm x 32 ( + 1-2 cm ) cm położonym pionowo, wypełnionym folią operacyjną z łatą chłonną w polu krytycznym minimum 50 cm x 140 cm oraz zintegrowana z dwoma kieszeniami dwukomorowymi na narzędzia 70-75 cm x 28–32 cm z folii przeźroczystej, serweta wykonana w całości z chłonnego, nieprzemakalnego laminatu dwuwarstwowego min. gramaturze ok. 65 g/m2. </t>
  </si>
  <si>
    <t xml:space="preserve">Fartuch chirurgiczny (wzmocniony), wykonany z włókniny typu spunlace, 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 rękaw zakończony elastycznym pochłaniającym pot mankietem wykonanym w 100% z poliestru; u góry, przy szyi zapinany na rzep, troki łączone kartonikiem, poły fartucha zachodzące na siebie, zapewniające sterylne plecy, sposób złożenia i konstrukcja pozwala na aplikację fartucha zapewniającą zachowanie sterylności zarówno z przodu jak i z tyłu operatora, rozmiar L, L-L,XL, XL-L , XXL-XL </t>
  </si>
  <si>
    <r>
      <t xml:space="preserve">Szacunk. zapotrzeb. na  </t>
    </r>
    <r>
      <rPr>
        <b/>
        <sz val="8"/>
        <rFont val="Arial"/>
        <family val="2"/>
        <charset val="238"/>
      </rPr>
      <t>24</t>
    </r>
    <r>
      <rPr>
        <sz val="8"/>
        <rFont val="Arial"/>
        <family val="2"/>
        <charset val="238"/>
      </rPr>
      <t xml:space="preserve"> m-cy</t>
    </r>
  </si>
  <si>
    <r>
      <t xml:space="preserve">Szacunk. zapotrzeb. na  </t>
    </r>
    <r>
      <rPr>
        <b/>
        <sz val="8"/>
        <rFont val="Arial"/>
        <family val="2"/>
        <charset val="238"/>
      </rPr>
      <t xml:space="preserve">24 </t>
    </r>
    <r>
      <rPr>
        <sz val="8"/>
        <rFont val="Arial"/>
        <family val="2"/>
        <charset val="238"/>
      </rPr>
      <t>m-cy</t>
    </r>
  </si>
  <si>
    <t>Szacunk. zapotrzeb. na  24 m-cy</t>
  </si>
  <si>
    <t>System do zabezpieczenia stołu operacyjnego oraz jego otoczenia wraz z systemem monitorowania jakości sprzątania.  W skład  zestawu wchodzą: Jednorazowy, niepylny  wysokochłonny, nie uczulający podkład higieniczny na stół operacyjny wykonany z 2 scalonych powłok: mocnego, nieprzemakalnego laminatu o grubości minimum 0,14mm  i chłonnego (SAF) rdzenia na całej długości prześcieradła - grubości minimum 0,70mm.  Wymiary prześcieradła  100 cm (+/-2cm) x  225cm ( +/- 4cm) O gładkiej, jednorodnej powierzchni (bez zagięć, pikowań czy przeszyć) – nie powodującej uszkodzeń skóry pacjenta. Wchłanialność co najmniej 3,5L potwierdzona badaniami z akredytowanego laboratorium. W zestawie z prześcieradłem transportowym o udźwigu minimum 250kg i rozmiarze 165cm (+/-3cm) x 85cm (+/-3cm). Produkt łatwy do identyfikacji po rozpakowaniu (opatrzony nazwą produktu /wytwórcy) oraz program do monitorowania jakości sprzątania  sal oparacyjnych z uwzględnieniem stołu operacyjnego i urządzeń peryferyjnych. W skład programu wchodzą następujące wymagania: żel fluorescencyjny w ilości 20 szt. miesięcznie, elektroniczne urządzenie do rejestracji danych, comiesięczne porównawcze raporty monitorujące poziom higieny szpitalnej</t>
  </si>
  <si>
    <t xml:space="preserve">Serweta na stolik Mayo składana teleskopowo do środka, oznakowanie za pomocą naklejki z piktogramem ułatwia jego szybką aplikację o rozmiarze 145x80 +/-2cm wykonana z folii polietylenowej oraz włókninowej warstwy chłonnej, gramatura włókniny 24 g/m2, grubość folii 45µm - folia piaskowana, wytrzymałość na wypychanie na sucho i na mokro ≥40 kPa, barierowość dla wody  ≥30 cmH2O. Opakowanie typu torebka papierowo-foliowa. Serweta zawiera dużą, czytelną, dwudzielną, potrójnie perforowaną etykietę z kodem kreskowym z dwiema etykietami typu TAG, zawierającymi: indeks, numer serii, LOT, służącymi do prowadzenia dokumentacji medycznej.  Po odklejeniu TAG-ów etykieta główna pozostaje na części opakowania. Wymagany dokument w postaci raportu walidacji procesu sterylizacji. </t>
  </si>
  <si>
    <t>Jałowa osłona na ramię C, foliowa, wykonana w 100% z PE, przezroczysta, grubość folii min. 42 µm, Osłona zbudowana z: 2 x osłona typu beret (33÷112)x56cm + folia 250x50cm z 10 przylepcami 5x5cm, po 5 z każdej strony folii. Całość pakowana w torebkę papier- folia wyposażoną w etykietę podwójnie perforowaną, służącą do prowadzenia dokumetacji medycznej. Zestaw sterylizowany w E.O. Zestaw zapakowany w torebkę papierowo-foliową ze specjalnym zgrzewem wzdłuż krótszego boku o kształcie rozwartej litery V - tzw. szewronem, co dodatkowo ułatwia bezpyłowe otwieranie opakowania, w torebce znajdują się wykrojone wycięcia na kciuk do uchwycenia folii kciukiem w celu łatwiejszego otwarcia opakowania. Torebka papierowo-foliowa z dużą czytelną podwójnie perforowaną etykietą z 2 TAG-ami na opakowaniu (informacje na tagach: data ważności, indeks, numer LOT). Po odklejeniu 2 tagów etykieta główna pozostaje na części opakowania.</t>
  </si>
  <si>
    <t xml:space="preserve">Serweta chirurgiczna jałowa dwuwarstwowa 75cm x 90cm +/- 5cm z przylepcem na krótszym boku o szerokości 5cm. Laminat wykonany z włókniny polipropylenowej i folii polietylenowo-polipropylenowej o gramaturze 56 g/m2, kolor niebieski, chłonność 570%, nasiąkliwość 27,96%,  wytrzyamałość na rozdzieranie wzdłużne 29,72N, wytrzyamłość na rozdzieranie poprzeczne 40,33N, wytrzymałośc na wypychanie na sucho 150 kPa, wytrzymałośc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Opakowanie typu torebka papierowo-foliowa. Serweta zawiera dużą, czytelną, dwudzielną, potrójnie perforowaną etykietę z kodem kreskowym z dwiema etykietami typu TAG, zawierającymi: indeks, numer serii, LOT, służącymi do prowadzenia dokumentacji medycznej.  Po odklejeniu TAG-ów etykieta główna pozostaje na części opakowania. Wymagany dokument w postaci raportu walidacji procesu sterylizacji. </t>
  </si>
  <si>
    <t xml:space="preserve">Serweta chirurgiczna jałowa dwuwarstwowa 75cm x 90cm +/- 5cm z przylepcem na dłuższym boku o szerokości 5cm. Laminat wykonany z włókniny polipropylenowej i folii polietylenowo-polipropylenowej o gramaturze 56 g/m2, kolor niebieski, chłonność 570%, nasiąkliwość 27,96%,  wytrzyamałość na rozdzieranie wzdłużne 29,72N, wytrzyamłość na rozdzieranie poprzeczne 40,33N, wytrzymałośc na wypychanie na sucho 150 kPa, wytrzymałośc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Opakowanie typu torebka papierowo-foliowa. Serweta zawiera dużą, czytelną, dwudzielną, potrójnie perforowaną etykietę z kodem kreskowym z dwiema etykietami typu TAG, zawierającymi: indeks, numer serii, LOT, służącymi do prowadzenia dokumentacji medycznej.  Po odklejeniu TAG-ów etykieta główna pozostaje na części opakowania. Wymagany dokument w postaci raportu walidacji procesu sterylizacji. </t>
  </si>
  <si>
    <t xml:space="preserve">Serweta chirurgiczna  jałowa dwuwarstwowa o rozm. 240 x 150 cm +/-5cm  (włóknina polipropylenowa + folia polietylenowa). Laminat wykonany z włókniny polipropylenowej i folii polietylenowo-polipropylenowej o gramaturze 56 g/m2, kolor niebieski, chłonność 570%, nasiąkliwość 27,96%,  wytrzyamałość na rozdzieranie wzdłużne 29,72N, wytrzyamłość na rozdzieranie poprzeczne 40,33N, wytrzymałośc na wypychanie na sucho 150 kPa, wytrzymałośc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Opakowanie typu torebka papierowo-foliowa. Serweta zawiera dużą, czytelną, dwudzielną, potrójnie perforowaną etykietę z kodem kreskowym z dwiema etykietami typu TAG, zawierającymi: indeks, numer serii, LOT, służącymi do prowadzenia dokumentacji medycznej.  Po odklejeniu TAG-ów etykieta główna pozostaje na części opakowania. Wymagany dokument w postaci raportu walidacji procesu sterylizacji. </t>
  </si>
  <si>
    <t xml:space="preserve">Osłona na kończynę jałowa o rozmiarach 45x80 +/- 2cm. Laminat wykonany z włókniny polipropylenowej i folii polietylenowo-polipropylenowej o gramaturze 43 g/m2, kolor niebieski, chłonność 617%, nasiąkliwość 16,91%,  wytrzyamałość na rozdzieranie wzdłużne 15,57N, wytrzyamłość na rozdzieranie poprzeczne 23,29N, wytrzymałośc na wypychanie na sucho 218 kPa, wytrzymałośc na wypychanie na mokro 130 kPa, odporność na przenikanie cieczy 182 cmH2O, folia posiada właściwości antystatyczne, laminat nie powoduje drażnienia, uczulenia nie jest cytotoskyczny (wymagana karta danych technicznych, potwierdzająca powyższe parametry). Opakowanie typu torebka papierowo-foliowa. Zestaw zawiera dużą, czytelną, dwudzielną, potrójnie perforowaną etykietę z kodem kreskowym z dwiema etykietami typu TAG, zawierającymi: indeks, numer serii, LOT, służącymi do prowadzenia dokumentacji medycznej.  Po odklejeniu TAG-ów etykieta główna pozostaje na części opakowania. Wymagany dokument w postaci raportu walidacji procesu sterylizacji.  </t>
  </si>
  <si>
    <t xml:space="preserve">Serweta chirurgiczna jałowa z taśmą samoprzylepną ( na ekran ) 180cm x 240 +/- 5cm. Laminat wykonany z włókniny polipropylenowej i folii polietylenowo-polipropylenowej o gramaturze 56 g/m2, kolor niebieski, chłonność 570%, nasiąkliwość 27,96%,  wytrzyamałość na rozdzieranie wzdłużne 29,72N, wytrzyamłość na rozdzieranie poprzeczne 40,33N, wytrzymałośc na wypychanie na sucho 150 kPa, wytrzymałośc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Opakowanie typu torebka papierowo-foliowa. Serweta zawiera dużą, czytelną, dwudzielną, potrójnie perforowaną etykietę z kodem kreskowym z dwiema etykietami typu TAG, zawierającymi: indeks, numer serii, LOT, służącymi do prowadzenia dokumentacji medycznej.  Po odklejeniu TAG-ów etykieta główna pozostaje na części opakowania. Wymagany dokument w postaci raportu walidacji procesu sterylizacji. </t>
  </si>
  <si>
    <t xml:space="preserve">Serweta chirurgiczna  jałowa dwuwarstwowa rozm. 75cm x 90 +/- 5cm otwór samoprzylepny Ø8 cm. Laminat wykonany z włókniny polipropylenowej i folii polietylenowo-polipropylenowej o gramaturze 56 g/m2, kolor niebieski, chłonność 570%, nasiąkliwość 27,96%,  wytrzyamałość na rozdzieranie wzdłużne 29,72N, wytrzyamłość na rozdzieranie poprzeczne 40,33N, wytrzymałośc na wypychanie na sucho 150 kPa, wytrzymałośc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Opakowanie typu torebka papierowo-foliowa. Serweta zawiera dużą, czytelną, dwudzielną, potrójnie perforowaną etykietę z kodem kreskowym z dwiema etykietami typu TAG, zawierającymi: indeks, numer serii, LOT, służącymi do prowadzenia dokumentacji medycznej.  Po odklejeniu TAG-ów etykieta główna pozostaje na części opakowania. Wymagany dokument w postaci raportu walidacji procesu sterylizacji. </t>
  </si>
  <si>
    <t xml:space="preserve">Serweta chirurgiczna jałowa dwuwartswowa  nieprzylepna o rozm. 90 x 150 +/-5 cm. Laminat wykonany z włókniny polipropylenowej i folii polietylenowo-polipropylenowej o gramaturze 56 g/m2, kolor niebieski, chłonność 570%, nasiąkliwość 27,96%,  wytrzyamałość na rozdzieranie wzdłużne 29,72N, wytrzyamłość na rozdzieranie poprzeczne 40,33N, wytrzymałośc na wypychanie na sucho 150 kPa, wytrzymałośc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Opakowanie typu torebka papierowo-foliowa. Serweta zawiera dużą, czytelną, dwudzielną, potrójnie perforowaną etykietę z kodem kreskowym z dwiema etykietami typu TAG, zawierającymi: indeks, numer serii, LOT, służącymi do prowadzenia dokumentacji medycznej.  Po odklejeniu TAG-ów etykieta główna pozostaje na części opakowania. Wymagany dokument w postaci raportu walidacji procesu sterylizacji. </t>
  </si>
  <si>
    <t xml:space="preserve">Taśmy samoprzylepne włókninowe, jałowe 9 x 50 +/- 2 cm. Opakowanie typu torebka papierowo-foliowa. Zestaw zawiera dużą, czytelną, dwudzielną, potrójnie perforowaną etykietę z kodem kreskowym z dwiema etykietami typu TAG, zawierającymi: indeks, numer serii, LOT, służącymi do prowadzenia dokumentacji medycznej.  Po odklejeniu TAG-ów etykieta główna pozostaje na części opakowania. Wymagany dokument w postaci raportu walidacji procesu sterylizacji. </t>
  </si>
  <si>
    <t xml:space="preserve">Serweta chirurgiczna jałowa dwuwarstwowa 75cm x 90cm +/- 5cm otwór samoprzylepny 6 x8 cm. Laminat wykonany z włókniny polipropylenowej i folii polietylenowo-polipropylenowej o gramaturze 56 g/m2, kolor niebieski, chłonność 570%, nasiąkliwość 27,96%,  wytrzyamałość na rozdzieranie wzdłużne 29,72N, wytrzyamłość na rozdzieranie poprzeczne 40,33N, wytrzymałośc na wypychanie na sucho 150 kPa, wytrzymałośc na wypychanie na mokro 150 kPa, odporność na przenikanie cieczy 250 cmH2O, folia posiada właściwości antystatyczne, laminat nie powoduje drażnienia, uczulenia nie jest cytotoskyczny, I klasa palności wg 16 CFR 1610 (metoda badań PN-EN ISO 6941), (wymagana karta danych technicznych, potwierdzająca powyższe parametry). Opakowanie typu torebka papierowo-foliowa. Serweta zawiera dużą, czytelną, dwudzielną, potrójnie perforowaną etykietę z kodem kreskowym z dwiema etykietami typu TAG, zawierającymi: indeks, numer serii, LOT, służącymi do prowadzenia dokumentacji medycznej.  Po odklejeniu TAG-ów etykieta główna pozostaje na części opakowania. Wymagany dokument w postaci raportu walidacji procesu sterylizacji. </t>
  </si>
  <si>
    <t>Fartuch chirurgiczny jałowy wykonany z włókniny poliestrowo-celulozowej o gramaturze min. 68 g/m2, rękaw zakończony niepylącym mankietem poliestrowym o długości min. 8cm, rękawy, szwy bieliźniane, zapięcie pod szyją na rzep, kartonik do podtrzymania troków pozwalający na zawiązanie fartucha najpierw na „brudno”, a następnie na „czysto”,  złożenie w sposób „book folded” ułatwiający samodzielne założenie fartucha przez chirurga w sposób aseptyczny.  Odporność na przenikanie cieczy min 25,2 cm H20, paroprzepuszczalność na poziomie  min. 3092 g/m2/24h. Opakowanie typu folia-folia z dużą, czytelną, podwójnie perforowaną etykietą trójdzielną z dwiema naklejkami transferowymi, zawierającymi numer serii, datę ważności numer LOT, po ich odklejeniu etykieta główna pozostaje na części papierowej opakowania. Rozmiar fartucha (LL;  XLL;  XXL-XL) umieszczony w widocznym miejscu na fartuchu celem identyfikacji rozmiaru. Długość fartucha LL-131cm, XLL -  145cm, XXL-XL – 161cm. lub rozmiar fartucha (M;  L;  XL;  XXL) umieszczony w widocznym miejscu na fartuchu celem identyfikacji rozmiaru. Długość fartucha M – 130cm, L -  140cm, XL – 150cm, XXL – 165cm. Fartuch charakteryzuje się odpornością na alkohole.Fartuch charakteryzuje się odpornością na alkohole</t>
  </si>
  <si>
    <t>Sterylny fartuch chirurgiczny, pełnobarierowy, zgodny z EN 13795 wymagania wysokie, wykonany z włókniny polipropylenowej SMS o gram. 35g/m2, posiadający dodatkowe wzmocnienia w części przedniej i na rękawach o gram. min. 40g/m2. Rękaw zakończony elastycznym mankietem z poliestru o dł. min. 7cm, wiązany na troki wewnętrzne i zewnętrzne z kartonikiem, z tyłu w okolicach szyi zapięcie na rzep. Fartuch powinien być złożony w sposób zapewniający aseptyczną aplikację.  Szwy rękawów wykonane techniką ultradźwiękową.pakowany dodatkowo w papier krepowy z dwoma ręcznikami. Rozmiar:L, LL,XL, XLL lub M; L; XL; XXL</t>
  </si>
  <si>
    <t>Fartuch chirurgiczny jałowy niewzmacniany wykonany z włókniny SMS o gramaturze min. 35g/m2, zgodne z EN 13795, rękaw zakończony niepylącym mankietem poliestrowym o długości min. 7cm, rękawy typu reglan lub krój prosty, szwy rękawów szyte metodą ultradźwiękową, zapięcie pod szyją na rzep, kartonik do podtrzymania troków pozwalający na zawiązanie fartucha najpierw na „brudno”, a następnie na „czysto”,  złożenie w sposób „bookfolded” ułatwiający samodzielne założenie fartuchaw sposób aseptyczny. Odporność na przenikanie cieczy min 36,9 cm H20, paroprzepuszczalność na poziomie  min. 4389 g/m2/24h. Po wyjęciu z opakowania na fartuchu widoczna pieczątka z oznaczeniem rozmiaru;  fartuch zapakowany w papier krepowy wraz z serwetą  chłonną do wytarcia rąk; rozmiar : L,LL,XL,XLL lub M; L; XL; XXL</t>
  </si>
  <si>
    <t xml:space="preserve">Serweta chirurgiczna sterylna wykonana z chłonnego, nieprzemakalnego laminatu trzywarstwowego (jedna warstwa stanowi folia PE),o min. gramaturze 70g/m2, pakowana pojedynczo o wymiarach 90x75 , nieprzylepna
pakowana papier - folia, na opakowaniu winny się znajdować naklejki z informacją LOT i datą ważności, identyfikacja wytwórcy
</t>
  </si>
  <si>
    <t xml:space="preserve">Jednorazowy,niepylny, wysokochłonny, nie uczulający podkład higieniczny na stół operacyjny wykonany z 2 scalonych powłok: mocnego, nieprzemakalnego laminatu o grubości minimum 0,14mm  i chłonnego (SAF) rdzenia na całej długości prześcieradła - grubości minimum 0,75mm.  Wymiary prześcieradła  100 cm (+/-2cm) x  225cm ( +/- 4cm) Produkt o gładkiej, jednorodnej powierzchni – nie powodującej uszkodzeń skóry pacjenta. Wchłanialność co najmniej 3,5l, 
</t>
  </si>
  <si>
    <t xml:space="preserve">
Jednorazowy,niepylny, wysokochłonny, nie uczulający podkład higieniczny na stół operacyjny wykonany z 2 scalonych powłok: mocnego, nieprzemakalnego laminatu o grubości minimum 0,14mm  i chłonnego (SAF) rdzenia na całej długości prześcieradła - grubości minimum 0,75mm.  Wymiary prześcieradła  100 cm (+/-2cm) x  150cm ( +/- 4cm) Produkt o gładkiej, jednorodnej powierzchni  – nie powodującej uszkodzeń skóry pacjenta. Wchłanialność co najmniej 2,5l, potwierdzona badaniami z akredytowanego laboratorium. Produkt łatwy do identyfikacji po rozpakowaniu (opatrzony nazwą produktu lub wytwórcy)
</t>
  </si>
  <si>
    <t>Sterylna, bezlateksowa,  jednorazowa osłona na sondę do USG śródoperacyjną, posiadającą warstwę lepną. Wymiary 13 cm na 244 cm. W komplecie z elementami mocującymi, polem sterylnym i żelem sterylnym a 20ml</t>
  </si>
  <si>
    <t>Cena jedn. brutto  zł</t>
  </si>
  <si>
    <t xml:space="preserve">Wartość brutto  </t>
  </si>
  <si>
    <t>Szacunk. zapotrzeb. na  24 m-ce</t>
  </si>
  <si>
    <t>PAKIET nr 21  -Zestaw bielizny operacyjnej do procedur Bloku ELEKTROFIZJOLOGII.</t>
  </si>
  <si>
    <t>PAKIET  nr 22 - Zestaw bielizny operacyjnej do procedur Bloku HEMODYNAMIKI .</t>
  </si>
  <si>
    <t>szt.=1 zestaw</t>
  </si>
  <si>
    <t xml:space="preserve">Zestaw do mycia pola operacyjnego – pediatryczny, skład zestawu: nerka tekturowa – 1 szt, okrągły pojemnik plastikowy z podziałką o pojemności 250ml – 1 szt, szpatułka z gąbką do dezynfekcji pola operacyjnego, długość 14cm – 3 szt, patyczek do wymazów, długość 15cm – 2 szt. Całość owinięta w serwetą w 100% polipropylenową o gramaturze 35 g/m2 o rozmiarze 60x50cm, kolor niebieski, paroprzepuszczalność 3579 g/m2x24h, , odporność na przenikanie cieczy 31 cmH2O, wytrzymałość na wypychanie na sucho 124 kPa, wytrzymałość na wypychanie na mokro 115 kPa, wytrzymałość na rozdzieranie wzdłużne 32,74N, wytrzymałość na rozdzieranie poprzeczne 43,34N. Opakowanie zestawu torebka papierowo-foliowa. Zestaw zawiera dużą, czytelną, dwudzielną, potrójnie perforowaną etykietę z kodem kreskowym z dwiema etykietami typu TAG, zawierającymi: indeks, numer serii, LOT, służącymi do prowadzenia dokumentacji medycznej.  Po odklejeniu TAG-ów etykieta główna pozostaje na części opakowania. Wymagany dokument w postaci raportu walidacji procesu sterylizacji. </t>
  </si>
  <si>
    <r>
      <t>Obłożenia operacyjne do zabiegów laryngologicznych. Serweta okrywająca pacjenta wykonana z jednorodnego na całej powierzchni niepalącego, miękkiego, chłonnego i mocnego dobrze układającego się laminatu trójwarstwowego (polipropylen- polietylen-polipropylen). Serweta typu U 196x279cm, wycięcie U 6x63cm ze wzmocnieniem chłonnym 43x51cm i antypoślizgowym ok. 25x42cm-1sztuka. Serweta na stół do instrumentarium 140x190cm – 1sztuka. Serweta na stolik Mayo 77x142cm -1sztuka. Serweta na głowę do zawijania w tzw. turban 2 – elementowa przylepna 82x107cm 1 sztuka. Zgodnie z normą PN-EN 13795, włóknina min.50g/m2 w 100% barierowa. Zaoferowany asortyment winien być bezzapachowy (nie może wydzielać nieprzyjemnego zapachu).Antyelektrostatyczne.</t>
    </r>
    <r>
      <rPr>
        <sz val="8"/>
        <color rgb="FFFF0000"/>
        <rFont val="Arial"/>
        <family val="2"/>
        <charset val="238"/>
      </rPr>
      <t/>
    </r>
  </si>
  <si>
    <t>Obłożenia operacyjne do zabiegów laryngologicznych. Serweta okrywająca pacjenta wykonana z jednorodnego na całej powierzchni niepylącego, miękkiego, chłonnego i mocnego, dobrze układającego się laminatu trójwarstwowego (polipropylen-  polietylen-polipropylen) o gramaturze min. 66g/m2, pozbawionego pylących i łatwopalnych włókien celulozy lub jej pochodnych, odporność na penetrację wody  min. 200cmH2O, wytrzymałość na rozerwanie na mokro i na sucho min. 200kPa. Serweta główna 221x240cm, otwór okrągły o średnicy 12cm- 1sztuka. Ręcznik chłonny do rąk wzmocniony siecią syntetyczną- 1 sztuka, Taśma klejąca foliowa 8x40cm- 1 sztuka. Serweta na stół instrumentariuszki z folii 50u 140x190cm- 1 sztuka. Opakowanie wyposażone w 4 samoprzylepne, jednorodne etykiety do archiwizacji danych zawierające ; nr kat., nazwę producenta, datę ważności, nr serii.   Zaoferowany asortyment winien być bezzapachowy (nie może wydzielać nieprzyjemnego zapachu).Zgodny z normą PN-EN 13795  .Antyelektrostatyczne.</t>
  </si>
  <si>
    <t>DOPUSZCZENIA:</t>
  </si>
  <si>
    <t xml:space="preserve">Sterylne, jednorazowe obłożenia do zabiegów okulistycznych składające się z: 1 x serweta na stolik Mayo z folii polietylenowej piaskowanej oraz włókninowej warstwy chłonnej, o wymiarze 80cm x 140 cm ± 5 cm, ze wzmocnieniem (70cm x 80 cm ± 10cm), gr min 85gr/m2, w kształcie worka złożonego teleskopowo, bezzapachowa. 1 x serweta na stolik instrumentariuszki o wymiarze 200 cm x  150cm ± 10 cm, wzmocniona, z włókniny foliowanej min. dwuwarstwowej ze wzmocnioną strefą z chłonnej włókniny, o gramaturze min. 50gr/m2  spełniająca obowiązujące normy (PN-EN 13795) dla materiałów o wysokiej efektywności w obszarze krytycznym. Bez celulozy, niepyląca, niepalna, bez zawartości lateksu, bezzapachowa. 1 x serweta okulistyczna  o wymiarach 150cm x 240cm ± 10cm, z oknem  w polu operacyjnym 10cm x 10cm wypełnionym folią chirurgiczną, po obu stronach 2 zbiorniki na płyny z mostkiem do regulacji kształtu (min. ½ litra). Zbiorniki przyklejone do obłożenia na całej szerokości. Wykonana z materiału trójwarstwowego, z włókien sztucznych (monolit polipropylenowy) o gramaturze min. 57,6g/m2 , bez celulozy, nielaminowanego, niepalnego, niepylącego, bezzapachowego, wodoodpornego. Spełniającego obowiązujące normy (PN-EN 13795) dla materiałów o wysokiej efektywności w obszarze krytycznym. 2 x osłona na podłokietnik 35cm x 75cm. 2 x ręczniki celulozowe wym. min. 30 cm x 30cm. Zestaw pakowany w opakowanie typu papier – folia, z częścią foliową dostosowaną do wypukłości pakietu lub w papier krepowy i w wytrzymałą torbę plastikową typu Vent Bag. Każdy zestaw musi posiadać min. 2 samoprzylepne naklejki z nr serii i datą ważności, służącą do prowadzenia dokumentacji medycznej. Zaoferowany asortyment winien być bezzapachowy (nie może wydzielać nieprzyjemnego zapachu). </t>
  </si>
  <si>
    <t>1. Poz.1- Zamawiający wymaga na wezwanie  sterylnych próbek gotowych do użycia - po 2 szt.</t>
  </si>
  <si>
    <t>1 x Podstawka na ostrza chirurgiczne czerwona</t>
  </si>
  <si>
    <t xml:space="preserve">1x Miska z polipropylenu na prowadnik 2500ml, z podziałką, niebieska </t>
  </si>
  <si>
    <t>1 x Osłona na stół narzędziowy 150x190cm, wzmocniona</t>
  </si>
  <si>
    <t>Worek do pobierania preparatu z aplikatorem o pojemności 500 ml w rozmiarze 130 mm x 180 mm</t>
  </si>
  <si>
    <t xml:space="preserve"> Worek do pobierania preparatu z aplikatorem o pojemności 250 ml w rozmiarze 90 mm x 145 mm</t>
  </si>
  <si>
    <r>
      <t xml:space="preserve">Mata na podłogę, o dużej wchłanialności płynów, z możliwością </t>
    </r>
    <r>
      <rPr>
        <u/>
        <sz val="8"/>
        <color theme="1"/>
        <rFont val="Arial"/>
        <family val="2"/>
        <charset val="238"/>
      </rPr>
      <t>przytwierdzania</t>
    </r>
    <r>
      <rPr>
        <sz val="8"/>
        <color theme="1"/>
        <rFont val="Arial"/>
        <family val="2"/>
        <charset val="238"/>
      </rPr>
      <t xml:space="preserve"> do podłogi.  O wymiarach 81 cm (+/-2cm) x 121cm(+/-2cm).Wchłanialnośc min. 1,5L</t>
    </r>
  </si>
  <si>
    <t>Szacunk. zapotrzeb. na 24 m-cy</t>
  </si>
  <si>
    <t xml:space="preserve">Zestaw bielizny jałowej , jednorazowej do zabiegów angioplastycznych.   Cena netto 145 zł 
1. 1x Serweta na pacjenta o wym.  330 x 208 cm, włóknina trójwarstwowa typu SMS z warstwą absorbującą o powierzchni 81x122 cm , krawędź przezroczysta z prawej strony 330 x 69 cm . Dwa otwory o średnicy 12 cm, częściowo wypełnione folią chirurgiczną ( sam otwór o śr. 7cm)
2. 1 x fartuch chirurgiczny jałowy wykonany z włókniny typu SMS o gramaturze min. 43 g/m2, rękaw zakończony niepylącym elastycznym mankietem o długości min. 7 cm, zapięcie pod szyją na rzep, kartonik do podtrzymania troków pozwalający na samodzielną aplikację z zachowaniem sterylności , złożenie w sposób "book folded" ułatwiający samodzielne założenie fartucha przez chirurga w sposób aseptyczny w, romiarze L
3. 1 x fartuch chirurgiczny jałowy wykonany z włókniny typu SMS z wzmocnieniem na brzuchu oraz całych rękawach, rękaw zakończony niepylącym elastycznym mankietem o długości min. 7 cm, zapięcie pod szyją na rzep, kartonik do podtrzymania troków pozwalający na samodzielną aplikację z zachowaniem sterylności , złożenie w sposób "book folded" ułatwiający samodzielne założenie fartucha przez chirurga w sposób aseptyczny w rozmiar XL
4. 1 x Osłonka na aparaturę w kształcie beretu  90 x 90 cm 
5. 1x Osłonka na aparaturę w kształcie torby 100 x 90 cm 
6. 1x Serweta wysokochłonna rozm. 40 x 60 cm
7. 2x Strzykawka trzyczęściowa o pojemności 20 ml, LL
8. 4x Strzykawka trzyczęściowa o pojemności 10 ml, LL 
9. 1x Igła 18G 1,2x40 mm
10. 1x Igła 21G 0,8x40 mm
11. 1x Miska o pojemności 500ml 
12. 40x kompresy gazowe 10 x 10 cm, 16 warstwowe
13. Kolec przelewowy do transferu płynów i leków z opakowań o dużych pojemnościach zakończony z obu stron nasadkami chroniącymi przed skażeniem i posiadający poprzeczkę stabilizującą kolec i ułatwiającą nakłucie opakowania
13. 1x przetwornik do inwazyjnego pomiaru ciśnienia , kopułki do pomiaru ciśnienia metodą krwawą muszą być kompatybilne z aparatem General Electric Innova, Philips Allura, W skład zestawu wchodzi : 1x przetwornik ciśnienia, 1x kranik trójdrożny czerwony, 1 x dren ciśnieniowy przezroczysty 125 cm, 1 x linia płucząca 
14. 1x Aplikator do długotrwałego pobierania leków z opakowań zbiorczych typu mini spike 
15. Aparat do przetaczania płynów z zastawką bezzwrotną zapobiegającą cofaniu się krwi , filtrem hydrofilnym w komorze kroplowej, zabezpieczającym przed dostaniem się powietrza do drenu po opróżnieniu butelki oraz filtrem hydrofobowym na końcu drenu, zabezpieczającym przed wyciekaniem płynu z drenu podczas jego wypełniania. 
16. 1x Serweta na stolik 140 x 150 cm , do zawinięcia zestawu
</t>
  </si>
  <si>
    <t>Sterylna serweta 112x125 cm z przylepnym otworem 8x10, wzmocnienie 47x51 z włókniny (polipropylen, polietylen) o gramaturze 75g/m2. Serwety okrywające pacjenta wykonane z laminatu, trójwarstwowego (polipropylen, polietylen, polipropylen) na całej powierzchni okrywającej pacjenta, pozbawione pylących i łatwopalnych włókien celulozy i wiskozy o gramaturze 66g/m2, wytrzymałość na rozrywanie na mokro/sucho min.200kPa. Zestaw zgodny z normą EN 13795-1,2,3 i spełniający wymagania procedur wysokiego ryzyka według tej normy, pakowana sterylnie w   przezroczystą, foliową  torbę, posiada min. 4 jednorodne etykiety samoprzylepne zawierające numer katalogowy, numer lot, datę ważności oraz identyfikację producenta celem dołączenia do dokumentacji. Zaoferowany asortyment winien być bezzapachowy (nie może wydzielać nieprzyjemnego zapachu).Antyelektrostatyczne.</t>
  </si>
  <si>
    <t xml:space="preserve">Zestaw sterylny uniwersalny wzmocniony. W skład zestawu wchodzi:-1 serweta z taśmą samoprzylepną 175/175 cm, budowa warstwowa, dodatkowe chłonne wzmocnienie w strefie krytycznej, w serwetę wkomponowane organizatory przewodów w ilości 1 szt. tolerancja rozmiaru +/- 5cm -2 serweta z taśmą samoprzylepną 240xl50cm, budowa warstwowa, dodatkowe chłonne wzmocnienie w strefie krytycznej, w serwetę wkomponowane organizatory w ilości 1 szt. tolerancja rozmiaru +/- 5cm -3 serweta z taśmą samoprzylepną 75x75-90cm, budowa warstwowa, dodatkowe chłonne wzmocnienie w strefie krytyczne w ilości 2 szt .tolerancja rozmiaru +/- 5cm.
-1 serweta na stół 150xl90crn, warstwa chłonna 75xl90cm tolerancja rozmiaru +/- 5cm
-1 osłona na stolik MAYO o wymiarach 79cm x l45cm, warstwa chłonna 65x85cm tolerancja rozmiaru +/- 5cm
-1 taśma samoprzylepna, nieprzepuszczalna, elastyczna o wymiarach 9x49cm tolerancja rozmiaru +/- 2cm
wymagania materiałowe: Poz.l;2;3 zestawu; wykonane z laminatu min. trójwarstwowego o gramaturze powyżej 75g/mJ posiadające dodatkowe wzmocnienie {4 warstwa) w strefie krytycznej z włókniny o gramaturze 50g/m2,całkowita gramatura w strefie krytycznej min 129g/m2, odporność na przenikanie cieczy ciśnienie hydrostatyczne) na całej powierzchni serwet min. 100cmH20, jedną z warstw stanowi folia PE , serwety spełniają wymagania PN EN 13795 - 3, wysoka jakość. Opakowanie -torebka papierowo-foliowa lub folia-folia z etykietą w języku polskim z przynajmniej dwoma naklejkami do wklejenia do dokumentacji medycznej, zwierająca nr LOT, produkt sterylizowany zgodnie z normami wymaganymi prawem.
</t>
  </si>
  <si>
    <t>Zestaw do operacji ginekologicznych dolnych w składzie: - 1 serweta chirurgiczna o wymiarach 270x215cm zintegrowana z nogawkami i ekranem anestezjologicznym posiadająca otwór w okolicach krocza o wymiarach 12- 13x23-24cm, tolerancja rozmiaru serwety +/- 5cm -1 serweta ginekologiczna o wymiarach 60cm xll6cm, 2 otworem samoprzylepnym o wymiarach 8cm xllcm/ zintegrowany worek do przechowywania płynów, oraz możliwość przymocowania serwety do fartucha operującego za pomocą integrowanej taśmy samoprzylepnej tolerancja rozmiaru serwety +/- 3cm
-organizator przewodów (samoprzylepny) o wymiarach 9 x 18 cm tolerancja
rozmiaru +/- 2 cm
-2 ręczniki celulozowe chłonne
- 1 serweta na stolik (owinięcie zestawu) o wymiarach 150xl90cm. tolerancja rozmiaru +/- 5cm
-1 osłona na stolik MAYO o wymiarach 79cm xl45cm tolerancja rozmiaru +/- 3cm
.Na opakowaniu winny się znajdować naklejki z informacją :LOT;data ważności; identyfikacja wytwórcy. Musi spełniać wymagania wysokie wg normy PN EN 1395 -1-3 przy jednoczesnej wytrzymałości w strefie krytycznej min. llOKPa i nieprzemakalności w strefie krytycznej na poziomie min. 140cm H20., tolerancja rozmiarów w przypadku otworu + 2cm,. Materiał podstawowy serwety głównej wykonany z min. 2 warstw o gramaturze min. 59g/m* przy czym jedną z warstw powinna stanowić folia PE. W całości obszar krytyczny o gramaturze min. 125g/m2</t>
  </si>
  <si>
    <t>Jednorazowy, sterylny zestaw do dezynfekcji pola, składający się z
-tupfery w kształcie kuli o wymiarach 5-6cm szt.5
 -jednorazowe narzędzie plastikowe typu Korcang o wymiarach 23- 24 cm szt 1
-jednorazowej miseczki plastikowej na płyn dezynfekcyjny szt 1
- opakowanie typu blister</t>
  </si>
  <si>
    <t xml:space="preserve">
Sterylna serweta dla noworodka,biała, pakowana pojedynczo o wymiarach 85x90cm (+/-10%); chłonność zgodnie z EN 1644-l&gt;8g/m2
- pakowana papier - folia z min. dwoma etykietami przylepnymi 
 - na opakowaniu winny się znajdować naklejki z informacją LOT, data ważności, identyfikacja wytwórcy
</t>
  </si>
  <si>
    <t>Producent, nazwa handlowa, nr katalogowy</t>
  </si>
  <si>
    <t>Zestaw do porodu fizjologicznego z narzędziami, skład zestawu: serweta 90x80cm wykonana z włókniny w 100% polipropylenowej o gramaturze 35 g/m2, kolor niebieski, paroprzepuszczalność 3579 g/m2x24h, , odporność na przenikanie cieczy 31 cmH2O, wytrzymałość na wypychanie na sucho 124 kPa, wytrzymałość na wypychanie na mokro 115 kPa, wytrzymałość na rozdzieranie wzdłużne 32,74N, wytrzymałość na rozdzieranie poprzeczne 43,34N (wymagana karta danych technicznych, potwierdzająca powyższe parametry) – 1 szt, serweta wykonana z włókniny kompresowej o gramaturze 40g, biała, miękka i delikatna, o rozmiarze 80x60cm – 1 szt., kleszczyki metalowe, pean typ Rochester o długości 14cm, oznaczone kolorem – 1 szt., kleszczyki meatlowe typu kocher, proste o długości 18cm – 1 szt., nożyczki metalowe do cięcia krocza, typ BRAUN-STADLER, zagięte, tępo-tępe o długości 14,5cm, oznaczone kolorem – 1 szt., nożyczki metalowe MAYO STILLE, proste tępo-tępe o długości 17cm, oznaczone kolorem – 1 szt., zacisk plastikowy do pępowiny, biały, o długości 5,5cm – 2 szt., narzędzia metalowe jednorazowego użytku, wykonane ze stali polerowanej, nierdzewnej AISI 410-420, twardość stali 42-52 HRC. Każde narzędzie musi mieć trwale naniesiony znak CE i znak jednorazowości, narzędzia ostre zabezpieczone na końcu plastikowym „kapturkiem”, narzędzia zgodne z normą PN-EN 7153-1, kompresy z gazy 17N 8W, rozmiar 10x10cm, przędza min. 15 TEX, klasa 2a reguła 7 – 10 sztuk, masa 1 sztuki kompresu min. 2,11g, wielkość wykroju min. 22x39cm. Zestaw pakowany w 1 torebkę papierowo-foliową  ze specjalnym zgrzewem wzdłuż krótszego boku o kształcie rozwartej litery V - tzw. szewronem, co dodatkowo ułatwia bezpyłowe otwieranie opakowania, w torebce znajdują się wykrojone wycięcia na kciuk do uchwycenia folii kciukiem w celu łatwiejszego otwarcia opakowania. Torebka papierowo-foliowa z dużą czytelną etykietą z 4 TAG-ami na opakowaniu (informacje na tagach: data ważności, indeks, numer LOT, kod kreskowy). Rodzaj sterylizacji, tlenek etylenu. Data ważności min. 5 lat od dnia produkcji. Wymagany raport walidacji procesu sterylizacji i karta danych technicznych potwierdzająca powyższe wymagania.</t>
  </si>
  <si>
    <t>Pokrowiec na kończynę jałowy wykonany z włókniny polipropylenowej i folii polietylenowe polipropylenowej o gramaturze 43 g/m2, chłonność 617%, nasiąkliwość 16,91%, wytrzymałość na rozdzieranie wzdłużne 15.57N, wytrzymałość na rozdzieranie poprzeczne 23.29N, wytrzymałość na wypychanie na sucho 218 kPa, wytrzymałość na wypychanie na mokro 130 kPa, odporność na przenikanie cieczy 182 cmHZO, folia posiada właściwości antystatyczne, laminat nie powoduje drażnienia, uczulenia nie jest cytotoskyczny (wymagana karta danych technicznych, potwierdzająca powyższe parametry), rozmiar 80x45cm, dodatkowo taśma medyczna o rozmiarze 50x9cm – 1 szt. Opakowanie typu torebka papierowo-foliowa. Zestaw zawiera dużą, czytelną, dwudzielną, potrójnie perforowaną etykietę z kodem kreskowym z dwiema etykietami typu TAG, zawierającymi: indeks, numer serii, LOT, służącymi do prowadzenia dokumentacji medycznej. Po odklejeniu TAG-ów etykieta główna pozostaje na części papierowej opakowania. Wymagany dokument w postaci raportu walidacji procesu sterylizacji.</t>
  </si>
  <si>
    <t>Taśma ultralekka 26 g/m2 +/- 4 g, do operacyjnego leczenia wysiłkowego nietrzymania moczu u kobiet wykonana z polipropylenu monofilamentowego o grubości przędzy 0,08 mm, transparentna z niebieskimi liniami, całkowicie niewchłanialna, dł.300-450mm, szer.10mm (+/- 1mm), brzegi taśmy atraumatyczne, niewymagające plastikowej osłonki, porowatość 65%, mocowanie taśmy do narzędzia w postaci monofilamentowej kolorowej pętli na obu końcach taśmy, niewielka elastyczność pozwalająca na śródoperacyjną regulację i serweta operacyjną. Taśma do metod TVT, TOT, TVT-O.</t>
  </si>
  <si>
    <t>Razem:</t>
  </si>
  <si>
    <t>Jednorazowy fartuch chirurgiczny do procedur standardowych, wykonany z lekkiej i przewiewnej włókniny typu SMS/5MMS o gramaturze min. 35g/mł, fartuch złożony w sposób zapewniający aseptyczna aplikację wiązany na troki wewnętrzne oraz troki zewnetrzne kartonikiem, z tylu zapięcie na rzep. indywidualne oznakowanie rozmiaru i rodzaju nadrukowane na fartuchu, pozwalające na identyfikację przed rozłożeniem. Opakowanie folia - papier i min. dwoma etykietami przylepnymi, wewnętrzne owinięcie papierowe lub w/ókninowe, min. 1 celulozowy ręczniczek. Zgodny z normą PN EN 13795 - wymagania standardowe, pełnobarierowy, zgodny z EN13795 1-3 o gramaturze 4Qg/m2. Rękaw zakończony elastycznym mankietem dzianinowym, tylna część fartucha zachodząca na siebie . Troki umiejscowione w specjalnym kartoniku umożliwiające zawiązanie ich zgodnie z zachowaniem pełnej sterylności tylnej części fartucha. Szwy wykonane techniką ultradźwiękową. Pakowane pojedynczo.Na opakowaniu winny się znajdować naklejki z informacją -.LOTjdata ważności; identyfikacja wytwórcy. Odstępstwa w rozmiarach mogą wynosić +/- 5 cm. W rozmiarach : M, L, XL, XXL</t>
  </si>
  <si>
    <t xml:space="preserve">
Osłona na przewody sterylna 14-16 cm x 260 - 300 cm wykonana z mocnej przezroczystej folii PE z perforowaną końcówką i taśmą samoprzylepną do zamocowania.</t>
  </si>
  <si>
    <t>szt.1</t>
  </si>
  <si>
    <t>szt. 1</t>
  </si>
  <si>
    <t>Producent , nazwa handlowa, nr katalogowy</t>
  </si>
  <si>
    <t>1 x osłona na stolik Mayo składana teleskopowo 79 - 80cmx145 cm w kształcie worka. Wykonana w całości z folii PE, wzmocniona w części krytycznej włókniną polipropylenową, wzmocnienie o wymiarach minimalnych 65 cmx85 cm. Sposób złożenia teleskopowy lub równoważny umożliwiając aseptyczną aplikację</t>
  </si>
  <si>
    <t xml:space="preserve">1 x pean z tworzywa sztucznego, jednorazowy 24 - 26 cm długości </t>
  </si>
  <si>
    <t>1 x dren łączący do ssaka PVC 24-27 Ch, 3,5 m + aspiracja typu Yankauer 20 Ch z okrągłą końcówką, 4 otworami, rękojeścią</t>
  </si>
  <si>
    <t>1x osłona na stolik Mayo składana teleskopowo 79-80 cm x 145 cm w kształcie worka. Wykonana w całości z folii PE, wzmocniona w części krytycznej włókniną polipropylenową, wzmocnienie o wymiarach minimalnych 65 cm x 85 cm. Sposób złożenia teleskopowy lub równoważny umożliwiając aseptyczną aplikację.</t>
  </si>
  <si>
    <t xml:space="preserve">1 x pean z tworzywa sztucznego, jednorazowy 24-26 cm długości </t>
  </si>
  <si>
    <t>1x osłona na stolik Mayo  składana teleskopowo 79-80 cmx145 cm w kształcie worka. Wykonana w całości z folii PE, wzmocniona w części krytycznej włókniną polipropylenową, wzmocnienie o wymiarach minimum 65 cmx85 cm. Złożona teleskopowo lub równoważna umożliwiająca aseptyczną aplikację</t>
  </si>
  <si>
    <t>Zestaw do endoprotezy biodra
Wymagania min:
- serwety główne wykonane z laminatu trójwarstwowego o gramaturze min 56 g/m2, w strefie krytycznej dodatkowa warstwa chłonna o gramaturze 50 g/m2. Wymagane jest aby jedną z warstw materiału stanowiła folia PE.
-wytrzymałość na rozerwanie na sucho/mokro: min. 195/185 kPa w strefie krytycznej
-wytrzymałość na penetrację płynów min. 150 cm H2O w strefie krytycznej
Opakowanie torebka papierowo-foliowa lub folia-folia z etykietą w języku polskim z przynajmniej dwoma naklejkami do wklejenia do dokumentacji medycznej zaw. nr lot. Produkt sterylizowany zgodnie z normami wymaganymi prawem. 
27)pudełko do liczenia igieł i ostrzy (10 szt)- 1 szt.
1) serweta chirurgiczna trójwarstwowa górna z taśmą samoprzylepną o wymiarach min.300x175 cm (+/-1) o gramaturze min.60 g/m2, wzmocniona w strefie krytycznej (dodatkowa warstwa chłonna o gramaturze 50g/m2) i wyposażona w organizatory przewodów 300x175cm (+/-1)- 1szt. 
2) serweta chirurgiczna dolna o wymiarach 200x260 cm z wycięciem “U” o wymiarach 7x102 cm, wzmocniona (dodatkowa warstwa chłonna) w strefie krytycznej 200x260cm – 1 szt.
3) serweta operacyjna 150x175cm – 1 szt.
4) wzmocniona osłona na stolik Mayo składana teleskopowo o wymiarach 79x145cm, wzmocnienie 65x100cm (+/-1)– 1 szt.
5) fartuch chirurgiczny (wzmocniony), wykonany z włókniny typu spunlace, 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 rozmiar XL-L – 2 szt, XL – 1 szt., L – 1 szt. (fartuch umieszczony poza zestawem)
6) osłona na stół narzędziowy 150x210cm (+/-1)– 1 szt.
7) rękawice chirurgiczne lateksowe BEZPUDROWE 8,5 – 2 szt.
8) paski sterylne zbliżające brzegi rany 6.0x38mm, białe– 6 szt.
9) ostrze chirurgiczne nr 23 – 2 szt.
10) ostrze chirurgiczne nr 21 – 1 szt.
11) strzykawka 20ml, 3-częściowa – 1 szt.
12) ręcznik chłonny – 4 szt.
13) taśma lepna 10x55cm (+/-1)– 2 szt.
14) osłona na kończynę 32x120cm (+/-1)– 1 szt.
15) kieszeń dwukomorowa foliowa z tasmą lepną 40x35cm – 1 szt.
16) opatrunek chłonny włókninowy 10x30cm – 1 szt.
17) organizator przewodów typu rzep 2,5x15cm – 1 szt.
18) dren Redona 16Ch, 65cm/15cm, znacznik RTG,PVC, z łącznikiem – 1 szt.
19) butelka Redona 500ml, PVC – 1 szt.
20) dren łączący do ssaka PVC 30Ch/21Ch, 3,5m+Yankauer 24 Ch, okrągła końcówka, 4 otwory – 1 szt.
21) miska nerkowata z polipropylenu 800ml, przezroczysta – 1 szt.
22) kleszczyki blokowane 24,7 cm (+/-1) do mycia pola – 2 szt.
23) tupfer okrągły gazowy, 40x40cm (20N,12W,RTG, biały) –8 szt.
24) miska z polipropylenu 500ml z podziałką – 1 szt.
25) kompres gazowy 10x10cm (17N, 12W,RTG, biały) – 50 szt.
26) czyścik do elektrody 5x5cm – 1 szt.</t>
  </si>
  <si>
    <t>Zestaw do endoprotezy kolana
Wymagania min:
- serweta główna wykonana z laminatu trójwarstwowego o gramaturze min 56 g/m2, w strefie krytycznej dodatkowa warstwa chłonna o gramaturze 50 g/m2. Wymagane jest aby jedną z warstw materiału stanowiła folia PE.
-wytrzymałość na rozerwanie na sucho/mokro: 300/265 kPa w strefie krytycznej
-wytrzymałość na penetrację płynów 150 cm H2O w strefie krytycznej
Opakowanie torebka papierowo-foliowa lub folia-folia z etykietą w języku polskim z przynajmniej dwoma naklejkami do wklejenia do dokumentacji medycznej zaw. nr lot. Produkt sterylizowany zgodnie z normami wymaganymi prawem.
28) pudełko do liczenia igieł i ostrzy (10 szt.) - 1 szt.
1) serweta chirurgiczna trójwarstwowa o wymiarach 230x315 cm (+/-1) o gramaturze min.60 g/m2, wzmocniona w strefie krytycznej (dodatkowa warstwa chłonna o gramaturze 50g/m2),posiada samouszczelniający się otwór o średnicy 7cm, serweta wyposażona w organizatory przewodów - 1szt. 
2) serweta chirurgiczna o wymiarach 150x175cm (+/-1)– 2 szt.
3) serweta chirurgiczna o wymiarach 45x75cm – 1 szt.
4) wzmocniona osłona na stolik Mayo składana teleskopowo o wymiarach 79x145cm, wzmocnienie 65x100cm – 1 szt.
5) fartuch chirurgiczny (wzmocniony), wykonany z włókniny typu spunlace, 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 rozmiar XL – 2 szt, XL-L – 1 szt., L – 1 szt. (fartuch umieszczony poza zestawem)
6) osłona na stół narzędziowy 150x210cm – 1 szt.
7) rękawice chirurgiczne lateksowe BEZPUDROWE 8,5 – 2 szt.
8) paski sterylne zbliżające brzegi rany 6.0x38mm, białe– 6 szt.
9) ostrze chirurgiczne nr 23 – 2 szt.
10) ostrze chirurgiczne nr 21 – 1 szt.
11) strzykawka 20ml, 2-częściowa – 1 szt.
12) ręcznik chłonny – 4 szt.
13) taśma lepna 10x55cm – 2 szt.
14) osłona na kończynę 22x75cm – 1 szt.
15) opatrunek chłonny włókninowy 10x30cm – 1 szt.
16) organizator przewodów typu rzep 2,5x15cm – 1 szt.
17) dren Redona 16Ch, 65cm/15cm, znacznik RTG,PVC, z łącznikiem – 1 szt.
18) butelka Redona 500ml, PVC – 1 szt.
19) dren łączący do ssaka PVC 30Ch/21Ch, 3,5m+Yankauer 24 Ch, okrągła końcówka, 4 otwory – 1 szt.
20) miska nerkowata z polipropylenu 800ml, przezroczysta – 1 szt.
21) system płukania pulsacyjnego typu Puls Lavage – 1 szt.
22) tupfer okrągły gazowy, 40x40cm (20N,12W,RTG, biały) – 10 szt.
23) miska z polipropylenu 500ml z podziałką – 1 szt.
24) kompres gazowy 10x10cm (17N, 12W,RTG, biały) – 50 szt.
25) kleszczyki blokowane 24,7cm, niebieskie - 2 szt.
26) zapinka do bandaża elastycznego 4 szt.
27) bandaż elastyczny biały 15x5cm – 2 szt.</t>
  </si>
  <si>
    <t xml:space="preserve">Zestaw do ACL
Wymagania:
Materiał podstawowy serwety głównej składający się min. z  2 warstw ( folia PE oraz wartswa chłonna ) o łącznej gramaturze min. 60 g/m2
Zestaw musi spełniać wymagania wysokie wg normy PN EN 13795 1-3 przy czym wytrzymałość na rozrywanie w strefie krytycznej na poziomie min. 85 kPa
Opakowanie torebka papierowo-foliowa lub folia-folia z etykietą w języku polskim z przynajmniej dwoma naklejkami do wklejenia do dokumentacji medycznej zaw. nr lot. Produkt sterylizowany zgodnie z normami wymaganymi prawem.
Skład:
1) serweta chirurgiczna do zabiegu w okolicach stawu kolanowego o wymiarach 230x320 cm, (+/-1) posiadający samouszczelniający otwór z neoprenu o średnicy 7 cm, z możliwością zamocowania drenów. Serweta jest wyposażona w torbę do przechwytywania płynów z możliwością podłączenia drenu - 1 szt.
2) serweta operacyjna o wymiarach 150x175cm – 1 szt.
3) serweta operacyjna 75x90cm – 1 szt.
4) wzmocniona osłona na stolik Mayo składana teleskopowo o wymiarach 79x145cm, wzmocnienie 65x100cm – 1 szt.
5) fartuch chirurgiczny (wzmocniony), wykonany z włókniny typu spunlace, 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 rozmiar XL – 2 szt, XL-L – 1 szt., L – 1 szt. (fartuch umieszczony poza zestawem)
6) osłona na stół narzędziowy 150x210cm (+/-1) – 1 szt.
7) rękawice chirurgiczne lateksowe BEZPUDROWE 8,5 – 2 szt.
8) igła iniekcyjna 21G 40mm – 1 szt.
9) strzykawka 20ml, 2-częściowa – 1 szt.
10) ręcznik chłonny – 4 szt.
11) taśma lepna 10x55cm – 2 szt.
12) osłona na kończynę 22x75cm – 1 szt.
13) organizator przewodów typu rzep 2,5x15cm – 1 szt.
14) tupfer okrągły gazowy, 40x40cm (20N,12W,RTG, biały) – 8 szt.
15) miska z polipropylenu 500ml z podziałką – 1 szt.
16) kompres gazowy 10x10cm (17N, 12W,RTG, biały) – 20 szt.
17) kleszczyki blokowane 24,7cm, niebieskie – 2 szt.
18) ostrze nr 10 – 1 szt.
19) ostrze nr 11 – 1 szt.
20) ostrze nr 15 – 1 szt.
21) osłona na kamerę z elastyczną samousczelniającą się końcówką 18x250 cm – 1 szt.
</t>
  </si>
  <si>
    <t>Zestaw do dłoni/stopy
Wymagania:
- serweta główna wykonana z laminatu trójwarstwowego o gramaturze min 56 g/m2, w strefie krytycznej dodatkowa warstwa chłonna o gramaturze 50 g/m2. Wymagane jest aby jedną z warstw materiału stanowiła folia PE.
-wytrzymałość na rozerwanie na sucho/mokro: 300/265 kPa w strefie krytycznej
-wytrzymałość na penetrację płynów min 150 cm H2O w strefie krytycznej
Opakowanie torebka papierowo-foliowa lub folia-folia z etykietą w języku polskim z przynajmniej dwoma naklejkami do wklejenia do dokumentacji medycznej zaw. nr lot. Produkt sterylizowany zgodnie z normami wymaganymi prawem.
Skład:
1) serweta chirurgiczna trójwarstwowa o wymiarach 230x315 cm o gramaturze min.60 g/m2, wzmocniona w strefie krytycznej (dodatkowa warstwa chłonna o gramaturze min. 50g/m2),posiada samouszczelniający się otwór o średnicy 3,5cm, serweta wyposażona w organizatory przewodów - 1szt. 
2) serweta chirurgiczna o wymiarach 150x175cm (+/-1)– 1 szt.
3) wzmocniona osłona na stolik Mayo składana teleskopowo o wymiarach 79x145cm, wzmocnienie min. 65x100cm – 1 szt.
4) fartuch chirurgiczny (wzmocniony), wykonany z włókniny typu spunlace, 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 rozmiar XL – 1 szt, XL-L – 1 szt., L – 1 szt. (fartuch umieszczony poza zestawem)
5) osłona na stół narzędziowy 150x210cm – 1 szt.
6) rękawice chirurgiczne lateksowe  BEZPUDROWE 8,5 – 1 szt.
7) ostrze chirurgiczne nr 10 – 1 szt.
8) ostrze chirurgiczne nr 15 – 1 szt.
9) strzykawka 20ml, 2-częściowa – 1 szt.
10) ręcznik chłonny – 4 szt.
11) osłona na kończynę 22x75cm – 1 szt.
12) organizator przewodów typu rzep 2,5x15cm – 1 szt.
13) kleszczyki blokowane 24,7cm do mycia pola – 1 szt.
14) miska nerkowata z polipropylenu 800ml, przezroczysta – 1 szt.
15) tupfer okrągły gazowy, 40x40cm (20N,12W,RTG, biały) – 6 szt.
16) kompres gazowy 10x10cm (17N, 12W,RTG, biały) – 30 szt.</t>
  </si>
  <si>
    <t>Zestaw do kończyny
Wymagania min:
- serweta główna wykonana z laminatu trójwarstwowego o gramaturze min 56 g/m2, w strefie krytycznej dodatkowa warstwa chłonna o gramaturze 50 g/m2. Wymagane jest aby jedną z warstw materiału stanowiła folia PE.
-wytrzymałość na rozerwanie na sucho/mokro: 300/265  kPa w strefie krytycznej
-wytrzymałość na penetrację płynów min 150 cm H2O w strefie krytycznej
Opakowanie torebka papierowo-foliowa lub folia-folia z etykietą w języku polskim z przynajmniej dwoma naklejkami do wklejenia do dokumentacji medycznej zaw. nr lot. Produkt sterylizowany zgodnie z normami wymaganymi prawem.
Skład:
1) serweta chirurgiczna trójwarstwowa o wymiarach 230x315 cm (+/-1) o gramaturze min.60 g/m2, wzmocniona w strefie krytycznej (dodatkowa warstwa chłonna o gramaturze 50g/m2),posiada samouszczelniający się otwór o średnicy 7cm, serweta wyposażona w organizatory przewodów - 1szt. 
2) serweta chirurgiczna o wymiarach 150x175cm – 1 szt.
3) wzmocniona osłona na stolik Mayo składana teleskopowo o wymiarach 79x145cm, wzmocnienie 65x100cm – 1 szt.
4) fartuch chirurgiczny (wzmocniony), wykonany z włókniny typu spunlace, 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 rozmiar XL – 1 szt, XL-L – 1 szt., L – 1 szt. (fartuch umieszczony poza zestawem)
5) osłona na stół narzędziowy 150x210cm – 1 szt.
6) rękawice chirurgiczne lateksowe  BEZPUDROWE 8,5 – 1 szt..
7) ręcznik chłonny – 4 szt.
8) organizator przewodów typu rzep 2,5x15cm – 1 szt.
9) kleszczyki blokowane 24,7cm do mycia pola – 2 szt.
10) miska nerkowata z polipropylenu 800ml, przezroczysta – 1 szt.
11) tupfer okrągły gazowy, 40x40cm (20N,12W,RTG, biały) – 8 szt.
12) kompres gazowy 10x10cm (17N, 12W,RTG, biały) – 30 szt.
13) osłona na kończynę 22x75cm – 1 szt.
14) taśma lepna 10x55cm – 2 szt</t>
  </si>
  <si>
    <t>Zestaw do barku
Wymagania min:
- serweta główna wykonana z laminatu trójwarstwowego o gramaturze min 56g/m2. Wymagane jest aby jedną z warstw materiału stanowiła folia PE.
-wytrzymałość na rozerwanie na sucho/mokro min115/88 kPa w strefie krytycznej
-wytrzymałość na penetrację płynów min 100 cm H2O w strefie krytycznej
Opakowanie torebka papierowo-foliowa lub folia-folia z etykietą w języku polskim z przynajmniej dwoma naklejkami do wklejenia do dokumentacji medycznej zaw. nr lot. Produkt sterylizowany zgodnie z normami wymaganymi prawem.
Skład:
1) serweta chirurgiczna trójwarstwowa o wymiarach 200x260 cm o gramaturze min70 g/m2, z wycięciem U 7x102cm - 1szt. 
2) serweta chirurgiczna trójwarstwowa z taśmą lepną o wymiarach 150x240cm – 1 szt.
3) wzmocniona osłona na stolik Mayo składana teleskopowo o wymiarach 79x145cm, wzmocnienie 65x100cm – 1 szt.
4) fartuch chirurgiczny (wzmocniony), wykonany z włókniny typu spunlace, 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 rozmiar XXL – 2 szt,., L – 1 szt. (fartuch umieszczony poza zestawem)
5) osłona na stół narzędziowy 150x210cm – 1 szt.
6) osłona na kończynę 22x75 – 1 szt.
7) rękawice chirurgiczne lateksowe BEZPUDROWE   8,5 – 1 szt..
8) ręcznik chłonny – 4 szt.
9) taśma lepna 10x55cm – 2 szt.
10) kieszeń foliowa dwukomorowa z taśmą lepną – 1 szt.
11) organizator przewodów typu rzep 2,5x15cm – 1 szt.
12) kleszczyki blokowane 24,7cm do mycia pola – 1 szt.
13) miska nerkowata z polipropylenu 800ml, przezroczysta – 1 szt.
14) tupfer okrągły gazowy, 40x40cm (20N,12W,RTG, biały) – 6 szt.
15) kompres gazowy 10x10cm (17N, 12W,RTG, biały) – 20 szt.</t>
  </si>
  <si>
    <t xml:space="preserve"> Zestaw do dłoni T
Wymagania min:
- serweta główna wykonana z laminatu dwuwarstwowego o gramaturze min 57g/m2, w strefie krytycznej dodatkowa warstwa o gramaturze 50g/m2. Wymagane jest aby jedną z warstw materiału stanowiła folia PE.
-wytrzymałość na rozerwanie na sucho/mokro: 170/170 kPa w strefie krytycznej
-wytrzymałość na penetrację płynów min 200 cm H2O w strefie krytycznej
Opakowanie torebka papierowo-foliowa lub folia-folia z etykietą w języku polskim z przynajmniej dwoma naklejkami do wklejenia do dokumentacji medycznej zaw. nr lot. Produkt sterylizowany zgodnie z normami wymaganymi prawem.
Skład:
1) serweta chirurgiczna o wymiarach 150/370x280cm z elastycznym otworem na dłoń o średnicy 3,5cm, otoczonym warstwą chłonną, wyposażoną w dwa zintegrowane organizatory przewodów typu rzep – 1 szt.
2) wzmocniona osłona na stolik Mayo składana teleskopowo o wymiarach 79x145cm, wzmocnienie 65x100cm – 1 szt.
3) fartuch chirurgiczny (wzmocniony), wykonany z włókniny typu spunlace, 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 rozmiar XL – 2 szt,., L – 1 szt. (fartuch umieszczony poza zestawem)
4) osłona na stół narzędziowy 150x210cm – 1 szt.
5) rękawice chirurgiczne lateksowe  BEZPUDROWE 8,5 – 1 szt..
6) ręcznik chłonny – 4 szt.
7) kompres gazowy 7,5x7,5cn (17N, 12W, RTG, biały) – 20 szt.
8) organizator przewodów typu rzep 2,5x15cm – 1 szt.
9) kleszczyki blokowane 24,7cm do mycia pola – 1 szt.
10) miska nerkowata z polipropylenu 800ml, przezroczysta – 1 szt.
11) tupfer okrągły gazowy, 40x40cm (20N,12W,RTG, biały) – 6 szt.
12) kompres gazowy 10x10cm (17N, 12W,RTG, biały) – 10 szt.
13) serweta chirurgiczna 150x150cm - 1 szt.</t>
  </si>
  <si>
    <t>Zestaw do zabiegów na 3 poziomach
Wymagania:
- serweta główna wykonana z laminatu trójwarstwowego o gramaturze min 72g/m2. Wymagane jest aby jedną z warstw materiału stanowiła folia PE.
-wytrzymałość na rozerwanie na sucho/mokro min 85/70 kPa w strefie krytycznej
-wytrzymałość na penetrację płynów min 200 cm H2O w strefie krytycznej
Opakowanie torebka papierowo-foliowa lub folia-folia z etykietą w języku polskim z przynajmniej dwoma naklejkami do wklejenia do dokumentacji medycznej zaw. nr lot. Produkt sterylizowany zgodnie z normami wymaganymi prawem.
Skład:
1) serweta chirurgiczna trójwarstwowa o wymiarach 200x260 cm o gramaturze min75g/m2, z wycięciem U 20x102cm z osłoną krocza - 1szt. 
2) serweta chirurgiczna trójwarstwowa z taśmą lepną o wymiarach min.150x240cm (+/-1) – 1 szt.
3) wzmocniona osłona na stolik Mayo składana teleskopowo o wymiarach 79x145cm, wzmocnienie min. 65x100cm – 1 szt.
4) fartuch chirurgiczny (wzmocniony), wykonany z włókniny typu spunlace, oddychającej włókniny poliestrowo-celulozowej o gramaturze minimum 68 g/m²; nieprzemakalne wstawki w przedniej części wykonane z mikroporowatej folii polietylenowej; w rękawach wzmocnienia( od mankietu do wysokości powyżej łokcia) z nieprzemakalnego dwuwarstwowego laminatu(folia polietylenowa 27,5-30 mikrona oraz włóknina wiskozowo-poliestrowa o gramaturze min. 30-35 g/m², rozmiar XL – 2 szt,., L – 1 szt. (fartuch umieszczony poza zestawem)
5) osłona na stół narzędziowy 150x190cm  (+/-1)– 1 szt.
6) rękawice chirurgiczne lateksowe  BEZPUDROWE  8,5 – 2 szt..
7) kleszczyki blokowane 24,7cm do mycia pola – 1 szt.
8) miska nerkowata z polipropylenu 800ml, przezroczysta – 1 szt.
9) tupfer okrągły gazowy, 40x40cm (20N,12W,RTG, biały) – 10 szt.</t>
  </si>
  <si>
    <t>Zestaw do DHS
Wymagania min:
- serweta główna wykonana z laminatu dwuwarstwowego o gramaturze min 60g/m2, w strefie krytycznej dodatkowa warstwa chłonna o gramaturze 23 g/m2. Wymagane jest aby jedną z warstw materiału stanowiła folia PE.
- zestaw musi spełniac wymagania wysokie wg normy PN EN 13795 1-3 przy jednoczesnej nieprzemakalności w strefie krytycznej serwety głównej na poziomie min. 340 cm H2O i wytrzymałości na wypychanie w strefie krytycznej min. 150 Kpa
Opakowanie torebka papierowo-foliowa lub folia-folia z etykietą w języku polskim z przynajmniej dwoma naklejkami do wklejenia do dokumentacji medycznej zaw. nr lot. Produkt sterylizowany zgodnie z normami wymaganymi prawem.
Skład:
1) serweta chirurgiczna dwuwarstwowa do zespoleń śródszpikowych o wymiarach 240x290 cm o gramaturze min.60 g/m2, wzmocniona w strefie krytycznej (dodatkowa warstwa chłonna o gramaturze 23g/m2), zintegrowana z nogawicami, wyposażona w dwa symetrycznie usytułowane otwory o wymiarach 15x45cm wypełnione folią chirurgiczną - 1szt. 
2) wzmocniona osłona na stolik Mayo składana teleskopowo o wymiarach 79x145cm, wzmocnienie 65x100cm – 1 szt.
3) fartuch chirurgiczny (wzmocniony), wykonany z włókniny typu spunlace, oddychającej włókniny poliestrowo-celulozowej o gramaturze minimum 68 g/m²; nieprzemakalne wstawki w przedniej części wykonane z mikroporowatej filii polietylenowej; w rękawach wzmocnienia( od mankietu do wysokości powyżej łokcia) z nieprzemakalnego dwuwarstwowego laminatu(folia polietylenowa 27,5-30 mikrona oraz włóknina wiskozowo-poliestrowa o gramaturze 30-35 g/m², rozmiar XL – 1 szt, XL-L – 1 szt., L – 1 szt. (fartuch umieszczony poza zestawem)
5) osłona na stół narzędziowy 150x190cm – 1 szt.
6) rękawice chirurgiczne lateksowe BEZPUDROWE 8,5 – 1 szt..
7) ręcznik chłonny – 4 szt.
8) organizator przewodów typu rzep 2,5x15cm – 1 szt.
9) kleszczyki blokowane 24,7cm do mycia pola – 1 szt.
10) miska nerkowata z polipropylenu 800ml, przezroczysta – 1 szt.
11) tupfer okrągły gazowy, 40x40cm (20N,12W,RTG, biały) – 8 szt.</t>
  </si>
  <si>
    <t xml:space="preserve">Zestaw do obu kończyn
-serweta chirurgiczna trójwartswowa  z wartswą PE do zabiegów na obu kończynach o wymiarach 200 x 300 cm  posiadająca dwa samousczelniajace otwory o średnicy 7 cm .W strefie krytycznej wymagana warstwa chłonna o gramaturze min. 50 g/ m2  . Wytrzymałość na rozerwanie w strefie krytycznej na sucho/ mokro - 300/265 kPa. Wytrzymałość na penetracje płynów min. 150  H2O. – 1 szt.                                                                                                                                                                                 – ręczniki celulozowe – 4 szt
 - taśmy samoprzylepne – 2 szt .  
  - serweta na stolik instrumentariuszki o wymiarach 150 x 190cm 1 szt.
Zestaw  zapokowany w opakowanie folia- folia z przynajmniej 2 przylepnymi etykietami informacyjnymi do wklejenia do dokumentacji medycznej. Produkt przygotowany i sterylizaowany zgodnie z normami wymaganymi prawem.
</t>
  </si>
  <si>
    <r>
      <rPr>
        <b/>
        <sz val="7"/>
        <rFont val="Arial"/>
        <family val="2"/>
        <charset val="238"/>
      </rPr>
      <t>Zestaw do 2 kończyn</t>
    </r>
    <r>
      <rPr>
        <sz val="7"/>
        <rFont val="Arial"/>
        <family val="2"/>
        <charset val="238"/>
      </rPr>
      <t xml:space="preserve"> z dwoma otworami. Skład zestawu:
1 x serweta na stolik instrumentariuszki 150cm x 190cm (owinięcie zestawu) wykonana z laminatu 2-warstwowego składającego się z ciemnozielonej hydrofilowej włókniny polipropylenowej i dwukolorowej (niebiesko-zielono/białej) folii polietylenowej. Poszczególne warstwy są połączone równomiernie przy użyciu techniki współwytłaczania. Gramatura materiału w polu krytycznym 76g/m2.
1 x serweta operacyjna 2-warstwowa 100cm x 150cm
1 x serweta operacyjna wzmocniona  225cm x 320cm z  dwoma samouszczelniającymi się otworami, każdy o średnicy 6cm i zintegrowanymi  dwoma uchwytami do mocowania przewodów i drenów
Obłożenie pacjenta wykonane z laminatu dwuwarstwowego: włóknina polipropylenowa i folia polietylenowa. Gramatura laminatu podstawowego 57,5g/m2. Wokół pola operacyjnego polipropylenowa łata chłonna. Całkowita gramatura laminatu podstawowego i łaty chłonnej 109,5g/m2. Materiał obłożenia spełnia wymagania wysokie normy PN EN 13795. Taśma mocująca w serwetach operacyjnych pokryta klejem repozycjonowalnym (umożliwiającym swobodne odklejanie i przyklejanie bez ryzyka uszkodzenia materiału), o szerokości min. 5cm, wyposażona w marginesy ułatwiające odklejanie papieru zabezpieczającego. Sterylizacja bezwonna tlenkiem etylenu. Zestaw posiada 2 etykiety samoprzylepne zawierające nr katalogowy, LOT, datę ważności oraz dane producenta. Na opakowaniu wyraźnie zaznaczony kierunek otwierania. Serwety posiadają oznaczenia kierunku rozkładania w postaci piktogramów.</t>
    </r>
  </si>
  <si>
    <r>
      <rPr>
        <b/>
        <sz val="7"/>
        <rFont val="Arial"/>
        <family val="2"/>
        <charset val="238"/>
      </rPr>
      <t>Jałowy fartuch chirurgiczny</t>
    </r>
    <r>
      <rPr>
        <sz val="7"/>
        <rFont val="Arial"/>
        <family val="2"/>
        <charset val="238"/>
      </rPr>
      <t xml:space="preserve"> wykonany z włókniny polipropylenowej SMMS o gramaturze 35g/m2, tylne części zachodzące na siebie zapewniające jałowość pleców, mankiety z dzianiny poliestrowej o dł. min. 8cm (+2cm), troki fartucha łączone kartonikiem umożliwiającym aseptyczne zawiązanie, z tyłu na szyi zapięcie na długi i wygodny rzep o wym. min. 3cm x 6cm i 3cm x 13cm. Szwy wykonane techniką ultradźwiękową. Fartuch zgodny z normą PN EN 13795 wymagania standardowe. Sterylizacja bezwonna tlenkiem etylenu. Fartuch zapakowany w opakowanie papierowo-foliowe. Rozmiary fartuchów:S/M-120cm, L-130cm, XL-150cm. Konkretny rozmiar fartucha podany na opakowaniu zewnętrznym oraz wyraźne oznakowanie rozmiaru w postaci naklejki umieszczonej na fartuchu, pozwalające na identyfikację przed rozłożeniem.</t>
    </r>
  </si>
  <si>
    <r>
      <rPr>
        <b/>
        <sz val="7"/>
        <rFont val="Arial"/>
        <family val="2"/>
        <charset val="238"/>
      </rPr>
      <t>Jałowy fartuch chirurgiczny</t>
    </r>
    <r>
      <rPr>
        <sz val="7"/>
        <rFont val="Arial"/>
        <family val="2"/>
        <charset val="238"/>
      </rPr>
      <t xml:space="preserve"> wykonany z włókniny polipropylenowej SMMS o gramaturze 35g/m2, ze wzmocnionymi, nieprzemakalnymi wstawkami w części przedniej i na przedramionach o gramaturze min. 40,5g/m2, tylne części zachodzące na siebie zapewniające jałowość pleców, mankiety z dzianiny poliestrowej o dł. min. 8cm (+2cm), troki fartucha łączone kartonikiem umożliwiającym aseptyczne zawiązanie, z tyłu na szyi zapięcie na długi i wygodny rzep o wym. min. 3cm x 6cm i 3cm x 13cm. Szwy wykonane techniką ultradźwiękową. Fartuch zgodny z normą PN EN 13795 wymagania wysokie. Sterylizacja bezwonna tlenkiem etylenu. Fartuch zapakowany w opakowanie papierowo-foliowe. Rozmiary fartuchów: S/M-120cm, L-130cm, XL-150cm. Konkretny rozmiar fartucha podany na opakowaniu zewnętrznym oraz wyraźne oznakowanie rozmiaru w postaci naklejki umieszczonej na fartuchu, pozwalające na identyfikację przed rozłożeniem.</t>
    </r>
  </si>
  <si>
    <r>
      <t xml:space="preserve">Sterylny samoprzylepny </t>
    </r>
    <r>
      <rPr>
        <b/>
        <sz val="7"/>
        <rFont val="Arial"/>
        <family val="2"/>
        <charset val="238"/>
      </rPr>
      <t>uchwyt na przewody</t>
    </r>
    <r>
      <rPr>
        <sz val="7"/>
        <rFont val="Arial"/>
        <family val="2"/>
        <charset val="238"/>
      </rPr>
      <t xml:space="preserve"> i dreny z 2 trokami z włókniny spunlace o długości min. 25 cm umożliwiającymi przewiązanie kilku przewodów równocześnie przymocowanymi do taśmy lepnej o wymiarach 9 x 11 cm. Materiał obłożenia spełnia wymagania normy EN PN 13795.</t>
    </r>
  </si>
  <si>
    <r>
      <rPr>
        <b/>
        <sz val="7"/>
        <rFont val="Arial"/>
        <family val="2"/>
        <charset val="238"/>
      </rPr>
      <t>Tupfery jałowe</t>
    </r>
    <r>
      <rPr>
        <sz val="7"/>
        <rFont val="Arial"/>
        <family val="2"/>
        <charset val="238"/>
      </rPr>
      <t>, wykonane z gazy 24-nitkowej, w kształcie fasolki, rozm. 5,5cm x 5,5cm, z elementem RTG, bardzo twarde do preparowania tkanek, z podwójną samoprzylepną etykietą do dok. medycznej, zgodne z EN 14079, sterylizacja bezwonna tlenkiem etylenu, klasa IIa, reg 6, wymagane podwójne opakowanie jałowe (op. zewnętrzne papier-folia, op. wewnętrzne kartonik-każdy tupfer w oddzielnej przegródce), op. 10szt.</t>
    </r>
  </si>
  <si>
    <t xml:space="preserve">Serweta chirurgiczna sterylna o wym. 75cm x 90 – 95 cm wykonana z chłonnego nieprzemakalnego laminatu trzywarstwowego( jedną warstwę stanowi folia PE). Laminat wykonany z włókniny wiskozowej, folii polietylenowo-polipropylenowej i włókniny polipropylenowej o gramaturze 73 g/m2, kolor niebieski, chłonność 824%, nasiąkliwość 48,17%,  wytrzymałośc na wypychanie na sucho 108 kPa, wytrzymałośc na wypychanie na mokro 95 kPa, odporność na przenikanie cieczy  191 cmH2O, folia posiada właściwości antystatyczne, laminat nie powoduje drażnienia, uczulenia nie jest cytotoskyczny, I klasa palności wg 16 CFR 1610 (metoda badań PN-EN ISO 6941), (wymagana karta danych technicznych, potwierdzająca powyższe parametry). Opakowanie typu torebka papierowo-foliowa. Serweta zawiera dużą, czytelną, dwudzielną, potrójnie perforowaną etykietę z kodem kreskowym z dwiema etykietami typu TAG, zawierającymi: indeks, numer serii, LOT, służącymi do prowadzenia dokumentacji medycznej.  Po odklejeniu TAG-ów etykieta główna pozostaje na części opakowania. Wymagany dokument w postaci raportu walidacji procesu sterylizacji. </t>
  </si>
  <si>
    <t xml:space="preserve">Serweta chirurgiczna sterylna o wym. 180cm x 240 +/-5 cm wykonana z chłonnego nieprzemakalnego laminatu trzywarstwowego( jedną warstwę stanowi folia PE). Laminat wykonany z włókniny wiskozowej, folii polietylenowo-polipropylenowej i włókniny polipropylenowej o gramaturze 73 g/m2, kolor niebieski, chłonność 824%, nasiąkliwość 48,17%,  wytrzymałośc na wypychanie na sucho 108 kPa, wytrzymałośc na wypychanie na mokro 95 kPa, odporność na przenikanie cieczy  191 cmH2O, folia posiada właściwości antystatyczne, laminat nie powoduje drażnienia, uczulenia nie jest cytotoskyczny, I klasa palności wg 16 CFR 1610 (metoda badań PN-EN ISO 6941), (wymagana karta danych technicznych, potwierdzająca powyższe parametry). Opakowanie typu torebka papierowo-foliowa. Serweta zawiera dużą, czytelną, dwudzielną, potrójnie perforowaną etykietę z kodem kreskowym z dwiema etykietami typu TAG, zawierającymi: indeks, numer serii, LOT, służącymi do prowadzenia dokumentacji medycznej.  Po odklejeniu TAG-ów etykieta główna pozostaje na części opakowania. Wymagany dokument w postaci raportu walidacji procesu sterylizacji. </t>
  </si>
  <si>
    <r>
      <t xml:space="preserve">Szacunk.  zapotrzeb. na  </t>
    </r>
    <r>
      <rPr>
        <b/>
        <sz val="8"/>
        <rFont val="Arial"/>
        <family val="2"/>
        <charset val="238"/>
      </rPr>
      <t xml:space="preserve">24 </t>
    </r>
    <r>
      <rPr>
        <sz val="8"/>
        <rFont val="Arial"/>
        <family val="2"/>
        <charset val="238"/>
      </rPr>
      <t>m-cy</t>
    </r>
  </si>
  <si>
    <t>Szacunk zapotrzeb. na  24 m-cy</t>
  </si>
  <si>
    <t xml:space="preserve">Zestaw do angiografii    
1. Chusta angiograficzna o wymiarach 240x330 cm wykonana z czasowo nieprzemakalnej, wielowarstwowej włókniny typu SMS, z przezroczystą foliową wstawką po prawej stronie pacjenta o wymiarach 80x330 cm umożliwiająca jałowe zabezpieczenie pulpitu sterowniczego, posiadająca 2 otwory samoprzylepne o średnicy 14 cm, podklejone przezroczystą folią wchodzącą w światło otworu (sam otwór 7,5 cm)  stanowiące dojście do pachwin zabezpieczone papierową przesłoną. Otwory umieszczone na wysokości 80 cm od górnej krawędzi serwety. Wokół otworów warstwa wysokochłonna o wymiarach 75 x 250 cm, umieszczona wzdłuż przy folii chroniącej panel sterowniczy, wykonana z 3-warstwowego nieprzemakalnego laminatu wykonanym z SMP z warstwą foliową stanowiącą spodnią warstwę laminatu trójwarstwowego.
2. Miska 500 ml, przezroczysta
3. Kompresy 7,5 x7,5 cm , 8 warstwowe, 50 szt
4. Fartuch rozmiar XL, wykonany z włókniny typu SMS z wzmocnieniem na brzuchu oraz całych rękawach, rękaw zakończony niepylącym elastycznym mankietem o długości min. 7 cm, zapięcie pod szyją na rzep, kartonik do podtrzymania troków pozwalający na samodzielną aplikację z zachowaniem sterylności , złożenie w sposób "book folded" ułatwiający samodzielne założenie fartucha przez chirurga w sposób aseptyczny
5. Fartuch rozmiar L, wykonany z włókniny typu SMS z wzmocnieniem na brzuchu oraz całych rękawach, rękaw zakończony niepylącym elastycznym mankietem o długości min. 7 cm, zapięcie pod szyją na rzep, kartonik do podtrzymania troków pozwalający na samodzielną aplikację z zachowaniem sterylności , złożenie w sposób "book folded" ułatwiający samodzielne założenie fartucha przez chirurga w sposób aseptyczny
6. Chusta 2 warstwowa 100x150 cm
7. Strzykawka trzyczęściowa 20 ml, LL, przezroczysta, 2 szt
8. Strzykawka trzyczęściowa 10 ml, LL przezroczysta, 2 szt
9. Strzykawka trzyczęściowa 3 ml, LL, przezroczysta, 2 szt
10. Chusta 2warstwowa 75 x 90 cm z paskiem lepnym
11. Miska 1000 ml, przezroczysta, 2 szt
12. Serweta wysokochłonna z folią na spodzie w wymiarach 40 x60 cm
13. Kleszczyki tętnicze szare z polikarbonatu, proste dł. 14,5 cm
14. Powłoka ochronna 100 x90 cm typu torba, 2 szt
15. Powłoka ochronna 75 x80 cm typu torba
16. Aplikator do długotrwałego pobierania leków z opakowań zbiorczych typu mini spike
17. Miska plastikowa na prowadnik o pojemności 2500 ml , wysokość 7 cm, z uchwytami uniemożliwiającymi wysunięcie się prowadnika poza miskę
18. Nerka nerkowata 700 ml
19. Chusta 2 warstwowa 150 x200 cm , do zawinięcia zestawu
</t>
  </si>
  <si>
    <t xml:space="preserve">Zestaw do elektroterapii.   
1. Chusta angiograficzna 225 x 330 cm z włókniny trójwarstwowej SMS z panelami z foli poliuretanowej po obu stronach o wym. 71 x 330 cm, posiadająca 2 samoprzylepne otwory o średnicy 12 cm otoczone folią chirurgiczną w świetle otworu (średnica samego okna 7 cm położone docentralnie); serweta w polu krytycznym posiada dodatkowe wzmocnienie z trójwarstwowej warstwy wysokochłonnej Control Plus SMS o wymiarach 122 x 81 cm
2. Chusta 2warstwowa 100 x 150 cm  (do zawinięcia zestawu)
3. Chusta 2warstwowa 150 x 200 cm
4. Chusta 2warstwowa 75x90 cm z paskiem lepnym
5. Fartuch rozmiar L wykonany z włókniny typu SMS, rękaw zakończony niepylącym elastycznym mankietem o długości min. 7 cm, zapięcie pod szyją na rzep, kartonik do podtrzymania troków pozwalający na samodzielną aplikację z zachowaniem sterylności , złożenie w sposób "book folded" ułatwiający samodzielne założenie fartucha przez chirurga w sposób aseptyczny
6. Fartuch rozmiar XL wykonany z włókniny typu SMS, rękaw zakończony niepylącym elastycznym mankietem o długości min. 7 cm, zapięcie pod szyją na rzep, kartonik do podtrzymania troków pozwalający na samodzielną aplikację z zachowaniem sterylności , złożenie w sposób "book folded" ułatwiający samodzielne założenie fartucha przez chirurga w sposób aseptyczny
7. Serweta wysokochłonna 40 x 60 cm
8. Prowadnik diagnostyczny 0.035” dł. 200 cm  (spakowany osobno w mankiet)
9. Kompresy 7,5 x7,5 cm, 8 warstwowe, 50 szt
10. Strzykawka trzyczęściowa 20 ml, LL, przezroczysta 3 szt
11. Aplikator do długotrwałego pobierania leków z opakowań zbiorczych typu mini spike
12. Kolec przelewowy do transferu płynów i leków z opakowań o dużych pojemnościach zakończony z obu stron nasadkami chroniącymi przed skażeniem i posiadający poprzeczkę stabilizującą kolec i ułatwiającą nakłucie opakowania
13. Miska 500 ml, przezroczysta
14. Miska 1000 ml , przezroczysta
15. Powłoka ochronna 100 x90 cm typu torba
16. Kleszczyki Mosquito proste, metalowe 13 cm
17. Taśma mocująca 9 x50 cm
</t>
  </si>
  <si>
    <t xml:space="preserve">Zestaw do laparoskopii
Wymagania:
- serwety główne wykonane z laminatu dwuwarstwowego, w strefie krytycznej laminat trójwarstwowy o łącznej gramaturze 70g/m2. Wymagane jest aby jedną z warstw materiału stanowiła folia PE.
-wytrzymałość na rozerwanie na sucho/mokro: 115/88 kPa w strefie krytycznej
-wytrzymałość na penetrację płynów 100 cm H2O w strefie krytycznej
Opakowanie torebka papierowo-foliowa lub folia-folia z etykietą w języku polskim z przynajmniej dwoma naklejkami do wklejenia do dokumentacji medycznej zaw. nr lot. Produkt sterylizowany zgodnie z normami wymaganymi prawem.
Skład:
1)serweta chirurgiczna trójwarstwowa w obszarze krytycznym, z przylepcem o wymiarach 240x150 – 1 szt.
2) serweta chirurgiczna trójwarstwowa w obszarze krytycznym, z przylepcem o wymiarach 175x175 – 1 szt.– 1 szt.
3) serweta chirurgiczna trójwarstwowa na całej powierzchni, z przylepcem o wymiarach 90x75 – 2 szt.
4) wzmocniona osłona na stolik Mayo składana teleskopowo o wymiarach 79x145cm, wzmocnienie 65x100cm – 1 szt.
5) fartuch chirurgiczny do procedur standardowych,  wykonany z lekkiej i przewiewnej włókniny typu SMS o gramaturze min 35 g/m2; fartuch złożony w sposób zapewniający aseptyczną aplikację, wiązany na troki wewnętrzne oraz troki zewnętrzne z kartonikiem, z tyłu zapięcie na rzep., rozmiar XLL - 1` szt.,XL – 1 szt,., L – 2 szt. (1x fartuch umieszczony poqza zestawem)
6) osłona na stół narzędziowy 150x190cm – 1 szt.
7) taśma lepna 10x55cm – 1 szt.. 
8) ręcznik chłonny – 4 szt.
9) Miska 500ml z podziałką, żółta - 1 szt.
10) organizator przewodów typu rzep 2,5x15cm – 2 szt.
11) kleszczyki blokowane 24,7cm do mycia pola – 1 szt.
12) miska nerkowata z polipropylenu 800ml, przezroczysta – 1 szt.
13) tupfer okrągły gazowy, 40x40cm (20N,12W,RTG, biały) – 6 szt.
14) kompres gazowy 10x10cm (17N, 12W,RTG, biały) – 20 szt.
15) kieszeń foliowa 40x35cm z taśmą lepną, dwukomorowa – 1 szt.
16) kieszeń foliowa na narzędzia trzykomorowa 30x50cm – 2 szt.
17) osłona na kamerę z samouszczelniającą się końcówką 18x250cm – 1 szt.
18) strzykawka dwuczęściowa 10ml – 1 szt,
19) dren do ssaka PVC 25Ch/16Ch, 300 cm – 1 szt.
20) miska przezroczysta z podziałką 250ml – 1 szt.
21) butelka Redona 500ml – 1 szt.
22) dren Redona 16Ch, 50cm,14cm, znacznik RTG – 1 szt.
23) jednorazowy laparoskopowy worek ewakuacyjny 250 ml
</t>
  </si>
  <si>
    <t xml:space="preserve">Zestaw do zabiegów brzuszno kroczowych w składzie:
-obłożenie brzuszno-kroczowe 240/180x270 cm otwór 30x30 otwór z taśmą lepną 12x15 cm  zintegrowana z ekranem anestezjologicznym i nogawicami, posiada samoprzylepny otwór w okolicach jamy brzusznej o wymiarach 25x30 cm, otoczony warstwą chłonną i otwór w okolicach krocza o wymiarach 13x24 cm z zabezpieczeniem w postaci zintegrowanej serwety o wymiarach 38x64 cm. Obłożenie jest wyposażone w organizatory przewodów i cztery zintegrowane kieszenie
-fartuch chirurgiczny z włókniny SMS o gramaturze 40g/m2 w rozmiarze XL – 4 szt, L – 1 szt (zapakowany na zewnątrz zestawu)
-serweta chirurgiczna pod pośladki 90 x 150 cm - 1 szt.
-taśma samoprzylepna typu RZEP 2,5x15cm - 1 szt.
-taśma samoprzylepna 9 x 49 cm - 2 szt.
-ręczniki chłonne - 4 szt.
-kieszeń foliowa 40x35cm z taśmą samoprzylepną, jednokomorowa – 1 szt.
-kieszeń foliowa 40x35cm z taśmą samoprzylepną, dwukomorowa – 1 szt.
-wzmocniona osłona na stolik MAYO składana teleskopowo o wymiarach 79 x 145 cm, wzmocnienie 65x100- 1 szt.
-aspiracja typu Yankauer 24Ch,25cm,okrągła końcówka, 4 otwory – 2 szt.
-dren łączący do ssaka PVC 30Ch/21ch, 3,5m,F/F – 1 szt.
-miska plastikowa z podziałką, niebieska, 1000ml – 2 szt.
-miska plastikowa z podziałką, żółta, 500ml – 2 szt.
-kompres gazowy laparotomijny 45x45cm z tasiemką (gaza 17N,4W,RTG,biały)- 10 szt.
-czyścik do elektrody 5x5cm – 1 szt.
-podstawka na ostrza chirurgiczne, czerwona – 1 szt.
-ostrze chirurgiczne nr 24 (CS) – 4 szt.
-pojemnik na igły piankowo-magnetyczny, 10 szt, żółty – 1 szt.
-kleszczyki blokowane do mycia pola o dł. 24cm, niebieskie – 2 szt.
-tupfer gazowy okrągły 40x40cm (20N,RTG,biały) – 12 szt.
-kompres gazowy 10x10cm (17N,12W,RTG,biały – 50 szt.
-serweta na stolik, wzmocniona - (owinięcie zestawu) 150x190 cm
Zestaw musi spełniac wymagania wysokie wg normy PN EN 13795 1-3 przy jednoczesnej  wytrzymałości na wypychanie w strefie krytycznej min. 110 Kpa 
Materiał podstawowy serwety głównej wykonany z min. 2 warstw przy czym jedną z warstw powinna stanowić folia PE o grubości 50 - 55 mikronów, natomiast drugą - warstwa chłonna o gramaturze min. 20 g/m2, dodatkowe wzmocnienie w strefie krytycznej stanowiące trzecią warstwę - laminat o gramaturze min. 60 g/m2
</t>
  </si>
  <si>
    <t xml:space="preserve">Zestaw Proktologiczny                                                                                                                                                                                                                1 x obłożenie chirurgiczne 175/270x180 cm, zintegrowane z nogawicami, otwór Ø 8cm i Ø 5cm, osłona na palec, serweta z sitem z możliwością doklejenia fartucha, o odporności na penetrację cieczy nie mniejszej niż 200 cm H2O, odporności na rozrywanie na sucho w strefie krytycznej/mniej krytycznej nie mniej niż 95 kPa i odporności na rozrywanie na mokro w strefie krycyznej nie mniej niż 115 kPa                                                                                                                                                    1x serweta pod pośladki w rozmiarze 75 – 80 x 100 – 110 cm                                                                                                                                                   2 x sterylny elastyczny, wysokochłonny opatrunek 4 warstwowy z superabsorbentem na rany pooperacyjne, wysięk i wilgoć z rany odprowadzane jednokierunkowo do warstwy chłonnej, zewnętrzny film odporny na przenikanie wirusów i bakterii, wodoodporny. Warstwa kontaktowa z miękkiego silikonu typu Safetac na całej powierzchni, zapewniająca atraumatyczną zmianę opatrunku; eliminujący uszkodzenia rany i skóry otaczającej. Produkowany w technologii umożliwiającej rozciąganie w obu kierunkach (elastyczność i bardzo dobre przyleganie opatrunku), co sprzyja mobilizacji pacjentów po zabiegu operacyjnym. Rozmiar 10 x 20 cm                                                                                                                                                                                             1 x taśma lepna w rozmiarze 9 x 49 – 50 cm                                                                                                                                                                                       1 x miska nerkowa poj. 700 – 800 ml                                                                                                                                                                                                     1 x miska 250 ml niebieska                                                                                                                                                                                                                       5 x tupfer okrągły ok. 25 x 26 cm, wykonany z gazy 20 nitkowej                                                                                                                                                          20 x kompres gazowy w rozmiarze 10 x10 cm, wykonany z gazy 17 nitkowej, 12 warstwowej, ze znacznikiem RTG                                                  1 x kleszczyki blokowane do materiałów opatrunkowych, długość 24 – 26 cm                                                                                                                                     1 x para rękawic syntetycznych poliizoprenowych z hydrożelową powłoką polimerową, rozmiar 8.5, siła zrywu min. 18N, siła zrywu po starzeniu min. 14N, minimalna długość 300 mm                                                                                                                                                                                                                               1 x fartuch chirurgiczny niewzmocniony, wykonany z polipropylenowej włókniny typu SMS, o gramaturze min. 40 g/m2, odporno na działanie alkoholi na min. 9 poziomie, I klasa palności wg 16 CFR 1610.4, rozmiar L – 1 szt.                                                                                                             2 x fartuch chirurgiczny niewzmocniony, wykonany z polipropylenowej włókniny typu SMS, o gramaturze min. 40 g/m2, odporno na działanie alkoholi na min. 9 poziomie, I klasa palności wg 16 CFR 1610.4, rozmiar XL                                                                                                                Zestaw zapakowany w opakowanie typu tyvec. Zestaw zawiera  dużą, czytelną, etykietę z kodem kreskowym z min. 3 etykietami typu TAG, zawierającymi min. dane:, REF, LOT, data ważności, służącymi do prowadzenia dokumentacji medycznej.  Zestaw oznaczony kolorystycznie nazwą zestawu (barwna ramka z boku i na dole opakowania z nazwą zestawu) celem usprawniania gospodarki logistyczno – magazynowej. </t>
  </si>
  <si>
    <t>Razem</t>
  </si>
  <si>
    <t>Zestaw do szycia poporodowego z narzędziami, skład zestawu: serweta 45X40cm wykonana włóknina w 100% polipropylenowa o gramaturze 35 g/m2, kolor niebieski, paroprzepuszczalność 3579 g/m2x24h, , odporność na przenikanie cieczy 31 cmH2O, wytrzymałość na wypychanie na sucho 124 kPa, wytrzymałość na wypychanie na mokro 115 kPa, wytrzymałość na rozdzieranie wzdłużne 32,74N, wytrzymałość na rozdzieranie poprzeczne 43,34N (wymagana karta danych technicznych, potwierdzająca powyższe parametry) – 1 szt., kleszczyki metalowe (kocher), proste o długości 14cm, oznaczone kolorem – 1 szt., kleszczyki metalowe do igły (Mayo Hegar) proste o długości 20cm, oznaczone kolorem – 1 szt., nożyczki metalowe (Mayo) zagięte o długości 15cm, ostro-tępe, oznaczone kolorem – 1 szt., narzędzia metalowe jednorazowego użytku, wykonane ze stali polerowanej, nierdzewnej AISI 410-420, twardość stali 42-52 HRC. Każde narzędzie musi mieć trwale naniesiony znak CE i znak jednorazowości, narzędzia ostre zabezpieczone na końcu plastikowym „kapturkiem”, narzędzia zgodne z normą PN-EN 7153-1, kompresy z gazy 17N 8W, rozmiar 7,5x7,5cm, przędza min. 15 TEX, klasa 2a reguła 7 – 10 sztuk, masa 1 sztuki kompresu min. 1,24g, wielkość wykroju min. 17x29cm. Zestaw pakowany w 1 torebkę papierowo-foliową  ze specjalnym zgrzewem wzdłuż krótszego boku o kształcie rozwartej litery V - tzw. szewronem, co dodatkowo ułatwia bezpyłowe otwieranie opakowania, w torebce znajdują się wykrojone wycięcia na kciuk do uchwycenia folii kciukiem w celu łatwiejszego otwarcia opakowania. Torebka papierowo-foliowa z dużą czytelną etykietą z 4 TAG-ami na opakowaniu (informacje na tagach: data ważności, indeks, numer LOT, kod kreskowy). Rodzaj sterylizacji, tlenek etylenu. Data ważności min. 5 lat od dnia produkcji. Wymagany raport walidacji procesu sterylizacji i karta danych technicznych potwierdzająca powyższe wymagania.</t>
  </si>
  <si>
    <t>Producent,  nazwa handlowa, nr katalogowy</t>
  </si>
  <si>
    <t xml:space="preserve">DOPUSZCZENIA: 1. Dopuszcza się wzmocnione fartuchy chirurgiczne wykonane z oddychającej włókniny typu Spunlace o gramaturze 68 g/m2 z wstawkami z przodu i na rękawach (od mankietu do wysokości powyżej łokcia) wykonanymi z nieprzemakalnego laminatu 2-warstwowego (polipropylen + polietylen) o gramaturze 40g/m2 z rękawem zakończonym poliestrowym, elastycznym i pochłaniającym pot. Fartuch z zakładanymi połami złożony w sposób zapewniający aseptyczną aplikację i zachowujący sterylny obszar na plecach (złożenie typu book folded). Wiązany na troki wewnętrzne oraz troki zewnętrzne z kartonikiem; z tyłu, w okolicach szyi, zapięcie na rzep. Dostępne w  rozmiarach: S/M, L, XL, XL long, XXL. Pozostałe parametry bez zmian.
</t>
  </si>
  <si>
    <t xml:space="preserve">1. Poz. 3-Dopuszcza się osłonę na przewody 16x250 cm                                                                                                                                                                                                                                                                                                                   
 2. Poz.2- Dopuszcza się sterylny jednoczęściowy foliowy pokrowiec na aparat RTG, wykonany z przezroczystej folii PE (zabezpiecza górną połowę aparatu RTG), o wymiarach 117*183 cm                                                                                                                                                                                                                                                                                                     3. Poz.4- Dopuszcza się sterylny jednoczęściowy foliowy pokrowiec na aparat RTG, wykonany z przezroczystej folii PE (zabezpiecza cały aparat RTG), o wymiarach 152*265 cm  Opakowanie jednostkowe posiada min. dwie                                                                                                                                   samoprzylepne kontrolki do umieszczenia w dokumentacji medycznej, zawierające: identyfikator producenta, data ważności, numer LOT oraz numer katalogowy. Opakowanie: 24 szt.                                                                                                                                                                                                                                                                                                                                                                                                                                                                                                                                                                                                                                                                                                                                                                                                                                                    4. Poz. 4- Dopuszcza się sterylny foliowy pokrowiec na aparaturę o średnicy 75 cm, ściągnięty elastyczną gumką umożliwiającą łatwe nałożenie na przyrząd.  Opakowanie: 32 szt.                                                                                                                                                                                                                                                                      </t>
  </si>
  <si>
    <t>DOPUSZCZENIA:1.Poz.1- Dopuszcza się mankiet 7,5 cm,                                                                                                                                                                                                                                                                                                                2..Poz.1- Dopuszcza się 4 etykiety samoprzylepne typu TAG,                                                                                                                                                                                                                                                                                                                                     3. Poz.1- Zamawiający dopuszcza fartuchy o następujących długościach: M – 124cm, L – 128 cm, XL – 138cm i XXL - 157cm                                                                                                                                                                                                                                        4. Poz.2- Dopuszcza się fartuch dodatkowo owinięty w serwetę włókninową                                                                                                                                                                                                                                                                                                                      5. Poz.3- Dopuszcza się fartuch dodatkowo owinięty w serwetę włókninową wraz z 2 ręczniczkami do wytarcia rąk                                                                                                                                                                                                                                                          6. Poz.3- Dopuszcza się wyraźne oznaczenie rozmiaru w postaci nadruku na fartuchu                                                                                                                                                                                                                                                                                                7. Poz.1- Dopuszcza się fartuch chirurgiczny o długości fartucha dla rozmiaru M – 115 cm, L – 125cm , XL – 140cm , XXL – 155cm                                                                                                                                                                                                                               8. Poz.2 i 3- Dopuszcza się fartuchy z włókniny SMMMS                                                                                                                                                                                                                                                                                                                                                            9. Poz.2 i 3- Dopuszcza się fartuchy dodatkowo owinięte w serwetę włókninową                                                                                                                                                                                                                                                                                            10.Poz. 2 i 3- Dopuszcza się fartuchy posiadające w zestawie min. 2 ręczniki do osuszania rąk                                                                                                                                                                                                                                                                                  11. Poz.3- Dopuszcza się fartuch wykonany z włókniny SMMS, z wyraźnym oznakowaniem rozmiaru  w postaci naklejki  naklejonej na fartuchu, zapakowany w papier krepowy, z dwoma  ręcznikami. Rozmiary zgodnie z SWZ                                                                                                                                                                                                                                                           
12. Poz.2- Dopuszcza się fartuch wykonany z włókniny SMMS, przy zachowaniu rozmiarów zgodnie z SWZ</t>
  </si>
  <si>
    <t xml:space="preserve">Zestaw do Colektomia laparoskopowa
Wymagania:
- serwety główne wykonane z laminatu minimum dwuwarstwowego, w strefie krytycznej laminat trójwarstwowy o łącznej gramaturze nie mniejszej niż  70g/m2. Wymagane jest aby jedną z warstw materiału stanowiła folia PE.
-wytrzymałość na rozerwanie na sucho/mokro: 85/72 kPa w strefie krytycznej
-wytrzymałość na penetrację płynów nie mniej niż 200 cm H2O w strefie krytycznej
Opakowanie torebka papierowo-foliowa lub folia-folia z etykietą w języku polskim z przynajmniej dwoma naklejkami do wklejenia do dokumentacji medycznej zaw. nr lot. Produkt sterylizowany zgodnie z normami wymaganymi prawem.
Skład:
1)serweta chirurgiczna trójwarstwowa w obszarze krytycznym, z przylepcem o wymiarach 240x150 – 1 szt.
2) serweta chirurgiczna trójwarstwowa w obszarze krytycznym, z przylepcem o wymiarach 175x175 – 1 szt.– 1 szt.
3) serweta chirurgiczna trójwarstwowa na całej powierzchni, z przylepcem o wymiarach 90x75 – 2 szt.
4) wzmocniona osłona na stolik Mayo składana teleskopowo o wymiarach 79x145cm, wzmocnienie 65x100cm – 1 szt.
6) osłona na stół narzędziowy 150x190cm – 1 szt.
7) kieszeń foliowa na narzędzia laparoskopowe, trzykomorowa 30x50cm – 2 szt.
8) laparoskopowe kleszcze chwytające zaciskowe, 5mm, 33cm, uchwyt w stylu wielorazowym – 1 szt.
9) igła Veressa 14 G, 120mm – 1 szt.
10) organizator przewodów typu rzep 5x15cm – 1 szt.
11) worek laparoskopowy ewakuacyjny 250ml – 1 szt.
12) uniwersalna, transparentna kaniula 5mm, 10cm – 1 szt.
13)Trokar 12 mm, rozpychający, bezostrzowy z przeźroczystą, gładką kaniulą, posiadającą balon fiksacyjny oraz pierścień dociskowy. W trokarze podwójna uszczelka- zewnętrzna uszczelka wzmacniana plastikowymi płatkami ułatwiającymi wprowadzenie narzędzia. Obturator bezostrzowy z dwoma skrzydełkami rozpychającymi z przezierną końcówką i wejściem na optykę 10 mm oraz przyciskiem zwalniającym ją. Zawór na kaniuli 2 stopniowy insuflacja lub stop. Stożkowate wejście do kaniuli ułatwiające trafienie narzędziem. Ergonomiczne, plastikowe uchwyty do łatwiejszego wprowadzania trokara. Wbudowana redukcja 5-12 mm - 2 szt.
14)Trokar 11 mm,rozpychający, bezostrzowy z przeźroczystą, gładką kaniulą, posiadającą balon fiksacyjny oraz pierścień dociskowy. W trokarze podwójna uszczelka- zewnętrzna uszczelka wzmacniana plastikowymi płatkami ułatwiającymi wprowadzenie narzędzia. Obturator bezostrzowy z dwoma skrzydełkami rozpychającymi z przezierną końcówką i wejściem na optykę 10 mm oraz przyciskiem zwalniającym ją. Zawór na kaniuli 2 stopniowy insuflacja lub stop. Stożkowate wejście do kaniuli ułatwiające trafienie narzędziem. Ergonomiczne, plastikowe uchwyty do łatwiejszego wprowadzania trokara. Wbudowana redukcja 5-11 mm - 2 szt.                                                                                                                   
15)Trokar 5 mm rozpychający z przeźroczystą, gładką kaniulą, posiadającą balon fiksacyjny oraz pierścień dociskowy. W trokarze podwójna uszczelka w kaniuli. Obturator bezostrzowy z dwoma skrzydełkami rozpychającymi. Obturator bezostrzowy z dwoma skrzydełkami rozpychającymi z przezierną końcówką i wejściem na optykę 5mm oraz przyciskiem zwalniającym ją. Zawór na kaniuli 2 stopniowy insuflacja lub stop. Stożkowate wejście do kaniuli ułatwiające trafienie narzędziem. Ergonomiczne, plastikowe uchwyty do łatwiejszego wprowadzania trokara - 2 szt.                                                                                                                                              16) Taca plastikowa, 20x55.5cm
</t>
  </si>
  <si>
    <t xml:space="preserve">Zestaw jałowy do porodu fizjologicznego - zawierający w swoim składzie: serwety wykonane z włókniny polipropylenowej i folii polietylenowe polipropylenowej o gramaturze 43 g/m2, chłonność 617%, nasiąkliwość 16,91%, wytrzymałość na rozdzieranie wzdłużne 15.57N, wytrzymałość na rozdzieranie poprzeczne 23.29N, wytrzymałość na wypychanie na sucho 218 kPa, wytrzymałość na wypychanie na mokro 130 kPa, odporność na przenikanie cieczy 182 cmHZO, folia posiada właściwości antystatyczne, laminat nie powoduje drażnienia, uczulenia nie jest cytotoskyczny (wymagana karta danych technicznych, potwierdzająca powyższe parametry) rozmiar 150x90cm, stanowiąca owinięcie całego zestawu - 1 szt, a także serweta o rozmiarze 75x90cm – 1 szt, - serweta pod pośladki wykonana z włókniny polipropylenowej i folii polietylenowo- polipropylenowej o gramaturze 56 g/m2, chłonność 570%, nasiąkliwość 27,96%, wytrzymałość na rozdzieranie wzdłużne 29.72N, wytrzymałość na rozdzieranie poprzeczne 40,33N, wytrzymałość na wypychanie na sucho 150 kPa, wytrzymałość na wypychanie na mokro 150 kPa, odporność na przenikanie cieczy 250 cmH20 z kieszenią na płyny, rozmiar serwety 113x90cm -1 szt,- fartuch chirurgiczny jałowy wzmocniony, przeznaczony do zabiegów wysokiego ryzyka wykonany z włókniny SMS o gramaturze 3Sg/m2 w strefie mniej krytycznej, w strefie krytycznej rękawy, przód fartucha dodatkowo wzmocniony włókniną podfoliowaną o gramaturze 40 g/m2, wzmocnienia fartucha znajdują się na zewnętrznej części fartucha, rękaw zakończony niepylącym mankietem poliestrowym o długości min. 7cm, rękawy typu reglan, szwy szyte metodą ultradźwiękową, zapięcie pod szyją na rzep, kartonik do podtrzymania troków pozwalający na zawiązanie fartucha najpierw na „brudno", a następnie na „czysto", złożenie w sposób „book foldcd" ułatwiający samodzielne założenie fartucha przez chirurga w sposób aseptyczny, sterylizacja tlenkiem etylenu. Odporność na przenikanie cieczy w strefie krytycznej 203,3 cm H20, w strefie mniej krytycznej                             32 cmH20, paroprzepuszczalność na poziomie 4495 g/m2/24h. Wytrzymałość (w części niekrytycznej) na rozdzieranie wzdłużne 34,SN, wytrzymałość na rozdzieranie poprzeczne 20,5N, wytrzymałość (w części krytycznej) na rozdzieranie wzdłużne 36,8N, wytrzymałość na rozdzieranie poprzeczne 26,1, rozmiar XL - 1 szt, - ręcznik do wytarcia noworodka wykonany z włókniny kompresowej o gramaturze 40g, rozmiar 80x60cm -2 szt, kompresy z gazy 17N 12W, rozmiar 7,5x7,5cm, przędza min. 15 TEX, klasa 2a reguła 7 – 20 sztuk (2 pęczki po 10 sztuk, przewiązane nitką bawełnianą), masa 1 sztuki kompresu min. 1,65g, wielkość wykroju min. 22x39cm, zaciski do pępowiny, plastikowe, długość 5,5cm – 2 sztuki. Opakowanie typu torebka papierowo-foliowa. Zestaw zawiera dużą, czytelną, etykietę z kodem kreskowym z czterema etykietami typu TAG, zawierającymi: indeks, numer serii, LOT, służącymi do prowadzenia dokumentacji medycznej. Po odklejeniu TAG-ów etykieta główna pozostaje na części papierowej opakowania. Wymagany dokument w postaci raportu walidacji procesu sterylizacji.
</t>
  </si>
  <si>
    <t xml:space="preserve">Sterylne obłożenie pola operacyjnego do cięcia cesarskiego, winno posiadać oznaczenie kierunku rozkładania, składające się z:
serweta chirurgiczna w kształcie litery T do ciecia cesarskiego o wymiarach 250x300 posiadająca otwór o wymiarach 38x32cm, wypełniony folią chirurgiczną wewnątrz w  której znajduje się wycięcie w kształcie gruszki o wymiarach 18xl6cm. Serweta posiada duży zintegrowany, okalający worek do przechowywania płynów o wymiarach 100x80cm wyposażony w sztywnik, podłączenie ssaka i organizatory przewodów. Serweta wykonana z min. dwuwarstwowego laminatu (jedna z warstw ma stanowić folia PE) o min gramaturze 66g/.m2, odporność na przenikanie cieczy 140cm H20, w ilości 1
szt., tolerancja rozmiaru serwety +/- 5cm
sterylny jednorazowy fartuch chirurgiczny do procedur standardowych,
wykonany z lekkiej i przewiewnej włókniny typu SMS/SMMS o gramaturze min. 35g/m\ fartuch złożony w sposób zapewniający aseptyczną aplikację wiązany na troki wewnętrzne oraz troki zewnętrzne kartonikiem, z tyłu zapięcie na rzep. rozmiar XL - 3 szt. opatrunek pooperacyjny chłonny piankowy 10x25cm -1 szt. tolerancja rozmiaru
2 +/- cm. tupfer gazowy okrągły nr 1, nitka RTG - 2 szt 
kompres gazowy 10xl0cm, 17N, 12 warstwowy, biały, nitka RTG - 40 szt.
seton gazowy l,25cmx500cm, 13N, 1 warstwowy - lszt kompres gazowy laparotomijny 45x45cm, 13N, 12 warstwowy,nitka RTG,biały - 5 szt
-1 serweta na stół (owinięcie zestawu 150xl90cm, warstwa chłonna 75xl90cm. Serweta wykonana z laminatu dwuwarstwowego (włóknina/folia PE) o gramaturze min 70g/m2 tolerancja rozmiaru serwety +/- 5cm.
- 4 ręczniczki celuloizowe o wymiarach 18x25cm tolerancja rozmiaru +/- 2cm
-1 osłona na stolik MAYO 79xl45cm tolerancja rozmiaru +/- 2cm
Na opakowaniu winny się znajdować naklejki z informacją :LOT;data ważności;
identyfikacja wytwórcy w języku polskim.
</t>
  </si>
  <si>
    <t xml:space="preserve">PAKIET 11 -OBŁOŻENIA DLA KARDICHIRURGII </t>
  </si>
  <si>
    <t>Pakiet 12 MAŁE ZESTAWY ZBIEGOWE- CSK- CKD</t>
  </si>
  <si>
    <t>PAKIET 13 -OBŁOŻENIE STOŁU OPERACYJNEGO CSK-CKD</t>
  </si>
  <si>
    <t>PAKIET nr 14 -OBŁOŻENIA DO ORTOPEDII CSK-CKD</t>
  </si>
  <si>
    <t>PAKIET nr 15 -ZESTAW DO ZABIEGÓW dla ortopedii i chirurgii CSK-CKD</t>
  </si>
  <si>
    <t>PAKIET nr 16 - OBŁOŻENIA DLA CHIRURGII CSK-CKD</t>
  </si>
  <si>
    <t>PAKIET nr 17 -  FARTUCH CHIRURGICZNY WZMOCNIONY CSK-CKD</t>
  </si>
  <si>
    <t>PAKIET nr 18- SERWETY OPERACYJNE CSK-CKD</t>
  </si>
  <si>
    <t>PAKIET nr 19-  POKROWCE CSK-CKD</t>
  </si>
  <si>
    <t>PAKIET 20-  FARTUCHY CHIRURGICZNE CSK-CKD</t>
  </si>
  <si>
    <t>PAKIET 23 - OBŁOŻENIA DO LAPAROSKOPI I ZABIEGÓW BRZUSZNO-KROCZOWYCH CSK-CKD</t>
  </si>
  <si>
    <t>PAKIET NR 24 Fartuchy dla Instytutu Stomatologii</t>
  </si>
  <si>
    <t>Pakiet nr 25 - serwety dla Instytutu Stomatologii i Genetyki</t>
  </si>
  <si>
    <t>Pakiet nr 26  Obłożenia i zestawy- Uniwersyteckie Centrum Położniczo-Ginekologiczne</t>
  </si>
  <si>
    <t>Pakiet nr 28  zestawy specjalistyczne na blok porodowy i ginekologię- Uniwersyteckie Centrum Położniczo-Ginekologiczne</t>
  </si>
  <si>
    <t>Pakiet nr 29 - Fartuchy i osłony  -Uniwersyteckie Centrum Położniczo-Ginekologiczne</t>
  </si>
  <si>
    <t>Załącznik nr 2 do SWZ</t>
  </si>
  <si>
    <t>FORMULARZ ASORTYMENTOWO - CENOWY</t>
  </si>
  <si>
    <t>Określenie właściwej stawki VAT należy do Wykonawcy.</t>
  </si>
  <si>
    <t>UWAGA: formuły w arkuszu Excel są podane pomocniczo, Wykonawca winien je zweryfikować.</t>
  </si>
  <si>
    <t>Zgodnie z  zapisami w SWZ cena oraz termin dostaw cząstkowych stanowią kryterium oceny</t>
  </si>
  <si>
    <t xml:space="preserve"> ofert -  należy podać pod każdym zaoferowanym Pakietem.</t>
  </si>
  <si>
    <t>kwalifikowany podpis elektroniczny przedstawiciela Wykonawcy</t>
  </si>
  <si>
    <t>ZP/72/2023</t>
  </si>
  <si>
    <r>
      <rPr>
        <b/>
        <sz val="12"/>
        <color indexed="10"/>
        <rFont val="Calibri"/>
        <family val="2"/>
        <charset val="238"/>
        <scheme val="minor"/>
      </rPr>
      <t>Deklarowany termin dostaw cząstkowych</t>
    </r>
    <r>
      <rPr>
        <sz val="12"/>
        <color indexed="10"/>
        <rFont val="Calibri"/>
        <family val="2"/>
        <charset val="238"/>
        <scheme val="minor"/>
      </rPr>
      <t xml:space="preserve">  ………….</t>
    </r>
    <r>
      <rPr>
        <b/>
        <sz val="12"/>
        <color indexed="10"/>
        <rFont val="Calibri"/>
        <family val="2"/>
        <charset val="238"/>
        <scheme val="minor"/>
      </rPr>
      <t xml:space="preserve"> dni rob.</t>
    </r>
    <r>
      <rPr>
        <sz val="12"/>
        <color indexed="10"/>
        <rFont val="Calibri"/>
        <family val="2"/>
        <charset val="238"/>
        <scheme val="minor"/>
      </rPr>
      <t xml:space="preserve"> (od 2 do max. 5 dni w dni rob. (pon. – pt.) od złożenia zapotrzebowania)</t>
    </r>
  </si>
  <si>
    <t>Poz.1- Zamawiający wymaga  na wezwanie sterylnych próbek gotowych do użycia - po 2 szt.</t>
  </si>
  <si>
    <t>Poz.1- Zamawiający wymaga na wezwanie  sterylnych próbek gotowych do użycia - po 2 szt.</t>
  </si>
  <si>
    <r>
      <rPr>
        <b/>
        <sz val="14"/>
        <color indexed="10"/>
        <rFont val="Calibri"/>
        <family val="2"/>
        <charset val="238"/>
        <scheme val="minor"/>
      </rPr>
      <t>Deklarowany termin dostaw cząstkowych</t>
    </r>
    <r>
      <rPr>
        <sz val="14"/>
        <color indexed="10"/>
        <rFont val="Calibri"/>
        <family val="2"/>
        <charset val="238"/>
        <scheme val="minor"/>
      </rPr>
      <t xml:space="preserve">  ………….</t>
    </r>
    <r>
      <rPr>
        <b/>
        <sz val="14"/>
        <color indexed="10"/>
        <rFont val="Calibri"/>
        <family val="2"/>
        <charset val="238"/>
        <scheme val="minor"/>
      </rPr>
      <t xml:space="preserve"> dni rob.</t>
    </r>
    <r>
      <rPr>
        <sz val="14"/>
        <color indexed="10"/>
        <rFont val="Calibri"/>
        <family val="2"/>
        <charset val="238"/>
        <scheme val="minor"/>
      </rPr>
      <t xml:space="preserve"> (od 2 do max. 5 dni w dni rob. (pon. – pt.) od złożenia zapotrzebowania)</t>
    </r>
  </si>
  <si>
    <r>
      <rPr>
        <b/>
        <sz val="10"/>
        <color indexed="10"/>
        <rFont val="Calibri"/>
        <family val="2"/>
        <charset val="238"/>
        <scheme val="minor"/>
      </rPr>
      <t>Deklarowany termin dostaw cząstkowych</t>
    </r>
    <r>
      <rPr>
        <sz val="10"/>
        <color indexed="10"/>
        <rFont val="Calibri"/>
        <family val="2"/>
        <charset val="238"/>
        <scheme val="minor"/>
      </rPr>
      <t xml:space="preserve">  ………….</t>
    </r>
    <r>
      <rPr>
        <b/>
        <sz val="10"/>
        <color indexed="10"/>
        <rFont val="Calibri"/>
        <family val="2"/>
        <charset val="238"/>
        <scheme val="minor"/>
      </rPr>
      <t xml:space="preserve"> dni rob.</t>
    </r>
    <r>
      <rPr>
        <sz val="10"/>
        <color indexed="10"/>
        <rFont val="Calibri"/>
        <family val="2"/>
        <charset val="238"/>
        <scheme val="minor"/>
      </rPr>
      <t xml:space="preserve"> (od 2 do max. 5 dni w dni rob. (pon. – pt.) od złożenia zapotrzebowania)</t>
    </r>
  </si>
  <si>
    <t>Poz.1-3- Zamawiający wymaga  na wezwanie sterylnych próbek gotowych do użycia - 2 szt z każdej pozycji</t>
  </si>
  <si>
    <r>
      <rPr>
        <b/>
        <sz val="7"/>
        <rFont val="Tahoma"/>
        <family val="2"/>
        <charset val="238"/>
      </rPr>
      <t>DOPUSZCZENIA:</t>
    </r>
    <r>
      <rPr>
        <sz val="7"/>
        <rFont val="Tahoma"/>
        <family val="2"/>
        <charset val="238"/>
      </rPr>
      <t xml:space="preserve">
1.Poz.2- Zamawiający dopuści fartuch wykonany z włókniny typu SMS 35g/m2, przy zachowaniu pozostałych parametrów                                                                                                                                                                                                                                                                                                                                                                                                                                                                               2. Poz.2- Zamawiający dopuści wyraźne oznaczenie rozmiaru w postaci nadruku na fartuchu, przy zachowaniu pozostałych parametrów                                                                                                                                                                                                                                                                                                                                                                                                                                                                            
3. Poz.3- Zamawiający dopuści fartuch wykonany z włókniny typu SMS 35g/m2 ze wzmocnieniami w części przedniej i na przedramionach o gramaturze 40g/m2, przy zachowaniu pozostałych parametrów                                                                                                                                                                                                                                                                                                                                                                                                                                                               4. Poz.3- Zamawiający dopuści wyraźne oznaczenie rozmiaru w postaci nadruku na fartuchu, przy zachowaniu pozostałych parametrów                                                                                                                                                                                                                                                                                                                                                                                    
5. Poz.1- Dopuszcza się serwetę na stolik instrumentariuszki o gramaturze wyższej niż Zamawiający wymaga, gramatura laminatu podstawowego obłożenia wynosi min. 57,4 g/m2, a całkowita gramatura laminatu i łaty chłonnej wynosi min. 109 g/m2 Zestaw posiada min. 2 etykiety samoprzylepne.  Pozostałe parametry zgodne z SWZ.                                                                                                                   
 6. Poz. 3- Dopuszcza się fartuch w którym wzmocnienia w części przedniej i na rękawach wynoszą 40 g/m2. Pozostałe parametry zgodne z SWZ</t>
    </r>
  </si>
  <si>
    <t xml:space="preserve">Dopuszcza się w pozycji 4-  serwetę U przylepną 245x280, otwór "U" przylepny o wymiarze 10x95  z dodatkowym wzmocnieniem w obszarze krytycznym o gramaturze min. 130g/m2-pad chłonny z włókniny wiskozowej.      </t>
  </si>
  <si>
    <t>Poz.1 i 3- Zamawiający wymaga  na wezwanie sterylnych próbek gotowych do użycia - 2 szt.</t>
  </si>
  <si>
    <t>DOPUSZCZENIA</t>
  </si>
  <si>
    <r>
      <t xml:space="preserve">
</t>
    </r>
    <r>
      <rPr>
        <b/>
        <sz val="8"/>
        <rFont val="Arial"/>
        <family val="2"/>
        <charset val="238"/>
      </rPr>
      <t xml:space="preserve">Zestaw uniwersalny  </t>
    </r>
    <r>
      <rPr>
        <sz val="8"/>
        <rFont val="Arial"/>
        <family val="2"/>
        <charset val="238"/>
      </rPr>
      <t xml:space="preserve">                                                                                                                                                                                                                                         Zestaw uniwersalny wykonany na całej powierzchni z dwuwarstwowej, pełnobarierowej włókniny o gramaturze  
56 g/m2, kolor niebieski lub zielony. (W przypadkuj jeśli gramatura wynosi min. 55 g/m2 zamawiający wymaga  dodatkowego wzmocnienia w obszarze krytycznym o gramaturze min. 130 g/m2 - pad chłonny z włókniny wiskozowej odporność na przenikanie cieczy min. 130 cmH2O w części krytycznej), Chłonność włókniny min. 285%,  wytrzymałość na rozdzieranie wzdłużne min. 29,72N, wytrzymałość na rozdzieranie poprzeczne min. 40,25N, wytrzymałość na wypychanie na sucho min.150 kPa, wytrzymałość na wypychanie na mokro 150 kPa, odporność na przenikanie cieczy 150-250 cmH2O, folia musi posiadać właściwości antystatyczne, laminat nie powodujący drażnienia, uczulenia, niecytotoskyczny, I klasa palności wg 16 CFR 1610 , (wymagana karta danych technicznych, potwierdzająca powyższe parametry). Całość zestawu (poza fartuchem rozmiar L – 1 sztuka), zawinięta w serwetę na stół do instrumentarium o rozmiarze 150x190cm wykonaną z folii polietylenowej oraz warstwy chłonnej o szerokości min.66cm max75 cm  na całej długości serwety. Masy powierzchniowe poszczególnych warstw serwety na stół do instrumentarium: włóknina min. 30-35 g/m2, folia 47-57 g/m2, klej min. 2-3 g/m2. Chłonność warstwy chłonnej  serwety na stół do instrumentarium wynosi min. 285%, barierowość dla wody powyżej 100 cmH2O. Serweta na stolik Mayo składana teleskopowo do środka, oznakowanie za pomocą naklejki z piktogramem ułatwia jego szybką aplikację o rozmiarze 145x80cm wykonana z folii polietylenowej oraz włókninowej warstwy chłonnej, gramatura włókniny 24- 30  g/m2, grubość folii min. 45µm - folia piaskowana, wytrzymałość na wypychanie na sucho i na mokro ≥40 kPa, barierowość dla wody  ≥30 cmH2O. Fartuch operacyjny rozmiar L ( zapakowany poza serwetę na stół do instrumentarium) długość min.125-130 cm - antystatyczny fartuch chirurgiczny z miękkiej i przewiewnej włókniny typu spunlace o gramaturze min. 68 g/m2 celulozowo-poliestrowe. Rękawy proste zakończone niepylącym, poliestrowym mankietem o długości min. 7cm, w części szyjnej zapięcie na rzep . Elementy fartucha łączone owerlokiem lub podwójnym ściegiem igłowym, rękawy w strefie krytycznej zabezpieczone.  Wiązane na 4 troki, zewnętrzne w kartoniku. Oznaczenie rozmiaru widoczne przy złożonym fartuchu. Biozgodne wg. PN EN ISO 10993-1, niecytotoksyczne wg. PN EN ISO 10993-5 oraz niepowodujące drażnienia i uczulenia wg. PN EN ISO 10993-10. Wytrzymałość na rozciąganie na sucho wzdłuż min. 143, w poprzek min. 31N odporność na przenikanie cieczy min. 22cm H2O - parametry potwierdone Kartą Danych Technicznych. Pozostałe fartuchy (wewnątrz serwety na stół do inmstrumentarium) - wzmocnione, antystatyczne fartuch chirurgiczne z miękkiej i przewiewnej włókniny typu spunlace o gramaturze min 68 g/m2, poliestrowo- celulozowe, wzmocnione w części przedniej i przedramionach 2-warstwowym laminatem barierowym o gramaturze min. 20 g/m2. W części przedniej wzmocnione do części dolnej fartucha   45/100 cm(+/- 2 cm), w rękawach min. 38cm (L), min. 40cm (XL). Rękawy proste zakończone niepylącym poliestrowym mankietem odługości min. 7cm i części szyjnej zapięcie na rzep. Wiązane na 4 troki, zewnętrzne w kartoniku. Elementy fartucha łączone owerlokiem lub podwójnym ściegiem igłowym. Biozgodne wg. PN EN ISO 10993-1, niecytotoksyczne wg. PN EN ISO 10993-5 oraz niepowodujące drażnienia i uczulenia wg. PN EN ISO 10993-10. Fartuch bez lateksu, rozmiary L - długość 125-130cm, rozmiar XL - długość 140-150 cm. Odporność na przenikanie cieczy w strefie krytycznej min. 80 cm H2O, mniej krytycznej min. 22cm H2O.  Wytrzymałość na rozciąganie wzdłuż dla stref krytycznych na sucho min.143- N, na mokro min. 116 N- parametry potwierdzone Kartą Danych Technicznych.
Zestaw powinien być zapakowany w wytrzymałą torebkę typu TYVEK lub VENTBAG z kartą informacyjną ze spisem komponentów z 4 etykietami w widocznym miejscu (wewnątrz lub na zewnątrz) opakowania foliowego  typu TYVEK lub VENTBAG, dodatkowo zestawy zapakowane w dwa kartony, wewnętrzny, pełniący funkcję dyspensera, zewnętrzny karton transportowy, 
</t>
    </r>
    <r>
      <rPr>
        <b/>
        <sz val="8"/>
        <rFont val="Arial"/>
        <family val="2"/>
        <charset val="238"/>
      </rPr>
      <t xml:space="preserve"> Skład zestawu:
</t>
    </r>
    <r>
      <rPr>
        <sz val="8"/>
        <rFont val="Arial"/>
        <family val="2"/>
        <charset val="238"/>
      </rPr>
      <t xml:space="preserve">1 x serweta na stół narzędziowy wzmocniona 190 x 150 cm  (+/- 5 cm)(opakowanie zestawu)
1 x serweta  przylepna 240 x 150 cm (+/-1 cm) w przypadku wzmocnienia w obszarze krytycznym zamawiajacy wymaga serwety o wymiarze 300x170 (+/-1 cm)
1 x serweta  przylepna 180 x 170 cm (+/-1 cm) w przypadku wzmocnienia w obszarze krytycznym zamawiajacy wymaga serwety o wymiarze  200x200 (+/-1 cm)
2 x serweta  przylepna 90 x 75 cm   (+/-1 cm) w przypadku wzmocnienia w obszarze krytycznym zamawiajacy wymaga serwety o wymiarze  100x120 (+/-1 cm)
1 x fartuch chirurgiczny L z włókniny typu spunlace (zapakowany w papier krepowy - leży na serwecie na stół narzędziowy)                                                                                                                                                             
1 x fartuch chirurgiczny z włókniny typu spunlace wzmocniony L,                                                      
2 x fartuch chirurgiczny  z włókniny typu spunlace wzmocniony XL,                                                                                                                            
1 x serweta na stolik Mayo wzmocniona-80 x 145 cm  (+/-1 cm)
10 x tupfer twardy z gazy RTG 12 x 12 mm 17-24 nitek
50 x  kompres z gazy RTG 10 x 10 cm 12 warstw 17 nitek   (5 pęczki po 10 sztuk, przewiązane nitką bawelniana lub krepowa banderolą)
1 x taśma przylepna 10 x 50 cm (+/-1 cm)
2 x pojemnik plastikowy 500 ml
1 x podstawka do skalpeli 3 miejsca, 
6 x ręcznik włókninowy/ celulozowy  20-30 x 33-40 cm                                                 
1 x uchwyt typu Velcro  2 x 23-25 cm                                                                                            
2 x miska nerkowata plastikowa 700 ml 23-25 x 8-10,5 cm                                               
1 x kieszeń 1 sekcyjna 43 x 35 cm      (+/- 3cm)                                                           
6 x tupfer z gazy 40x 47 mm, 17- 20 nitek  do dezynfekcji                                       
1 x zestaw do odsysania pola operacyjnego typu YANKAUER , z końcówką 20-24 CHz otworami bocznymiV.K. , długość 350cm
1 x czyścik do koagulacji 5 x 5 cm, kontrastuje w RTG                                     
10 x  serweta z gazy z kontrastem RTG i tasiemką 45 x 45 cm 4 warstwy 17-20 nitek, biała
1 x kleszczyki plastikowe do mycia pola operacyjnego 24 cm    (+/-1 cm)          
1 x podkładka magnetyczna na instrumenty 25 x 40 cm,wtopione 24 magnesy, antypoślizgowa , nie zsuwająca się z obłożenia.
1 x taśma przylepna 9 x50cm  (+/-1 cm)
1 para rękawic chirurgicznych lateksowych, bezpudrowych , rozmiar 8,5
1 x pojemnik na igły i ostrza 20-25 miejsc magnetyczno - piankowy, możliwość zdejmowania ostrzy                                     
</t>
    </r>
  </si>
  <si>
    <r>
      <rPr>
        <b/>
        <sz val="11"/>
        <color indexed="10"/>
        <rFont val="Calibri"/>
        <family val="2"/>
        <charset val="238"/>
        <scheme val="minor"/>
      </rPr>
      <t>Deklarowany termin dostaw cząstkowych</t>
    </r>
    <r>
      <rPr>
        <sz val="11"/>
        <color indexed="10"/>
        <rFont val="Calibri"/>
        <family val="2"/>
        <charset val="238"/>
        <scheme val="minor"/>
      </rPr>
      <t xml:space="preserve">  ………….</t>
    </r>
    <r>
      <rPr>
        <b/>
        <sz val="11"/>
        <color indexed="10"/>
        <rFont val="Calibri"/>
        <family val="2"/>
        <charset val="238"/>
        <scheme val="minor"/>
      </rPr>
      <t xml:space="preserve"> dni rob.</t>
    </r>
    <r>
      <rPr>
        <sz val="11"/>
        <color indexed="10"/>
        <rFont val="Calibri"/>
        <family val="2"/>
        <charset val="238"/>
        <scheme val="minor"/>
      </rPr>
      <t xml:space="preserve"> (od 2 do max. 5 dni w dni rob. (pon. – pt.) od złożenia zapotrzebowania)</t>
    </r>
  </si>
  <si>
    <t>Poz.1- Zamawiający wymaga na wezwanie sterylnych próbek gotowych do użycia - 2 szt.</t>
  </si>
  <si>
    <t>Poz.1- Zamawiający wymaga  na wezwanie sterylnych próbek gotowych do użycia - 2 szt.</t>
  </si>
  <si>
    <t>Poz.2 i 4- Zamawiający wymaga  na wezwanie sterylnych próbek gotowych do użycia - 2 szt.</t>
  </si>
  <si>
    <t>WYMAGANIA</t>
  </si>
  <si>
    <t xml:space="preserve"> 1. Poz.6- Dopuszcza się zestaw do zakładania portów, zawierający w składzie dodatkowo nerkę plastikową, pełniącą funkcję porządkującą elementy zestawu</t>
  </si>
  <si>
    <r>
      <t xml:space="preserve">PAKIET  nr </t>
    </r>
    <r>
      <rPr>
        <b/>
        <u/>
        <sz val="10"/>
        <rFont val="Arial CE"/>
        <charset val="238"/>
      </rPr>
      <t xml:space="preserve">30 </t>
    </r>
    <r>
      <rPr>
        <b/>
        <sz val="10"/>
        <rFont val="Arial CE"/>
        <charset val="238"/>
      </rPr>
      <t>- Pokrowiec na ramię C do zabiegów ortopedycznych CSK-CKD</t>
    </r>
  </si>
  <si>
    <t>Pakiet nr 27 - serwety, zestawy do dezynfekcji - Uniwersyteckie Centrum Położniczo-Ginekologiczne</t>
  </si>
  <si>
    <r>
      <rPr>
        <b/>
        <sz val="8"/>
        <rFont val="Arial"/>
        <family val="2"/>
        <charset val="238"/>
      </rPr>
      <t>Zestaw do małej laparotomii</t>
    </r>
    <r>
      <rPr>
        <sz val="8"/>
        <rFont val="Arial"/>
        <family val="2"/>
        <charset val="238"/>
      </rPr>
      <t xml:space="preserve">
Zestaw uniwersalny wykonany na całej powierzchni z dwuwarstwowej, pełnobarierowej włókniny o gramaturze  56 g/m2, kolor niebieski lub zielony. (W przypadkuj jeśli gramatura wynosi min. 55 g/m2 zamawiający wymaga  dodatkowego wzmocnienia w obszarze krytycznym o gramaturze min. 130 g/m2 - pad chłonny z włókniny wiskozowej odporność na przenikanie cieczy min. 130 cmH2O w części krytycznej), Chłonność włókniny min. 285%,  wytrzymałość na rozdzieranie wzdłużne min. 29,72N, wytrzymałość na rozdzieranie poprzeczne min. 40,25N, wytrzymałość na wypychanie na sucho min.134 kPa, wytrzymałość na wypychanie na mokro 132 kPa, odporność na przenikanie cieczy 150-250 cmH2O, folia musi posiadać właściwości antystatyczne, laminat nie powodujący drażnienia, uczulenia, niecytotoskyczny, I klasa palności wg 16 CFR 1610 , (wymagana karta danych technicznych, potwierdzająca powyższe parametry). Całość zestawu (poza fartuchem rozmiar L – 1 sztuka), zawinięta w serwetę na stół do instrumentarium o rozmiarze 150x190cm wykonaną z folii polietylenowej oraz warstwy chłonnej o szerokości min.66cm max75 cm  na całej długości serwety. Masy powierzchniowe poszczególnych warstw serwety na stół do instrumentarium: włóknina min. 30-35 g/m2, folia 47-57 g/m2, klej min. 2-3 g/m2. Chłonność warstwy chłonnej  serwety na stół do instrumentarium wynosi min. 285%, barierowość dla wody powyżej 100 cmH2O. Serweta na stolik Mayo składana teleskopowo do środka, oznakowanie za pomocą naklejki z piktogramem ułatwia jego szybką aplikację o rozmiarze 145x80cm wykonana z folii polietylenowej oraz włókninowej warstwy chłonnej, gramatura włókniny 24- 30  g/m2, grubość folii min. 45µm, wytrzymałość na wypychanie na sucho i na mokro ≥40 kPa, barierowość dla wody  ≥30 cmH2O. Fartuch operacyjny rozmiar L ( zapakowany poza serwetę na stół do instrumentarium) długość min.125-130 cm - antystatyczny fartuch chirurgiczny z miękkiej i przewiewnej włókniny typu spunlace o gramaturze min. 68 g/m2 celulozowo-poliestrowe. Rękawy proste zakończone niepylącym, poliestrowym mankietem o długości min. 7cm, w części szyjnej zapięcie na rzep . Elementy fartucha łączone owerlokiem lu podwójnym ściegiem igłowym, rękawy w strefie krytycznej zabezpieczone.  Wiązane na 4 troki, zewnętrzne w kartoniku. Oznaczenie rozmiaru widoczne przy złożonym fartuchu. Biozgodne wg. PN EN ISO 10993-1, niecytotoksyczne wg. PN EN ISO 10993-5 oraz niepowodujące drażnienia i uczulenia wg. PN EN ISO 10993-10. Wytrzymałość na rozciąganie na sucho wzdłuż min. 143 w poprzek min. 31N odporność na przenikanie cieczy min. 22cm H2O - parametry potwierdone Kartą Danych Technicznych. Pozostałe fartuchy (wewnątrz serwety na stół do inmstrumentarium) - wzmocnione, antystatyczne fartuch chirurgiczne z miękkiej i przewiewnej włókniny typu spunlace o gramaturze min 68 g/m2, poliestrowo- celulozowe, wzmocnione w części przedniej i przedramionach 2-warstwowym laminatem barierowym o gramaturze min. 20 g/m2. W części przedniej wzmocnione do części dolnej fartucha 45/100 cm(+/- 2 cm), w rękawach min. 38cm (L), min. 40cm (XL). Rękawy proste zakończone niepylącym poliestrowym mankietem odługości min. 7cm i części szyjnej zapięcie na rzep. Wiązane na 4 troki, zewnętrzne w kartoniku. Elementy fartucha łączone owerlokiem lub podwójnym ściegiem igłowym. Biozgodne wg. PN EN ISO 10993-1, niecytotoksyczne wg. PN EN ISO 10993-5 oraz niepowodujące drażnienia i uczulenia wg. PN EN ISO 10993-10. Fartuch bez lateksu, rozmiary L - długość 125-130cm, rozmiar XL - długość 140-150 cm. Odporność na przenikanie cieczy w strefie krytycznej min. 80 cm H2O, mniej krytycznej min. 22cm H2O. Wytrzymałość na rozciąganie wzdłuż dla stref krytycznych na sucho min.143 N, na mokro min. 116 N- parametry potwierdzone Kartą Danych Technicznych.
Zestaw powinien być zapakowany w wytrzymałą torebkę typu TYVEK lub VENTBAG z kartą informacyjną ze spisem komponentów z 4 etykietami w widocznym miejscu (wewnątrz lub na zewnątrz) opakowania foliowego  typu TYVEK lub  VENTBAG, dodatkowo zestawy zapakowane w dwa kartony, wewnętrzny, pełniący funkcję dyspensera, zewnętrzny karton transportowy.                                                                                                                                                                                                                                </t>
    </r>
    <r>
      <rPr>
        <b/>
        <sz val="8"/>
        <rFont val="Arial"/>
        <family val="2"/>
        <charset val="238"/>
      </rPr>
      <t>Skład zestawu:</t>
    </r>
    <r>
      <rPr>
        <sz val="8"/>
        <rFont val="Arial"/>
        <family val="2"/>
        <charset val="238"/>
      </rPr>
      <t xml:space="preserve">
1 x serweta  przylepna 240 x 150 cm (+/-1 cm) w przypadku wzmocnienia w obszarze krytycznym zamawiajacy wymaga serwety o wymiarze 300x170 (+/-1 cm)
1 x serweta  przylepna 180 x 170 cm (+/-1 cm) w przypadku wzmocnienia w obszarze krytycznym zamawiajacy wymaga serwety o wymiarze  200x200 (+/-1 cm)
2 x serweta  przylepna 90 x 75 cm   (+/-1 cm) w przypadku wzmocnienia w obszarze krytycznym zamawiajacy wymaga serwety o wymiarze  100x120 (+/-1 cm)
1 x fartuch chirurgiczny L z włókniny typu spunlace (zapakowany w papier krepowy - leży na serwecie na stół narzędziowy)                                                                                                                                                             
1 x fartuch chirurgiczny z włókniny typu spunlace wzmocniony L,                                                      
2 x fartuch chirurgiczny  z włókniny typu spunlace wzmocniony XL,                                                                                                                                                            
1 x serweta na stolik Mayo- wzmocniona- 80 x 145 cm  (+/-1 cm)
20 x tupfer twardy z gazy RTG 12 x 12 cm 17-24  nitkowy
20 x  kompres z gazy RTG 10 x 10 cm 12 warstw 17 nitek   ( powiązane po 10 sztuk nitka bewełniana lub krepową banderolą)
1 x taśma przylepna 9 x 50 cm (+/-1 cm)
2 x pojemnik plastikowy 500 ml
4 x ręcznik włókninowy/ celulozowy  20-30 x 33-40 cm     (+/-2 cm)                                             
1 x uchwyt typu Velcro 2 x 23 - 25 cm                                                                                            
1 x miska nerkowata plastikowa 700 ml 23-25 x 8-10,5 cm                                          
1 x kieszeń 1 sekcyjna 43 x 35 cm          (+/- 3 cm)                                                    
6 x tupfer z gazy 40x 47 cm, 17 - 20 nitek  do dezynfekcji                                                                                                                                                                                                                                                                                                                                                                                                             
1 x kleszczyki plastikowe do mycia pola operacyjnego 24 cm    (+/-1 cm)
1 para rękawic chirurgicznych lateksowych, bezpudrowych , rozmiar 8,5
2 x  serweta z gazy z kontrastem RTG i tasiemką 45 x 45 cm 4 warstwy 17 - 20 nitek, biała                                                                                                                                                            1 x pojemnik na igły i ostrza 20-25 miejsc magnetyczno - piankowy, możliwość zdejmowania ostrzy                                     
</t>
    </r>
  </si>
  <si>
    <r>
      <rPr>
        <b/>
        <sz val="8"/>
        <rFont val="Arial"/>
        <family val="2"/>
        <charset val="238"/>
      </rPr>
      <t>Zestaw do operacji tarczycy</t>
    </r>
    <r>
      <rPr>
        <sz val="8"/>
        <rFont val="Arial"/>
        <family val="2"/>
        <charset val="238"/>
      </rPr>
      <t xml:space="preserve"> wykonany na całej powierzchni z dwuwarstwowej, pełnobarierowej włókniny o gramaturze  56 g/m2, kolor niebieski lub zielony. (W przypadkuj jeśli gramatura wynosi 55 g/m2 zamawiający wymaga  dodatkowego wzmocnienia w obszarze krytycznym o gramaturze min. 130 g/m2 - pad chłonny z włókniny wiskozowej odporność na przenikanie cieczy min. 130 cmH2O w części krytycznej), Chłonność włókniny min. 285%,  wytrzymałość na rozdzieranie wzdłużne min. 29,72N, wytrzymałość na rozdzieranie poprzeczne min. 40,25N, wytrzymałość na wypychanie na sucho min.134 kPa, wytrzymałość na wypychanie na mokro 132 kPa, odporność na przenikanie cieczy 150-250 cmH2O, folia musi posiadać właściwości antystatyczne, laminat nie powodujący drażnienia, uczulenia, niecytotoskyczny, I klasa palności wg 16 CFR 1610 , (wymagana karta danych technicznych, potwierdzająca powyższe parametry). Całość zestawu (poza fartuchem rozmiar L – 1 sztuka), zawinięta w serwetę na stół do instrumentarium o rozmiarze 150x190cm wykonaną z folii polietylenowej oraz warstwy chłonnej o szerokości min.66cm max75 cm  na całej długości serwety. Masy powierzchniowe poszczególnych warstw serwety na stół do instrumentarium: włóknina min. 30-35 g/m2, folia 47-57 g/m2, klej min. 2-3 g/m2. Chłonność warstwy chłonnej  serwety na stół do instrumentarium wynosi min. 285%, barierowość dla wody powyżej 100 cmH2O. Serweta na stolik Mayo składana teleskopowo do środka, oznakowanie za pomocą naklejki z piktogramem ułatwia jego szybką aplikację o rozmiarze 145x80cm wykonana z folii polietylenowej oraz włókninowej warstwy chłonnej, gramatura włókniny 24- 30  g/m2, grubość folii min. 45µm , wytrzymałość na wypychanie na sucho i na mokro ≥40 kPa, barierowość dla wody  ≥30 cmH2O. Fartuch operacyjny rozmiar L ( zapakowany poza serwetę na stół do instrumentarium) długość min.125-130 cm - antystatyczny fartuch chirurgiczny z miękkiej i przewiewnej włókniny typu spunlace o gramaturze min. 68 g/m2 celulozowo-poliestrowe. Rękawy proste zakończone niepylącym, poliestrowym mankietem o długości min. 7cm, w części szyjnej zapięcie na rzep . Elementy fartucha łączone owerlokiem lub podwójnym sciegiem igłowym, rękawy w strefie krytycznej zabezpieczone.  Wiązane na 4 troki, zewnętrzne w kartoniku. Oznaczenie rozmiaru widoczne przy złożonym fartuchu. Biozgodne wg. PN EN ISO 10993-1, niecytotoksyczne wg. PN EN ISO 10993-5 oraz niepowodujące drażnienia i uczulenia wg. PN EN ISO 10993-10. Wytrzymałość na rozciąganie na sucho wzdłuż min. 143, w poprzek min. 31N odporność na przenikanie cieczy min. 22cm H2O - parametry potwierdone Kartą Danych Technicznych. Pozostałe fartuchy (wewnątrz serwety na stół do inmstrumentarium) - wzmocnione, antystatyczne fartuch chirurgiczne z miękkiej i przewiewnej włókniny typu spunlace o gramaturze min 68 g/m2, poliestrowo- celulozowe, wzmocnione w części przedniej i przedramionach 2-warstwowym laminatem barierowym o gramaturze min. 20 g/m2. W części przedniej wzmocnione do części dolnej fartucha  45/100 cm(+/- 2 cm), w rękawach min. 38cm (L), min. 40cm (XL). Rękawy proste zakończone niepylącym poliestrowym mankietem odługości min. 7cm i części szyjnej zapięcie na rzep. Wiązane na 4 troki, zewnętrzne w kartoniku. Elementy fartucha łączone owerlokiem lub podwójnym sciegiem igłowym. Biozgodne wg. PN EN ISO 10993-1, niecytotoksyczne wg. PN EN ISO 10993-5 oraz niepowodujące drażnienia i uczulenia wg. PN EN ISO 10993-10. Fartuch bez lateksu, rozmiary L - długość 125-130cm, rozmiar XL - długość 140-150 cm. Odporność na przenikanie cieczy w strefie krytycznej min. 80 cm H2O, mniej krytycznej min. 22cm H2O. Wytrzymałość na rozciąganie wzdłuż dla stref krytycznych na sucho min.143 N, na mokro min. 116 N- parametry potwierdzone Kartą Danych Technicznych.
Zestaw powinien być zapakowany w wytrzymałą torebkę typu TYVEK lub VENTBAG z kartą informacyjną ze spisem komponentów z 4 etykietami w widocznym miejscu (wewnątrz lub na zewnątrz) opakowania foliowego  typu TYVEK lup VENTBAG, dodatkowo zestawy zapakowane w dwa kartony, wewnętrzny, pełniący funkcję dyspensera, zewnętrzny karton transportowy.                                                                                                                                                                                                                      </t>
    </r>
    <r>
      <rPr>
        <b/>
        <sz val="8"/>
        <rFont val="Arial"/>
        <family val="2"/>
        <charset val="238"/>
      </rPr>
      <t>Skład zestawu:</t>
    </r>
    <r>
      <rPr>
        <sz val="8"/>
        <rFont val="Arial"/>
        <family val="2"/>
        <charset val="238"/>
      </rPr>
      <t xml:space="preserve">
1 x serweta na stół narzędziowy wzmocniona 190 x 150 cm (opakowanie zestawu) (+/-5 cm)
1 x serweta na stolik Mayo wzmocniona 80 x 145 cm (+/-1 cm)
1 x serweta przylepna 300 x 180 cm (+/-1 cm)  w przypadku wzmocnienia w obszarze krytycznym zamawiajacy wymaga serwety o wymiarze 300x170 (+/-1 cm)
1 x serweta 240 x 150 cm, otwór "U" przylepny 6,5 x 60 cm (+/-1 cm)  w przypadku wzmocnienia w obszarze krytycznym zamawiajacy wymaga serwety o wymiarze 200x260,otwór "U" przylepny 10 x 60 cm (+/-1 cm) 
1 x fartuch chirurgiczny L (zapakowany w papier krepowy - leży na serwecie na stół narzędziowy)   
1 x fartuch chirurgiczny wzmocniony L,                                 
2 x fartuch chirurgiczny  wzmocniony XL ,                                    
1 x uchwyt Velcro 2 x 23-25 cm 
50 x  kompres z gazy RTG 10 x 10 cm, 12 warstw 17 nitek
2 x miska nerkowata plastikowa 700 ml 23-25 x 8-10 cm        
1 x czyścik do koagulacji 5 x 5 cm, kontrastujący w RTG                               
1 x butelka Redona OR-System 200-2500 ml niskociśnieniowa 
1 x dren Redona rozm. min. 14 x 70- 80 cm                                                                                     
2 x  serweta z gazy 45 x 45 cm z kontrastem RTG i tasiemką 4 warstwy 17-20 nitek, biała
1 x kieszeń 2 -sekcyjna min.  35 x 40-45 cm     (+/- 3 cm)                                                               
1 x taśma przylepna 10 x 50 cm   (+/-1 cm)                                                                                                                          
1 x organizer do przewodów 10 x 15 cm        (+/-2 cm)                                                        
6 x tupfer z gazy 30-35 x 30-35 cm, 17 -20 nitek  do dezynfekcji                                   
1 x kleszczyki plastikowe do mycia pola operacyjnego min.24 cm    
1 x opatrunek wyspowy, chłonny 8x 15 cm
1 x podkładka magnetyczna na instrumenty 25 x 40 cm, wtopione 24 magnesy, antypoślizgowa , nie zsuwająca się z obłożenia.
1 para rękawic chirurgicznych lateksowych, bezpudrowych , rozmiar 8,5
</t>
    </r>
  </si>
  <si>
    <r>
      <rPr>
        <b/>
        <sz val="8"/>
        <rFont val="Arial"/>
        <family val="2"/>
        <charset val="238"/>
      </rPr>
      <t xml:space="preserve">Zestaw do amputacji kończyny dolnej </t>
    </r>
    <r>
      <rPr>
        <sz val="8"/>
        <rFont val="Arial"/>
        <family val="2"/>
        <charset val="238"/>
      </rPr>
      <t xml:space="preserve">
Zestaw do amputacji kończyny dolnej na całej powierzchni z dwuwarstwowej, pełnobarierowej włókniny o gramaturze min. 55-56 g/m2, kolor niebieski lub zielony, chłonność min. 285%,  wytrzymałość na rozdzieranie wzdłużne min. 29,72N, wytrzymałość na rozdzieranie poprzeczne min. 40,25N, wytrzymałość na wypychanie na sucho 134-150 kPa, wytrzymałość na wypychanie na mokro 132-150 kPa, odporność na przenikanie cieczy 150-250 cmH2O, folia musi posiadać właściwości antystatyczne, laminat nie powodujący drażnienia, uczulenia, niecytotoskyczny, I klasa palności wg 16 CFR 1610 , (wymagana karta danych technicznych, potwierdzająca powyższe parametry). Całość zestawu (poza fartuchem rozmiar L – 1 sztuka), zawinięta w serwetę na stół do instrumentarium o rozmiarze 150x190cm wykonaną z folii polietylenowej oraz warstwy chłonnej o szerokości min.66cm max75 cm  na całej długości serwety. Masy powierzchniowe poszczególnych warstw serwety na stół do instrumentarium: włóknina min. 30-35 g/m2, folia 47-57 g/m2, klej min. 2-3 g/m2. Chłonność warstwy chłonnej  serwety na stół do instrumentarium wynosi min. 285%, barierowość dla wody powyżej 100 cmH2O. Serweta na stolik Mayo składana teleskopowo do środka, oznakowanie za pomocą naklejki z piktogramem ułatwia jego szybką aplikację o rozmiarze 145x80cm wykonana z folii polietylenowej oraz włókninowej warstwy chłonnej, gramatura włókniny 24- 30  g/m2, grubość folii min. 45µm, wytrzymałość na wypychanie na sucho i na mokro ≥40 kPa, barierowość dla wody  ≥30 cmH2O. Fartuchy operacyjne wiązane na czysto i brudno z włókniny o gramaturze min. 35g/m2, rękawy proste zakończone niepylącym poliestrowym mankietem o długości min. 7cm. Szwy wykonane techniką ultradźwiękową, tworzą dodatkową barierę dla płynów, w części szyjnej wykończenie lamówką i zapięcie typu rzep ; troki mocowane ultradźwiękowo. Wzmocniony laminatem barierowym w części przedniej i przedramionach o gramaturze min. 40g/m2. Łączna gramatura w strefie krytycznej min. 75 g/m2. Złożenie typu book-folded. Oznaczenie rozmiaru widoczne przy złożonym fartuchu. Odporność na przenikanie cieczy w strefie krytycznej min. 165 cmH2O.
Zestaw powinien być zapakowany w wytrzymałą torebkę typu TYVEK lub VENTBAG z kartą informacyjną ze spisem komponentów z 4 etykietami w widocznym miejscu (wewnątrz lub na zewnątrz) opakowania foliowego typu TYVEK lub VENTBAG, dodatkowo zestawy zapakowane w dwa kartony, wewnętrzny, pełniący funkcję dyspensera, zewnętrzny karton transportowy, skład zestawu:
1 x serweta do operacji kończyny dolnej  240 x 180 cm, serweta U przylepna                                                                                                                                         1x serweta  przylepna 240 x 150 cm (+/-1 cm) lub o wymiarze 200x200 (+/-1 cm)                                                       
1 x uchwyt Velcro   2 x25 cm  
1 x osłona na kończynę min.  35-45 x 80 cm         
1 x serweta na stół narzędziowy wzmocniona 190 x 150 cm  (+/- 5 cm)(opakowanie zestawu)
1 x serweta na stolik Mayo- wzmocniona- 80 x 145 cm  (+/-1 cm)
1 x fartuch chirurgiczny  wzmocniony- L (zapakowany w papier krepowy - leży na serwecie na stół narzędziowy)  
2 x fartuch chirurgiczny  wzmocniony XL                                                                                                                    
4 x ręcznik włókninowy/ celulozowy 20-30 x33- 40 cm                                                                      
1 x serweta nieprzylepna min. 90 x 150 cm   (+/- 5 cm)                                                      
3 x  opaska elastyczna 15 cm x 4,5-5 m                                                               
1 x miska nerkowata plastikowa 700 ml 23-25 x 8-10 cm         (+/-1 cm)                                                                
6 x tupfer z gazy 40x 40 - 47cm, 17 - 20 nitek  do dezynfekcji                                   
40 x  kompres z gazy RTG 10 x 10 cm 12 warstw 17 nitek   (4 pęczki po 10 sztuk przewiązane nitka bawełnianą lub krepową banderolą)
5 x  serweta z gazy z kontrastem RTG i tasiemką 45 x 45 cm 4 warstwy 17- 20 nitek, biała
1 x kleszczyki plastikowe do mycia pola operacyjnego min.24 cm    
2 x taśma przylepna 10 x 50 cm  (+/-1 cm) 
1 para rękawic chirurgicznych lateksowych, bezpudrowych , rozmiar 8,5
</t>
    </r>
  </si>
  <si>
    <r>
      <rPr>
        <b/>
        <sz val="8"/>
        <rFont val="Arial"/>
        <family val="2"/>
        <charset val="238"/>
      </rPr>
      <t xml:space="preserve">Zestaw do małej amputacji </t>
    </r>
    <r>
      <rPr>
        <sz val="8"/>
        <rFont val="Arial"/>
        <family val="2"/>
        <charset val="238"/>
      </rPr>
      <t xml:space="preserve">     
Zestaw do operacji dłoni/stopy wykonany na całej powierzchni z dwuwarstwowej, pełnobarierowej włókniny o gramaturze min. 55-56 g/m2, kolor niebieski lub zielony, chłonność min. 285%, wytrzymałość na rozdzieranie wzdłużne min. 29,72N, wytrzymałość na wypychanie na sucho 134-150 kPa, wytrzymałość na wypychanie na mokro 132-150 kPa, odporność na przenikanie cieczy 155-250 cmH2O, folia musi posiadać właściwości antystatyczne, laminat nie powodujący drażnienia, uczulenia, niecytotoskyczny, I klasa palności wg 16 CFR 1610, (wymagana karta danych technicznych, potwierdzająca powyższe parametry). Całość zestawu (poza fartuchem rozmiar L – 1 sztuka), zawinięta w serwetę na stół do instrumentarium o rozmiarze 150x190cm wykonaną z folii polietylenowej oraz warstwy chłonnej o szerokości min.66cm max75 cm  na całej długości serwety. Masy powierzchniowe poszczególnych warstw serwety na stół do instrumentarium: włóknina min. 30-35 g/m2, folia 47-57 g/m2, klej min. 2-3 g/m2. Chłonność warstwy chłonnej  serwety na stół do instrumentarium wynosi min. 285%, barierowość dla wody powyżej 100 cmH2O. Serweta na stolik Mayo składana teleskopowo do środka, oznakowanie za pomocą naklejki z piktogramem ułatwia jego szybką aplikację o rozmiarze 145x80cm wykonana z folii polietylenowej oraz włókninowej warstwy chłonnej, gramatura włókniny 24- 30  g/m2, grubość folii min. 45µm, wytrzymałość na wypychanie na sucho i na mokro ≥40 kPa, barierowość dla wody  ≥30 cmH2O. Fartuchy operacyjne wiązane na czysto i brudno z włókniny o gramaturze min. 35g/m2, rękawy proste zakończone niepylącym poliestrowym mankietem o długości min. 7cm. Szwy wykonane techniką ultradźwiękową, tworzą dodatkową barierę dla płynów, w części szyjnej wykończenie lamówką i zapięcie typu rzep ; troki mocowane ultradźwiękowo. Wzmocniony laminatem barierowym w części przedniej i przedramionach o gramaturze min. 40g/m2. Łączna gramatura w strefie krytycznej min. 75 g/m2. Złożenie typu book-folded. Oznaczenie rozmiaru widoczne przy złożonym fartuchu. Odporność na przenikanie cieczy w strefie krytycznej min. 165 cmH2O.
Zestaw powinien być zapakowany w wytrzymałą torebkę typu TYVEK lub VENTBAG z kartą informacyjną ze spisem komponentów z 4 etykietami w widocznym miejscu (wewnątrz lub na zewnątrz) opakowania foliowego  typu TYVEK VENTBAG, dodatkowo zestawy zapakowane w dwa kartony, wewnętrzny, pełniący funkcję dyspensera, zewnętrzny karton transportowy,  
</t>
    </r>
    <r>
      <rPr>
        <b/>
        <sz val="8"/>
        <rFont val="Arial"/>
        <family val="2"/>
        <charset val="238"/>
      </rPr>
      <t>Skład zestawu:</t>
    </r>
    <r>
      <rPr>
        <sz val="8"/>
        <rFont val="Arial"/>
        <family val="2"/>
        <charset val="238"/>
      </rPr>
      <t xml:space="preserve">
1 x serweta na stół narzędziowy wzmocniona 190 x 150 cm (opakowanie zestawu)(+/- 1 cm)
1 x serweta do operacji dłoni/stopy min.  230 x 310 cm (+/- 1 cm), otwór Ø 4 cm (+/- 1 cm) lub  wymiarze 320x245, otwór 5x7
1 x serweta nieprzylepna min. 150 x 90-95 cm
1 x miska nerkowata plastikowa 700 ml 23-25 x 8-10 cm (+/- 1 cm)
6 x tupfer z gazy 40 x 47 cm, 17-20 nitek  do dezynfekcji       
2 x ręcznik włókninowe/ celulozowe 20-30 x 33- 40 cm  (+/- 1 cm)                                                                  
1 x kleszczyki plastikowe do mycia pola operacyjnego 24 cm (+/-1 cm)
20 x  kompres z gazy RTG 10 x 10 cm 12 warstw 17 nitek   ( 2 pęczki po  10 sztuk przewiązane nitką bawełnianą lub krepową banderolą)
1 x fartuch chirurgiczny  wzmocniony- L (zapakowany w papier krepowy - leży na serwecie na stół narzędziowy)                                                                                                                                              
1 x fartuch chirurgiczny  wzmocniony XL-             
1 para rękawic chirurgicznych lateksowych, bezpudrowych , rozmiar 8,5                                                                                                                                                                         1 1x bandaż elastyczny 15cm x 4- 5 m                                                                                                                                                                                                                                          2 x zapinka/przylepiec do bandaża max 6 x 6 cm
</t>
    </r>
  </si>
  <si>
    <r>
      <t>Zestaw do zakładania wkłucia centralnego</t>
    </r>
    <r>
      <rPr>
        <sz val="10"/>
        <rFont val="Calibri"/>
        <family val="2"/>
        <charset val="238"/>
        <scheme val="minor"/>
      </rPr>
      <t xml:space="preserve"> – , serweta 75x45cm z otworem o średnicy 8cm z przylepcem wokół otworu, a także przylepiec na jednym z boków, serweta wykonana na całej powierzchni z włókniny dwuwarstwowejpolietylenowo-polipropylenowej o gramaturze 56 g/m2, kolor niebieski, wytrzymałość na wypychanie na sucho i mokro 150 kPa, odporność na przenikanie cieczy 250 cmH2O, (wymagana karta danych technicznych, potwierdzająca powyższe parametry) – 1 szt, serweta 75x45cm, stanowiąca owinięcie całego zestawu - włóknina foliowana celulozwo-polietylenowa o gramaturze 42 g/m2 – 1 szt, kompresy gazowe 17N 8W, rozmiar 10x10cm – 5 szt, strzykawka 10ml  Luer Lock – 1 szt, igła 1,2x40mm – 1 szt, igła 0,5x25mm – 1 szt, imadło chirurgiczne metalowe, długość 15cm 1 szt, ostrze nr 11 – 1 szt, pęseta chirurgiczna metalowa, długość 15cm – 1 szt, nerka plastikowa (w niej umieszczone narzędzia i inne drobne elementy) – 1 szt. Opakowanie typu torebka papierowo-foliowa. Zestaw zawiera dużą, czytelną,perforowaną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r>
  </si>
  <si>
    <r>
      <t>Zestaw do wkłucia lędzwiowego</t>
    </r>
    <r>
      <rPr>
        <sz val="10"/>
        <rFont val="Calibri"/>
        <family val="2"/>
        <charset val="238"/>
        <scheme val="minor"/>
      </rPr>
      <t xml:space="preserve"> –  serweta 50x60cm z otworem o średnicy 10cm z przylepcem wokół otworu, a także z 2 przylepcami na rogach serwety – 1 szt, serweta 45x45cm bez otworu – 1 szt - serwety wykonana na całej powierzchni z włókniny dwuwarstwowejpolietylenowo-polipropylenowej o gramaturze 56 g/m2, kolor niebieski, wytrzymałość na wypychanie na sucho i mokro 150 kPa, odporność na przenikanie cieczy 250 cmH2O, (wymagana karta danych technicznych, potwierdzająca powyższe parametry) – 1 szt, serweta 75x45cm, stanowiąca owinięcie całego zestawu - włóknina foliowana celulozwo-polietylenowa o gramaturze 42 g/m2 – 1 szt, strzykawka Luer Lock 5ml – 1 szt, strzykawka Luer Lock 10ml – 1 szt, strzykawka Luer Lock 20ml – 1 szt, igła 1,2x40mm – 1 szt, igła 0,5x25mm – 1 szt, kompresy gazowe 17N 12W rozmiar 7,5x7,5cm – 8szt, nerka plastikowa (w niej umieszczone narzędzia i inne drobne elementy) – 1 szt. Opakowanie typu torebka papierowo-foliowa. Zestaw zawiera dużą, czytelną,perforowaną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r>
  </si>
  <si>
    <r>
      <t>Zestaw do tracheotomii</t>
    </r>
    <r>
      <rPr>
        <sz val="10"/>
        <rFont val="Calibri"/>
        <family val="2"/>
        <charset val="238"/>
        <scheme val="minor"/>
      </rPr>
      <t xml:space="preserve"> – skład zestawu, serweta główna 210x150cm z otworem owalnym 6x8cm z przylepcem wokół otworu, serweta wykonana na całej powierzchni z włókniny dwuwarstwowejpolietylenowo-polipropylenowej o gramaturze 56 g/m2, kolor niebieski, wytrzymałość na wypychanie na sucho i mokro 150 kPa, odporność na przenikanie cieczy 250 cmH2O, (wymagana karta danych technicznych, potwierdzająca powyższe parametry) – 1 szt,  serweta 200x150cm, stanowiąca owinięcie całego zestawu, serweta wykonana z włókniny polipropylenowej i folii polietylenowo-polipropylenowej o gramaturze 43 g/m2, kolor niebieski, chłonność 617%, nasiąkliwość 16,91%, odporność na przenikanie cieczy 182 cmH2O(wymagana karta danych technicznych, potwierdzająca powyższe parametry) – 1 szt, kompresy gazowe 17N 12W 10x10cm – 5 szt, imadło chirurgiczne metalowe, długość 15cm – 1 szt, pęseta chirurgiczna metalowa, długość 15cm – 2 szt, pean metalowy, długość 12,5cm, zagięty – 2 szt, strzykawka Luer Lock 5ml – 1 szt, igła 1,2x40mm – 1 szt, nerka plastikowa (w niej umieszczone narzędzia i inne drobne elementy) – 1 szt. Opakowanie typu torebka papierowo-foliowa. Zestaw zawiera dużą, czytelną,perforowaną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r>
  </si>
  <si>
    <r>
      <t>Zestaw do drenażu</t>
    </r>
    <r>
      <rPr>
        <sz val="10"/>
        <rFont val="Calibri"/>
        <family val="2"/>
        <charset val="238"/>
        <scheme val="minor"/>
      </rPr>
      <t xml:space="preserve"> – , serweta 75x45cm z otworem o średnicy 8cm z przylepcem wokół otworu, serweta wykonana na całej powierzchni z włókniny dwuwarstwowejpolietylenowo-polipropylenowej o gramaturze 56 g/m2, kolor niebieski, wytrzymałość na wypychanie na sucho i mokro 150 kPa, odporność na przenikanie cieczy 250 cmH2O, (wymagana karta danych technicznych, potwierdzająca powyższe parametry) – 1 szt, serweta 75x45cm, stanowiąca owinięcie całego zestawu - włóknina foliowana celulozwo-polietylenowa o gramturze 42 g/m2 – 1 szt, ostrze nr 11 – 1 szt, uchwyt do skalpela nr3, długość 12,5cm – 1 szt, pean metalowy, zagięty typu Mosqiuto, długość 24cm – 1 szt, pean metalowy, prosty, długość 14cm – 1 szt, imadło chirurgiczne metalowe, długość 15cm – 1 szt, pęseta chirurgiczna metalowa, długość 15cm – 1 szt, kompresy gazowe 17N 12W rozmiar 10x10cm – 10 szt, strzykawka Luer Lock 10ml – 1 szt, igła 1,2x40mm – 1 szt, igła 0,5x25mm – 1 szt, nerka plastikowa (w niej umieszczone narzędzia i inne drobne elementy) – 1 szt. Opakowanie typu torebka papierowo-foliowa. Zestaw zawiera dużą, czytelną,perforowaną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r>
  </si>
  <si>
    <r>
      <t>Zestaw do PP</t>
    </r>
    <r>
      <rPr>
        <sz val="10"/>
        <rFont val="Calibri"/>
        <family val="2"/>
        <charset val="238"/>
        <scheme val="minor"/>
      </rPr>
      <t xml:space="preserve"> – skład zestawu skład zestawu, serweta 50x60cm z otworem o średnicy 10cm z przylepcem wokół otworu, a także z 2 przylepcami na rogach serwety, serweta wykonana na całej powierzchni z włókniny dwuwarstwowejpolietylenowo-polipropylenowej o gramaturze 56 g/m2, kolor niebieski, wytrzymałość na wypychanie na sucho i mokro 150 kPa, odporność na przenikanie cieczy 250 cmH2O, (wymagana karta danych technicznych, potwierdzająca powyższe parametry) – 1 szt,, serweta 75x45cm, stanowiąca owinięcie całego zestawu - włóknina foliowana celulozwo-polietylenowa o gramaturze 42 g/m2 – 1 szt, strzykawka Luer Lock 5ml – 1 szt, strzykawka Luer Lock 10ml – 1 szt, igła 1,2x40mm – 1 szt, igła 0,5x25mm – 1 szt, kompresy gazowe 17N 12W, rozmiar 7,5x7,5cm – 5 szt, nerka plastikowa (w niej umieszczone narzędzia i inne drobne elementy) – 1 szt, pęseta plastikowa, długość 13cm – 1 szt, opatrunek wyspowy (plaster z warstwą chłonną), rozmiar 7,2x5cm – 1 szt. Opakowanie typu torebka papierowo-foliowa. Zestaw zawiera dużą, czytelną,perforowaną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r>
  </si>
  <si>
    <r>
      <t>Zestaw do zakładania portów</t>
    </r>
    <r>
      <rPr>
        <sz val="10"/>
        <rFont val="Calibri"/>
        <family val="2"/>
        <charset val="238"/>
        <scheme val="minor"/>
      </rPr>
      <t xml:space="preserve"> – skład zestawu, serweta 200x250cm z otworem 10x25cm w okolicy obojczykowo-sutkowej z przylepcem wokół otworu, serweta wykonana na całej powierzchni z włókniny dwuwarstwowejpolietylenowo-polipropylenowej o gramaturze 56 g/m2, kolor niebieski, wytrzymałość na wypychanie na sucho i mokro 150 kPa, odporność na przenikanie cieczy 250 cmH2O, (wymagana karta danych technicznych, potwierdzająca powyższe parametry) – 1 szt,, serweta 120x120cm, stanowiąca owinięcie całego zestawu - włóknina foliowana celulozwo-polietylenowa o gramaturze 42 g/m2 – 1 szt, imadło metalowe chirurgiczne, długość 15cm – 1 szt, pęseta chirurgiczna, metalowa, długość 15cm – 1 szt, pęseta anatomiczna, metalowa, prosta, długość 14cm – 1 szt, strzykawka Luer Lock 5ml – 1 szt, strzykawka Luer Lock 10ml – 1 szt, strzykawka Luer Lock 20ml – 2 szt, igła 1,2x40mm – 1 szt, igła 0,5x25mm – 1 szt, igła 0,7x40mm - 1 szt, kompresy gazowe 17N 12W, rozmiar 10x10cm – 10 szt, nożyczki zagięte tepo-tępe, długość 15cm – 1 szt, ostrze nr 11 – 2 szt, uchwyt do ostrza nr3, długość 12,5cm – 1 szt, pean prosty, metalowy długość 14cm – 1 szt, pojemnik plastikowy, przezroczysty pojemność 125 ml – 2 szt. Opakowanie typu torebka papierowo-foliowa. Zestaw zawiera dużą, czytelną,perforowaną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r>
  </si>
  <si>
    <r>
      <t>Zostaw do biopsji nerki</t>
    </r>
    <r>
      <rPr>
        <sz val="10"/>
        <rFont val="Calibri"/>
        <family val="2"/>
        <charset val="238"/>
        <scheme val="minor"/>
      </rPr>
      <t xml:space="preserve"> –  serweta 90x75cm z przylepcem serweta wykonana na całej powierzchni z włókniny dwuwarstwowejpolietylenowo-polipropylenowej o gramaturze 56 g/m2, kolor niebieski, wytrzymałość na wypychanie na sucho i mokro 150 kPa, odporność na przenikanie cieczy 250 cmH2O, (wymagana karta danych technicznych, potwierdzająca powyższe parametry) – 4 szt,, serweta 75x50cm, stanowiąca owinięcie całego zestawu - włóknina foliowana celulozwo-polietylenowa o gramaturze 42 g/m2 – 1 szt, fartuch chirurgiczny, rozmiar XL, wykonany z włókniny SMS o gramaturze 35g/m2, rękaw zakończony niepylącym mankietem poliestrowym o długości min. 7cm, fartuch zapakowany w papier krepowy poza serwetą, stanowiącą owinięcie zestawu – 1 szt, korcang plastikowy 24 cm, niebieski – 1 szt, tupfer kula 30x30cm, umieszczony w plastikowym pojemniku – 5 szt, pojemniczek plastikowy, okrągły – 250ml – 1 szt, nerka plastikowa – 1 szt, ostzre do skalpela nr 11 – 1 szt, strzykawka 20ml – 1 szt, igła do znieczulenia głębokiego 0,8x1,20mm 21G – 1 szt, igła 1,2x40mm 18G – 1 szt, igła 0,7x30mm 22G – 1 szt, kompresy gazowe 17N 12W 7,5x7,5cm – 20 sztuk, opatrunek wyspowy 8x10cm – 1 szt. Opakowanie typu torebka papierowo-foliowa. Zestaw zawiera dużą, czytelną,perforowaną etykietę z kodem kreskowym z czterema etykietami typu TAG, zawierającymi: indeks, numer serii, LOT, służącymi do prowadzenia dokumentacji medycznej.  Po odklejeniu TAG-ów etykieta główna pozostaje na części opakowania. Wymagany dokument w postaci raportu walidacji procesu sterylizacji.</t>
    </r>
  </si>
  <si>
    <r>
      <t>Zestaw do cewnikowana z wodą i żelem</t>
    </r>
    <r>
      <rPr>
        <sz val="10"/>
        <rFont val="Calibri"/>
        <family val="2"/>
        <charset val="238"/>
        <scheme val="minor"/>
      </rPr>
      <t>, , zawierający serwetę foliowaną celulozowo-polietylenową o gramaturze 42 g/m2 w rozmiarze 50x60cm – 1 szt, serwetę foliowaną celulozowo-polietylenową o gramaturze 42 g/m2 w rozmiarze 50x60cm z otworem o średnicy 5cm – 1 szt, rękawice nitrylowe rozmiar M – 2 szt, tupfer kula 17N 20x20cm – 5 szt, kompresy z gazy 17N 8W 7,5x7,5cm – 8 szt, pęseta plastikowa 13cm – 1 szt, pean plastikowy ok. 14cm – 1 szt, pojemnik plastikowy 125ml – 1 szt - wymienione elementy zapakowane w opakowanie typu twardy blister. Pozostałe elementy: strzykawka wypełniona jałową wodą z 10% gliceryną 10ml – 1 szt, strzykawka wypełniona jałowym lubrykantem z lidokainą 6ml – 1 szt, roztwór octelinin w saszetce 30ml - 1szt, poza opakowaniem typu twardy blister w oddzielnych opakowaniach, całość w opakowaniu typu worek foliowy, przezroczysty. Zestaw zawiera dużą, czytelną, dwudzielną, potrójnie perforowaną etykietę z kodem kreskowym z dwiema etykietami typu TAG, zawierającymi: indeks, numer serii, LOT, służącymi do prowadzenia dokumentacji medycznej. Po odklejeniu TAG-ów etykieta główna pozostaje na worku, będącym opakowaniem zewnętrznym. Wymagany dokument w postaci raportu walidacji procesu sterylizacji. Materiał opatrunkowy wykonany z przędzy min. 15 TEX wymagany dokument potwierdzający (nie oświadczenie).</t>
    </r>
  </si>
  <si>
    <r>
      <t>Zestaw do cewnikowania podstawowy</t>
    </r>
    <r>
      <rPr>
        <sz val="10"/>
        <rFont val="Calibri"/>
        <family val="2"/>
        <charset val="238"/>
        <scheme val="minor"/>
      </rPr>
      <t>, zawierający: serweta z włókniny podfoliowanej celulozowo-polietylenowej 50cmx60cm o gramaturze 42 g/m2 – 1 szt, serweta z włókniny podfoliowanej celulozowo-polietylenowej 50cmx60cm z otworem o średnicy 5cm o gramaturze 342 g/m2 – 1 szt, rękawice lateksowe rozmiar M – 2 szt, tupfer kula 17N 20cmx20cm – 6 szt, pęseta plastikowa – 1 szt. Całość w opakowaniu typu twardy blister z 3 przegrodami. Zestaw zawiera dużą, czytelną, dwudzielną, potrójnie perforowaną etykietę z kodem kreskowym z dwiema etykietami typu TAG, zawierającymi: indeks, numer serii, LOT, służącymi do prowadzenia dokumentacji medycznej.  Po odklejeniu TAG-ów etykieta główna pozostaje na części papierowej opakowania. Wymagany dokument w postaci raportu walidacji procesu sterylizacji. Materiał opatrunkowy wykonany z przędzy min. 15 TEX wymagany dokument potwierdzający (nie oświadczenie).</t>
    </r>
  </si>
  <si>
    <r>
      <t>Zestaw do dróg centralnych – rozpoczęcie hemodializy</t>
    </r>
    <r>
      <rPr>
        <sz val="10"/>
        <rFont val="Calibri"/>
        <family val="2"/>
        <charset val="238"/>
        <scheme val="minor"/>
      </rPr>
      <t xml:space="preserve">, zawierający: serwetka podfoliowania o romiarze 60x50 do owiniecia zestawu </t>
    </r>
    <r>
      <rPr>
        <b/>
        <sz val="10"/>
        <rFont val="Calibri"/>
        <family val="2"/>
        <charset val="238"/>
        <scheme val="minor"/>
      </rPr>
      <t>(bez strzykawek  10ml z 0,9% NaCl)</t>
    </r>
    <r>
      <rPr>
        <sz val="10"/>
        <rFont val="Calibri"/>
        <family val="2"/>
        <charset val="238"/>
        <scheme val="minor"/>
      </rPr>
      <t xml:space="preserve">,  strzykawka 5ml – 2 szt,  kompresy włókninowe 30g/m2, 4-warstwowe – 7,5x7,5cm – 6 szt, serweta z rozcięciem   o rozmiarze 45x40cm, </t>
    </r>
    <r>
      <rPr>
        <b/>
        <sz val="10"/>
        <rFont val="Calibri"/>
        <family val="2"/>
        <charset val="238"/>
        <scheme val="minor"/>
      </rPr>
      <t>gramatura min. 35 g/m2, wykonana z chłonnego laminatu</t>
    </r>
    <r>
      <rPr>
        <sz val="10"/>
        <rFont val="Calibri"/>
        <family val="2"/>
        <charset val="238"/>
        <scheme val="minor"/>
      </rPr>
      <t xml:space="preserve"> – 1 szt, rękawice nitrylowe, niepudrowane, rozmiar M – 4 szt, przylepiec włókninowy z klejem akrylowym 15cmx2cm – 4 szt, strzykawka 10ml z roztworem 0,9% NaCl, zabezpieczona – 2 szt (nie owinięte serwetą).  Całość w opakowaniu typu torebka papierowo-foliowa. Zestaw zawiera dużą, czytelną, dwudzielną, potrójnie perforowaną etykietę z kodem kreskowym z dwiema etykietami typu TAG, zawierającymi: indeks, numer serii, LOT, służącymi do prowadzenia dokumentacji medycznej.  Po odklejeniu TAG-ów etykieta główna pozostaje na opakowaniu. Wymagany dokument w postaci raportu walidacji procesu sterylizacji. Materiał opatrunkowy wykonany z przędzy min. 15 TEX wymagany dokument potwierdzający (nie oświadczenie).</t>
    </r>
  </si>
  <si>
    <r>
      <t>Zestaw dwuczęściowy do dróg centralnych  - zakończenie hemodializy</t>
    </r>
    <r>
      <rPr>
        <sz val="10"/>
        <rFont val="Calibri"/>
        <family val="2"/>
        <charset val="238"/>
        <scheme val="minor"/>
      </rPr>
      <t>, zawierający w części pierwszej: serwetka podfoliowania o romiarze 60x50 o gramaturze 39 g/m2 do owiniecia zestawu</t>
    </r>
    <r>
      <rPr>
        <b/>
        <sz val="10"/>
        <rFont val="Calibri"/>
        <family val="2"/>
        <charset val="238"/>
        <scheme val="minor"/>
      </rPr>
      <t xml:space="preserve"> (bez strzykawek 10ml z 0,9% NaC</t>
    </r>
    <r>
      <rPr>
        <sz val="10"/>
        <rFont val="Calibri"/>
        <family val="2"/>
        <charset val="238"/>
        <scheme val="minor"/>
      </rPr>
      <t xml:space="preserve">l), kompresy włókninowe 30g/m2, 4-warstwowe – 7,5x7,5cm - 6 szt, serweta z rozcięciem   o rozmiarze 45x40cm, gramatura min. 35 g/m2, wykonana z chłonnego laminatu – 1 szt, rękawice nitrylowe, niepudrowane, rozmiar M – 4 szt, koreczek do zabezpieczenia drogi centralnej 2-funkcyjny do zamykania końcówek męskiej i żeńskiej - 2szt.  strzykawka 10ml z roztworem 0,9% NaCl, zabezpieczona koreczkiem – 2 szt (nie owinięte serwetą). Zawierający w częsci drugiej: serwetka podfoliowania o romiarze 60x50 o gramaturze min. 39 g/m2 do owiniecia zestawu, kompresy włókninowe 30g/m2,  7,5x7,5cm, 4 warstwowe – 4 szt, rękawice nitrylowe, niepudrowane, rozmiar M – 2 szt, przylepiec włókninowy z klejem akrylowym 15cmx2cm – 2 szt,strzykawka 3 ml-2szt, koreczek zabiezpieczający strzykawkę -  2szt. Całość w opakowaniu typu miękki blister dwudzielny. Z nadrukowanymi na część papierową informacjami: indeks, data ważności, numer LOT, kod kreskowy. Na częsci papierowej umieszczony wskaźnik sterylizacji a także piktogram z kierunkiem otwierania zestawu. </t>
    </r>
  </si>
  <si>
    <r>
      <rPr>
        <b/>
        <sz val="10"/>
        <rFont val="Calibri"/>
        <family val="2"/>
        <charset val="238"/>
        <scheme val="minor"/>
      </rPr>
      <t>Zestaw do zmiany opatrunku I</t>
    </r>
    <r>
      <rPr>
        <sz val="10"/>
        <rFont val="Calibri"/>
        <family val="2"/>
        <charset val="238"/>
        <scheme val="minor"/>
      </rPr>
      <t xml:space="preserve">: tupfery kula 17N 20x20cm wykonane z przędzy min. 15TEX – 6 szt., penseta plastikowa – 1 szt. Zestaw zapakowany w opakowanie typu twardy blister z 2 przegrodami z dużą, czytelną, podwójnie perforowaną etykietą trójdzielną z kodem kreskowym z dwiema naklejkami transferowymi, zawierającymi numer serii, datę ważności, numer LOT, po ich odklejeniu etykieta główna pozostaje na części papierowej opakowania. </t>
    </r>
  </si>
  <si>
    <r>
      <t xml:space="preserve">Zestaw zabiegowy, </t>
    </r>
    <r>
      <rPr>
        <sz val="10"/>
        <rFont val="Calibri"/>
        <family val="2"/>
        <charset val="238"/>
        <scheme val="minor"/>
      </rPr>
      <t>zawierający: pęsetę plastikową o długości 13cm – 1 szt, pojemnik plastikowy, okrągły o pojemności 125ml – 1 szt, kompresy włókninowe 4 warstwowe, wykonane z włókniny 30g, należące do klasy 2a reguła 7, rozmiar 5x5cm – 5 sztuk. Całość zapakowane w opakowanie papierowo-foliowe typu miękki blister. Informacje takie jak, indeks, kod kreskowy, producent, data ważności, Lot – nadrukowane na część papierową opakowania. Wymagany dokument w postaci raportu walidacji procesu sterylizacji.</t>
    </r>
  </si>
  <si>
    <r>
      <rPr>
        <b/>
        <sz val="10"/>
        <rFont val="Calibri"/>
        <family val="2"/>
        <charset val="238"/>
        <scheme val="minor"/>
      </rPr>
      <t>Zestaw do zdejmowania szwów</t>
    </r>
    <r>
      <rPr>
        <sz val="10"/>
        <rFont val="Calibri"/>
        <family val="2"/>
        <charset val="238"/>
        <scheme val="minor"/>
      </rPr>
      <t xml:space="preserve">: pęseta plastikowa jednorazowa 13cm – 1 szt, rękawiczki lateksowe rozmiar M – 2 szt, tupfer kula 17N 20x20cm, wykonana z przędzy min. 15TEX – 6 szt, ostrze nr 11 – 1 szt. Zestaw zapakowany w opakowanie typu twardy blister z trzema przegrodami z dużą, czytelną, podwójnie perforowaną etykietą trójdzielną z kodem kreskowym z dwiema naklejkami transferowymi, zawierającymi numer serii, datę ważności, numer LOT, po ich odklejeniu etykieta główna pozostaje na części papierowej opakowania. </t>
    </r>
  </si>
  <si>
    <r>
      <rPr>
        <b/>
        <sz val="10"/>
        <rFont val="Calibri"/>
        <family val="2"/>
        <charset val="238"/>
        <scheme val="minor"/>
      </rPr>
      <t>Jednorazowy zestaw do mycia pola operacyjnego- duży:</t>
    </r>
    <r>
      <rPr>
        <sz val="10"/>
        <rFont val="Calibri"/>
        <family val="2"/>
        <charset val="238"/>
        <scheme val="minor"/>
      </rPr>
      <t>tupfery gazowe 50 x50 cm wykonane z gazy o przędzy 15 TEX- 8 szt ;korcang plastikowy o dł min.24 cz- 1 szt;nerka plastikowa-1 szt;serweta z włókniny polipropylenowej o gramaturze min.35 g/m2 o wytrzymałości na rozdzieranie wzdłuzne min.32 N,poprzeczne 43 Ni chłonnosci min 200%; rozmiarze 60 x 50cm stanowiacą owinięcie zestawu- 1 szt. Całośc pakowana w torebkę papier- folia wyposażoną w etykiete podwójnie perforowaną,służącą do prowadzenia dokumetacji medycznej.zestaw sterylizowany E.O. Torebka papierowo-foliowa ze specjalnym zgrzewem wzdłuż krótszego boku o kształcie rozwartej litery V - tzw. szewronem, co dodatkowo ułatwia bezpyłowe otwieranie opakowania, w torebce znajdują się wykrojone wycięcia na kciuk do uchwycenia folii kciukiem w celu łatwiejszego otwarcia opakowania.</t>
    </r>
  </si>
  <si>
    <r>
      <rPr>
        <b/>
        <sz val="10"/>
        <rFont val="Calibri"/>
        <family val="2"/>
        <charset val="238"/>
        <scheme val="minor"/>
      </rPr>
      <t>Jednorazowy zestaw do mycia pola operacyjnego- mały</t>
    </r>
    <r>
      <rPr>
        <sz val="10"/>
        <rFont val="Calibri"/>
        <family val="2"/>
        <charset val="238"/>
        <scheme val="minor"/>
      </rPr>
      <t>:tupfery gazowe 30 x30 cm wykonane z gazy o przędzy 15 TEX- 6 szt ;korcang plastikowy o dł min.24 cz- 1 szt;nerka tekturowa-1 szt;serweta z włókniny polipropylenowej o gramaturze min.35 g/m2 o wytrzymałości na rozdzieranie wzdłuzne min.32 N,poprzeczne 43 Ni chłonnosci min 200%; rozmiarze 60 x 50cm stanowiacą owinięcie zestawu- 1 szt. Całośc pakowana w torebkę papier- folia wyposażoną w etykiete podwójnie perforowaną,służącą do prowadzenia dokumetacji medycznej.Zestaw sterylizowany E.O. Torebka papierowo-foliowa ze specjalnym zgrzewem wzdłuż krótszego boku o kształcie rozwartej litery V - tzw. szewronem, co dodatkowo ułatwia bezpyłowe otwieranie opakowania, w torebce znajdują się wykrojone wycięcia na kciuk do uchwycenia folii kciukiem w celu łatwiejszego otwarcia opakowania.</t>
    </r>
  </si>
  <si>
    <r>
      <rPr>
        <b/>
        <sz val="10"/>
        <rFont val="Calibri"/>
        <family val="2"/>
        <charset val="238"/>
        <scheme val="minor"/>
      </rPr>
      <t>Zestaw do zakładania szwów</t>
    </r>
    <r>
      <rPr>
        <sz val="10"/>
        <rFont val="Calibri"/>
        <family val="2"/>
        <charset val="238"/>
        <scheme val="minor"/>
      </rPr>
      <t>: serweta foliowana celulozowo-polietylenowa o gramaturze min. 39 g/m2 (zaoferowano 42 g/m2) o rozmiarze 45x75 cm – 1 szt, serweta foliowana celulozowo-polietylenowa o gramaturze min. 39 g/m2 (zaoferowano 42 g/m2)   o rozmiarze 50x60cm z otworem o średnicy 8 cm i przylepcem wokół otworu, tupfer kula 17N 20x20cm, - 3 szt., kompresy włókninowe 30g 7,5x7,5 cm- 5 szt, pęseta plastikowa jednorazowa 13cm – 1 szt, pęseta metalowa chirurgiczna jednorazowa 12cm – 1 szt, imadło metalowe jednorazowe 13cm – 1 szt, nożyczki metalowe ostro-ostre 11cm – 1 szt. Zestaw zapakowany w opakowanie typu twardy blister z dwiema przegrodami z dużą, czytelną, podwójnie perforowaną etykietą trójdzielną z kodem kreskowym z dwiema naklejkami transferowymi, zawierającymi numer serii, datę ważności, numer LOT, po ich odklejeniu etykieta główna pozostaje na części papierowej opakowania</t>
    </r>
  </si>
  <si>
    <t>Pakiet Nr 16 - OBŁOŻENIA DLA CHIRURGII CSK-CKD</t>
  </si>
  <si>
    <t>Poz. 1-4 Wszystkie składowe ułożone w kolejności umożliwiające sprawną aplikację zgodnie z zasadami aseptyki.Zawinięte w serwetę na stolik instrumentariuszki. Zestaw zapakowany sterylnie w opakowanie typu folia/tyvek. Miejsce do otwarcia odpowiednio oznaczone i skonstruowane w sposób który uniemożliwia przypadkowe rozjałowienie, natomiast jest komfortowe w trakcie otwierania. Zestaw wyposażony w etykietę z 4 nalepkami z nr katalogowym , LOT , terminem ważności, nazwą wytwórcy i kodem kreskowym.</t>
  </si>
  <si>
    <t>Poz.1-4- Zamawiający wymaga na wezwanie   sterylnych próbek gotowych do użycia - po 2 szt z pozycji</t>
  </si>
  <si>
    <r>
      <rPr>
        <b/>
        <sz val="11"/>
        <color rgb="FFFF0000"/>
        <rFont val="Calibri"/>
        <family val="2"/>
        <charset val="238"/>
        <scheme val="minor"/>
      </rPr>
      <t>MODYFIKACJA</t>
    </r>
    <r>
      <rPr>
        <b/>
        <sz val="11"/>
        <color theme="1"/>
        <rFont val="Calibri"/>
        <family val="2"/>
        <charset val="238"/>
        <scheme val="minor"/>
      </rPr>
      <t xml:space="preserve"> - FORMULARZ ASORTYMENTOWO - CENOWY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</si>
</sst>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zł&quot;_-;\-* #,##0.00\ &quot;zł&quot;_-;_-* &quot;-&quot;??\ &quot;zł&quot;_-;_-@_-"/>
    <numFmt numFmtId="43" formatCode="_-* #,##0.00\ _z_ł_-;\-* #,##0.00\ _z_ł_-;_-* &quot;-&quot;??\ _z_ł_-;_-@_-"/>
    <numFmt numFmtId="164" formatCode="#,##0_ ;\-#,##0\ "/>
    <numFmt numFmtId="165" formatCode="#,##0.00;[Red]#,##0.00"/>
    <numFmt numFmtId="166" formatCode="#,##0.00\ &quot;zł&quot;"/>
  </numFmts>
  <fonts count="77" x14ac:knownFonts="1">
    <font>
      <sz val="10"/>
      <name val="Arial"/>
      <charset val="238"/>
    </font>
    <font>
      <b/>
      <sz val="10"/>
      <name val="Arial CE"/>
      <family val="2"/>
      <charset val="238"/>
    </font>
    <font>
      <sz val="8"/>
      <name val="Arial CE"/>
      <family val="2"/>
      <charset val="238"/>
    </font>
    <font>
      <sz val="10"/>
      <name val="Arial"/>
      <family val="2"/>
      <charset val="238"/>
    </font>
    <font>
      <sz val="8"/>
      <name val="Arial"/>
      <family val="2"/>
      <charset val="238"/>
    </font>
    <font>
      <sz val="8"/>
      <color indexed="8"/>
      <name val="Arial"/>
      <family val="2"/>
      <charset val="238"/>
    </font>
    <font>
      <b/>
      <sz val="8"/>
      <name val="Arial"/>
      <family val="2"/>
      <charset val="238"/>
    </font>
    <font>
      <sz val="10"/>
      <color theme="1"/>
      <name val="Arial CE"/>
      <charset val="238"/>
    </font>
    <font>
      <i/>
      <sz val="11"/>
      <color rgb="FF7F7F7F"/>
      <name val="Calibri"/>
      <family val="2"/>
      <charset val="238"/>
      <scheme val="minor"/>
    </font>
    <font>
      <sz val="8"/>
      <color theme="1"/>
      <name val="Arial"/>
      <family val="2"/>
      <charset val="238"/>
    </font>
    <font>
      <sz val="12"/>
      <color rgb="FF000000"/>
      <name val="Calibri"/>
      <family val="2"/>
      <charset val="238"/>
    </font>
    <font>
      <sz val="7"/>
      <color theme="1"/>
      <name val="Arial"/>
      <family val="2"/>
      <charset val="238"/>
    </font>
    <font>
      <sz val="12"/>
      <name val="Arial CE"/>
      <charset val="238"/>
    </font>
    <font>
      <sz val="10"/>
      <color indexed="8"/>
      <name val="Arial"/>
      <family val="2"/>
    </font>
    <font>
      <sz val="9"/>
      <name val="Arial"/>
      <family val="2"/>
      <charset val="238"/>
    </font>
    <font>
      <sz val="8"/>
      <color rgb="FFFF0000"/>
      <name val="Arial"/>
      <family val="2"/>
      <charset val="238"/>
    </font>
    <font>
      <sz val="10"/>
      <color rgb="FFFF0000"/>
      <name val="Arial"/>
      <family val="2"/>
      <charset val="238"/>
    </font>
    <font>
      <b/>
      <sz val="10"/>
      <name val="Arial"/>
      <family val="2"/>
      <charset val="238"/>
    </font>
    <font>
      <b/>
      <sz val="10"/>
      <name val="Arial CE"/>
      <charset val="238"/>
    </font>
    <font>
      <sz val="10"/>
      <color theme="1"/>
      <name val="Arial"/>
      <family val="2"/>
      <charset val="238"/>
    </font>
    <font>
      <sz val="7"/>
      <name val="Arial"/>
      <family val="2"/>
      <charset val="238"/>
    </font>
    <font>
      <b/>
      <sz val="9"/>
      <name val="Tahoma"/>
      <family val="2"/>
      <charset val="238"/>
    </font>
    <font>
      <sz val="9"/>
      <name val="Tahoma"/>
      <family val="2"/>
      <charset val="238"/>
    </font>
    <font>
      <b/>
      <i/>
      <sz val="9"/>
      <name val="Tahoma"/>
      <family val="2"/>
      <charset val="238"/>
    </font>
    <font>
      <sz val="9"/>
      <name val="Arial CE"/>
      <family val="2"/>
      <charset val="238"/>
    </font>
    <font>
      <b/>
      <sz val="7"/>
      <name val="Arial"/>
      <family val="2"/>
      <charset val="238"/>
    </font>
    <font>
      <u/>
      <sz val="8"/>
      <name val="Arial"/>
      <family val="2"/>
      <charset val="238"/>
    </font>
    <font>
      <u/>
      <sz val="8"/>
      <color theme="1"/>
      <name val="Arial"/>
      <family val="2"/>
      <charset val="238"/>
    </font>
    <font>
      <b/>
      <sz val="8"/>
      <name val="Tahoma"/>
      <family val="2"/>
      <charset val="238"/>
    </font>
    <font>
      <sz val="7"/>
      <name val="Tahoma"/>
      <family val="2"/>
      <charset val="238"/>
    </font>
    <font>
      <sz val="10"/>
      <name val="Arial CE"/>
      <charset val="238"/>
    </font>
    <font>
      <i/>
      <sz val="9"/>
      <name val="Tahoma"/>
      <family val="2"/>
      <charset val="238"/>
    </font>
    <font>
      <sz val="6"/>
      <name val="Arial"/>
      <family val="2"/>
      <charset val="238"/>
    </font>
    <font>
      <b/>
      <sz val="9"/>
      <name val="Arial"/>
      <family val="2"/>
      <charset val="238"/>
    </font>
    <font>
      <b/>
      <sz val="9"/>
      <name val="Arial CE"/>
      <charset val="238"/>
    </font>
    <font>
      <b/>
      <sz val="11"/>
      <color theme="1"/>
      <name val="Calibri"/>
      <family val="2"/>
      <charset val="238"/>
      <scheme val="minor"/>
    </font>
    <font>
      <b/>
      <sz val="10"/>
      <name val="Calibri"/>
      <family val="2"/>
      <charset val="238"/>
    </font>
    <font>
      <b/>
      <i/>
      <sz val="10"/>
      <name val="Calibri"/>
      <family val="2"/>
      <charset val="238"/>
    </font>
    <font>
      <b/>
      <sz val="10"/>
      <color rgb="FFFF0000"/>
      <name val="Calibri"/>
      <family val="2"/>
      <charset val="238"/>
    </font>
    <font>
      <b/>
      <i/>
      <sz val="8"/>
      <name val="Tahoma"/>
      <family val="2"/>
      <charset val="238"/>
    </font>
    <font>
      <sz val="12"/>
      <color indexed="10"/>
      <name val="Calibri"/>
      <family val="2"/>
      <charset val="238"/>
      <scheme val="minor"/>
    </font>
    <font>
      <b/>
      <sz val="12"/>
      <color indexed="10"/>
      <name val="Calibri"/>
      <family val="2"/>
      <charset val="238"/>
      <scheme val="minor"/>
    </font>
    <font>
      <sz val="12"/>
      <name val="Calibri"/>
      <family val="2"/>
      <charset val="238"/>
      <scheme val="minor"/>
    </font>
    <font>
      <b/>
      <sz val="12"/>
      <name val="Calibri"/>
      <family val="2"/>
      <charset val="238"/>
      <scheme val="minor"/>
    </font>
    <font>
      <sz val="12"/>
      <color indexed="8"/>
      <name val="Calibri"/>
      <family val="2"/>
      <charset val="238"/>
      <scheme val="minor"/>
    </font>
    <font>
      <sz val="12"/>
      <color theme="1"/>
      <name val="Calibri"/>
      <family val="2"/>
      <charset val="238"/>
      <scheme val="minor"/>
    </font>
    <font>
      <sz val="14"/>
      <color indexed="10"/>
      <name val="Calibri"/>
      <family val="2"/>
      <charset val="238"/>
      <scheme val="minor"/>
    </font>
    <font>
      <b/>
      <sz val="14"/>
      <color indexed="10"/>
      <name val="Calibri"/>
      <family val="2"/>
      <charset val="238"/>
      <scheme val="minor"/>
    </font>
    <font>
      <sz val="14"/>
      <name val="Calibri"/>
      <family val="2"/>
      <charset val="238"/>
      <scheme val="minor"/>
    </font>
    <font>
      <b/>
      <sz val="14"/>
      <name val="Calibri"/>
      <family val="2"/>
      <charset val="238"/>
      <scheme val="minor"/>
    </font>
    <font>
      <sz val="14"/>
      <name val="Arial"/>
      <family val="2"/>
      <charset val="238"/>
    </font>
    <font>
      <b/>
      <i/>
      <sz val="14"/>
      <name val="Tahoma"/>
      <family val="2"/>
      <charset val="238"/>
    </font>
    <font>
      <b/>
      <sz val="12"/>
      <color theme="1"/>
      <name val="Calibri"/>
      <family val="2"/>
      <charset val="238"/>
      <scheme val="minor"/>
    </font>
    <font>
      <sz val="12"/>
      <name val="Arial"/>
      <family val="2"/>
      <charset val="238"/>
    </font>
    <font>
      <b/>
      <sz val="12"/>
      <name val="Calibri"/>
      <family val="2"/>
      <charset val="238"/>
    </font>
    <font>
      <b/>
      <i/>
      <sz val="12"/>
      <name val="Calibri"/>
      <family val="2"/>
      <charset val="238"/>
    </font>
    <font>
      <b/>
      <sz val="12"/>
      <color rgb="FFFF0000"/>
      <name val="Calibri"/>
      <family val="2"/>
      <charset val="238"/>
    </font>
    <font>
      <sz val="12"/>
      <color rgb="FF000000"/>
      <name val="Calibri"/>
      <family val="2"/>
      <charset val="238"/>
      <scheme val="minor"/>
    </font>
    <font>
      <sz val="10"/>
      <color indexed="10"/>
      <name val="Calibri"/>
      <family val="2"/>
      <charset val="238"/>
      <scheme val="minor"/>
    </font>
    <font>
      <b/>
      <sz val="10"/>
      <color indexed="10"/>
      <name val="Calibri"/>
      <family val="2"/>
      <charset val="238"/>
      <scheme val="minor"/>
    </font>
    <font>
      <sz val="10"/>
      <name val="Calibri"/>
      <family val="2"/>
      <charset val="238"/>
      <scheme val="minor"/>
    </font>
    <font>
      <b/>
      <sz val="10"/>
      <name val="Calibri"/>
      <family val="2"/>
      <charset val="238"/>
      <scheme val="minor"/>
    </font>
    <font>
      <b/>
      <i/>
      <sz val="10"/>
      <name val="Tahoma"/>
      <family val="2"/>
      <charset val="238"/>
    </font>
    <font>
      <sz val="11"/>
      <name val="Arial"/>
      <family val="2"/>
      <charset val="238"/>
    </font>
    <font>
      <b/>
      <sz val="10"/>
      <name val="Tahoma"/>
      <family val="2"/>
      <charset val="238"/>
    </font>
    <font>
      <b/>
      <sz val="7"/>
      <name val="Tahoma"/>
      <family val="2"/>
      <charset val="238"/>
    </font>
    <font>
      <b/>
      <sz val="11"/>
      <name val="Arial"/>
      <family val="2"/>
      <charset val="238"/>
    </font>
    <font>
      <b/>
      <i/>
      <sz val="12"/>
      <name val="Tahoma"/>
      <family val="2"/>
      <charset val="238"/>
    </font>
    <font>
      <sz val="11"/>
      <color indexed="10"/>
      <name val="Calibri"/>
      <family val="2"/>
      <charset val="238"/>
      <scheme val="minor"/>
    </font>
    <font>
      <b/>
      <sz val="11"/>
      <color indexed="10"/>
      <name val="Calibri"/>
      <family val="2"/>
      <charset val="238"/>
      <scheme val="minor"/>
    </font>
    <font>
      <sz val="11"/>
      <name val="Calibri"/>
      <family val="2"/>
      <charset val="238"/>
      <scheme val="minor"/>
    </font>
    <font>
      <b/>
      <sz val="11"/>
      <name val="Calibri"/>
      <family val="2"/>
      <charset val="238"/>
      <scheme val="minor"/>
    </font>
    <font>
      <b/>
      <i/>
      <sz val="11"/>
      <name val="Tahoma"/>
      <family val="2"/>
      <charset val="238"/>
    </font>
    <font>
      <b/>
      <sz val="12"/>
      <name val="Arial"/>
      <family val="2"/>
      <charset val="238"/>
    </font>
    <font>
      <b/>
      <u/>
      <sz val="10"/>
      <name val="Arial CE"/>
      <charset val="238"/>
    </font>
    <font>
      <b/>
      <sz val="8"/>
      <color rgb="FFFF0000"/>
      <name val="Arial"/>
      <family val="2"/>
      <charset val="238"/>
    </font>
    <font>
      <b/>
      <sz val="11"/>
      <color rgb="FFFF0000"/>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26"/>
      </patternFill>
    </fill>
    <fill>
      <patternFill patternType="solid">
        <fgColor theme="0"/>
        <bgColor indexed="31"/>
      </patternFill>
    </fill>
    <fill>
      <patternFill patternType="solid">
        <fgColor theme="0"/>
        <bgColor rgb="FFFFFFFF"/>
      </patternFill>
    </fill>
    <fill>
      <patternFill patternType="solid">
        <fgColor rgb="FFFFFF00"/>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right style="medium">
        <color indexed="64"/>
      </right>
      <top/>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6">
    <xf numFmtId="0" fontId="0" fillId="0" borderId="0"/>
    <xf numFmtId="0" fontId="7" fillId="0" borderId="0"/>
    <xf numFmtId="0" fontId="8" fillId="0" borderId="0" applyNumberFormat="0" applyFill="0" applyBorder="0" applyAlignment="0" applyProtection="0"/>
    <xf numFmtId="0" fontId="3" fillId="0" borderId="0"/>
    <xf numFmtId="0" fontId="12" fillId="0" borderId="0"/>
    <xf numFmtId="43" fontId="3" fillId="0" borderId="0" applyFont="0" applyFill="0" applyBorder="0" applyAlignment="0" applyProtection="0"/>
    <xf numFmtId="0" fontId="13" fillId="0" borderId="0"/>
    <xf numFmtId="0" fontId="13" fillId="0" borderId="0"/>
    <xf numFmtId="0" fontId="3" fillId="0" borderId="0"/>
    <xf numFmtId="0" fontId="12" fillId="0" borderId="0"/>
    <xf numFmtId="44" fontId="12" fillId="0" borderId="0" applyFont="0" applyFill="0" applyBorder="0" applyAlignment="0" applyProtection="0"/>
    <xf numFmtId="44" fontId="3" fillId="0" borderId="0" applyFont="0" applyFill="0" applyBorder="0" applyAlignment="0" applyProtection="0"/>
    <xf numFmtId="44" fontId="12" fillId="0" borderId="0" applyFont="0" applyFill="0" applyBorder="0" applyAlignment="0" applyProtection="0"/>
    <xf numFmtId="0" fontId="3" fillId="0" borderId="0"/>
    <xf numFmtId="0" fontId="3" fillId="0" borderId="0"/>
    <xf numFmtId="0" fontId="3" fillId="0" borderId="0"/>
  </cellStyleXfs>
  <cellXfs count="563">
    <xf numFmtId="0" fontId="0" fillId="0" borderId="0" xfId="0"/>
    <xf numFmtId="0" fontId="5" fillId="0" borderId="4" xfId="0" applyFont="1" applyFill="1" applyBorder="1" applyAlignment="1">
      <alignment horizontal="center" vertical="center" wrapText="1"/>
    </xf>
    <xf numFmtId="0" fontId="4" fillId="0" borderId="0" xfId="0" applyFont="1" applyFill="1"/>
    <xf numFmtId="0" fontId="4" fillId="0" borderId="0" xfId="0" applyFont="1"/>
    <xf numFmtId="1" fontId="10" fillId="0" borderId="0" xfId="0" applyNumberFormat="1" applyFont="1" applyFill="1" applyAlignment="1">
      <alignment wrapText="1"/>
    </xf>
    <xf numFmtId="0" fontId="6" fillId="0" borderId="8" xfId="0" applyFont="1" applyBorder="1"/>
    <xf numFmtId="0" fontId="4" fillId="0" borderId="0" xfId="2" applyNumberFormat="1" applyFont="1" applyBorder="1" applyAlignment="1" applyProtection="1">
      <alignment horizontal="center" vertical="center"/>
    </xf>
    <xf numFmtId="43" fontId="0" fillId="0" borderId="0" xfId="0" applyNumberFormat="1"/>
    <xf numFmtId="43" fontId="6" fillId="0" borderId="0" xfId="0" applyNumberFormat="1" applyFont="1" applyBorder="1"/>
    <xf numFmtId="0" fontId="9" fillId="0" borderId="4" xfId="0" applyFont="1" applyBorder="1" applyAlignment="1">
      <alignment horizontal="center" vertical="center"/>
    </xf>
    <xf numFmtId="0" fontId="16" fillId="0" borderId="0" xfId="0" applyFont="1"/>
    <xf numFmtId="0" fontId="3" fillId="0" borderId="0" xfId="0" applyFont="1"/>
    <xf numFmtId="0" fontId="0" fillId="0" borderId="0" xfId="0" applyBorder="1"/>
    <xf numFmtId="0" fontId="19" fillId="0" borderId="0" xfId="0" applyFont="1"/>
    <xf numFmtId="0" fontId="3" fillId="0" borderId="0" xfId="0" applyFont="1" applyAlignment="1">
      <alignment wrapText="1"/>
    </xf>
    <xf numFmtId="0" fontId="4" fillId="0" borderId="0" xfId="0" applyFont="1" applyFill="1" applyBorder="1" applyAlignment="1">
      <alignment horizontal="center" vertical="center" wrapText="1"/>
    </xf>
    <xf numFmtId="2" fontId="9" fillId="0" borderId="0" xfId="0" applyNumberFormat="1" applyFont="1" applyFill="1" applyBorder="1" applyAlignment="1">
      <alignment horizontal="center" vertical="center" wrapText="1"/>
    </xf>
    <xf numFmtId="0" fontId="0" fillId="0" borderId="4" xfId="0" applyBorder="1"/>
    <xf numFmtId="1" fontId="4" fillId="0" borderId="0" xfId="0" applyNumberFormat="1" applyFont="1" applyFill="1" applyAlignment="1">
      <alignment horizontal="center"/>
    </xf>
    <xf numFmtId="0" fontId="21" fillId="0" borderId="0" xfId="0" applyFont="1" applyBorder="1" applyAlignment="1">
      <alignment horizontal="left" vertical="center" wrapText="1"/>
    </xf>
    <xf numFmtId="0" fontId="21" fillId="0" borderId="0" xfId="0" applyFont="1" applyFill="1" applyBorder="1" applyAlignment="1">
      <alignment horizontal="left" vertical="center" wrapText="1"/>
    </xf>
    <xf numFmtId="0" fontId="22" fillId="0" borderId="0" xfId="0" applyFont="1" applyAlignment="1">
      <alignment horizontal="left" vertical="center"/>
    </xf>
    <xf numFmtId="0" fontId="3" fillId="0" borderId="0" xfId="0" applyFont="1" applyAlignment="1"/>
    <xf numFmtId="0" fontId="22" fillId="0" borderId="0" xfId="0" applyFont="1" applyFill="1" applyAlignment="1">
      <alignment horizontal="left" vertical="center" wrapText="1"/>
    </xf>
    <xf numFmtId="0" fontId="22" fillId="0" borderId="0" xfId="0" applyFont="1" applyAlignment="1">
      <alignment vertical="center"/>
    </xf>
    <xf numFmtId="0" fontId="22" fillId="0" borderId="0" xfId="0" applyFont="1" applyFill="1" applyAlignment="1">
      <alignment vertical="center"/>
    </xf>
    <xf numFmtId="44" fontId="23" fillId="0" borderId="0" xfId="0" applyNumberFormat="1" applyFont="1" applyBorder="1" applyAlignment="1">
      <alignment horizontal="center" vertical="center"/>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43" fontId="6" fillId="3" borderId="9" xfId="0" applyNumberFormat="1" applyFont="1" applyFill="1" applyBorder="1"/>
    <xf numFmtId="43" fontId="6" fillId="3" borderId="3" xfId="0" applyNumberFormat="1" applyFont="1" applyFill="1" applyBorder="1"/>
    <xf numFmtId="1" fontId="10" fillId="0" borderId="0" xfId="0" applyNumberFormat="1" applyFont="1" applyFill="1" applyAlignment="1"/>
    <xf numFmtId="0" fontId="0" fillId="0" borderId="0" xfId="0" applyAlignment="1"/>
    <xf numFmtId="0" fontId="4" fillId="0" borderId="0" xfId="0" applyFont="1" applyFill="1" applyAlignment="1"/>
    <xf numFmtId="0" fontId="4" fillId="0" borderId="0" xfId="0" applyFont="1" applyFill="1" applyBorder="1" applyAlignment="1">
      <alignment horizontal="center" vertical="center"/>
    </xf>
    <xf numFmtId="2" fontId="9" fillId="0" borderId="0" xfId="0" applyNumberFormat="1" applyFont="1" applyFill="1" applyBorder="1" applyAlignment="1">
      <alignment horizontal="center" vertical="center"/>
    </xf>
    <xf numFmtId="0" fontId="0" fillId="4" borderId="0" xfId="0" applyFill="1"/>
    <xf numFmtId="0" fontId="0" fillId="0" borderId="0" xfId="0" applyFill="1"/>
    <xf numFmtId="0" fontId="29" fillId="0" borderId="0" xfId="0" applyFont="1" applyAlignment="1">
      <alignment vertical="center"/>
    </xf>
    <xf numFmtId="0" fontId="4" fillId="2" borderId="0" xfId="0" applyFont="1" applyFill="1"/>
    <xf numFmtId="0" fontId="6" fillId="2" borderId="0" xfId="0" applyFont="1" applyFill="1" applyBorder="1"/>
    <xf numFmtId="43" fontId="6" fillId="2" borderId="0" xfId="0" applyNumberFormat="1" applyFont="1" applyFill="1" applyBorder="1"/>
    <xf numFmtId="0" fontId="6" fillId="2" borderId="4" xfId="0" applyFont="1" applyFill="1" applyBorder="1"/>
    <xf numFmtId="0" fontId="4" fillId="2" borderId="0" xfId="2" applyNumberFormat="1" applyFont="1" applyFill="1" applyBorder="1" applyAlignment="1" applyProtection="1">
      <alignment horizontal="center" vertical="center"/>
    </xf>
    <xf numFmtId="0" fontId="0" fillId="0" borderId="0" xfId="0" applyAlignment="1"/>
    <xf numFmtId="0" fontId="4" fillId="2" borderId="4" xfId="0" applyFont="1" applyFill="1" applyBorder="1" applyAlignment="1">
      <alignment horizontal="center" vertical="center"/>
    </xf>
    <xf numFmtId="0" fontId="4" fillId="2" borderId="4" xfId="0" applyFont="1" applyFill="1" applyBorder="1"/>
    <xf numFmtId="43" fontId="6" fillId="2" borderId="4" xfId="0" applyNumberFormat="1" applyFont="1" applyFill="1" applyBorder="1"/>
    <xf numFmtId="0" fontId="4" fillId="2" borderId="4" xfId="2" applyNumberFormat="1" applyFont="1" applyFill="1" applyBorder="1" applyAlignment="1" applyProtection="1">
      <alignment horizontal="center" vertical="center"/>
    </xf>
    <xf numFmtId="0" fontId="5"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2" fontId="9" fillId="2"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0" fontId="4" fillId="2" borderId="4" xfId="0" applyFont="1" applyFill="1" applyBorder="1" applyAlignment="1">
      <alignment horizontal="left" vertical="center" wrapText="1"/>
    </xf>
    <xf numFmtId="164" fontId="4" fillId="2" borderId="4" xfId="0" applyNumberFormat="1" applyFont="1" applyFill="1" applyBorder="1" applyAlignment="1">
      <alignment horizontal="center" vertical="center" wrapText="1"/>
    </xf>
    <xf numFmtId="43" fontId="4" fillId="2" borderId="4" xfId="0" applyNumberFormat="1" applyFont="1" applyFill="1" applyBorder="1" applyAlignment="1">
      <alignment horizontal="center" vertical="center" wrapText="1"/>
    </xf>
    <xf numFmtId="9" fontId="4" fillId="2" borderId="4" xfId="0" applyNumberFormat="1" applyFont="1" applyFill="1" applyBorder="1" applyAlignment="1">
      <alignment horizontal="center" vertical="center" wrapText="1"/>
    </xf>
    <xf numFmtId="0" fontId="4" fillId="2" borderId="4" xfId="0" applyFont="1" applyFill="1" applyBorder="1" applyAlignment="1">
      <alignment horizontal="left" wrapText="1"/>
    </xf>
    <xf numFmtId="0" fontId="4" fillId="2" borderId="4" xfId="0" applyFont="1" applyFill="1" applyBorder="1" applyAlignment="1">
      <alignment horizontal="left" vertical="top" wrapText="1"/>
    </xf>
    <xf numFmtId="0" fontId="4" fillId="2" borderId="4" xfId="0" applyFont="1" applyFill="1" applyBorder="1" applyAlignment="1">
      <alignment vertical="center"/>
    </xf>
    <xf numFmtId="0" fontId="21" fillId="2" borderId="0" xfId="0" applyFont="1" applyFill="1" applyAlignment="1">
      <alignment vertical="center" wrapText="1"/>
    </xf>
    <xf numFmtId="0" fontId="21" fillId="2" borderId="0" xfId="0" applyFont="1" applyFill="1" applyBorder="1" applyAlignment="1">
      <alignment horizontal="left" vertical="center" wrapText="1"/>
    </xf>
    <xf numFmtId="0" fontId="0" fillId="2" borderId="0" xfId="0" applyFill="1"/>
    <xf numFmtId="0" fontId="22" fillId="2" borderId="0" xfId="0" applyFont="1" applyFill="1" applyAlignment="1">
      <alignment horizontal="left" vertical="center"/>
    </xf>
    <xf numFmtId="0" fontId="4" fillId="2" borderId="0" xfId="2" applyNumberFormat="1" applyFont="1" applyFill="1" applyBorder="1" applyAlignment="1" applyProtection="1">
      <alignment vertical="center"/>
    </xf>
    <xf numFmtId="0" fontId="22" fillId="2" borderId="0" xfId="0" applyFont="1" applyFill="1" applyAlignment="1">
      <alignment horizontal="left" vertical="center" wrapText="1"/>
    </xf>
    <xf numFmtId="0" fontId="3" fillId="2" borderId="0" xfId="0" applyFont="1" applyFill="1" applyAlignment="1">
      <alignment wrapText="1"/>
    </xf>
    <xf numFmtId="0" fontId="22" fillId="2" borderId="0" xfId="0" applyFont="1" applyFill="1" applyAlignment="1">
      <alignment vertical="center"/>
    </xf>
    <xf numFmtId="0" fontId="5"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2" fontId="9" fillId="2" borderId="6"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0" fontId="4" fillId="5" borderId="4" xfId="13" applyFont="1" applyFill="1" applyBorder="1" applyAlignment="1">
      <alignment horizontal="left" vertical="center" wrapText="1"/>
    </xf>
    <xf numFmtId="2" fontId="4" fillId="2" borderId="6" xfId="0" applyNumberFormat="1" applyFont="1" applyFill="1" applyBorder="1" applyAlignment="1">
      <alignment horizontal="center" vertical="center" wrapText="1"/>
    </xf>
    <xf numFmtId="9" fontId="4" fillId="2" borderId="6" xfId="0" applyNumberFormat="1" applyFont="1" applyFill="1" applyBorder="1" applyAlignment="1">
      <alignment horizontal="center" vertical="center" wrapText="1"/>
    </xf>
    <xf numFmtId="0" fontId="6" fillId="2" borderId="8" xfId="0" applyFont="1" applyFill="1" applyBorder="1"/>
    <xf numFmtId="43" fontId="6" fillId="2" borderId="9" xfId="0" applyNumberFormat="1" applyFont="1" applyFill="1" applyBorder="1"/>
    <xf numFmtId="43" fontId="6" fillId="2" borderId="3" xfId="0" applyNumberFormat="1" applyFont="1" applyFill="1" applyBorder="1"/>
    <xf numFmtId="0" fontId="3" fillId="2" borderId="0" xfId="0" applyFont="1" applyFill="1" applyAlignment="1"/>
    <xf numFmtId="44" fontId="23" fillId="2" borderId="0" xfId="0" applyNumberFormat="1" applyFont="1" applyFill="1" applyBorder="1" applyAlignment="1">
      <alignment horizontal="center" vertical="center"/>
    </xf>
    <xf numFmtId="0" fontId="22" fillId="0" borderId="0" xfId="0" applyFont="1" applyFill="1" applyBorder="1" applyAlignment="1">
      <alignment horizontal="left" vertical="center"/>
    </xf>
    <xf numFmtId="0" fontId="3" fillId="0" borderId="0" xfId="0" applyFont="1" applyBorder="1" applyAlignment="1"/>
    <xf numFmtId="1" fontId="4" fillId="0" borderId="0" xfId="0" applyNumberFormat="1" applyFont="1" applyFill="1" applyBorder="1" applyAlignment="1">
      <alignment horizontal="center"/>
    </xf>
    <xf numFmtId="0" fontId="1" fillId="2" borderId="0" xfId="0" applyFont="1" applyFill="1" applyBorder="1" applyAlignment="1"/>
    <xf numFmtId="0" fontId="1" fillId="2" borderId="31" xfId="0" applyFont="1" applyFill="1" applyBorder="1" applyAlignment="1"/>
    <xf numFmtId="0" fontId="17" fillId="2" borderId="0" xfId="0" applyFont="1" applyFill="1" applyAlignment="1"/>
    <xf numFmtId="0" fontId="6" fillId="2" borderId="0" xfId="0" applyFont="1" applyFill="1" applyBorder="1" applyAlignment="1">
      <alignment horizontal="center"/>
    </xf>
    <xf numFmtId="0" fontId="4" fillId="2" borderId="10" xfId="0" applyFont="1" applyFill="1" applyBorder="1" applyAlignment="1">
      <alignment horizontal="left" vertical="center" wrapText="1"/>
    </xf>
    <xf numFmtId="0" fontId="4" fillId="2" borderId="10" xfId="0" applyFont="1" applyFill="1" applyBorder="1" applyAlignment="1">
      <alignment vertical="center" wrapText="1"/>
    </xf>
    <xf numFmtId="0" fontId="4" fillId="2" borderId="4" xfId="0" applyFont="1" applyFill="1" applyBorder="1" applyAlignment="1">
      <alignment vertical="center" wrapText="1"/>
    </xf>
    <xf numFmtId="1" fontId="4" fillId="2" borderId="0" xfId="0" applyNumberFormat="1" applyFont="1" applyFill="1" applyAlignment="1">
      <alignment horizontal="center"/>
    </xf>
    <xf numFmtId="0" fontId="4" fillId="2" borderId="0" xfId="0" applyFont="1" applyFill="1" applyAlignment="1"/>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4" fillId="2" borderId="4" xfId="0" applyFont="1" applyFill="1" applyBorder="1" applyAlignment="1">
      <alignment horizontal="left" vertical="center" wrapText="1"/>
    </xf>
    <xf numFmtId="0" fontId="4" fillId="2" borderId="10" xfId="0" applyFont="1" applyFill="1" applyBorder="1" applyAlignment="1">
      <alignment horizontal="left" vertical="top" wrapText="1"/>
    </xf>
    <xf numFmtId="0" fontId="4" fillId="2" borderId="10" xfId="0" applyFont="1" applyFill="1" applyBorder="1" applyAlignment="1">
      <alignment horizontal="center" vertical="center" wrapText="1"/>
    </xf>
    <xf numFmtId="9" fontId="4" fillId="2" borderId="5" xfId="0" applyNumberFormat="1" applyFont="1" applyFill="1" applyBorder="1" applyAlignment="1">
      <alignment horizontal="center" vertical="center" wrapText="1"/>
    </xf>
    <xf numFmtId="43" fontId="4" fillId="2" borderId="5" xfId="0" applyNumberFormat="1" applyFont="1" applyFill="1" applyBorder="1" applyAlignment="1">
      <alignment horizontal="center" vertical="center" wrapText="1"/>
    </xf>
    <xf numFmtId="0" fontId="6" fillId="2" borderId="4" xfId="0" applyFont="1" applyFill="1" applyBorder="1" applyAlignment="1">
      <alignment horizontal="center" vertical="center"/>
    </xf>
    <xf numFmtId="3" fontId="2" fillId="2" borderId="4" xfId="0" applyNumberFormat="1" applyFont="1" applyFill="1" applyBorder="1" applyAlignment="1">
      <alignment horizontal="center" vertical="center" wrapText="1"/>
    </xf>
    <xf numFmtId="43" fontId="6" fillId="2" borderId="18" xfId="0" applyNumberFormat="1" applyFont="1" applyFill="1" applyBorder="1"/>
    <xf numFmtId="0" fontId="3" fillId="2" borderId="0" xfId="0" applyFont="1" applyFill="1"/>
    <xf numFmtId="0" fontId="18" fillId="2" borderId="1" xfId="0" applyFont="1" applyFill="1" applyBorder="1"/>
    <xf numFmtId="0" fontId="2" fillId="2" borderId="15" xfId="0" applyFont="1" applyFill="1" applyBorder="1"/>
    <xf numFmtId="0" fontId="2" fillId="2" borderId="2" xfId="0" applyFont="1" applyFill="1" applyBorder="1"/>
    <xf numFmtId="0" fontId="2" fillId="2" borderId="3" xfId="0" applyFont="1" applyFill="1" applyBorder="1"/>
    <xf numFmtId="0" fontId="4" fillId="2" borderId="11" xfId="0" applyFont="1" applyFill="1" applyBorder="1" applyAlignment="1">
      <alignment horizontal="center" vertical="center" wrapText="1"/>
    </xf>
    <xf numFmtId="0" fontId="6" fillId="2" borderId="24" xfId="0" applyFont="1" applyFill="1" applyBorder="1" applyAlignment="1">
      <alignment vertical="center"/>
    </xf>
    <xf numFmtId="0" fontId="4" fillId="2" borderId="22" xfId="0" applyFont="1" applyFill="1" applyBorder="1" applyAlignment="1">
      <alignment vertical="center"/>
    </xf>
    <xf numFmtId="0" fontId="4" fillId="2" borderId="22" xfId="0" applyFont="1" applyFill="1" applyBorder="1" applyAlignment="1">
      <alignment vertical="center" wrapText="1"/>
    </xf>
    <xf numFmtId="0" fontId="4" fillId="2" borderId="23" xfId="0" applyFont="1" applyFill="1" applyBorder="1" applyAlignment="1">
      <alignment vertical="center" wrapText="1"/>
    </xf>
    <xf numFmtId="0" fontId="6" fillId="2" borderId="0" xfId="0" applyFont="1" applyFill="1" applyBorder="1" applyAlignment="1">
      <alignment vertical="center" wrapText="1"/>
    </xf>
    <xf numFmtId="0" fontId="4" fillId="2" borderId="0" xfId="0" applyFont="1" applyFill="1" applyBorder="1" applyAlignment="1">
      <alignment vertical="center" wrapText="1"/>
    </xf>
    <xf numFmtId="0" fontId="4" fillId="2" borderId="12" xfId="0" applyFont="1" applyFill="1" applyBorder="1" applyAlignment="1">
      <alignment vertical="center" wrapText="1"/>
    </xf>
    <xf numFmtId="0" fontId="6" fillId="2" borderId="14" xfId="0" applyFont="1" applyFill="1" applyBorder="1" applyAlignment="1">
      <alignment vertical="center"/>
    </xf>
    <xf numFmtId="0" fontId="4" fillId="2" borderId="12" xfId="0" applyFont="1" applyFill="1" applyBorder="1" applyAlignment="1">
      <alignment vertical="center"/>
    </xf>
    <xf numFmtId="0" fontId="6" fillId="2" borderId="14" xfId="0" applyFont="1" applyFill="1" applyBorder="1" applyAlignment="1">
      <alignment vertical="top"/>
    </xf>
    <xf numFmtId="0" fontId="6" fillId="2" borderId="6" xfId="0" applyFont="1" applyFill="1" applyBorder="1" applyAlignment="1">
      <alignment horizontal="center" vertical="center"/>
    </xf>
    <xf numFmtId="43" fontId="4" fillId="2" borderId="6" xfId="0" applyNumberFormat="1" applyFont="1" applyFill="1" applyBorder="1" applyAlignment="1">
      <alignment horizontal="center" vertical="center"/>
    </xf>
    <xf numFmtId="43" fontId="4" fillId="2" borderId="4" xfId="0" applyNumberFormat="1" applyFont="1" applyFill="1" applyBorder="1" applyAlignment="1">
      <alignment vertical="center"/>
    </xf>
    <xf numFmtId="9" fontId="4" fillId="2" borderId="6" xfId="0" applyNumberFormat="1" applyFont="1" applyFill="1" applyBorder="1" applyAlignment="1">
      <alignment horizontal="center" vertical="center"/>
    </xf>
    <xf numFmtId="43" fontId="4" fillId="2" borderId="4" xfId="0" applyNumberFormat="1" applyFont="1" applyFill="1" applyBorder="1" applyAlignment="1">
      <alignment horizontal="center" vertical="center"/>
    </xf>
    <xf numFmtId="0" fontId="9" fillId="2" borderId="4" xfId="0" applyFont="1" applyFill="1" applyBorder="1" applyAlignment="1">
      <alignment vertical="center"/>
    </xf>
    <xf numFmtId="9" fontId="4" fillId="2" borderId="4" xfId="0" applyNumberFormat="1" applyFont="1" applyFill="1" applyBorder="1" applyAlignment="1">
      <alignment horizontal="center" vertical="center"/>
    </xf>
    <xf numFmtId="43" fontId="4" fillId="2" borderId="0" xfId="0" applyNumberFormat="1" applyFont="1" applyFill="1"/>
    <xf numFmtId="43" fontId="6" fillId="2" borderId="15" xfId="0" applyNumberFormat="1" applyFont="1" applyFill="1" applyBorder="1"/>
    <xf numFmtId="2" fontId="4" fillId="2" borderId="4" xfId="0" applyNumberFormat="1" applyFont="1" applyFill="1" applyBorder="1" applyAlignment="1">
      <alignment horizontal="center" vertical="center" wrapText="1"/>
    </xf>
    <xf numFmtId="0" fontId="4" fillId="2" borderId="12" xfId="0" applyFont="1" applyFill="1" applyBorder="1" applyAlignment="1">
      <alignment vertical="top"/>
    </xf>
    <xf numFmtId="0" fontId="4" fillId="2" borderId="12" xfId="0" applyFont="1" applyFill="1" applyBorder="1" applyAlignment="1">
      <alignment vertical="top" wrapText="1"/>
    </xf>
    <xf numFmtId="0" fontId="4" fillId="2" borderId="13" xfId="0" applyFont="1" applyFill="1" applyBorder="1" applyAlignment="1">
      <alignment vertical="top"/>
    </xf>
    <xf numFmtId="0" fontId="6" fillId="2" borderId="6" xfId="0" applyFont="1" applyFill="1" applyBorder="1" applyAlignment="1">
      <alignment horizontal="center" vertical="top"/>
    </xf>
    <xf numFmtId="0" fontId="4" fillId="2" borderId="21" xfId="0" applyFont="1" applyFill="1" applyBorder="1" applyAlignment="1">
      <alignment horizontal="center"/>
    </xf>
    <xf numFmtId="0" fontId="4" fillId="2" borderId="6" xfId="0" applyFont="1" applyFill="1" applyBorder="1" applyAlignment="1">
      <alignment vertical="center" wrapText="1"/>
    </xf>
    <xf numFmtId="0" fontId="9" fillId="2" borderId="4" xfId="0" applyFont="1" applyFill="1" applyBorder="1" applyAlignment="1">
      <alignment vertical="center" wrapText="1"/>
    </xf>
    <xf numFmtId="0" fontId="17" fillId="2" borderId="0" xfId="0" applyFont="1" applyFill="1"/>
    <xf numFmtId="43" fontId="6" fillId="2" borderId="0" xfId="0" applyNumberFormat="1" applyFont="1" applyFill="1" applyBorder="1" applyAlignment="1"/>
    <xf numFmtId="43" fontId="3" fillId="2" borderId="0" xfId="0" applyNumberFormat="1" applyFont="1" applyFill="1" applyAlignment="1"/>
    <xf numFmtId="43" fontId="6" fillId="2" borderId="17" xfId="0" applyNumberFormat="1" applyFont="1" applyFill="1" applyBorder="1"/>
    <xf numFmtId="2" fontId="9" fillId="2" borderId="4" xfId="0" applyNumberFormat="1" applyFont="1" applyFill="1" applyBorder="1" applyAlignment="1">
      <alignment vertical="center"/>
    </xf>
    <xf numFmtId="9" fontId="9" fillId="2" borderId="4" xfId="0" applyNumberFormat="1" applyFont="1" applyFill="1" applyBorder="1" applyAlignment="1">
      <alignment horizontal="center" vertical="center"/>
    </xf>
    <xf numFmtId="43" fontId="9" fillId="2" borderId="4" xfId="0" applyNumberFormat="1" applyFont="1" applyFill="1" applyBorder="1" applyAlignment="1">
      <alignment vertical="center"/>
    </xf>
    <xf numFmtId="44" fontId="9" fillId="2" borderId="4" xfId="0" applyNumberFormat="1" applyFont="1" applyFill="1" applyBorder="1" applyAlignment="1">
      <alignment vertical="center"/>
    </xf>
    <xf numFmtId="44" fontId="9" fillId="2" borderId="4" xfId="0" applyNumberFormat="1" applyFont="1" applyFill="1" applyBorder="1" applyAlignment="1">
      <alignment horizontal="center" vertical="center"/>
    </xf>
    <xf numFmtId="0" fontId="20" fillId="7" borderId="4" xfId="0" applyFont="1" applyFill="1" applyBorder="1" applyAlignment="1">
      <alignment vertical="center" wrapText="1"/>
    </xf>
    <xf numFmtId="0" fontId="25" fillId="7" borderId="4" xfId="0" applyFont="1" applyFill="1" applyBorder="1" applyAlignment="1">
      <alignment vertical="center" wrapText="1"/>
    </xf>
    <xf numFmtId="2" fontId="4" fillId="2" borderId="4" xfId="0" applyNumberFormat="1" applyFont="1" applyFill="1" applyBorder="1" applyAlignment="1">
      <alignment vertical="center"/>
    </xf>
    <xf numFmtId="0" fontId="4" fillId="2" borderId="5" xfId="0" applyFont="1" applyFill="1" applyBorder="1" applyAlignment="1">
      <alignment horizontal="center" vertical="center"/>
    </xf>
    <xf numFmtId="0" fontId="20" fillId="2" borderId="5" xfId="0" applyFont="1" applyFill="1" applyBorder="1" applyAlignment="1">
      <alignment vertical="center" wrapText="1"/>
    </xf>
    <xf numFmtId="0" fontId="20" fillId="2" borderId="4" xfId="0" applyFont="1" applyFill="1" applyBorder="1" applyAlignment="1">
      <alignment vertical="center" wrapText="1"/>
    </xf>
    <xf numFmtId="0" fontId="6" fillId="2" borderId="5" xfId="0" applyFont="1" applyFill="1" applyBorder="1" applyAlignment="1">
      <alignment horizontal="center" vertical="center"/>
    </xf>
    <xf numFmtId="9" fontId="4" fillId="2" borderId="5" xfId="0" applyNumberFormat="1" applyFont="1" applyFill="1" applyBorder="1" applyAlignment="1">
      <alignment horizontal="center" vertical="center"/>
    </xf>
    <xf numFmtId="0" fontId="20" fillId="2" borderId="6" xfId="0" applyFont="1" applyFill="1" applyBorder="1" applyAlignment="1">
      <alignment vertical="center" wrapText="1"/>
    </xf>
    <xf numFmtId="0" fontId="20" fillId="2" borderId="16" xfId="0" applyFont="1" applyFill="1" applyBorder="1" applyAlignment="1">
      <alignment vertical="center" wrapText="1"/>
    </xf>
    <xf numFmtId="0" fontId="4" fillId="2" borderId="4" xfId="0" applyFont="1" applyFill="1" applyBorder="1" applyAlignment="1">
      <alignment horizontal="left" vertical="center"/>
    </xf>
    <xf numFmtId="0" fontId="25" fillId="2" borderId="4" xfId="0" applyFont="1" applyFill="1" applyBorder="1" applyAlignment="1">
      <alignment vertical="center" wrapText="1"/>
    </xf>
    <xf numFmtId="0" fontId="2" fillId="2" borderId="4" xfId="0" applyFont="1" applyFill="1" applyBorder="1"/>
    <xf numFmtId="44" fontId="4" fillId="2" borderId="4" xfId="0" applyNumberFormat="1" applyFont="1" applyFill="1" applyBorder="1" applyAlignment="1">
      <alignment vertical="center"/>
    </xf>
    <xf numFmtId="44" fontId="4" fillId="2" borderId="4" xfId="0" applyNumberFormat="1" applyFont="1" applyFill="1" applyBorder="1" applyAlignment="1">
      <alignment horizontal="center"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4" fillId="2" borderId="0" xfId="0" applyFont="1" applyFill="1" applyBorder="1" applyAlignment="1">
      <alignment horizontal="center"/>
    </xf>
    <xf numFmtId="43" fontId="4" fillId="2" borderId="0" xfId="0" applyNumberFormat="1" applyFont="1" applyFill="1" applyBorder="1"/>
    <xf numFmtId="44" fontId="31" fillId="2" borderId="0" xfId="0" applyNumberFormat="1" applyFont="1" applyFill="1" applyBorder="1" applyAlignment="1">
      <alignment horizontal="center" vertical="center"/>
    </xf>
    <xf numFmtId="43" fontId="4" fillId="2" borderId="4" xfId="0" applyNumberFormat="1" applyFont="1" applyFill="1" applyBorder="1"/>
    <xf numFmtId="0" fontId="20" fillId="2" borderId="4" xfId="0" applyFont="1" applyFill="1" applyBorder="1" applyAlignment="1">
      <alignment horizontal="center" vertical="center"/>
    </xf>
    <xf numFmtId="0" fontId="20" fillId="2" borderId="4" xfId="0" applyFont="1" applyFill="1" applyBorder="1" applyAlignment="1">
      <alignment horizontal="center" vertical="center" wrapText="1"/>
    </xf>
    <xf numFmtId="2" fontId="20" fillId="2" borderId="4" xfId="0" applyNumberFormat="1" applyFont="1" applyFill="1" applyBorder="1" applyAlignment="1">
      <alignment horizontal="center" vertical="center" wrapText="1"/>
    </xf>
    <xf numFmtId="0" fontId="4" fillId="7" borderId="4" xfId="0" applyFont="1" applyFill="1" applyBorder="1" applyAlignment="1">
      <alignment vertical="center" wrapText="1"/>
    </xf>
    <xf numFmtId="0" fontId="4" fillId="2" borderId="5" xfId="0" applyFont="1" applyFill="1" applyBorder="1" applyAlignment="1">
      <alignment vertical="center" wrapText="1"/>
    </xf>
    <xf numFmtId="0" fontId="14" fillId="2" borderId="4" xfId="0" applyFont="1" applyFill="1" applyBorder="1" applyAlignment="1">
      <alignment vertical="center" wrapText="1"/>
    </xf>
    <xf numFmtId="43" fontId="4" fillId="2" borderId="5" xfId="0" applyNumberFormat="1" applyFont="1" applyFill="1" applyBorder="1" applyAlignment="1">
      <alignment vertical="center"/>
    </xf>
    <xf numFmtId="43" fontId="6" fillId="2" borderId="32" xfId="0" applyNumberFormat="1" applyFont="1" applyFill="1" applyBorder="1"/>
    <xf numFmtId="43" fontId="4" fillId="2" borderId="15" xfId="0" applyNumberFormat="1" applyFont="1" applyFill="1" applyBorder="1"/>
    <xf numFmtId="43" fontId="4" fillId="2" borderId="3" xfId="0" applyNumberFormat="1" applyFont="1" applyFill="1" applyBorder="1"/>
    <xf numFmtId="0" fontId="4" fillId="0" borderId="0" xfId="0" applyFont="1" applyFill="1" applyAlignment="1">
      <alignment vertical="center"/>
    </xf>
    <xf numFmtId="0" fontId="20" fillId="7" borderId="4" xfId="0" applyFont="1" applyFill="1" applyBorder="1" applyAlignment="1">
      <alignment horizontal="left" vertical="top" wrapText="1"/>
    </xf>
    <xf numFmtId="0" fontId="20" fillId="7" borderId="4" xfId="0" applyFont="1" applyFill="1" applyBorder="1" applyAlignment="1">
      <alignment horizontal="center" vertical="center" wrapText="1"/>
    </xf>
    <xf numFmtId="0" fontId="6" fillId="2" borderId="0" xfId="2" applyNumberFormat="1" applyFont="1" applyFill="1" applyBorder="1" applyAlignment="1" applyProtection="1">
      <alignment horizontal="center" vertical="center"/>
    </xf>
    <xf numFmtId="0" fontId="21" fillId="2" borderId="0" xfId="0" applyFont="1" applyFill="1" applyAlignment="1">
      <alignment horizontal="left" vertical="center"/>
    </xf>
    <xf numFmtId="0" fontId="21" fillId="2" borderId="0" xfId="0" applyFont="1" applyFill="1" applyAlignment="1">
      <alignment vertical="center"/>
    </xf>
    <xf numFmtId="0" fontId="21" fillId="2" borderId="0" xfId="0" applyFont="1" applyFill="1" applyAlignment="1">
      <alignment horizontal="left" vertical="center" wrapText="1"/>
    </xf>
    <xf numFmtId="1" fontId="6" fillId="2" borderId="0" xfId="0" applyNumberFormat="1" applyFont="1" applyFill="1" applyAlignment="1">
      <alignment horizontal="center"/>
    </xf>
    <xf numFmtId="43" fontId="4" fillId="2" borderId="5" xfId="0" applyNumberFormat="1" applyFont="1" applyFill="1" applyBorder="1" applyAlignment="1">
      <alignment horizontal="center" vertical="center"/>
    </xf>
    <xf numFmtId="0" fontId="20" fillId="2" borderId="4" xfId="0" applyFont="1" applyFill="1" applyBorder="1" applyAlignment="1">
      <alignment horizontal="left" vertical="center" wrapText="1"/>
    </xf>
    <xf numFmtId="0" fontId="32" fillId="7" borderId="4" xfId="0" applyFont="1" applyFill="1" applyBorder="1" applyAlignment="1">
      <alignment horizontal="left" vertical="top" wrapText="1"/>
    </xf>
    <xf numFmtId="0" fontId="26" fillId="2" borderId="4" xfId="0" applyFont="1" applyFill="1" applyBorder="1" applyAlignment="1">
      <alignment horizontal="center" vertical="center"/>
    </xf>
    <xf numFmtId="2" fontId="11" fillId="2" borderId="4" xfId="0" applyNumberFormat="1" applyFont="1" applyFill="1" applyBorder="1" applyAlignment="1">
      <alignment horizontal="center" vertical="center" wrapText="1"/>
    </xf>
    <xf numFmtId="43" fontId="24" fillId="2" borderId="0" xfId="0" applyNumberFormat="1" applyFont="1" applyFill="1" applyBorder="1"/>
    <xf numFmtId="0" fontId="14" fillId="2" borderId="0" xfId="0" applyFont="1" applyFill="1"/>
    <xf numFmtId="44" fontId="4" fillId="2" borderId="5" xfId="0" applyNumberFormat="1" applyFont="1" applyFill="1" applyBorder="1" applyAlignment="1">
      <alignment horizontal="center" vertical="center"/>
    </xf>
    <xf numFmtId="0" fontId="33" fillId="2" borderId="0" xfId="0" applyFont="1" applyFill="1"/>
    <xf numFmtId="43" fontId="20" fillId="2" borderId="4" xfId="0" applyNumberFormat="1" applyFont="1" applyFill="1" applyBorder="1" applyAlignment="1">
      <alignment horizontal="center" vertical="center"/>
    </xf>
    <xf numFmtId="9" fontId="20" fillId="2" borderId="4" xfId="0" applyNumberFormat="1" applyFont="1" applyFill="1" applyBorder="1" applyAlignment="1">
      <alignment horizontal="center" vertical="center"/>
    </xf>
    <xf numFmtId="0" fontId="20" fillId="2" borderId="0" xfId="0" applyFont="1" applyFill="1"/>
    <xf numFmtId="43" fontId="20" fillId="2" borderId="0" xfId="0" applyNumberFormat="1" applyFont="1" applyFill="1"/>
    <xf numFmtId="0" fontId="20" fillId="2" borderId="6" xfId="0" applyFont="1" applyFill="1" applyBorder="1" applyAlignment="1">
      <alignment horizontal="center" vertical="center" wrapText="1"/>
    </xf>
    <xf numFmtId="0" fontId="20" fillId="2" borderId="6" xfId="0" applyFont="1" applyFill="1" applyBorder="1" applyAlignment="1">
      <alignment horizontal="center" vertical="center"/>
    </xf>
    <xf numFmtId="0" fontId="20" fillId="2" borderId="11" xfId="0" applyFont="1" applyFill="1" applyBorder="1" applyAlignment="1">
      <alignment horizontal="center" vertical="center" wrapText="1"/>
    </xf>
    <xf numFmtId="43" fontId="4" fillId="2" borderId="5" xfId="0" applyNumberFormat="1" applyFont="1" applyFill="1" applyBorder="1" applyAlignment="1">
      <alignment horizontal="center" vertical="center"/>
    </xf>
    <xf numFmtId="9" fontId="4" fillId="2" borderId="5" xfId="0" applyNumberFormat="1" applyFont="1" applyFill="1" applyBorder="1" applyAlignment="1">
      <alignment horizontal="center" vertical="center"/>
    </xf>
    <xf numFmtId="0" fontId="6" fillId="2" borderId="5"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9" fontId="6" fillId="2" borderId="5"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wrapText="1"/>
    </xf>
    <xf numFmtId="2" fontId="4" fillId="2" borderId="4" xfId="0" applyNumberFormat="1" applyFont="1" applyFill="1" applyBorder="1" applyAlignment="1">
      <alignment horizontal="center" vertical="center" wrapText="1"/>
    </xf>
    <xf numFmtId="0" fontId="20"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43" fontId="4" fillId="2" borderId="4" xfId="0" applyNumberFormat="1" applyFont="1" applyFill="1" applyBorder="1" applyAlignment="1">
      <alignment horizontal="center" vertical="center"/>
    </xf>
    <xf numFmtId="9" fontId="4" fillId="2" borderId="4" xfId="0" applyNumberFormat="1" applyFont="1" applyFill="1" applyBorder="1" applyAlignment="1">
      <alignment horizontal="center" vertical="center"/>
    </xf>
    <xf numFmtId="0" fontId="4" fillId="2" borderId="0" xfId="0" applyFont="1" applyFill="1" applyAlignment="1">
      <alignment wrapText="1"/>
    </xf>
    <xf numFmtId="0" fontId="20" fillId="2" borderId="4" xfId="0" applyFont="1" applyFill="1" applyBorder="1" applyAlignment="1">
      <alignment horizontal="center" vertical="center" wrapText="1"/>
    </xf>
    <xf numFmtId="0" fontId="3" fillId="0" borderId="4" xfId="0" applyFont="1" applyBorder="1"/>
    <xf numFmtId="0" fontId="4" fillId="2" borderId="0" xfId="2" applyNumberFormat="1" applyFont="1" applyFill="1" applyBorder="1" applyAlignment="1" applyProtection="1">
      <alignment vertical="center" wrapText="1"/>
    </xf>
    <xf numFmtId="0" fontId="0" fillId="2" borderId="0" xfId="0" applyFill="1" applyBorder="1" applyAlignment="1"/>
    <xf numFmtId="0" fontId="21" fillId="2" borderId="4" xfId="0" applyFont="1" applyFill="1" applyBorder="1" applyAlignment="1">
      <alignment vertical="center" wrapText="1"/>
    </xf>
    <xf numFmtId="0" fontId="21" fillId="2" borderId="4" xfId="0" applyFont="1" applyFill="1" applyBorder="1" applyAlignment="1">
      <alignment horizontal="left" vertical="center" wrapText="1"/>
    </xf>
    <xf numFmtId="0" fontId="4" fillId="2" borderId="5" xfId="0" applyFont="1" applyFill="1" applyBorder="1"/>
    <xf numFmtId="0" fontId="4" fillId="2" borderId="0" xfId="0" applyFont="1" applyFill="1" applyBorder="1"/>
    <xf numFmtId="0" fontId="0" fillId="0" borderId="0" xfId="0" applyBorder="1" applyAlignment="1"/>
    <xf numFmtId="0" fontId="0" fillId="2" borderId="0" xfId="0" applyFill="1" applyBorder="1"/>
    <xf numFmtId="0" fontId="22" fillId="2" borderId="0" xfId="0" applyFont="1" applyFill="1" applyBorder="1" applyAlignment="1">
      <alignment horizontal="left" vertical="center"/>
    </xf>
    <xf numFmtId="1" fontId="10" fillId="2" borderId="0" xfId="0" applyNumberFormat="1" applyFont="1" applyFill="1" applyBorder="1" applyAlignment="1">
      <alignment wrapText="1"/>
    </xf>
    <xf numFmtId="0" fontId="21" fillId="2" borderId="0" xfId="0" applyFont="1" applyFill="1" applyBorder="1" applyAlignment="1">
      <alignment vertical="center" wrapText="1"/>
    </xf>
    <xf numFmtId="0" fontId="4" fillId="2" borderId="5" xfId="0" applyFont="1" applyFill="1" applyBorder="1" applyAlignment="1">
      <alignment horizontal="left" vertical="top" wrapText="1"/>
    </xf>
    <xf numFmtId="0" fontId="28" fillId="0" borderId="4" xfId="0" applyFont="1" applyBorder="1" applyAlignment="1">
      <alignment horizontal="left" vertical="center"/>
    </xf>
    <xf numFmtId="0" fontId="6" fillId="2" borderId="4" xfId="0" applyFont="1" applyFill="1" applyBorder="1" applyAlignment="1">
      <alignment wrapText="1"/>
    </xf>
    <xf numFmtId="0" fontId="4" fillId="2" borderId="4" xfId="2" applyNumberFormat="1" applyFont="1" applyFill="1" applyBorder="1" applyAlignment="1" applyProtection="1">
      <alignment horizontal="center" vertical="center" wrapText="1"/>
    </xf>
    <xf numFmtId="0" fontId="6" fillId="2" borderId="16" xfId="0" applyFont="1" applyFill="1" applyBorder="1" applyAlignment="1"/>
    <xf numFmtId="0" fontId="6" fillId="2" borderId="30" xfId="0" applyFont="1" applyFill="1" applyBorder="1" applyAlignment="1"/>
    <xf numFmtId="0" fontId="6" fillId="2" borderId="10" xfId="0" applyFont="1" applyFill="1" applyBorder="1" applyAlignment="1"/>
    <xf numFmtId="0" fontId="20" fillId="2" borderId="4" xfId="0" applyFont="1" applyFill="1" applyBorder="1"/>
    <xf numFmtId="0" fontId="20" fillId="2" borderId="0" xfId="0" applyFont="1" applyFill="1" applyBorder="1"/>
    <xf numFmtId="0" fontId="6" fillId="0" borderId="4" xfId="0" applyFont="1" applyFill="1" applyBorder="1"/>
    <xf numFmtId="0" fontId="4" fillId="2" borderId="6" xfId="2" applyNumberFormat="1" applyFont="1" applyFill="1" applyBorder="1" applyAlignment="1" applyProtection="1">
      <alignment horizontal="center" vertical="center"/>
    </xf>
    <xf numFmtId="0" fontId="29" fillId="2" borderId="0" xfId="0" applyFont="1" applyFill="1" applyBorder="1" applyAlignment="1">
      <alignment horizontal="left" vertical="center" wrapText="1"/>
    </xf>
    <xf numFmtId="44" fontId="4" fillId="2" borderId="5" xfId="0" applyNumberFormat="1" applyFont="1" applyFill="1" applyBorder="1" applyAlignment="1">
      <alignment vertical="center"/>
    </xf>
    <xf numFmtId="0" fontId="20" fillId="0" borderId="4" xfId="0" applyFont="1" applyBorder="1"/>
    <xf numFmtId="0" fontId="4" fillId="0" borderId="6" xfId="0" applyFont="1" applyBorder="1"/>
    <xf numFmtId="43" fontId="4" fillId="2" borderId="19" xfId="0" applyNumberFormat="1" applyFont="1" applyFill="1" applyBorder="1" applyAlignment="1">
      <alignment vertical="center"/>
    </xf>
    <xf numFmtId="0" fontId="0" fillId="0" borderId="16" xfId="0" applyBorder="1"/>
    <xf numFmtId="0" fontId="4" fillId="2" borderId="0" xfId="0" applyFont="1" applyFill="1" applyBorder="1" applyAlignment="1">
      <alignment wrapText="1"/>
    </xf>
    <xf numFmtId="0" fontId="20" fillId="2" borderId="5" xfId="0" applyFont="1" applyFill="1" applyBorder="1" applyAlignment="1">
      <alignment horizontal="left" vertical="center" wrapText="1"/>
    </xf>
    <xf numFmtId="0" fontId="25" fillId="0" borderId="4" xfId="0" applyFont="1" applyBorder="1"/>
    <xf numFmtId="43" fontId="6" fillId="2" borderId="33" xfId="0" applyNumberFormat="1" applyFont="1" applyFill="1" applyBorder="1"/>
    <xf numFmtId="43" fontId="20" fillId="2" borderId="5" xfId="0" applyNumberFormat="1" applyFont="1" applyFill="1" applyBorder="1" applyAlignment="1">
      <alignment horizontal="center" vertical="center"/>
    </xf>
    <xf numFmtId="9" fontId="20" fillId="2" borderId="5" xfId="0" applyNumberFormat="1" applyFont="1" applyFill="1" applyBorder="1" applyAlignment="1">
      <alignment horizontal="center" vertical="center"/>
    </xf>
    <xf numFmtId="0" fontId="20" fillId="2" borderId="4" xfId="0" applyNumberFormat="1" applyFont="1" applyFill="1" applyBorder="1" applyAlignment="1">
      <alignment horizontal="left" vertical="center" wrapText="1"/>
    </xf>
    <xf numFmtId="0" fontId="25" fillId="2" borderId="15" xfId="0" applyFont="1" applyFill="1" applyBorder="1"/>
    <xf numFmtId="0" fontId="20" fillId="2" borderId="33" xfId="0" applyFont="1" applyFill="1" applyBorder="1"/>
    <xf numFmtId="43" fontId="20" fillId="2" borderId="9" xfId="0" applyNumberFormat="1" applyFont="1" applyFill="1" applyBorder="1"/>
    <xf numFmtId="43" fontId="20" fillId="2" borderId="32" xfId="0" applyNumberFormat="1" applyFont="1" applyFill="1" applyBorder="1"/>
    <xf numFmtId="43" fontId="25" fillId="2" borderId="8" xfId="0" applyNumberFormat="1" applyFont="1" applyFill="1" applyBorder="1"/>
    <xf numFmtId="43" fontId="25" fillId="2" borderId="32" xfId="0" applyNumberFormat="1" applyFont="1" applyFill="1" applyBorder="1"/>
    <xf numFmtId="0" fontId="17" fillId="0" borderId="8" xfId="0" applyFont="1" applyBorder="1"/>
    <xf numFmtId="43" fontId="33" fillId="0" borderId="9" xfId="0" applyNumberFormat="1" applyFont="1" applyBorder="1"/>
    <xf numFmtId="43" fontId="33" fillId="0" borderId="32" xfId="0" applyNumberFormat="1" applyFont="1" applyBorder="1"/>
    <xf numFmtId="43" fontId="6" fillId="0" borderId="9" xfId="0" applyNumberFormat="1" applyFont="1" applyFill="1" applyBorder="1"/>
    <xf numFmtId="43" fontId="6" fillId="0" borderId="32" xfId="0" applyNumberFormat="1" applyFont="1" applyFill="1" applyBorder="1"/>
    <xf numFmtId="0" fontId="30" fillId="2" borderId="27" xfId="0" applyFont="1" applyFill="1" applyBorder="1" applyAlignment="1"/>
    <xf numFmtId="0" fontId="30" fillId="2" borderId="4" xfId="0" applyFont="1" applyFill="1" applyBorder="1" applyAlignment="1"/>
    <xf numFmtId="0" fontId="4" fillId="0" borderId="16" xfId="0" applyFont="1" applyBorder="1" applyAlignment="1">
      <alignment wrapText="1"/>
    </xf>
    <xf numFmtId="0" fontId="4" fillId="0" borderId="30" xfId="0" applyFont="1" applyBorder="1" applyAlignment="1">
      <alignment wrapText="1"/>
    </xf>
    <xf numFmtId="0" fontId="4" fillId="0" borderId="10" xfId="0" applyFont="1" applyBorder="1" applyAlignment="1">
      <alignment wrapText="1"/>
    </xf>
    <xf numFmtId="0" fontId="35" fillId="0" borderId="0" xfId="8" applyFont="1" applyFill="1" applyAlignment="1"/>
    <xf numFmtId="0" fontId="35" fillId="0" borderId="0" xfId="8" applyFont="1" applyFill="1" applyAlignment="1">
      <alignment horizontal="center" vertical="top"/>
    </xf>
    <xf numFmtId="0" fontId="36" fillId="8" borderId="0" xfId="0" applyFont="1" applyFill="1" applyAlignment="1">
      <alignment vertical="center"/>
    </xf>
    <xf numFmtId="0" fontId="36" fillId="0" borderId="0" xfId="0" applyFont="1" applyAlignment="1">
      <alignment vertical="center"/>
    </xf>
    <xf numFmtId="0" fontId="38" fillId="0" borderId="0" xfId="0" applyFont="1" applyAlignment="1">
      <alignment vertical="center"/>
    </xf>
    <xf numFmtId="0" fontId="38" fillId="0" borderId="0" xfId="0" applyFont="1" applyAlignment="1">
      <alignment horizontal="center" vertical="center"/>
    </xf>
    <xf numFmtId="44" fontId="39" fillId="0" borderId="0" xfId="0" applyNumberFormat="1" applyFont="1" applyBorder="1" applyAlignment="1">
      <alignment vertical="center"/>
    </xf>
    <xf numFmtId="0" fontId="40" fillId="2" borderId="16" xfId="0" applyFont="1" applyFill="1" applyBorder="1" applyAlignment="1">
      <alignment vertical="center"/>
    </xf>
    <xf numFmtId="0" fontId="42" fillId="2" borderId="30" xfId="0" applyFont="1" applyFill="1" applyBorder="1" applyAlignment="1">
      <alignment vertical="center"/>
    </xf>
    <xf numFmtId="0" fontId="42" fillId="0" borderId="30" xfId="15" applyFont="1" applyBorder="1" applyAlignment="1">
      <alignment horizontal="center" vertical="center"/>
    </xf>
    <xf numFmtId="44" fontId="43" fillId="0" borderId="10" xfId="0" applyNumberFormat="1" applyFont="1" applyBorder="1" applyAlignment="1">
      <alignment horizontal="center" vertical="center"/>
    </xf>
    <xf numFmtId="0" fontId="0" fillId="2" borderId="4" xfId="0" applyFill="1" applyBorder="1"/>
    <xf numFmtId="0" fontId="4" fillId="8" borderId="4" xfId="2" applyNumberFormat="1" applyFont="1" applyFill="1" applyBorder="1" applyAlignment="1" applyProtection="1">
      <alignment vertical="center" wrapText="1"/>
    </xf>
    <xf numFmtId="0" fontId="0" fillId="0" borderId="29" xfId="0" applyBorder="1"/>
    <xf numFmtId="0" fontId="0" fillId="0" borderId="14" xfId="0" applyBorder="1"/>
    <xf numFmtId="0" fontId="1" fillId="2" borderId="34" xfId="0" applyFont="1" applyFill="1" applyBorder="1" applyAlignment="1"/>
    <xf numFmtId="0" fontId="0" fillId="0" borderId="19" xfId="0" applyBorder="1"/>
    <xf numFmtId="0" fontId="1" fillId="2" borderId="20" xfId="0" applyFont="1" applyFill="1" applyBorder="1" applyAlignment="1"/>
    <xf numFmtId="0" fontId="1" fillId="2" borderId="35" xfId="0" applyFont="1" applyFill="1" applyBorder="1" applyAlignment="1"/>
    <xf numFmtId="0" fontId="44" fillId="2" borderId="4" xfId="0" applyFont="1" applyFill="1" applyBorder="1" applyAlignment="1">
      <alignment horizontal="center" vertical="center" wrapText="1"/>
    </xf>
    <xf numFmtId="0" fontId="42" fillId="2" borderId="4" xfId="0" applyFont="1" applyFill="1" applyBorder="1" applyAlignment="1">
      <alignment horizontal="center" vertical="center"/>
    </xf>
    <xf numFmtId="0" fontId="42" fillId="2" borderId="4" xfId="0" applyFont="1" applyFill="1" applyBorder="1" applyAlignment="1">
      <alignment horizontal="center" vertical="center" wrapText="1"/>
    </xf>
    <xf numFmtId="2" fontId="45" fillId="2" borderId="4" xfId="0" applyNumberFormat="1" applyFont="1" applyFill="1" applyBorder="1" applyAlignment="1">
      <alignment horizontal="center" vertical="center" wrapText="1"/>
    </xf>
    <xf numFmtId="0" fontId="45" fillId="2" borderId="4" xfId="0" applyFont="1" applyFill="1" applyBorder="1" applyAlignment="1">
      <alignment horizontal="center" vertical="center" wrapText="1"/>
    </xf>
    <xf numFmtId="0" fontId="42" fillId="2" borderId="4" xfId="0" applyFont="1" applyFill="1" applyBorder="1" applyAlignment="1">
      <alignment horizontal="left" vertical="center" wrapText="1"/>
    </xf>
    <xf numFmtId="3" fontId="42" fillId="2" borderId="4" xfId="0" applyNumberFormat="1" applyFont="1" applyFill="1" applyBorder="1" applyAlignment="1">
      <alignment horizontal="center" vertical="center" wrapText="1"/>
    </xf>
    <xf numFmtId="43" fontId="42" fillId="2" borderId="4" xfId="0" applyNumberFormat="1" applyFont="1" applyFill="1" applyBorder="1" applyAlignment="1">
      <alignment horizontal="center" vertical="center" wrapText="1"/>
    </xf>
    <xf numFmtId="9" fontId="42" fillId="2" borderId="4" xfId="0" applyNumberFormat="1" applyFont="1" applyFill="1" applyBorder="1" applyAlignment="1">
      <alignment horizontal="center" vertical="center" wrapText="1"/>
    </xf>
    <xf numFmtId="0" fontId="43" fillId="2" borderId="4" xfId="0" applyFont="1" applyFill="1" applyBorder="1" applyAlignment="1">
      <alignment wrapText="1"/>
    </xf>
    <xf numFmtId="0" fontId="42" fillId="0" borderId="0" xfId="0" applyFont="1" applyAlignment="1"/>
    <xf numFmtId="1" fontId="42" fillId="0" borderId="0" xfId="0" applyNumberFormat="1" applyFont="1" applyFill="1" applyAlignment="1">
      <alignment horizontal="center"/>
    </xf>
    <xf numFmtId="0" fontId="43" fillId="2" borderId="25" xfId="0" applyFont="1" applyFill="1" applyBorder="1"/>
    <xf numFmtId="43" fontId="43" fillId="2" borderId="26" xfId="0" applyNumberFormat="1" applyFont="1" applyFill="1" applyBorder="1"/>
    <xf numFmtId="43" fontId="43" fillId="2" borderId="18" xfId="0" applyNumberFormat="1" applyFont="1" applyFill="1" applyBorder="1"/>
    <xf numFmtId="0" fontId="42" fillId="2" borderId="4" xfId="2" applyNumberFormat="1" applyFont="1" applyFill="1" applyBorder="1" applyAlignment="1" applyProtection="1">
      <alignment horizontal="center" vertical="center"/>
    </xf>
    <xf numFmtId="0" fontId="43" fillId="2" borderId="0" xfId="0" applyFont="1" applyFill="1" applyBorder="1"/>
    <xf numFmtId="43" fontId="43" fillId="2" borderId="0" xfId="0" applyNumberFormat="1" applyFont="1" applyFill="1" applyBorder="1"/>
    <xf numFmtId="0" fontId="46" fillId="2" borderId="16" xfId="0" applyFont="1" applyFill="1" applyBorder="1" applyAlignment="1">
      <alignment vertical="center"/>
    </xf>
    <xf numFmtId="0" fontId="48" fillId="2" borderId="30" xfId="0" applyFont="1" applyFill="1" applyBorder="1" applyAlignment="1">
      <alignment vertical="center"/>
    </xf>
    <xf numFmtId="0" fontId="48" fillId="0" borderId="30" xfId="15" applyFont="1" applyBorder="1" applyAlignment="1">
      <alignment horizontal="center" vertical="center"/>
    </xf>
    <xf numFmtId="44" fontId="49" fillId="0" borderId="10" xfId="0" applyNumberFormat="1" applyFont="1" applyBorder="1" applyAlignment="1">
      <alignment horizontal="center" vertical="center"/>
    </xf>
    <xf numFmtId="0" fontId="50" fillId="2" borderId="4" xfId="0" applyFont="1" applyFill="1" applyBorder="1"/>
    <xf numFmtId="0" fontId="50" fillId="0" borderId="0" xfId="0" applyFont="1"/>
    <xf numFmtId="0" fontId="50" fillId="2" borderId="0" xfId="0" applyFont="1" applyFill="1"/>
    <xf numFmtId="44" fontId="51" fillId="0" borderId="0" xfId="0" applyNumberFormat="1" applyFont="1" applyBorder="1" applyAlignment="1">
      <alignment vertical="center"/>
    </xf>
    <xf numFmtId="0" fontId="52" fillId="0" borderId="0" xfId="8" applyFont="1" applyFill="1" applyAlignment="1"/>
    <xf numFmtId="0" fontId="53" fillId="0" borderId="0" xfId="0" applyFont="1"/>
    <xf numFmtId="0" fontId="52" fillId="0" borderId="0" xfId="8" applyFont="1" applyFill="1" applyAlignment="1">
      <alignment horizontal="center" vertical="top"/>
    </xf>
    <xf numFmtId="0" fontId="54" fillId="8" borderId="0" xfId="0" applyFont="1" applyFill="1" applyAlignment="1">
      <alignment vertical="center"/>
    </xf>
    <xf numFmtId="0" fontId="54" fillId="0" borderId="0" xfId="0" applyFont="1" applyAlignment="1">
      <alignment vertical="center"/>
    </xf>
    <xf numFmtId="0" fontId="56" fillId="0" borderId="0" xfId="0" applyFont="1" applyAlignment="1">
      <alignment vertical="center"/>
    </xf>
    <xf numFmtId="1" fontId="57" fillId="0" borderId="0" xfId="0" applyNumberFormat="1" applyFont="1" applyFill="1" applyAlignment="1"/>
    <xf numFmtId="0" fontId="43" fillId="2" borderId="0" xfId="0" applyFont="1" applyFill="1" applyAlignment="1"/>
    <xf numFmtId="0" fontId="43" fillId="5" borderId="4" xfId="14" applyNumberFormat="1" applyFont="1" applyFill="1" applyBorder="1" applyAlignment="1">
      <alignment horizontal="center" vertical="center" wrapText="1"/>
    </xf>
    <xf numFmtId="1" fontId="42" fillId="2" borderId="4" xfId="0" applyNumberFormat="1" applyFont="1" applyFill="1" applyBorder="1" applyAlignment="1">
      <alignment horizontal="center" vertical="center" wrapText="1"/>
    </xf>
    <xf numFmtId="0" fontId="43" fillId="5" borderId="4" xfId="14" applyNumberFormat="1" applyFont="1" applyFill="1" applyBorder="1" applyAlignment="1">
      <alignment horizontal="center" vertical="center" wrapText="1" shrinkToFit="1"/>
    </xf>
    <xf numFmtId="0" fontId="43" fillId="2" borderId="4" xfId="0" applyFont="1" applyFill="1" applyBorder="1" applyAlignment="1">
      <alignment horizontal="center" vertical="center"/>
    </xf>
    <xf numFmtId="0" fontId="43" fillId="2" borderId="4" xfId="0" applyFont="1" applyFill="1" applyBorder="1" applyAlignment="1">
      <alignment vertical="center" wrapText="1"/>
    </xf>
    <xf numFmtId="2" fontId="42" fillId="2" borderId="4" xfId="0" applyNumberFormat="1" applyFont="1" applyFill="1" applyBorder="1" applyAlignment="1">
      <alignment horizontal="center" vertical="center" wrapText="1"/>
    </xf>
    <xf numFmtId="44" fontId="42" fillId="2" borderId="4" xfId="0" applyNumberFormat="1" applyFont="1" applyFill="1" applyBorder="1" applyAlignment="1">
      <alignment horizontal="left" vertical="center"/>
    </xf>
    <xf numFmtId="44" fontId="42" fillId="2" borderId="4" xfId="0" applyNumberFormat="1" applyFont="1" applyFill="1" applyBorder="1" applyAlignment="1">
      <alignment vertical="center"/>
    </xf>
    <xf numFmtId="9" fontId="42" fillId="2" borderId="4" xfId="0" applyNumberFormat="1" applyFont="1" applyFill="1" applyBorder="1" applyAlignment="1">
      <alignment horizontal="center" vertical="center"/>
    </xf>
    <xf numFmtId="44" fontId="42" fillId="2" borderId="4" xfId="0" applyNumberFormat="1" applyFont="1" applyFill="1" applyBorder="1" applyAlignment="1">
      <alignment horizontal="center" vertical="center"/>
    </xf>
    <xf numFmtId="166" fontId="42" fillId="2" borderId="4" xfId="0" applyNumberFormat="1" applyFont="1" applyFill="1" applyBorder="1" applyAlignment="1">
      <alignment horizontal="center" vertical="center"/>
    </xf>
    <xf numFmtId="166" fontId="42" fillId="2" borderId="4" xfId="0" applyNumberFormat="1" applyFont="1" applyFill="1" applyBorder="1" applyAlignment="1">
      <alignment vertical="center"/>
    </xf>
    <xf numFmtId="0" fontId="42" fillId="2" borderId="4" xfId="0" applyFont="1" applyFill="1" applyBorder="1"/>
    <xf numFmtId="0" fontId="42" fillId="2" borderId="0" xfId="0" applyFont="1" applyFill="1" applyBorder="1" applyAlignment="1">
      <alignment horizontal="center" vertical="center" wrapText="1"/>
    </xf>
    <xf numFmtId="2" fontId="42" fillId="2" borderId="0" xfId="0" applyNumberFormat="1" applyFont="1" applyFill="1" applyBorder="1" applyAlignment="1">
      <alignment horizontal="center" vertical="center" wrapText="1"/>
    </xf>
    <xf numFmtId="0" fontId="42" fillId="2" borderId="0" xfId="0" applyFont="1" applyFill="1"/>
    <xf numFmtId="0" fontId="43" fillId="2" borderId="0" xfId="0" applyFont="1" applyFill="1" applyBorder="1" applyAlignment="1">
      <alignment horizontal="center"/>
    </xf>
    <xf numFmtId="0" fontId="42" fillId="2" borderId="0" xfId="0" applyFont="1" applyFill="1" applyBorder="1"/>
    <xf numFmtId="43" fontId="43" fillId="2" borderId="17" xfId="0" applyNumberFormat="1" applyFont="1" applyFill="1" applyBorder="1"/>
    <xf numFmtId="0" fontId="42" fillId="2" borderId="0" xfId="0" applyFont="1" applyFill="1" applyAlignment="1"/>
    <xf numFmtId="0" fontId="42" fillId="2" borderId="4" xfId="0" applyFont="1" applyFill="1" applyBorder="1" applyAlignment="1"/>
    <xf numFmtId="0" fontId="43" fillId="2" borderId="4" xfId="2" applyNumberFormat="1" applyFont="1" applyFill="1" applyBorder="1" applyAlignment="1" applyProtection="1">
      <alignment vertical="center"/>
    </xf>
    <xf numFmtId="0" fontId="42" fillId="2" borderId="0" xfId="2" applyNumberFormat="1" applyFont="1" applyFill="1" applyBorder="1" applyAlignment="1" applyProtection="1">
      <alignment vertical="center"/>
    </xf>
    <xf numFmtId="0" fontId="42" fillId="0" borderId="0" xfId="0" applyFont="1" applyFill="1" applyBorder="1" applyAlignment="1">
      <alignment horizontal="center" vertical="center"/>
    </xf>
    <xf numFmtId="2" fontId="45" fillId="0" borderId="0" xfId="0" applyNumberFormat="1" applyFont="1" applyFill="1" applyBorder="1" applyAlignment="1">
      <alignment horizontal="center" vertical="center"/>
    </xf>
    <xf numFmtId="0" fontId="38" fillId="0" borderId="0" xfId="0" applyFont="1" applyAlignment="1">
      <alignment horizontal="center" vertical="center"/>
    </xf>
    <xf numFmtId="0" fontId="52" fillId="0" borderId="0" xfId="8" applyFont="1" applyFill="1" applyAlignment="1">
      <alignment horizontal="center" vertical="top"/>
    </xf>
    <xf numFmtId="0" fontId="58" fillId="2" borderId="16" xfId="0" applyFont="1" applyFill="1" applyBorder="1" applyAlignment="1">
      <alignment vertical="center"/>
    </xf>
    <xf numFmtId="0" fontId="60" fillId="2" borderId="30" xfId="0" applyFont="1" applyFill="1" applyBorder="1" applyAlignment="1">
      <alignment vertical="center"/>
    </xf>
    <xf numFmtId="0" fontId="60" fillId="0" borderId="30" xfId="15" applyFont="1" applyBorder="1" applyAlignment="1">
      <alignment horizontal="center" vertical="center"/>
    </xf>
    <xf numFmtId="44" fontId="61" fillId="0" borderId="10" xfId="0" applyNumberFormat="1" applyFont="1" applyBorder="1" applyAlignment="1">
      <alignment horizontal="center" vertical="center"/>
    </xf>
    <xf numFmtId="0" fontId="3" fillId="2" borderId="4" xfId="0" applyFont="1" applyFill="1" applyBorder="1"/>
    <xf numFmtId="44" fontId="62" fillId="0" borderId="0" xfId="0" applyNumberFormat="1" applyFont="1" applyBorder="1" applyAlignment="1">
      <alignment vertical="center"/>
    </xf>
    <xf numFmtId="0" fontId="63" fillId="2" borderId="4" xfId="0" applyFont="1" applyFill="1" applyBorder="1"/>
    <xf numFmtId="0" fontId="63" fillId="0" borderId="0" xfId="0" applyFont="1"/>
    <xf numFmtId="0" fontId="64" fillId="2" borderId="0" xfId="0" applyFont="1" applyFill="1" applyAlignment="1">
      <alignment horizontal="left" vertical="center"/>
    </xf>
    <xf numFmtId="0" fontId="64" fillId="2" borderId="0" xfId="0" applyFont="1" applyFill="1" applyAlignment="1">
      <alignment horizontal="left" vertical="center" wrapText="1"/>
    </xf>
    <xf numFmtId="0" fontId="64" fillId="2" borderId="0" xfId="0" applyFont="1" applyFill="1" applyAlignment="1">
      <alignment vertical="center"/>
    </xf>
    <xf numFmtId="0" fontId="64" fillId="2" borderId="0" xfId="0" applyFont="1" applyFill="1" applyAlignment="1">
      <alignment vertical="center" wrapText="1"/>
    </xf>
    <xf numFmtId="0" fontId="3" fillId="8" borderId="4" xfId="2" applyNumberFormat="1" applyFont="1" applyFill="1" applyBorder="1" applyAlignment="1" applyProtection="1">
      <alignment vertical="center" wrapText="1"/>
    </xf>
    <xf numFmtId="0" fontId="53" fillId="8" borderId="4" xfId="2" applyNumberFormat="1" applyFont="1" applyFill="1" applyBorder="1" applyAlignment="1" applyProtection="1">
      <alignment vertical="center" wrapText="1"/>
    </xf>
    <xf numFmtId="0" fontId="6" fillId="2" borderId="4" xfId="0" applyFont="1" applyFill="1" applyBorder="1" applyAlignment="1">
      <alignment horizontal="center" vertical="center" wrapText="1"/>
    </xf>
    <xf numFmtId="2" fontId="6" fillId="2" borderId="4" xfId="0" applyNumberFormat="1" applyFont="1" applyFill="1" applyBorder="1" applyAlignment="1">
      <alignment horizontal="center" vertical="center" wrapText="1"/>
    </xf>
    <xf numFmtId="0" fontId="25" fillId="2" borderId="6" xfId="0" applyFont="1" applyFill="1" applyBorder="1" applyAlignment="1">
      <alignment horizontal="center" vertical="center" wrapText="1"/>
    </xf>
    <xf numFmtId="0" fontId="25" fillId="2" borderId="6" xfId="0" applyFont="1" applyFill="1" applyBorder="1" applyAlignment="1">
      <alignment horizontal="center" vertical="center"/>
    </xf>
    <xf numFmtId="2" fontId="25" fillId="2" borderId="4" xfId="0" applyNumberFormat="1"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 fillId="2" borderId="10" xfId="0" applyFont="1" applyFill="1" applyBorder="1"/>
    <xf numFmtId="0" fontId="63" fillId="2" borderId="4" xfId="0" applyFont="1" applyFill="1" applyBorder="1" applyAlignment="1">
      <alignment horizontal="center" vertical="center" wrapText="1"/>
    </xf>
    <xf numFmtId="0" fontId="63" fillId="2" borderId="4" xfId="0" applyFont="1" applyFill="1" applyBorder="1" applyAlignment="1">
      <alignment horizontal="center" vertical="center"/>
    </xf>
    <xf numFmtId="2" fontId="63" fillId="2" borderId="4" xfId="0" applyNumberFormat="1" applyFont="1" applyFill="1" applyBorder="1" applyAlignment="1">
      <alignment horizontal="center" vertical="center" wrapText="1"/>
    </xf>
    <xf numFmtId="0" fontId="63" fillId="2" borderId="4" xfId="0" applyFont="1" applyFill="1" applyBorder="1" applyAlignment="1">
      <alignment horizontal="center" vertical="center"/>
    </xf>
    <xf numFmtId="43" fontId="63" fillId="2" borderId="4" xfId="0" applyNumberFormat="1" applyFont="1" applyFill="1" applyBorder="1"/>
    <xf numFmtId="43" fontId="66" fillId="2" borderId="8" xfId="0" applyNumberFormat="1" applyFont="1" applyFill="1" applyBorder="1"/>
    <xf numFmtId="43" fontId="66" fillId="2" borderId="32" xfId="0" applyNumberFormat="1" applyFont="1" applyFill="1" applyBorder="1"/>
    <xf numFmtId="0" fontId="63" fillId="2" borderId="4" xfId="2" applyNumberFormat="1" applyFont="1" applyFill="1" applyBorder="1" applyAlignment="1" applyProtection="1">
      <alignment horizontal="center" vertical="center"/>
    </xf>
    <xf numFmtId="0" fontId="63" fillId="2" borderId="0" xfId="0" applyFont="1" applyFill="1" applyBorder="1"/>
    <xf numFmtId="43" fontId="63" fillId="2" borderId="0" xfId="0" applyNumberFormat="1" applyFont="1" applyFill="1" applyBorder="1"/>
    <xf numFmtId="0" fontId="63" fillId="2" borderId="0" xfId="0" applyFont="1" applyFill="1" applyBorder="1" applyAlignment="1">
      <alignment horizontal="center"/>
    </xf>
    <xf numFmtId="43" fontId="66" fillId="2" borderId="0" xfId="0" applyNumberFormat="1" applyFont="1" applyFill="1" applyBorder="1"/>
    <xf numFmtId="0" fontId="66" fillId="2" borderId="4" xfId="0" applyFont="1" applyFill="1" applyBorder="1"/>
    <xf numFmtId="0" fontId="53" fillId="8" borderId="4" xfId="0" applyFont="1" applyFill="1" applyBorder="1" applyAlignment="1">
      <alignment wrapText="1"/>
    </xf>
    <xf numFmtId="0" fontId="53" fillId="2" borderId="4" xfId="0" applyFont="1" applyFill="1" applyBorder="1"/>
    <xf numFmtId="0" fontId="53" fillId="2" borderId="0" xfId="0" applyFont="1" applyFill="1"/>
    <xf numFmtId="44" fontId="67" fillId="0" borderId="0" xfId="0" applyNumberFormat="1" applyFont="1" applyBorder="1" applyAlignment="1">
      <alignment vertical="center"/>
    </xf>
    <xf numFmtId="0" fontId="68" fillId="2" borderId="16" xfId="0" applyFont="1" applyFill="1" applyBorder="1" applyAlignment="1">
      <alignment vertical="center"/>
    </xf>
    <xf numFmtId="0" fontId="70" fillId="2" borderId="30" xfId="0" applyFont="1" applyFill="1" applyBorder="1" applyAlignment="1">
      <alignment vertical="center"/>
    </xf>
    <xf numFmtId="0" fontId="70" fillId="0" borderId="30" xfId="15" applyFont="1" applyBorder="1" applyAlignment="1">
      <alignment horizontal="center" vertical="center"/>
    </xf>
    <xf numFmtId="44" fontId="71" fillId="0" borderId="10" xfId="0" applyNumberFormat="1" applyFont="1" applyBorder="1" applyAlignment="1">
      <alignment horizontal="center" vertical="center"/>
    </xf>
    <xf numFmtId="0" fontId="63" fillId="2" borderId="0" xfId="0" applyFont="1" applyFill="1"/>
    <xf numFmtId="44" fontId="72" fillId="0" borderId="0" xfId="0" applyNumberFormat="1" applyFont="1" applyBorder="1" applyAlignment="1">
      <alignment vertical="center"/>
    </xf>
    <xf numFmtId="0" fontId="43" fillId="8" borderId="4" xfId="0" applyFont="1" applyFill="1" applyBorder="1"/>
    <xf numFmtId="0" fontId="6" fillId="8" borderId="4" xfId="0" applyFont="1" applyFill="1" applyBorder="1"/>
    <xf numFmtId="0" fontId="73" fillId="0" borderId="4" xfId="0" applyFont="1" applyFill="1" applyBorder="1" applyAlignment="1">
      <alignment wrapText="1"/>
    </xf>
    <xf numFmtId="0" fontId="56" fillId="0" borderId="0" xfId="0" applyFont="1" applyAlignment="1">
      <alignment horizontal="center" vertical="center"/>
    </xf>
    <xf numFmtId="0" fontId="61" fillId="2" borderId="4" xfId="0" applyFont="1" applyFill="1" applyBorder="1" applyAlignment="1">
      <alignment vertical="center" wrapText="1"/>
    </xf>
    <xf numFmtId="0" fontId="60" fillId="2" borderId="4" xfId="0" applyFont="1" applyFill="1" applyBorder="1" applyAlignment="1">
      <alignment vertical="center" wrapText="1"/>
    </xf>
    <xf numFmtId="0" fontId="60" fillId="2" borderId="4" xfId="0" applyFont="1" applyFill="1" applyBorder="1" applyAlignment="1">
      <alignment horizontal="left" vertical="center" wrapText="1"/>
    </xf>
    <xf numFmtId="0" fontId="60" fillId="2" borderId="4" xfId="0" applyFont="1" applyFill="1" applyBorder="1" applyAlignment="1">
      <alignment vertical="top" wrapText="1"/>
    </xf>
    <xf numFmtId="0" fontId="14" fillId="8" borderId="4" xfId="2" applyNumberFormat="1" applyFont="1" applyFill="1" applyBorder="1" applyAlignment="1" applyProtection="1">
      <alignment vertical="center" wrapText="1"/>
    </xf>
    <xf numFmtId="0" fontId="4" fillId="8" borderId="4" xfId="0" applyFont="1" applyFill="1" applyBorder="1"/>
    <xf numFmtId="0" fontId="1" fillId="2" borderId="4" xfId="0" applyFont="1" applyFill="1" applyBorder="1" applyAlignment="1">
      <alignment horizontal="center"/>
    </xf>
    <xf numFmtId="0" fontId="6" fillId="2" borderId="5" xfId="0" applyFont="1" applyFill="1" applyBorder="1" applyAlignment="1">
      <alignment horizontal="left"/>
    </xf>
    <xf numFmtId="0" fontId="6" fillId="2" borderId="6" xfId="0" applyFont="1" applyFill="1" applyBorder="1" applyAlignment="1">
      <alignment horizontal="left"/>
    </xf>
    <xf numFmtId="0" fontId="4" fillId="2" borderId="5" xfId="0" applyFont="1" applyFill="1" applyBorder="1" applyAlignment="1">
      <alignment horizontal="center"/>
    </xf>
    <xf numFmtId="0" fontId="4" fillId="2" borderId="6" xfId="0" applyFont="1" applyFill="1" applyBorder="1" applyAlignment="1">
      <alignment horizontal="center"/>
    </xf>
    <xf numFmtId="0" fontId="3" fillId="0" borderId="0" xfId="8" applyAlignment="1">
      <alignment horizontal="center" vertical="center"/>
    </xf>
    <xf numFmtId="0" fontId="35" fillId="0" borderId="0" xfId="8" applyFont="1" applyFill="1" applyAlignment="1">
      <alignment horizontal="center" vertical="top"/>
    </xf>
    <xf numFmtId="0" fontId="37" fillId="0" borderId="0" xfId="0" applyFont="1" applyAlignment="1">
      <alignment horizontal="center" vertical="center"/>
    </xf>
    <xf numFmtId="0" fontId="38" fillId="0" borderId="0" xfId="0" applyFont="1" applyAlignment="1">
      <alignment horizontal="center" vertical="center"/>
    </xf>
    <xf numFmtId="0" fontId="1" fillId="2" borderId="12" xfId="0" applyFont="1" applyFill="1" applyBorder="1" applyAlignment="1">
      <alignment horizontal="center"/>
    </xf>
    <xf numFmtId="0" fontId="1" fillId="2" borderId="0" xfId="0" applyFont="1" applyFill="1" applyBorder="1" applyAlignment="1">
      <alignment horizontal="center"/>
    </xf>
    <xf numFmtId="0" fontId="1" fillId="2" borderId="14" xfId="0" applyFont="1" applyFill="1" applyBorder="1" applyAlignment="1">
      <alignment horizontal="center"/>
    </xf>
    <xf numFmtId="0" fontId="1" fillId="2" borderId="29" xfId="0" applyFont="1"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xf numFmtId="0" fontId="1" fillId="2" borderId="34" xfId="0" applyFont="1" applyFill="1" applyBorder="1" applyAlignment="1">
      <alignment horizontal="center"/>
    </xf>
    <xf numFmtId="0" fontId="1" fillId="2" borderId="31" xfId="0" applyFont="1" applyFill="1" applyBorder="1" applyAlignment="1">
      <alignment horizontal="center"/>
    </xf>
    <xf numFmtId="0" fontId="1" fillId="2" borderId="35" xfId="0" applyFont="1" applyFill="1" applyBorder="1" applyAlignment="1">
      <alignment horizontal="center"/>
    </xf>
    <xf numFmtId="0" fontId="1" fillId="2" borderId="13" xfId="0" applyFont="1" applyFill="1" applyBorder="1" applyAlignment="1">
      <alignment horizontal="center"/>
    </xf>
    <xf numFmtId="0" fontId="1" fillId="2" borderId="27" xfId="0" applyFont="1" applyFill="1" applyBorder="1" applyAlignment="1">
      <alignment horizontal="center"/>
    </xf>
    <xf numFmtId="0" fontId="1" fillId="2" borderId="21" xfId="0" applyFont="1" applyFill="1" applyBorder="1" applyAlignment="1">
      <alignment horizontal="center"/>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43" fillId="2" borderId="4" xfId="0" applyFont="1" applyFill="1" applyBorder="1" applyAlignment="1">
      <alignment horizontal="left"/>
    </xf>
    <xf numFmtId="0" fontId="53" fillId="0" borderId="0" xfId="8" applyFont="1" applyAlignment="1">
      <alignment horizontal="center" vertical="center"/>
    </xf>
    <xf numFmtId="0" fontId="52" fillId="0" borderId="0" xfId="8" applyFont="1" applyFill="1" applyAlignment="1">
      <alignment horizontal="center" vertical="top"/>
    </xf>
    <xf numFmtId="0" fontId="55" fillId="0" borderId="0" xfId="0" applyFont="1" applyAlignment="1">
      <alignment horizontal="center" vertical="center"/>
    </xf>
    <xf numFmtId="0" fontId="56" fillId="0" borderId="0" xfId="0" applyFont="1" applyAlignment="1">
      <alignment horizontal="center" vertical="center"/>
    </xf>
    <xf numFmtId="0" fontId="4" fillId="0" borderId="16" xfId="0" applyFont="1" applyBorder="1" applyAlignment="1">
      <alignment wrapText="1"/>
    </xf>
    <xf numFmtId="0" fontId="4" fillId="0" borderId="30" xfId="0" applyFont="1" applyBorder="1" applyAlignment="1">
      <alignment wrapText="1"/>
    </xf>
    <xf numFmtId="0" fontId="4" fillId="0" borderId="10" xfId="0" applyFont="1" applyBorder="1" applyAlignment="1">
      <alignment wrapText="1"/>
    </xf>
    <xf numFmtId="0" fontId="4" fillId="0" borderId="16" xfId="0" applyFont="1" applyBorder="1" applyAlignment="1">
      <alignment horizontal="left" wrapText="1"/>
    </xf>
    <xf numFmtId="0" fontId="4" fillId="0" borderId="30" xfId="0" applyFont="1" applyBorder="1" applyAlignment="1">
      <alignment horizontal="left" wrapText="1"/>
    </xf>
    <xf numFmtId="0" fontId="4" fillId="0" borderId="10" xfId="0" applyFont="1" applyBorder="1" applyAlignment="1">
      <alignment horizontal="left" wrapText="1"/>
    </xf>
    <xf numFmtId="43" fontId="4" fillId="2" borderId="5" xfId="0" applyNumberFormat="1" applyFont="1" applyFill="1" applyBorder="1" applyAlignment="1">
      <alignment horizontal="center" vertical="center"/>
    </xf>
    <xf numFmtId="43" fontId="4" fillId="2" borderId="7" xfId="0" applyNumberFormat="1" applyFont="1" applyFill="1" applyBorder="1" applyAlignment="1">
      <alignment horizontal="center" vertical="center"/>
    </xf>
    <xf numFmtId="43" fontId="4" fillId="2" borderId="6" xfId="0" applyNumberFormat="1" applyFont="1" applyFill="1" applyBorder="1" applyAlignment="1">
      <alignment horizontal="center" vertical="center"/>
    </xf>
    <xf numFmtId="9" fontId="4" fillId="2" borderId="5" xfId="0" applyNumberFormat="1" applyFont="1" applyFill="1" applyBorder="1" applyAlignment="1">
      <alignment horizontal="center" vertical="center"/>
    </xf>
    <xf numFmtId="9" fontId="4" fillId="2" borderId="7" xfId="0" applyNumberFormat="1" applyFont="1" applyFill="1" applyBorder="1" applyAlignment="1">
      <alignment horizontal="center" vertical="center"/>
    </xf>
    <xf numFmtId="9" fontId="4" fillId="2" borderId="6" xfId="0" applyNumberFormat="1" applyFont="1" applyFill="1" applyBorder="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43" fontId="6" fillId="2" borderId="5" xfId="0" applyNumberFormat="1" applyFont="1" applyFill="1" applyBorder="1" applyAlignment="1">
      <alignment horizontal="center" vertical="center"/>
    </xf>
    <xf numFmtId="43" fontId="6" fillId="2" borderId="7" xfId="0" applyNumberFormat="1" applyFont="1" applyFill="1" applyBorder="1" applyAlignment="1">
      <alignment horizontal="center" vertical="center"/>
    </xf>
    <xf numFmtId="43" fontId="6" fillId="2" borderId="6" xfId="0" applyNumberFormat="1" applyFont="1" applyFill="1" applyBorder="1" applyAlignment="1">
      <alignment horizontal="center" vertical="center"/>
    </xf>
    <xf numFmtId="9" fontId="6" fillId="2" borderId="5" xfId="0" applyNumberFormat="1" applyFont="1" applyFill="1" applyBorder="1" applyAlignment="1">
      <alignment horizontal="center" vertical="center"/>
    </xf>
    <xf numFmtId="0" fontId="53" fillId="8" borderId="4" xfId="2" applyNumberFormat="1" applyFont="1" applyFill="1" applyBorder="1" applyAlignment="1" applyProtection="1">
      <alignment horizontal="left" vertical="center" wrapText="1"/>
    </xf>
    <xf numFmtId="0" fontId="6" fillId="2" borderId="14"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0" xfId="0" applyFont="1" applyFill="1" applyBorder="1" applyAlignment="1">
      <alignment horizontal="center"/>
    </xf>
    <xf numFmtId="0" fontId="6" fillId="2" borderId="5" xfId="0" applyFont="1" applyFill="1" applyBorder="1" applyAlignment="1">
      <alignment horizontal="center" vertical="top"/>
    </xf>
    <xf numFmtId="0" fontId="6" fillId="2" borderId="7" xfId="0" applyFont="1" applyFill="1" applyBorder="1" applyAlignment="1">
      <alignment horizontal="center" vertical="top"/>
    </xf>
    <xf numFmtId="0" fontId="6" fillId="2" borderId="6" xfId="0" applyFont="1" applyFill="1" applyBorder="1" applyAlignment="1">
      <alignment horizontal="center" vertical="top"/>
    </xf>
    <xf numFmtId="0" fontId="4" fillId="2" borderId="19" xfId="0" applyFont="1" applyFill="1" applyBorder="1" applyAlignment="1">
      <alignment horizontal="center"/>
    </xf>
    <xf numFmtId="0" fontId="4" fillId="2" borderId="20" xfId="0" applyFont="1" applyFill="1" applyBorder="1" applyAlignment="1">
      <alignment horizontal="center"/>
    </xf>
    <xf numFmtId="0" fontId="4" fillId="2" borderId="21" xfId="0" applyFont="1" applyFill="1" applyBorder="1" applyAlignment="1">
      <alignment horizontal="center"/>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6" fillId="2" borderId="19" xfId="0" applyFont="1" applyFill="1" applyBorder="1" applyAlignment="1">
      <alignment horizontal="center"/>
    </xf>
    <xf numFmtId="0" fontId="6" fillId="2" borderId="20" xfId="0" applyFont="1" applyFill="1" applyBorder="1" applyAlignment="1">
      <alignment horizontal="center"/>
    </xf>
    <xf numFmtId="0" fontId="6" fillId="2" borderId="21" xfId="0" applyFont="1" applyFill="1" applyBorder="1" applyAlignment="1">
      <alignment horizontal="center"/>
    </xf>
    <xf numFmtId="0" fontId="18" fillId="2" borderId="1" xfId="0" applyFont="1" applyFill="1" applyBorder="1" applyAlignment="1">
      <alignment horizontal="center"/>
    </xf>
    <xf numFmtId="0" fontId="18" fillId="2" borderId="3" xfId="0" applyFont="1" applyFill="1" applyBorder="1" applyAlignment="1">
      <alignment horizontal="center"/>
    </xf>
    <xf numFmtId="0" fontId="43" fillId="2" borderId="27" xfId="0" applyFont="1" applyFill="1" applyBorder="1" applyAlignment="1">
      <alignment horizontal="center"/>
    </xf>
    <xf numFmtId="0" fontId="42" fillId="8" borderId="4" xfId="0" applyFont="1" applyFill="1" applyBorder="1" applyAlignment="1">
      <alignment horizontal="center" wrapText="1"/>
    </xf>
    <xf numFmtId="10" fontId="43" fillId="6" borderId="4" xfId="14" applyNumberFormat="1" applyFont="1" applyFill="1" applyBorder="1" applyAlignment="1">
      <alignment horizontal="center" vertical="center" wrapText="1" shrinkToFit="1"/>
    </xf>
    <xf numFmtId="165" fontId="43" fillId="6" borderId="4" xfId="14" applyNumberFormat="1" applyFont="1" applyFill="1" applyBorder="1" applyAlignment="1">
      <alignment horizontal="center" vertical="center" wrapText="1"/>
    </xf>
    <xf numFmtId="0" fontId="43" fillId="6" borderId="4" xfId="14" applyFont="1" applyFill="1" applyBorder="1" applyAlignment="1">
      <alignment horizontal="center" vertical="center" wrapText="1"/>
    </xf>
    <xf numFmtId="0" fontId="43" fillId="2" borderId="4" xfId="0" applyFont="1" applyFill="1" applyBorder="1" applyAlignment="1">
      <alignment horizontal="center" vertical="center"/>
    </xf>
    <xf numFmtId="0" fontId="43" fillId="2" borderId="4" xfId="0" applyFont="1" applyFill="1" applyBorder="1" applyAlignment="1">
      <alignment horizontal="center" vertical="center" wrapText="1"/>
    </xf>
    <xf numFmtId="165" fontId="43" fillId="6" borderId="5" xfId="14" applyNumberFormat="1" applyFont="1" applyFill="1" applyBorder="1" applyAlignment="1">
      <alignment horizontal="center" vertical="center" wrapText="1" shrinkToFit="1"/>
    </xf>
    <xf numFmtId="165" fontId="43" fillId="6" borderId="6" xfId="14" applyNumberFormat="1" applyFont="1" applyFill="1" applyBorder="1" applyAlignment="1">
      <alignment horizontal="center" vertical="center" wrapText="1" shrinkToFit="1"/>
    </xf>
    <xf numFmtId="0" fontId="42" fillId="2" borderId="4" xfId="0" applyFont="1" applyFill="1" applyBorder="1" applyAlignment="1">
      <alignment horizontal="center" vertical="center" wrapText="1"/>
    </xf>
    <xf numFmtId="2" fontId="42" fillId="2" borderId="4" xfId="0" applyNumberFormat="1" applyFont="1" applyFill="1" applyBorder="1" applyAlignment="1">
      <alignment horizontal="center" vertical="center" wrapText="1"/>
    </xf>
    <xf numFmtId="0" fontId="1" fillId="0" borderId="0" xfId="0" applyFont="1" applyFill="1" applyBorder="1" applyAlignment="1">
      <alignment horizontal="center"/>
    </xf>
    <xf numFmtId="0" fontId="1" fillId="0" borderId="31" xfId="0" applyFont="1" applyFill="1" applyBorder="1" applyAlignment="1">
      <alignment horizontal="center"/>
    </xf>
    <xf numFmtId="0" fontId="30" fillId="2" borderId="13" xfId="0" applyFont="1" applyFill="1" applyBorder="1" applyAlignment="1">
      <alignment horizontal="center"/>
    </xf>
    <xf numFmtId="0" fontId="30" fillId="2" borderId="27" xfId="0" applyFont="1" applyFill="1" applyBorder="1" applyAlignment="1">
      <alignment horizontal="center"/>
    </xf>
    <xf numFmtId="0" fontId="6" fillId="8" borderId="4" xfId="2" applyNumberFormat="1" applyFont="1" applyFill="1" applyBorder="1" applyAlignment="1" applyProtection="1">
      <alignment horizontal="left" vertical="center" wrapText="1"/>
    </xf>
    <xf numFmtId="0" fontId="4" fillId="2" borderId="16" xfId="0" applyFont="1" applyFill="1" applyBorder="1" applyAlignment="1">
      <alignment horizontal="center"/>
    </xf>
    <xf numFmtId="0" fontId="4" fillId="2" borderId="30" xfId="0" applyFont="1" applyFill="1" applyBorder="1" applyAlignment="1">
      <alignment horizontal="center"/>
    </xf>
    <xf numFmtId="0" fontId="4" fillId="2" borderId="10" xfId="0" applyFont="1" applyFill="1" applyBorder="1" applyAlignment="1">
      <alignment horizontal="center"/>
    </xf>
    <xf numFmtId="0" fontId="29" fillId="8" borderId="4" xfId="0" applyFont="1" applyFill="1" applyBorder="1" applyAlignment="1">
      <alignment horizontal="left" vertical="center" wrapText="1"/>
    </xf>
    <xf numFmtId="0" fontId="34" fillId="2" borderId="1" xfId="0" applyFont="1" applyFill="1" applyBorder="1" applyAlignment="1">
      <alignment horizontal="center"/>
    </xf>
    <xf numFmtId="0" fontId="34" fillId="2" borderId="3" xfId="0" applyFont="1" applyFill="1" applyBorder="1" applyAlignment="1">
      <alignment horizontal="center"/>
    </xf>
    <xf numFmtId="0" fontId="63" fillId="2" borderId="4" xfId="0" applyFont="1" applyFill="1" applyBorder="1" applyAlignment="1">
      <alignment horizontal="center" vertical="center"/>
    </xf>
    <xf numFmtId="0" fontId="4" fillId="2" borderId="5"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4" xfId="0" applyFont="1" applyFill="1" applyBorder="1" applyAlignment="1">
      <alignment horizontal="left" vertical="top" wrapText="1"/>
    </xf>
    <xf numFmtId="0" fontId="63" fillId="2" borderId="4" xfId="0" applyFont="1" applyFill="1" applyBorder="1" applyAlignment="1">
      <alignment horizontal="center" vertical="center" wrapText="1"/>
    </xf>
    <xf numFmtId="43" fontId="63" fillId="2" borderId="4" xfId="0" applyNumberFormat="1" applyFont="1" applyFill="1" applyBorder="1" applyAlignment="1">
      <alignment horizontal="center" vertical="center"/>
    </xf>
    <xf numFmtId="9" fontId="63" fillId="2" borderId="4" xfId="0" applyNumberFormat="1" applyFont="1" applyFill="1" applyBorder="1" applyAlignment="1">
      <alignment horizontal="center" vertical="center"/>
    </xf>
    <xf numFmtId="2" fontId="63" fillId="2" borderId="4" xfId="0" applyNumberFormat="1" applyFont="1" applyFill="1" applyBorder="1" applyAlignment="1">
      <alignment horizontal="center" vertical="center"/>
    </xf>
    <xf numFmtId="43" fontId="63" fillId="2" borderId="5" xfId="0" applyNumberFormat="1" applyFont="1" applyFill="1" applyBorder="1" applyAlignment="1">
      <alignment horizontal="center" vertical="center"/>
    </xf>
    <xf numFmtId="0" fontId="63" fillId="2" borderId="4" xfId="0" applyFont="1" applyFill="1" applyBorder="1" applyAlignment="1">
      <alignment horizontal="center"/>
    </xf>
    <xf numFmtId="0" fontId="63" fillId="2" borderId="16" xfId="0" applyFont="1" applyFill="1" applyBorder="1" applyAlignment="1">
      <alignment horizontal="center"/>
    </xf>
    <xf numFmtId="0" fontId="30" fillId="2" borderId="4" xfId="0" applyFont="1" applyFill="1" applyBorder="1" applyAlignment="1">
      <alignment horizontal="center"/>
    </xf>
    <xf numFmtId="2" fontId="63" fillId="2" borderId="5" xfId="0" applyNumberFormat="1" applyFont="1" applyFill="1" applyBorder="1" applyAlignment="1">
      <alignment horizontal="center" vertical="center"/>
    </xf>
    <xf numFmtId="0" fontId="63" fillId="2" borderId="5" xfId="0" applyFont="1" applyFill="1" applyBorder="1" applyAlignment="1">
      <alignment horizontal="center" vertical="center" wrapText="1"/>
    </xf>
    <xf numFmtId="0" fontId="63" fillId="2" borderId="7" xfId="0" applyFont="1" applyFill="1" applyBorder="1" applyAlignment="1">
      <alignment horizontal="center" vertical="center" wrapText="1"/>
    </xf>
    <xf numFmtId="0" fontId="63" fillId="2" borderId="6" xfId="0" applyFont="1" applyFill="1" applyBorder="1" applyAlignment="1">
      <alignment horizontal="center" vertical="center" wrapText="1"/>
    </xf>
    <xf numFmtId="0" fontId="63" fillId="2" borderId="5" xfId="0" applyFont="1" applyFill="1" applyBorder="1" applyAlignment="1">
      <alignment horizontal="center" vertical="center"/>
    </xf>
    <xf numFmtId="0" fontId="63" fillId="2" borderId="7" xfId="0" applyFont="1" applyFill="1" applyBorder="1" applyAlignment="1">
      <alignment horizontal="center" vertical="center"/>
    </xf>
    <xf numFmtId="0" fontId="63" fillId="2" borderId="6" xfId="0" applyFont="1" applyFill="1" applyBorder="1" applyAlignment="1">
      <alignment horizontal="center" vertical="center"/>
    </xf>
    <xf numFmtId="9" fontId="63" fillId="2" borderId="5" xfId="0" applyNumberFormat="1" applyFont="1" applyFill="1" applyBorder="1" applyAlignment="1">
      <alignment horizontal="center" vertical="center"/>
    </xf>
    <xf numFmtId="9" fontId="63" fillId="2" borderId="6" xfId="0" applyNumberFormat="1" applyFont="1" applyFill="1" applyBorder="1" applyAlignment="1">
      <alignment horizontal="center" vertical="center"/>
    </xf>
    <xf numFmtId="2" fontId="63" fillId="2" borderId="6" xfId="0" applyNumberFormat="1" applyFont="1" applyFill="1" applyBorder="1" applyAlignment="1">
      <alignment horizontal="center" vertical="center"/>
    </xf>
    <xf numFmtId="43" fontId="63" fillId="2" borderId="6" xfId="0" applyNumberFormat="1" applyFont="1" applyFill="1" applyBorder="1" applyAlignment="1">
      <alignment horizontal="center" vertical="center"/>
    </xf>
    <xf numFmtId="0" fontId="6" fillId="2" borderId="4" xfId="0" applyFont="1" applyFill="1" applyBorder="1" applyAlignment="1">
      <alignment horizontal="center"/>
    </xf>
    <xf numFmtId="0" fontId="4" fillId="8" borderId="4" xfId="0" applyFont="1" applyFill="1" applyBorder="1" applyAlignment="1">
      <alignment wrapText="1"/>
    </xf>
    <xf numFmtId="0" fontId="3" fillId="8" borderId="4" xfId="0" applyFont="1" applyFill="1" applyBorder="1" applyAlignment="1">
      <alignment wrapText="1"/>
    </xf>
    <xf numFmtId="0" fontId="6" fillId="2" borderId="8" xfId="0" applyFont="1" applyFill="1" applyBorder="1" applyAlignment="1">
      <alignment horizontal="center"/>
    </xf>
    <xf numFmtId="0" fontId="6" fillId="2" borderId="9" xfId="0" applyFont="1" applyFill="1" applyBorder="1" applyAlignment="1">
      <alignment horizontal="center"/>
    </xf>
    <xf numFmtId="0" fontId="4" fillId="2" borderId="4" xfId="0" applyFont="1" applyFill="1" applyBorder="1" applyAlignment="1">
      <alignment horizontal="center"/>
    </xf>
    <xf numFmtId="0" fontId="4" fillId="2" borderId="27"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20" fillId="8" borderId="4" xfId="0" applyFont="1" applyFill="1" applyBorder="1" applyAlignment="1">
      <alignment horizontal="left" vertical="center" wrapText="1"/>
    </xf>
    <xf numFmtId="0" fontId="30" fillId="2" borderId="1" xfId="0" applyFont="1" applyFill="1" applyBorder="1" applyAlignment="1">
      <alignment horizontal="center"/>
    </xf>
    <xf numFmtId="0" fontId="30" fillId="2" borderId="3" xfId="0" applyFont="1" applyFill="1" applyBorder="1" applyAlignment="1">
      <alignment horizontal="center"/>
    </xf>
    <xf numFmtId="0" fontId="18" fillId="2" borderId="2" xfId="0" applyFont="1" applyFill="1" applyBorder="1" applyAlignment="1">
      <alignment horizontal="center"/>
    </xf>
    <xf numFmtId="0" fontId="4" fillId="2" borderId="4" xfId="0" applyFont="1" applyFill="1" applyBorder="1" applyAlignment="1">
      <alignment horizontal="center" vertical="center"/>
    </xf>
    <xf numFmtId="0" fontId="20" fillId="7" borderId="5" xfId="0" applyFont="1" applyFill="1" applyBorder="1" applyAlignment="1">
      <alignment horizontal="left" vertical="top" wrapText="1"/>
    </xf>
    <xf numFmtId="0" fontId="20" fillId="7" borderId="7" xfId="0" applyFont="1" applyFill="1" applyBorder="1" applyAlignment="1">
      <alignment horizontal="left" vertical="top" wrapText="1"/>
    </xf>
    <xf numFmtId="0" fontId="20" fillId="7" borderId="6" xfId="0" applyFont="1" applyFill="1" applyBorder="1" applyAlignment="1">
      <alignment horizontal="left" vertical="top" wrapText="1"/>
    </xf>
    <xf numFmtId="0" fontId="20" fillId="7" borderId="5" xfId="0" applyFont="1" applyFill="1" applyBorder="1" applyAlignment="1">
      <alignment horizontal="center" vertical="center" wrapText="1"/>
    </xf>
    <xf numFmtId="0" fontId="20" fillId="7" borderId="7" xfId="0" applyFont="1" applyFill="1" applyBorder="1" applyAlignment="1">
      <alignment horizontal="center" vertical="center" wrapText="1"/>
    </xf>
    <xf numFmtId="0" fontId="20" fillId="7" borderId="6" xfId="0" applyFont="1" applyFill="1" applyBorder="1" applyAlignment="1">
      <alignment horizontal="center" vertical="center" wrapText="1"/>
    </xf>
    <xf numFmtId="0" fontId="4" fillId="2" borderId="0" xfId="0" applyFont="1" applyFill="1" applyBorder="1" applyAlignment="1">
      <alignment horizontal="center"/>
    </xf>
    <xf numFmtId="0" fontId="6" fillId="0" borderId="8" xfId="0" applyFont="1" applyFill="1" applyBorder="1" applyAlignment="1">
      <alignment horizontal="center"/>
    </xf>
    <xf numFmtId="0" fontId="6" fillId="0" borderId="9" xfId="0" applyFont="1" applyFill="1" applyBorder="1" applyAlignment="1">
      <alignment horizontal="center"/>
    </xf>
    <xf numFmtId="0" fontId="18" fillId="2" borderId="4" xfId="0" applyFont="1" applyFill="1" applyBorder="1" applyAlignment="1">
      <alignment horizontal="center"/>
    </xf>
    <xf numFmtId="0" fontId="17" fillId="0" borderId="4" xfId="0" applyFont="1" applyBorder="1" applyAlignment="1">
      <alignment horizontal="center"/>
    </xf>
    <xf numFmtId="0" fontId="3" fillId="0" borderId="4" xfId="0" applyFont="1" applyBorder="1" applyAlignment="1">
      <alignment horizontal="center"/>
    </xf>
    <xf numFmtId="0" fontId="6" fillId="2" borderId="28" xfId="0" applyFont="1" applyFill="1" applyBorder="1" applyAlignment="1">
      <alignment horizontal="center"/>
    </xf>
    <xf numFmtId="0" fontId="4" fillId="8" borderId="4" xfId="2" applyNumberFormat="1" applyFont="1" applyFill="1" applyBorder="1" applyAlignment="1" applyProtection="1">
      <alignment horizontal="center" vertical="center" wrapText="1"/>
    </xf>
    <xf numFmtId="0" fontId="6" fillId="2" borderId="32" xfId="0" applyFont="1" applyFill="1" applyBorder="1" applyAlignment="1">
      <alignment horizontal="center"/>
    </xf>
    <xf numFmtId="0" fontId="1" fillId="2" borderId="16" xfId="0" applyFont="1" applyFill="1" applyBorder="1" applyAlignment="1">
      <alignment horizontal="center"/>
    </xf>
    <xf numFmtId="0" fontId="1" fillId="2" borderId="30" xfId="0" applyFont="1" applyFill="1" applyBorder="1" applyAlignment="1">
      <alignment horizontal="center"/>
    </xf>
    <xf numFmtId="0" fontId="1" fillId="2" borderId="10" xfId="0" applyFont="1" applyFill="1" applyBorder="1" applyAlignment="1">
      <alignment horizontal="center"/>
    </xf>
    <xf numFmtId="0" fontId="6" fillId="2" borderId="1" xfId="0" applyFont="1" applyFill="1" applyBorder="1" applyAlignment="1">
      <alignment horizontal="center"/>
    </xf>
    <xf numFmtId="0" fontId="6" fillId="2" borderId="2" xfId="0" applyFont="1" applyFill="1" applyBorder="1" applyAlignment="1">
      <alignment horizontal="center"/>
    </xf>
    <xf numFmtId="0" fontId="17" fillId="2" borderId="16" xfId="0" applyFont="1" applyFill="1" applyBorder="1" applyAlignment="1">
      <alignment horizontal="center"/>
    </xf>
    <xf numFmtId="0" fontId="17" fillId="2" borderId="30" xfId="0" applyFont="1" applyFill="1" applyBorder="1" applyAlignment="1">
      <alignment horizontal="center"/>
    </xf>
    <xf numFmtId="0" fontId="17" fillId="2" borderId="10" xfId="0" applyFont="1" applyFill="1" applyBorder="1" applyAlignment="1">
      <alignment horizontal="center"/>
    </xf>
    <xf numFmtId="0" fontId="20" fillId="2" borderId="0" xfId="0" applyFont="1" applyFill="1" applyBorder="1" applyAlignment="1">
      <alignment horizontal="center"/>
    </xf>
    <xf numFmtId="0" fontId="6" fillId="2" borderId="16" xfId="0" applyFont="1" applyFill="1" applyBorder="1" applyAlignment="1">
      <alignment horizontal="center"/>
    </xf>
    <xf numFmtId="0" fontId="6" fillId="2" borderId="30" xfId="0" applyFont="1" applyFill="1" applyBorder="1" applyAlignment="1">
      <alignment horizontal="center"/>
    </xf>
    <xf numFmtId="0" fontId="6" fillId="2" borderId="10" xfId="0" applyFont="1" applyFill="1" applyBorder="1" applyAlignment="1">
      <alignment horizontal="center"/>
    </xf>
    <xf numFmtId="164" fontId="75" fillId="2" borderId="4" xfId="0" applyNumberFormat="1" applyFont="1" applyFill="1" applyBorder="1" applyAlignment="1">
      <alignment horizontal="center" vertical="center" wrapText="1"/>
    </xf>
  </cellXfs>
  <cellStyles count="16">
    <cellStyle name="Dziesiętny 2" xfId="5" xr:uid="{00000000-0005-0000-0000-000000000000}"/>
    <cellStyle name="Excel Built-in Normal" xfId="1" xr:uid="{00000000-0005-0000-0000-000001000000}"/>
    <cellStyle name="Normal 2" xfId="6" xr:uid="{00000000-0005-0000-0000-000002000000}"/>
    <cellStyle name="Normal 3" xfId="7" xr:uid="{00000000-0005-0000-0000-000003000000}"/>
    <cellStyle name="Normalny" xfId="0" builtinId="0"/>
    <cellStyle name="Normalny 2" xfId="3" xr:uid="{00000000-0005-0000-0000-000005000000}"/>
    <cellStyle name="Normalny 2 2" xfId="8" xr:uid="{00000000-0005-0000-0000-000006000000}"/>
    <cellStyle name="Normalny 3" xfId="4" xr:uid="{00000000-0005-0000-0000-000007000000}"/>
    <cellStyle name="Normalny 4" xfId="9" xr:uid="{00000000-0005-0000-0000-000008000000}"/>
    <cellStyle name="Normalny_Arkusz1" xfId="13" xr:uid="{00000000-0005-0000-0000-000009000000}"/>
    <cellStyle name="Normalny_kardiowert_w2-zal2" xfId="15" xr:uid="{738ABFB0-8BF4-4AFE-BCD4-7574BB99430B}"/>
    <cellStyle name="Normalny_Pakiet 5" xfId="14" xr:uid="{00000000-0005-0000-0000-00000A000000}"/>
    <cellStyle name="Tekst objaśnienia" xfId="2" builtinId="53"/>
    <cellStyle name="Walutowy 2" xfId="11" xr:uid="{00000000-0005-0000-0000-00000C000000}"/>
    <cellStyle name="Walutowy 3" xfId="10" xr:uid="{00000000-0005-0000-0000-00000D000000}"/>
    <cellStyle name="Walutowy 4" xfId="12" xr:uid="{00000000-0005-0000-0000-00000E000000}"/>
  </cellStyles>
  <dxfs count="0"/>
  <tableStyles count="0" defaultTableStyle="TableStyleMedium2" defaultPivotStyle="PivotStyleLight16"/>
  <colors>
    <mruColors>
      <color rgb="FF009900"/>
      <color rgb="FFF8F0E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542925</xdr:colOff>
      <xdr:row>12</xdr:row>
      <xdr:rowOff>295275</xdr:rowOff>
    </xdr:from>
    <xdr:ext cx="184731" cy="264560"/>
    <xdr:sp macro="" textlink="">
      <xdr:nvSpPr>
        <xdr:cNvPr id="2" name="pole tekstowe 1">
          <a:extLst>
            <a:ext uri="{FF2B5EF4-FFF2-40B4-BE49-F238E27FC236}">
              <a16:creationId xmlns:a16="http://schemas.microsoft.com/office/drawing/2014/main" id="{00000000-0008-0000-0900-000002000000}"/>
            </a:ext>
          </a:extLst>
        </xdr:cNvPr>
        <xdr:cNvSpPr txBox="1"/>
      </xdr:nvSpPr>
      <xdr:spPr>
        <a:xfrm>
          <a:off x="771525"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K33"/>
  <sheetViews>
    <sheetView tabSelected="1" showWhiteSpace="0" topLeftCell="A7" zoomScale="80" zoomScaleNormal="80" zoomScalePageLayoutView="10" workbookViewId="0">
      <selection activeCell="F13" sqref="F13"/>
    </sheetView>
  </sheetViews>
  <sheetFormatPr defaultRowHeight="12.75" x14ac:dyDescent="0.2"/>
  <cols>
    <col min="1" max="1" width="3.42578125" customWidth="1"/>
    <col min="2" max="2" width="53.42578125" customWidth="1"/>
    <col min="3" max="3" width="11.5703125" customWidth="1"/>
    <col min="4" max="4" width="10.5703125" customWidth="1"/>
    <col min="5" max="5" width="11.28515625" customWidth="1"/>
    <col min="6" max="6" width="9.85546875" customWidth="1"/>
    <col min="7" max="7" width="9.140625" customWidth="1"/>
    <col min="8" max="8" width="24.85546875" customWidth="1"/>
    <col min="9" max="9" width="7.5703125" customWidth="1"/>
    <col min="10" max="10" width="17.28515625" customWidth="1"/>
    <col min="11" max="11" width="16.7109375" customWidth="1"/>
  </cols>
  <sheetData>
    <row r="1" spans="1:11" ht="15" x14ac:dyDescent="0.25">
      <c r="B1" s="267" t="s">
        <v>275</v>
      </c>
      <c r="G1" s="407" t="s">
        <v>268</v>
      </c>
      <c r="H1" s="407"/>
    </row>
    <row r="2" spans="1:11" ht="15" x14ac:dyDescent="0.25">
      <c r="B2" s="267"/>
      <c r="F2" s="408"/>
      <c r="G2" s="408"/>
      <c r="H2" s="408"/>
      <c r="I2" s="408"/>
    </row>
    <row r="3" spans="1:11" ht="15" x14ac:dyDescent="0.25">
      <c r="B3" s="267"/>
      <c r="E3" s="408" t="s">
        <v>319</v>
      </c>
      <c r="F3" s="408"/>
      <c r="G3" s="408"/>
      <c r="H3" s="408"/>
      <c r="I3" s="268"/>
    </row>
    <row r="5" spans="1:11" x14ac:dyDescent="0.2">
      <c r="B5" s="269" t="s">
        <v>270</v>
      </c>
      <c r="C5" s="269"/>
      <c r="D5" s="269"/>
      <c r="E5" s="270"/>
    </row>
    <row r="6" spans="1:11" x14ac:dyDescent="0.2">
      <c r="B6" s="409" t="s">
        <v>271</v>
      </c>
      <c r="C6" s="409"/>
      <c r="D6" s="409"/>
      <c r="E6" s="409"/>
    </row>
    <row r="7" spans="1:11" x14ac:dyDescent="0.2">
      <c r="B7" s="271" t="s">
        <v>272</v>
      </c>
      <c r="C7" s="271"/>
      <c r="D7" s="271"/>
      <c r="E7" s="271"/>
    </row>
    <row r="8" spans="1:11" x14ac:dyDescent="0.2">
      <c r="B8" s="410" t="s">
        <v>273</v>
      </c>
      <c r="C8" s="410"/>
      <c r="D8" s="410"/>
      <c r="E8" s="410"/>
    </row>
    <row r="10" spans="1:11" x14ac:dyDescent="0.2">
      <c r="A10" s="402" t="s">
        <v>85</v>
      </c>
      <c r="B10" s="402"/>
      <c r="C10" s="402"/>
      <c r="D10" s="402"/>
      <c r="E10" s="402"/>
      <c r="F10" s="402"/>
      <c r="G10" s="402"/>
      <c r="H10" s="402"/>
      <c r="I10" s="402"/>
      <c r="J10" s="402"/>
      <c r="K10" s="402"/>
    </row>
    <row r="11" spans="1:11" x14ac:dyDescent="0.2">
      <c r="A11" s="402"/>
      <c r="B11" s="402"/>
      <c r="C11" s="402"/>
      <c r="D11" s="402"/>
      <c r="E11" s="402"/>
      <c r="F11" s="402"/>
      <c r="G11" s="402"/>
      <c r="H11" s="402"/>
      <c r="I11" s="402"/>
      <c r="J11" s="402"/>
      <c r="K11" s="402"/>
    </row>
    <row r="12" spans="1:11" ht="67.5" x14ac:dyDescent="0.2">
      <c r="A12" s="49" t="s">
        <v>0</v>
      </c>
      <c r="B12" s="45" t="s">
        <v>8</v>
      </c>
      <c r="C12" s="207" t="s">
        <v>245</v>
      </c>
      <c r="D12" s="51" t="s">
        <v>11</v>
      </c>
      <c r="E12" s="50" t="s">
        <v>1</v>
      </c>
      <c r="F12" s="52" t="s">
        <v>136</v>
      </c>
      <c r="G12" s="50" t="s">
        <v>2</v>
      </c>
      <c r="H12" s="50" t="s">
        <v>3</v>
      </c>
      <c r="I12" s="50" t="s">
        <v>4</v>
      </c>
      <c r="J12" s="50" t="s">
        <v>5</v>
      </c>
      <c r="K12" s="50" t="s">
        <v>6</v>
      </c>
    </row>
    <row r="13" spans="1:11" ht="164.25" customHeight="1" x14ac:dyDescent="0.2">
      <c r="A13" s="49">
        <v>1</v>
      </c>
      <c r="B13" s="53" t="s">
        <v>132</v>
      </c>
      <c r="C13" s="50"/>
      <c r="D13" s="50"/>
      <c r="E13" s="50" t="s">
        <v>56</v>
      </c>
      <c r="F13" s="562">
        <v>16000</v>
      </c>
      <c r="G13" s="55"/>
      <c r="H13" s="55">
        <f>ROUND(G13*I13+G13,2)</f>
        <v>0</v>
      </c>
      <c r="I13" s="56">
        <v>0.08</v>
      </c>
      <c r="J13" s="55">
        <f>ROUND(F13*G13,2)</f>
        <v>0</v>
      </c>
      <c r="K13" s="55">
        <f>ROUND(F13*H13,2)</f>
        <v>0</v>
      </c>
    </row>
    <row r="14" spans="1:11" ht="142.5" customHeight="1" x14ac:dyDescent="0.2">
      <c r="A14" s="49">
        <v>2</v>
      </c>
      <c r="B14" s="53" t="s">
        <v>73</v>
      </c>
      <c r="C14" s="50"/>
      <c r="D14" s="50"/>
      <c r="E14" s="50" t="s">
        <v>56</v>
      </c>
      <c r="F14" s="54">
        <v>100</v>
      </c>
      <c r="G14" s="55"/>
      <c r="H14" s="55">
        <f t="shared" ref="H14:H17" si="0">ROUND(G14*I14+G14,2)</f>
        <v>0</v>
      </c>
      <c r="I14" s="56">
        <v>0.08</v>
      </c>
      <c r="J14" s="55">
        <f t="shared" ref="J14:J17" si="1">ROUND(F14*G14,2)</f>
        <v>0</v>
      </c>
      <c r="K14" s="55">
        <f t="shared" ref="K14:K17" si="2">ROUND(F14*H14,2)</f>
        <v>0</v>
      </c>
    </row>
    <row r="15" spans="1:11" ht="103.5" customHeight="1" x14ac:dyDescent="0.2">
      <c r="A15" s="49">
        <v>3</v>
      </c>
      <c r="B15" s="57" t="s">
        <v>78</v>
      </c>
      <c r="C15" s="50"/>
      <c r="D15" s="50"/>
      <c r="E15" s="50" t="s">
        <v>9</v>
      </c>
      <c r="F15" s="50">
        <v>2000</v>
      </c>
      <c r="G15" s="55"/>
      <c r="H15" s="55">
        <f t="shared" si="0"/>
        <v>0</v>
      </c>
      <c r="I15" s="56">
        <v>0.08</v>
      </c>
      <c r="J15" s="55">
        <f t="shared" si="1"/>
        <v>0</v>
      </c>
      <c r="K15" s="55">
        <f t="shared" si="2"/>
        <v>0</v>
      </c>
    </row>
    <row r="16" spans="1:11" ht="271.5" customHeight="1" x14ac:dyDescent="0.2">
      <c r="A16" s="49">
        <v>4</v>
      </c>
      <c r="B16" s="58" t="s">
        <v>79</v>
      </c>
      <c r="C16" s="50"/>
      <c r="D16" s="50"/>
      <c r="E16" s="50" t="s">
        <v>56</v>
      </c>
      <c r="F16" s="50">
        <v>90</v>
      </c>
      <c r="G16" s="55"/>
      <c r="H16" s="55">
        <f t="shared" si="0"/>
        <v>0</v>
      </c>
      <c r="I16" s="56">
        <v>0.08</v>
      </c>
      <c r="J16" s="55">
        <f t="shared" si="1"/>
        <v>0</v>
      </c>
      <c r="K16" s="55">
        <f t="shared" si="2"/>
        <v>0</v>
      </c>
    </row>
    <row r="17" spans="1:11" ht="390.75" customHeight="1" thickBot="1" x14ac:dyDescent="0.25">
      <c r="A17" s="206">
        <v>5</v>
      </c>
      <c r="B17" s="227" t="s">
        <v>131</v>
      </c>
      <c r="C17" s="46"/>
      <c r="D17" s="59"/>
      <c r="E17" s="207" t="s">
        <v>56</v>
      </c>
      <c r="F17" s="210">
        <v>2500</v>
      </c>
      <c r="G17" s="210"/>
      <c r="H17" s="55">
        <f t="shared" si="0"/>
        <v>0</v>
      </c>
      <c r="I17" s="205">
        <v>0.08</v>
      </c>
      <c r="J17" s="99">
        <f t="shared" si="1"/>
        <v>0</v>
      </c>
      <c r="K17" s="99">
        <f t="shared" si="2"/>
        <v>0</v>
      </c>
    </row>
    <row r="18" spans="1:11" ht="13.5" thickBot="1" x14ac:dyDescent="0.25">
      <c r="A18" s="405"/>
      <c r="B18" s="403" t="s">
        <v>55</v>
      </c>
      <c r="C18" s="221"/>
      <c r="D18" s="221"/>
      <c r="E18" s="221"/>
      <c r="F18" s="221"/>
      <c r="G18" s="221"/>
      <c r="H18" s="221"/>
      <c r="I18" s="76" t="s">
        <v>7</v>
      </c>
      <c r="J18" s="77">
        <f>SUM(J13:J17)</f>
        <v>0</v>
      </c>
      <c r="K18" s="173">
        <f>SUM(K13:K17)</f>
        <v>0</v>
      </c>
    </row>
    <row r="19" spans="1:11" x14ac:dyDescent="0.2">
      <c r="A19" s="406"/>
      <c r="B19" s="404"/>
      <c r="C19" s="221"/>
      <c r="D19" s="221"/>
      <c r="E19" s="221"/>
      <c r="F19" s="221"/>
      <c r="G19" s="221"/>
      <c r="H19" s="221"/>
      <c r="I19" s="40"/>
      <c r="J19" s="41"/>
      <c r="K19" s="41"/>
    </row>
    <row r="20" spans="1:11" ht="36.950000000000003" customHeight="1" x14ac:dyDescent="0.2">
      <c r="A20" s="48" t="s">
        <v>12</v>
      </c>
      <c r="B20" s="359" t="s">
        <v>189</v>
      </c>
      <c r="C20" s="64"/>
      <c r="D20" s="64"/>
      <c r="E20" s="64"/>
      <c r="F20" s="64"/>
      <c r="G20" s="64"/>
      <c r="H20" s="64"/>
      <c r="I20" s="64"/>
      <c r="J20" s="64"/>
      <c r="K20" s="217"/>
    </row>
    <row r="21" spans="1:11" x14ac:dyDescent="0.2">
      <c r="A21" s="43"/>
      <c r="B21" s="226"/>
      <c r="C21" s="222"/>
      <c r="D21" s="61"/>
      <c r="E21" s="61"/>
      <c r="F21" s="61"/>
      <c r="G21" s="61"/>
      <c r="H21" s="223"/>
      <c r="I21" s="223"/>
      <c r="J21" s="223"/>
      <c r="K21" s="12"/>
    </row>
    <row r="22" spans="1:11" ht="12.75" customHeight="1" x14ac:dyDescent="0.25">
      <c r="A22" s="43"/>
      <c r="B22" s="224"/>
      <c r="C22" s="222"/>
      <c r="D22" s="224"/>
      <c r="E22" s="224"/>
      <c r="F22" s="224"/>
      <c r="G22" s="224"/>
      <c r="H22" s="225"/>
      <c r="I22" s="223"/>
      <c r="J22" s="223"/>
      <c r="K22" s="12"/>
    </row>
    <row r="23" spans="1:11" ht="12" customHeight="1" x14ac:dyDescent="0.2">
      <c r="A23" s="43"/>
      <c r="B23" s="274" t="s">
        <v>276</v>
      </c>
      <c r="C23" s="275"/>
      <c r="D23" s="275"/>
      <c r="E23" s="275"/>
      <c r="F23" s="275"/>
      <c r="G23" s="275"/>
      <c r="H23" s="276"/>
      <c r="I23" s="277"/>
      <c r="J23" s="278"/>
      <c r="K23" s="12"/>
    </row>
    <row r="24" spans="1:11" ht="12.75" customHeight="1" x14ac:dyDescent="0.2">
      <c r="A24" s="43"/>
      <c r="J24" s="62"/>
    </row>
    <row r="25" spans="1:11" ht="12.75" customHeight="1" x14ac:dyDescent="0.2">
      <c r="A25" s="43"/>
      <c r="D25" s="273" t="s">
        <v>274</v>
      </c>
      <c r="J25" s="62"/>
    </row>
    <row r="26" spans="1:11" ht="12.75" customHeight="1" x14ac:dyDescent="0.2">
      <c r="A26" s="66"/>
      <c r="B26" s="67"/>
      <c r="C26" s="67"/>
      <c r="D26" s="67"/>
      <c r="E26" s="67"/>
      <c r="F26" s="67"/>
      <c r="G26" s="67"/>
      <c r="H26" s="67"/>
      <c r="I26" s="62"/>
      <c r="J26" s="62"/>
    </row>
    <row r="27" spans="1:11" ht="12.75" customHeight="1" x14ac:dyDescent="0.2">
      <c r="A27" s="22"/>
      <c r="B27" s="23"/>
      <c r="C27" s="23"/>
      <c r="D27" s="23"/>
      <c r="E27" s="23"/>
      <c r="F27" s="23"/>
      <c r="G27" s="23"/>
      <c r="H27" s="23"/>
    </row>
    <row r="28" spans="1:11" ht="12.75" customHeight="1" x14ac:dyDescent="0.2">
      <c r="A28" s="22"/>
      <c r="B28" s="24"/>
      <c r="C28" s="24"/>
      <c r="D28" s="25"/>
      <c r="E28" s="25"/>
      <c r="F28" s="26"/>
      <c r="G28" s="24"/>
      <c r="H28" s="25"/>
    </row>
    <row r="29" spans="1:11" ht="12.75" customHeight="1" x14ac:dyDescent="0.25">
      <c r="C29" s="4"/>
      <c r="D29" s="18"/>
      <c r="E29" s="18"/>
      <c r="F29" s="18"/>
      <c r="G29" s="18"/>
      <c r="H29" s="18"/>
    </row>
    <row r="30" spans="1:11" x14ac:dyDescent="0.2">
      <c r="D30" s="18"/>
      <c r="E30" s="18"/>
      <c r="F30" s="18"/>
      <c r="G30" s="18"/>
      <c r="H30" s="18"/>
    </row>
    <row r="31" spans="1:11" x14ac:dyDescent="0.2">
      <c r="B31" s="12"/>
      <c r="D31" s="18"/>
      <c r="E31" s="18"/>
      <c r="F31" s="18"/>
      <c r="G31" s="18"/>
      <c r="H31" s="18"/>
    </row>
    <row r="32" spans="1:11" x14ac:dyDescent="0.2">
      <c r="B32" s="12"/>
      <c r="D32" s="18"/>
      <c r="E32" s="18"/>
      <c r="F32" s="18"/>
      <c r="G32" s="18"/>
      <c r="H32" s="18"/>
    </row>
    <row r="33" spans="4:8" x14ac:dyDescent="0.2">
      <c r="D33" s="18"/>
      <c r="E33" s="18"/>
      <c r="F33" s="18"/>
      <c r="G33" s="18"/>
      <c r="H33" s="18"/>
    </row>
  </sheetData>
  <mergeCells count="8">
    <mergeCell ref="A10:K11"/>
    <mergeCell ref="B18:B19"/>
    <mergeCell ref="A18:A19"/>
    <mergeCell ref="G1:H1"/>
    <mergeCell ref="F2:I2"/>
    <mergeCell ref="E3:H3"/>
    <mergeCell ref="B6:E6"/>
    <mergeCell ref="B8:E8"/>
  </mergeCells>
  <pageMargins left="0.23622047244094491" right="0.23622047244094491" top="0.74803149606299213" bottom="0.35433070866141736" header="0.31496062992125984" footer="0.31496062992125984"/>
  <pageSetup paperSize="9" scale="99" orientation="landscape" r:id="rId1"/>
  <headerFooter>
    <oddFooter>Strona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sheetPr>
  <dimension ref="A1:K29"/>
  <sheetViews>
    <sheetView zoomScale="60" zoomScaleNormal="60" zoomScalePageLayoutView="80" workbookViewId="0">
      <selection activeCell="B16" sqref="B16"/>
    </sheetView>
  </sheetViews>
  <sheetFormatPr defaultRowHeight="12.75" x14ac:dyDescent="0.2"/>
  <cols>
    <col min="1" max="1" width="3.28515625" customWidth="1"/>
    <col min="2" max="2" width="78" customWidth="1"/>
    <col min="3" max="3" width="18" customWidth="1"/>
    <col min="4" max="4" width="27.7109375" customWidth="1"/>
    <col min="5" max="5" width="11.140625" customWidth="1"/>
    <col min="6" max="6" width="10.140625" customWidth="1"/>
    <col min="7" max="7" width="9.85546875" customWidth="1"/>
    <col min="8" max="8" width="11.85546875" customWidth="1"/>
    <col min="9" max="9" width="6.85546875" customWidth="1"/>
    <col min="10" max="10" width="18.5703125" customWidth="1"/>
    <col min="11" max="11" width="21.28515625" customWidth="1"/>
  </cols>
  <sheetData>
    <row r="1" spans="1:11" ht="15.75" x14ac:dyDescent="0.25">
      <c r="B1" s="312" t="s">
        <v>275</v>
      </c>
      <c r="C1" s="313"/>
      <c r="D1" s="313"/>
      <c r="E1" s="313"/>
      <c r="F1" s="313"/>
      <c r="G1" s="313"/>
      <c r="H1" s="313"/>
      <c r="I1" s="427" t="s">
        <v>268</v>
      </c>
      <c r="J1" s="427"/>
    </row>
    <row r="2" spans="1:11" ht="15.75" x14ac:dyDescent="0.2">
      <c r="B2" s="313"/>
      <c r="C2" s="313"/>
      <c r="D2" s="428" t="s">
        <v>269</v>
      </c>
      <c r="E2" s="428"/>
      <c r="F2" s="428"/>
      <c r="G2" s="428"/>
      <c r="H2" s="313"/>
      <c r="I2" s="313"/>
      <c r="J2" s="313"/>
    </row>
    <row r="3" spans="1:11" ht="15.75" x14ac:dyDescent="0.2">
      <c r="B3" s="313"/>
      <c r="C3" s="313"/>
      <c r="D3" s="313"/>
      <c r="E3" s="313"/>
      <c r="F3" s="428"/>
      <c r="G3" s="428"/>
      <c r="H3" s="428"/>
      <c r="I3" s="428"/>
      <c r="J3" s="313"/>
    </row>
    <row r="4" spans="1:11" ht="15.75" x14ac:dyDescent="0.2">
      <c r="B4" s="313"/>
      <c r="C4" s="313"/>
      <c r="D4" s="313"/>
      <c r="E4" s="313"/>
      <c r="F4" s="314"/>
      <c r="G4" s="314"/>
      <c r="H4" s="314"/>
      <c r="I4" s="314"/>
      <c r="J4" s="313"/>
    </row>
    <row r="5" spans="1:11" ht="15.75" x14ac:dyDescent="0.2">
      <c r="B5" s="315" t="s">
        <v>270</v>
      </c>
      <c r="C5" s="315"/>
      <c r="D5" s="315"/>
      <c r="E5" s="316"/>
      <c r="F5" s="314"/>
      <c r="G5" s="314"/>
      <c r="H5" s="314"/>
      <c r="I5" s="314"/>
      <c r="J5" s="313"/>
    </row>
    <row r="6" spans="1:11" ht="15.75" x14ac:dyDescent="0.2">
      <c r="B6" s="429" t="s">
        <v>271</v>
      </c>
      <c r="C6" s="429"/>
      <c r="D6" s="429"/>
      <c r="E6" s="429"/>
      <c r="F6" s="313"/>
      <c r="G6" s="313"/>
      <c r="H6" s="313"/>
      <c r="I6" s="313"/>
      <c r="J6" s="313"/>
    </row>
    <row r="7" spans="1:11" ht="15.75" x14ac:dyDescent="0.2">
      <c r="B7" s="317" t="s">
        <v>272</v>
      </c>
      <c r="C7" s="317"/>
      <c r="D7" s="317"/>
      <c r="E7" s="317"/>
      <c r="F7" s="313"/>
      <c r="G7" s="313"/>
      <c r="H7" s="313"/>
      <c r="I7" s="313"/>
      <c r="J7" s="313"/>
    </row>
    <row r="8" spans="1:11" ht="15.75" x14ac:dyDescent="0.2">
      <c r="B8" s="430" t="s">
        <v>273</v>
      </c>
      <c r="C8" s="430"/>
      <c r="D8" s="430"/>
      <c r="E8" s="430"/>
      <c r="F8" s="313"/>
      <c r="G8" s="313"/>
      <c r="H8" s="313"/>
      <c r="I8" s="313"/>
      <c r="J8" s="313"/>
    </row>
    <row r="12" spans="1:11" ht="15.75" x14ac:dyDescent="0.25">
      <c r="A12" s="426" t="s">
        <v>153</v>
      </c>
      <c r="B12" s="426"/>
      <c r="C12" s="426"/>
      <c r="D12" s="426"/>
      <c r="E12" s="426"/>
      <c r="F12" s="426"/>
      <c r="G12" s="426"/>
      <c r="H12" s="426"/>
      <c r="I12" s="426"/>
      <c r="J12" s="426"/>
      <c r="K12" s="426"/>
    </row>
    <row r="13" spans="1:11" ht="63" x14ac:dyDescent="0.2">
      <c r="A13" s="286" t="s">
        <v>0</v>
      </c>
      <c r="B13" s="287" t="s">
        <v>8</v>
      </c>
      <c r="C13" s="288" t="s">
        <v>10</v>
      </c>
      <c r="D13" s="289" t="s">
        <v>11</v>
      </c>
      <c r="E13" s="288" t="s">
        <v>1</v>
      </c>
      <c r="F13" s="290" t="s">
        <v>136</v>
      </c>
      <c r="G13" s="288" t="s">
        <v>2</v>
      </c>
      <c r="H13" s="288" t="s">
        <v>3</v>
      </c>
      <c r="I13" s="288" t="s">
        <v>4</v>
      </c>
      <c r="J13" s="288" t="s">
        <v>5</v>
      </c>
      <c r="K13" s="288" t="s">
        <v>6</v>
      </c>
    </row>
    <row r="14" spans="1:11" ht="409.5" customHeight="1" x14ac:dyDescent="0.2">
      <c r="A14" s="286">
        <v>1</v>
      </c>
      <c r="B14" s="291" t="s">
        <v>188</v>
      </c>
      <c r="C14" s="288"/>
      <c r="D14" s="288"/>
      <c r="E14" s="288" t="s">
        <v>56</v>
      </c>
      <c r="F14" s="292">
        <v>400</v>
      </c>
      <c r="G14" s="293"/>
      <c r="H14" s="293">
        <f>ROUND(G14*I14+G14,2)</f>
        <v>0</v>
      </c>
      <c r="I14" s="294">
        <v>0.08</v>
      </c>
      <c r="J14" s="293">
        <f>ROUND(G14*F14,2)</f>
        <v>0</v>
      </c>
      <c r="K14" s="293">
        <f>ROUND(H14*F14,2)</f>
        <v>0</v>
      </c>
    </row>
    <row r="15" spans="1:11" ht="20.25" customHeight="1" thickBot="1" x14ac:dyDescent="0.3">
      <c r="A15" s="287" t="s">
        <v>12</v>
      </c>
      <c r="B15" s="295" t="s">
        <v>55</v>
      </c>
      <c r="C15" s="296"/>
      <c r="D15" s="297"/>
      <c r="E15" s="297"/>
      <c r="F15" s="297"/>
      <c r="G15" s="297"/>
      <c r="H15" s="297"/>
      <c r="I15" s="298" t="s">
        <v>7</v>
      </c>
      <c r="J15" s="299">
        <f>SUM(J14:J14)</f>
        <v>0</v>
      </c>
      <c r="K15" s="300">
        <f>SUM(K14:K14)</f>
        <v>0</v>
      </c>
    </row>
    <row r="16" spans="1:11" ht="39" customHeight="1" x14ac:dyDescent="0.25">
      <c r="A16" s="301" t="s">
        <v>12</v>
      </c>
      <c r="B16" s="360" t="s">
        <v>278</v>
      </c>
      <c r="C16" s="296"/>
      <c r="D16" s="297"/>
      <c r="E16" s="297"/>
      <c r="F16" s="297"/>
      <c r="G16" s="297"/>
      <c r="H16" s="297"/>
      <c r="I16" s="302"/>
      <c r="J16" s="303"/>
      <c r="K16" s="303"/>
    </row>
    <row r="17" spans="1:10" ht="12.75" customHeight="1" x14ac:dyDescent="0.2">
      <c r="A17" s="22"/>
      <c r="B17" s="44"/>
      <c r="C17" s="44"/>
      <c r="D17" s="18"/>
      <c r="E17" s="18"/>
      <c r="F17" s="18"/>
      <c r="G17" s="18"/>
      <c r="H17" s="18"/>
      <c r="I17" s="44"/>
      <c r="J17" s="44"/>
    </row>
    <row r="18" spans="1:10" ht="18.75" x14ac:dyDescent="0.25">
      <c r="A18" s="22"/>
      <c r="B18" s="304" t="s">
        <v>279</v>
      </c>
      <c r="C18" s="305"/>
      <c r="D18" s="305"/>
      <c r="E18" s="305"/>
      <c r="F18" s="305"/>
      <c r="G18" s="305"/>
      <c r="H18" s="306"/>
      <c r="I18" s="307"/>
      <c r="J18" s="308"/>
    </row>
    <row r="19" spans="1:10" ht="18" x14ac:dyDescent="0.25">
      <c r="A19" s="22"/>
      <c r="B19" s="309"/>
      <c r="C19" s="309"/>
      <c r="D19" s="309"/>
      <c r="E19" s="309"/>
      <c r="F19" s="309"/>
      <c r="G19" s="309"/>
      <c r="H19" s="309"/>
      <c r="I19" s="309"/>
      <c r="J19" s="310"/>
    </row>
    <row r="20" spans="1:10" ht="18" x14ac:dyDescent="0.25">
      <c r="A20" s="22"/>
      <c r="B20" s="309"/>
      <c r="C20" s="309"/>
      <c r="D20" s="311" t="s">
        <v>274</v>
      </c>
      <c r="E20" s="309"/>
      <c r="F20" s="309"/>
      <c r="G20" s="309"/>
      <c r="H20" s="309"/>
      <c r="I20" s="309"/>
      <c r="J20" s="310"/>
    </row>
    <row r="21" spans="1:10" x14ac:dyDescent="0.2">
      <c r="A21" s="22"/>
      <c r="B21" s="44"/>
      <c r="C21" s="44"/>
      <c r="D21" s="18"/>
      <c r="E21" s="18"/>
      <c r="F21" s="18"/>
      <c r="G21" s="18"/>
      <c r="H21" s="18"/>
      <c r="I21" s="44"/>
      <c r="J21" s="44"/>
    </row>
    <row r="22" spans="1:10" x14ac:dyDescent="0.2">
      <c r="A22" s="22"/>
      <c r="B22" s="44"/>
      <c r="C22" s="44"/>
      <c r="D22" s="18"/>
      <c r="E22" s="18"/>
      <c r="F22" s="18"/>
      <c r="G22" s="18"/>
      <c r="H22" s="18"/>
      <c r="I22" s="44"/>
      <c r="J22" s="44"/>
    </row>
    <row r="23" spans="1:10" ht="15.75" customHeight="1" x14ac:dyDescent="0.2">
      <c r="A23" s="22"/>
      <c r="B23" s="44"/>
      <c r="C23" s="44"/>
      <c r="D23" s="18"/>
      <c r="E23" s="18"/>
      <c r="F23" s="18"/>
      <c r="G23" s="18"/>
      <c r="H23" s="18"/>
      <c r="I23" s="44"/>
      <c r="J23" s="44"/>
    </row>
    <row r="24" spans="1:10" x14ac:dyDescent="0.2">
      <c r="A24" s="22"/>
      <c r="B24" s="44"/>
      <c r="C24" s="44"/>
      <c r="D24" s="18"/>
      <c r="E24" s="18"/>
      <c r="F24" s="18"/>
      <c r="G24" s="18"/>
      <c r="H24" s="18"/>
      <c r="I24" s="44"/>
      <c r="J24" s="44"/>
    </row>
    <row r="25" spans="1:10" x14ac:dyDescent="0.2">
      <c r="A25" s="32"/>
      <c r="B25" s="44"/>
      <c r="C25" s="44"/>
      <c r="D25" s="18"/>
      <c r="E25" s="18"/>
      <c r="F25" s="18"/>
      <c r="G25" s="18"/>
      <c r="H25" s="18"/>
      <c r="I25" s="44"/>
      <c r="J25" s="44"/>
    </row>
    <row r="26" spans="1:10" x14ac:dyDescent="0.2">
      <c r="A26" s="32"/>
      <c r="B26" s="44"/>
      <c r="C26" s="44"/>
      <c r="D26" s="18"/>
      <c r="E26" s="18"/>
      <c r="F26" s="18"/>
      <c r="G26" s="18"/>
      <c r="H26" s="18"/>
      <c r="I26" s="44"/>
      <c r="J26" s="44"/>
    </row>
    <row r="27" spans="1:10" x14ac:dyDescent="0.2">
      <c r="A27" s="32"/>
      <c r="B27" s="32"/>
      <c r="C27" s="32"/>
      <c r="D27" s="18"/>
      <c r="E27" s="18"/>
      <c r="F27" s="18"/>
      <c r="G27" s="18"/>
      <c r="H27" s="18"/>
      <c r="I27" s="32"/>
      <c r="J27" s="32"/>
    </row>
    <row r="28" spans="1:10" x14ac:dyDescent="0.2">
      <c r="A28" s="32"/>
      <c r="B28" s="32"/>
      <c r="C28" s="32"/>
      <c r="D28" s="18"/>
      <c r="E28" s="18"/>
      <c r="F28" s="18"/>
      <c r="G28" s="18"/>
      <c r="H28" s="18"/>
      <c r="I28" s="32"/>
      <c r="J28" s="32"/>
    </row>
    <row r="29" spans="1:10" x14ac:dyDescent="0.2">
      <c r="A29" s="32"/>
      <c r="B29" s="32"/>
      <c r="C29" s="32"/>
      <c r="D29" s="18"/>
      <c r="E29" s="18"/>
      <c r="F29" s="18"/>
      <c r="G29" s="18"/>
      <c r="H29" s="18"/>
      <c r="I29" s="32"/>
      <c r="J29" s="32"/>
    </row>
  </sheetData>
  <mergeCells count="6">
    <mergeCell ref="A12:K12"/>
    <mergeCell ref="I1:J1"/>
    <mergeCell ref="D2:G2"/>
    <mergeCell ref="F3:I3"/>
    <mergeCell ref="B6:E6"/>
    <mergeCell ref="B8:E8"/>
  </mergeCells>
  <pageMargins left="0.23622047244094491" right="0.23622047244094491" top="0.74803149606299213" bottom="0.35433070866141736" header="0.31496062992125984" footer="0.31496062992125984"/>
  <pageSetup paperSize="9" scale="83" orientation="landscape" r:id="rId1"/>
  <headerFooter>
    <oddFooter>Strona &amp;P z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A1:K147"/>
  <sheetViews>
    <sheetView topLeftCell="A79" zoomScale="80" zoomScaleNormal="80" zoomScaleSheetLayoutView="70" zoomScalePageLayoutView="70" workbookViewId="0">
      <selection activeCell="J128" sqref="J128"/>
    </sheetView>
  </sheetViews>
  <sheetFormatPr defaultRowHeight="12.75" x14ac:dyDescent="0.2"/>
  <cols>
    <col min="1" max="1" width="3.28515625" customWidth="1"/>
    <col min="2" max="2" width="92.42578125" customWidth="1"/>
    <col min="3" max="3" width="8.140625" customWidth="1"/>
    <col min="4" max="4" width="12.140625" customWidth="1"/>
    <col min="5" max="5" width="6" customWidth="1"/>
    <col min="6" max="6" width="7.85546875" style="11" customWidth="1"/>
    <col min="7" max="7" width="17.7109375" customWidth="1"/>
    <col min="8" max="8" width="8.28515625" customWidth="1"/>
    <col min="9" max="9" width="4.5703125" customWidth="1"/>
    <col min="10" max="10" width="29.42578125" customWidth="1"/>
    <col min="11" max="11" width="16" customWidth="1"/>
  </cols>
  <sheetData>
    <row r="1" spans="1:11" ht="15.75" x14ac:dyDescent="0.25">
      <c r="B1" s="312" t="s">
        <v>275</v>
      </c>
      <c r="C1" s="313"/>
      <c r="D1" s="313"/>
      <c r="E1" s="313"/>
      <c r="F1" s="313"/>
      <c r="G1" s="313"/>
      <c r="H1" s="313"/>
      <c r="I1" s="427" t="s">
        <v>268</v>
      </c>
      <c r="J1" s="427"/>
    </row>
    <row r="2" spans="1:11" ht="15.75" x14ac:dyDescent="0.2">
      <c r="B2" s="313"/>
      <c r="C2" s="313"/>
      <c r="D2" s="428" t="s">
        <v>269</v>
      </c>
      <c r="E2" s="428"/>
      <c r="F2" s="428"/>
      <c r="G2" s="428"/>
      <c r="H2" s="313"/>
      <c r="I2" s="313"/>
      <c r="K2" s="313"/>
    </row>
    <row r="3" spans="1:11" ht="15.75" x14ac:dyDescent="0.2">
      <c r="B3" s="313"/>
      <c r="C3" s="313"/>
      <c r="D3" s="313"/>
      <c r="E3" s="313"/>
      <c r="F3" s="428"/>
      <c r="G3" s="428"/>
      <c r="H3" s="428"/>
      <c r="I3" s="428"/>
      <c r="J3" s="313"/>
    </row>
    <row r="4" spans="1:11" ht="15.75" x14ac:dyDescent="0.2">
      <c r="B4" s="313"/>
      <c r="C4" s="313"/>
      <c r="D4" s="313"/>
      <c r="E4" s="313"/>
      <c r="F4" s="314"/>
      <c r="G4" s="314"/>
      <c r="H4" s="314"/>
      <c r="I4" s="314"/>
      <c r="J4" s="313"/>
    </row>
    <row r="5" spans="1:11" ht="15.75" x14ac:dyDescent="0.2">
      <c r="B5" s="315" t="s">
        <v>270</v>
      </c>
      <c r="C5" s="315"/>
      <c r="D5" s="315"/>
      <c r="E5" s="316"/>
      <c r="F5" s="314"/>
      <c r="G5" s="314"/>
      <c r="H5" s="314"/>
      <c r="I5" s="314"/>
      <c r="J5" s="313"/>
    </row>
    <row r="6" spans="1:11" ht="15.75" x14ac:dyDescent="0.2">
      <c r="B6" s="429" t="s">
        <v>271</v>
      </c>
      <c r="C6" s="429"/>
      <c r="D6" s="429"/>
      <c r="E6" s="429"/>
      <c r="F6" s="313"/>
      <c r="G6" s="313"/>
      <c r="H6" s="313"/>
      <c r="I6" s="313"/>
      <c r="J6" s="313"/>
    </row>
    <row r="7" spans="1:11" ht="15.75" x14ac:dyDescent="0.2">
      <c r="B7" s="317" t="s">
        <v>272</v>
      </c>
      <c r="C7" s="317"/>
      <c r="D7" s="317"/>
      <c r="E7" s="317"/>
      <c r="F7" s="313"/>
      <c r="G7" s="313"/>
      <c r="H7" s="313"/>
      <c r="I7" s="313"/>
      <c r="J7" s="313"/>
    </row>
    <row r="8" spans="1:11" ht="15.75" x14ac:dyDescent="0.2">
      <c r="B8" s="430" t="s">
        <v>273</v>
      </c>
      <c r="C8" s="430"/>
      <c r="D8" s="430"/>
      <c r="E8" s="430"/>
      <c r="F8" s="313"/>
      <c r="G8" s="313"/>
      <c r="H8" s="313"/>
      <c r="I8" s="313"/>
      <c r="J8" s="313"/>
    </row>
    <row r="10" spans="1:11" ht="13.5" thickBot="1" x14ac:dyDescent="0.25">
      <c r="A10" s="103"/>
      <c r="B10" s="103"/>
      <c r="C10" s="103"/>
      <c r="D10" s="103"/>
      <c r="E10" s="103"/>
      <c r="F10" s="103"/>
      <c r="G10" s="103"/>
      <c r="H10" s="103"/>
      <c r="I10" s="103"/>
      <c r="J10" s="103"/>
      <c r="K10" s="103"/>
    </row>
    <row r="11" spans="1:11" ht="13.5" thickBot="1" x14ac:dyDescent="0.25">
      <c r="A11" s="473" t="s">
        <v>252</v>
      </c>
      <c r="B11" s="474"/>
      <c r="C11" s="106"/>
      <c r="D11" s="106"/>
      <c r="E11" s="106"/>
      <c r="F11" s="106"/>
      <c r="G11" s="106"/>
      <c r="H11" s="106"/>
      <c r="I11" s="106"/>
      <c r="J11" s="106"/>
      <c r="K11" s="107"/>
    </row>
    <row r="12" spans="1:11" ht="68.25" thickBot="1" x14ac:dyDescent="0.25">
      <c r="A12" s="70" t="s">
        <v>0</v>
      </c>
      <c r="B12" s="69" t="s">
        <v>8</v>
      </c>
      <c r="C12" s="70" t="s">
        <v>203</v>
      </c>
      <c r="D12" s="128" t="s">
        <v>11</v>
      </c>
      <c r="E12" s="70" t="s">
        <v>1</v>
      </c>
      <c r="F12" s="50" t="s">
        <v>156</v>
      </c>
      <c r="G12" s="70" t="s">
        <v>2</v>
      </c>
      <c r="H12" s="70" t="s">
        <v>3</v>
      </c>
      <c r="I12" s="70" t="s">
        <v>4</v>
      </c>
      <c r="J12" s="70" t="s">
        <v>5</v>
      </c>
      <c r="K12" s="108" t="s">
        <v>6</v>
      </c>
    </row>
    <row r="13" spans="1:11" ht="12.75" customHeight="1" x14ac:dyDescent="0.2">
      <c r="A13" s="451">
        <v>1</v>
      </c>
      <c r="B13" s="109" t="s">
        <v>13</v>
      </c>
      <c r="C13" s="443"/>
      <c r="D13" s="443"/>
      <c r="E13" s="454" t="s">
        <v>53</v>
      </c>
      <c r="F13" s="457">
        <v>500</v>
      </c>
      <c r="G13" s="437"/>
      <c r="H13" s="437">
        <f>ROUND(G13*I13+G13,2)</f>
        <v>0</v>
      </c>
      <c r="I13" s="440">
        <v>0.08</v>
      </c>
      <c r="J13" s="437">
        <f>ROUND(G13*F13,2)</f>
        <v>0</v>
      </c>
      <c r="K13" s="437">
        <f>ROUND(H13*F13,2)</f>
        <v>0</v>
      </c>
    </row>
    <row r="14" spans="1:11" ht="12.75" customHeight="1" x14ac:dyDescent="0.2">
      <c r="A14" s="452"/>
      <c r="B14" s="110" t="s">
        <v>14</v>
      </c>
      <c r="C14" s="444"/>
      <c r="D14" s="444"/>
      <c r="E14" s="455"/>
      <c r="F14" s="458"/>
      <c r="G14" s="438"/>
      <c r="H14" s="438"/>
      <c r="I14" s="441"/>
      <c r="J14" s="438">
        <f t="shared" ref="J14:J47" si="0">G14*F14</f>
        <v>0</v>
      </c>
      <c r="K14" s="438">
        <f t="shared" ref="K14:K47" si="1">J14*I14+J14</f>
        <v>0</v>
      </c>
    </row>
    <row r="15" spans="1:11" ht="78.75" x14ac:dyDescent="0.2">
      <c r="A15" s="452"/>
      <c r="B15" s="111" t="s">
        <v>15</v>
      </c>
      <c r="C15" s="444"/>
      <c r="D15" s="444"/>
      <c r="E15" s="455"/>
      <c r="F15" s="458"/>
      <c r="G15" s="438"/>
      <c r="H15" s="438"/>
      <c r="I15" s="441"/>
      <c r="J15" s="438">
        <f t="shared" si="0"/>
        <v>0</v>
      </c>
      <c r="K15" s="438">
        <f t="shared" si="1"/>
        <v>0</v>
      </c>
    </row>
    <row r="16" spans="1:11" ht="90" x14ac:dyDescent="0.2">
      <c r="A16" s="452"/>
      <c r="B16" s="111" t="s">
        <v>137</v>
      </c>
      <c r="C16" s="444"/>
      <c r="D16" s="444"/>
      <c r="E16" s="455"/>
      <c r="F16" s="458"/>
      <c r="G16" s="438"/>
      <c r="H16" s="438"/>
      <c r="I16" s="441"/>
      <c r="J16" s="438"/>
      <c r="K16" s="438"/>
    </row>
    <row r="17" spans="1:11" ht="33.75" x14ac:dyDescent="0.2">
      <c r="A17" s="452"/>
      <c r="B17" s="111" t="s">
        <v>213</v>
      </c>
      <c r="C17" s="444"/>
      <c r="D17" s="444"/>
      <c r="E17" s="455"/>
      <c r="F17" s="458"/>
      <c r="G17" s="438"/>
      <c r="H17" s="438"/>
      <c r="I17" s="441"/>
      <c r="J17" s="438">
        <f t="shared" si="0"/>
        <v>0</v>
      </c>
      <c r="K17" s="438">
        <f t="shared" si="1"/>
        <v>0</v>
      </c>
    </row>
    <row r="18" spans="1:11" ht="12.75" customHeight="1" x14ac:dyDescent="0.2">
      <c r="A18" s="452"/>
      <c r="B18" s="110" t="s">
        <v>16</v>
      </c>
      <c r="C18" s="444"/>
      <c r="D18" s="444"/>
      <c r="E18" s="455"/>
      <c r="F18" s="458"/>
      <c r="G18" s="438"/>
      <c r="H18" s="438"/>
      <c r="I18" s="441"/>
      <c r="J18" s="438">
        <f t="shared" si="0"/>
        <v>0</v>
      </c>
      <c r="K18" s="438">
        <f t="shared" si="1"/>
        <v>0</v>
      </c>
    </row>
    <row r="19" spans="1:11" ht="22.5" x14ac:dyDescent="0.2">
      <c r="A19" s="452"/>
      <c r="B19" s="111" t="s">
        <v>17</v>
      </c>
      <c r="C19" s="444"/>
      <c r="D19" s="444"/>
      <c r="E19" s="455"/>
      <c r="F19" s="458"/>
      <c r="G19" s="438"/>
      <c r="H19" s="438"/>
      <c r="I19" s="441"/>
      <c r="J19" s="438">
        <f t="shared" si="0"/>
        <v>0</v>
      </c>
      <c r="K19" s="438">
        <f t="shared" si="1"/>
        <v>0</v>
      </c>
    </row>
    <row r="20" spans="1:11" ht="12.75" customHeight="1" x14ac:dyDescent="0.2">
      <c r="A20" s="452"/>
      <c r="B20" s="110" t="s">
        <v>18</v>
      </c>
      <c r="C20" s="444"/>
      <c r="D20" s="444"/>
      <c r="E20" s="455"/>
      <c r="F20" s="458"/>
      <c r="G20" s="438"/>
      <c r="H20" s="438"/>
      <c r="I20" s="441"/>
      <c r="J20" s="438">
        <f t="shared" si="0"/>
        <v>0</v>
      </c>
      <c r="K20" s="438">
        <f t="shared" si="1"/>
        <v>0</v>
      </c>
    </row>
    <row r="21" spans="1:11" ht="12.75" customHeight="1" x14ac:dyDescent="0.2">
      <c r="A21" s="452"/>
      <c r="B21" s="110" t="s">
        <v>19</v>
      </c>
      <c r="C21" s="444"/>
      <c r="D21" s="444"/>
      <c r="E21" s="455"/>
      <c r="F21" s="458"/>
      <c r="G21" s="438"/>
      <c r="H21" s="438"/>
      <c r="I21" s="441"/>
      <c r="J21" s="438">
        <f t="shared" si="0"/>
        <v>0</v>
      </c>
      <c r="K21" s="438">
        <f t="shared" si="1"/>
        <v>0</v>
      </c>
    </row>
    <row r="22" spans="1:11" ht="22.5" x14ac:dyDescent="0.2">
      <c r="A22" s="452"/>
      <c r="B22" s="111" t="s">
        <v>20</v>
      </c>
      <c r="C22" s="444"/>
      <c r="D22" s="444"/>
      <c r="E22" s="455"/>
      <c r="F22" s="458"/>
      <c r="G22" s="438"/>
      <c r="H22" s="438"/>
      <c r="I22" s="441"/>
      <c r="J22" s="438">
        <f t="shared" si="0"/>
        <v>0</v>
      </c>
      <c r="K22" s="438">
        <f t="shared" si="1"/>
        <v>0</v>
      </c>
    </row>
    <row r="23" spans="1:11" ht="12.75" customHeight="1" x14ac:dyDescent="0.2">
      <c r="A23" s="452"/>
      <c r="B23" s="110" t="s">
        <v>214</v>
      </c>
      <c r="C23" s="444"/>
      <c r="D23" s="444"/>
      <c r="E23" s="455"/>
      <c r="F23" s="458"/>
      <c r="G23" s="438"/>
      <c r="H23" s="438"/>
      <c r="I23" s="441"/>
      <c r="J23" s="438">
        <f t="shared" si="0"/>
        <v>0</v>
      </c>
      <c r="K23" s="438">
        <f t="shared" si="1"/>
        <v>0</v>
      </c>
    </row>
    <row r="24" spans="1:11" ht="12.75" customHeight="1" x14ac:dyDescent="0.2">
      <c r="A24" s="452"/>
      <c r="B24" s="111" t="s">
        <v>21</v>
      </c>
      <c r="C24" s="444"/>
      <c r="D24" s="444"/>
      <c r="E24" s="455"/>
      <c r="F24" s="458"/>
      <c r="G24" s="438"/>
      <c r="H24" s="438"/>
      <c r="I24" s="441"/>
      <c r="J24" s="438">
        <f t="shared" si="0"/>
        <v>0</v>
      </c>
      <c r="K24" s="438">
        <f t="shared" si="1"/>
        <v>0</v>
      </c>
    </row>
    <row r="25" spans="1:11" ht="12.75" customHeight="1" x14ac:dyDescent="0.2">
      <c r="A25" s="452"/>
      <c r="B25" s="111" t="s">
        <v>138</v>
      </c>
      <c r="C25" s="444"/>
      <c r="D25" s="444"/>
      <c r="E25" s="455"/>
      <c r="F25" s="458"/>
      <c r="G25" s="438"/>
      <c r="H25" s="438"/>
      <c r="I25" s="441"/>
      <c r="J25" s="438"/>
      <c r="K25" s="438"/>
    </row>
    <row r="26" spans="1:11" ht="12.75" customHeight="1" x14ac:dyDescent="0.2">
      <c r="A26" s="452"/>
      <c r="B26" s="110" t="s">
        <v>22</v>
      </c>
      <c r="C26" s="444"/>
      <c r="D26" s="444"/>
      <c r="E26" s="455"/>
      <c r="F26" s="458"/>
      <c r="G26" s="438"/>
      <c r="H26" s="438"/>
      <c r="I26" s="441"/>
      <c r="J26" s="438">
        <f t="shared" si="0"/>
        <v>0</v>
      </c>
      <c r="K26" s="438">
        <f t="shared" si="1"/>
        <v>0</v>
      </c>
    </row>
    <row r="27" spans="1:11" ht="12.75" customHeight="1" x14ac:dyDescent="0.2">
      <c r="A27" s="452"/>
      <c r="B27" s="111" t="s">
        <v>96</v>
      </c>
      <c r="C27" s="444"/>
      <c r="D27" s="444"/>
      <c r="E27" s="455"/>
      <c r="F27" s="458"/>
      <c r="G27" s="438"/>
      <c r="H27" s="438"/>
      <c r="I27" s="441"/>
      <c r="J27" s="438">
        <f t="shared" si="0"/>
        <v>0</v>
      </c>
      <c r="K27" s="438">
        <f t="shared" si="1"/>
        <v>0</v>
      </c>
    </row>
    <row r="28" spans="1:11" ht="12.75" customHeight="1" x14ac:dyDescent="0.2">
      <c r="A28" s="452"/>
      <c r="B28" s="111" t="s">
        <v>95</v>
      </c>
      <c r="C28" s="444"/>
      <c r="D28" s="444"/>
      <c r="E28" s="455"/>
      <c r="F28" s="458"/>
      <c r="G28" s="438"/>
      <c r="H28" s="438"/>
      <c r="I28" s="441"/>
      <c r="J28" s="438">
        <f t="shared" si="0"/>
        <v>0</v>
      </c>
      <c r="K28" s="438">
        <f t="shared" si="1"/>
        <v>0</v>
      </c>
    </row>
    <row r="29" spans="1:11" ht="12.75" customHeight="1" x14ac:dyDescent="0.2">
      <c r="A29" s="452"/>
      <c r="B29" s="110" t="s">
        <v>23</v>
      </c>
      <c r="C29" s="444"/>
      <c r="D29" s="444"/>
      <c r="E29" s="455"/>
      <c r="F29" s="458"/>
      <c r="G29" s="438"/>
      <c r="H29" s="438"/>
      <c r="I29" s="441"/>
      <c r="J29" s="438">
        <f t="shared" si="0"/>
        <v>0</v>
      </c>
      <c r="K29" s="438">
        <f t="shared" si="1"/>
        <v>0</v>
      </c>
    </row>
    <row r="30" spans="1:11" ht="12.75" customHeight="1" x14ac:dyDescent="0.2">
      <c r="A30" s="452"/>
      <c r="B30" s="110" t="s">
        <v>24</v>
      </c>
      <c r="C30" s="444"/>
      <c r="D30" s="444"/>
      <c r="E30" s="455"/>
      <c r="F30" s="458"/>
      <c r="G30" s="438"/>
      <c r="H30" s="438"/>
      <c r="I30" s="441"/>
      <c r="J30" s="438">
        <f t="shared" si="0"/>
        <v>0</v>
      </c>
      <c r="K30" s="438">
        <f t="shared" si="1"/>
        <v>0</v>
      </c>
    </row>
    <row r="31" spans="1:11" ht="12.75" customHeight="1" x14ac:dyDescent="0.2">
      <c r="A31" s="452"/>
      <c r="B31" s="110" t="s">
        <v>25</v>
      </c>
      <c r="C31" s="444"/>
      <c r="D31" s="444"/>
      <c r="E31" s="455"/>
      <c r="F31" s="458"/>
      <c r="G31" s="438"/>
      <c r="H31" s="438"/>
      <c r="I31" s="441"/>
      <c r="J31" s="438">
        <f t="shared" si="0"/>
        <v>0</v>
      </c>
      <c r="K31" s="438">
        <f t="shared" si="1"/>
        <v>0</v>
      </c>
    </row>
    <row r="32" spans="1:11" ht="22.5" customHeight="1" x14ac:dyDescent="0.2">
      <c r="A32" s="452"/>
      <c r="B32" s="111" t="s">
        <v>215</v>
      </c>
      <c r="C32" s="444"/>
      <c r="D32" s="444"/>
      <c r="E32" s="455"/>
      <c r="F32" s="458"/>
      <c r="G32" s="438"/>
      <c r="H32" s="438"/>
      <c r="I32" s="441"/>
      <c r="J32" s="438">
        <f t="shared" si="0"/>
        <v>0</v>
      </c>
      <c r="K32" s="438">
        <f t="shared" si="1"/>
        <v>0</v>
      </c>
    </row>
    <row r="33" spans="1:11" ht="12.75" customHeight="1" x14ac:dyDescent="0.2">
      <c r="A33" s="452"/>
      <c r="B33" s="110" t="s">
        <v>26</v>
      </c>
      <c r="C33" s="444"/>
      <c r="D33" s="444"/>
      <c r="E33" s="455"/>
      <c r="F33" s="458"/>
      <c r="G33" s="438"/>
      <c r="H33" s="438"/>
      <c r="I33" s="441"/>
      <c r="J33" s="438">
        <f t="shared" si="0"/>
        <v>0</v>
      </c>
      <c r="K33" s="438">
        <f t="shared" si="1"/>
        <v>0</v>
      </c>
    </row>
    <row r="34" spans="1:11" ht="12.75" customHeight="1" x14ac:dyDescent="0.2">
      <c r="A34" s="452"/>
      <c r="B34" s="110" t="s">
        <v>27</v>
      </c>
      <c r="C34" s="444"/>
      <c r="D34" s="444"/>
      <c r="E34" s="455"/>
      <c r="F34" s="458"/>
      <c r="G34" s="438"/>
      <c r="H34" s="438"/>
      <c r="I34" s="441"/>
      <c r="J34" s="438">
        <f t="shared" si="0"/>
        <v>0</v>
      </c>
      <c r="K34" s="438">
        <f t="shared" si="1"/>
        <v>0</v>
      </c>
    </row>
    <row r="35" spans="1:11" ht="12.75" customHeight="1" x14ac:dyDescent="0.2">
      <c r="A35" s="452"/>
      <c r="B35" s="110" t="s">
        <v>94</v>
      </c>
      <c r="C35" s="444"/>
      <c r="D35" s="444"/>
      <c r="E35" s="455"/>
      <c r="F35" s="458"/>
      <c r="G35" s="438"/>
      <c r="H35" s="438"/>
      <c r="I35" s="441"/>
      <c r="J35" s="438">
        <f t="shared" si="0"/>
        <v>0</v>
      </c>
      <c r="K35" s="438">
        <f t="shared" si="1"/>
        <v>0</v>
      </c>
    </row>
    <row r="36" spans="1:11" ht="12.75" customHeight="1" x14ac:dyDescent="0.2">
      <c r="A36" s="452"/>
      <c r="B36" s="110" t="s">
        <v>190</v>
      </c>
      <c r="C36" s="444"/>
      <c r="D36" s="444"/>
      <c r="E36" s="455"/>
      <c r="F36" s="458"/>
      <c r="G36" s="438"/>
      <c r="H36" s="438"/>
      <c r="I36" s="441"/>
      <c r="J36" s="438"/>
      <c r="K36" s="438"/>
    </row>
    <row r="37" spans="1:11" ht="12.75" customHeight="1" x14ac:dyDescent="0.2">
      <c r="A37" s="452"/>
      <c r="B37" s="110" t="s">
        <v>191</v>
      </c>
      <c r="C37" s="444"/>
      <c r="D37" s="444"/>
      <c r="E37" s="455"/>
      <c r="F37" s="458"/>
      <c r="G37" s="438"/>
      <c r="H37" s="438"/>
      <c r="I37" s="441"/>
      <c r="J37" s="438"/>
      <c r="K37" s="438"/>
    </row>
    <row r="38" spans="1:11" ht="12.75" customHeight="1" x14ac:dyDescent="0.2">
      <c r="A38" s="452"/>
      <c r="B38" s="110" t="s">
        <v>28</v>
      </c>
      <c r="C38" s="444"/>
      <c r="D38" s="444"/>
      <c r="E38" s="455"/>
      <c r="F38" s="458"/>
      <c r="G38" s="438"/>
      <c r="H38" s="438"/>
      <c r="I38" s="441"/>
      <c r="J38" s="438">
        <f t="shared" si="0"/>
        <v>0</v>
      </c>
      <c r="K38" s="438">
        <f t="shared" si="1"/>
        <v>0</v>
      </c>
    </row>
    <row r="39" spans="1:11" ht="12.75" customHeight="1" x14ac:dyDescent="0.2">
      <c r="A39" s="452"/>
      <c r="B39" s="110" t="s">
        <v>29</v>
      </c>
      <c r="C39" s="444"/>
      <c r="D39" s="444"/>
      <c r="E39" s="455"/>
      <c r="F39" s="458"/>
      <c r="G39" s="438"/>
      <c r="H39" s="438"/>
      <c r="I39" s="441"/>
      <c r="J39" s="438">
        <f t="shared" si="0"/>
        <v>0</v>
      </c>
      <c r="K39" s="438">
        <f t="shared" si="1"/>
        <v>0</v>
      </c>
    </row>
    <row r="40" spans="1:11" ht="12.75" customHeight="1" x14ac:dyDescent="0.2">
      <c r="A40" s="452"/>
      <c r="B40" s="110" t="s">
        <v>30</v>
      </c>
      <c r="C40" s="444"/>
      <c r="D40" s="444"/>
      <c r="E40" s="455"/>
      <c r="F40" s="458"/>
      <c r="G40" s="438"/>
      <c r="H40" s="438"/>
      <c r="I40" s="441"/>
      <c r="J40" s="438">
        <f t="shared" si="0"/>
        <v>0</v>
      </c>
      <c r="K40" s="438">
        <f t="shared" si="1"/>
        <v>0</v>
      </c>
    </row>
    <row r="41" spans="1:11" ht="12.75" customHeight="1" x14ac:dyDescent="0.2">
      <c r="A41" s="452"/>
      <c r="B41" s="110" t="s">
        <v>37</v>
      </c>
      <c r="C41" s="444"/>
      <c r="D41" s="444"/>
      <c r="E41" s="455"/>
      <c r="F41" s="458"/>
      <c r="G41" s="438"/>
      <c r="H41" s="438"/>
      <c r="I41" s="441"/>
      <c r="J41" s="438">
        <f t="shared" si="0"/>
        <v>0</v>
      </c>
      <c r="K41" s="438">
        <f t="shared" si="1"/>
        <v>0</v>
      </c>
    </row>
    <row r="42" spans="1:11" ht="12.75" customHeight="1" x14ac:dyDescent="0.2">
      <c r="A42" s="452"/>
      <c r="B42" s="110" t="s">
        <v>31</v>
      </c>
      <c r="C42" s="444"/>
      <c r="D42" s="444"/>
      <c r="E42" s="455"/>
      <c r="F42" s="458"/>
      <c r="G42" s="438"/>
      <c r="H42" s="438"/>
      <c r="I42" s="441"/>
      <c r="J42" s="438">
        <f t="shared" si="0"/>
        <v>0</v>
      </c>
      <c r="K42" s="438">
        <f t="shared" si="1"/>
        <v>0</v>
      </c>
    </row>
    <row r="43" spans="1:11" ht="12.75" customHeight="1" x14ac:dyDescent="0.2">
      <c r="A43" s="452"/>
      <c r="B43" s="110" t="s">
        <v>92</v>
      </c>
      <c r="C43" s="444"/>
      <c r="D43" s="444"/>
      <c r="E43" s="455"/>
      <c r="F43" s="458"/>
      <c r="G43" s="438"/>
      <c r="H43" s="438"/>
      <c r="I43" s="441"/>
      <c r="J43" s="438"/>
      <c r="K43" s="438"/>
    </row>
    <row r="44" spans="1:11" ht="21" customHeight="1" x14ac:dyDescent="0.2">
      <c r="A44" s="452"/>
      <c r="B44" s="110" t="s">
        <v>93</v>
      </c>
      <c r="C44" s="444"/>
      <c r="D44" s="444"/>
      <c r="E44" s="455"/>
      <c r="F44" s="458"/>
      <c r="G44" s="438"/>
      <c r="H44" s="438"/>
      <c r="I44" s="441"/>
      <c r="J44" s="438"/>
      <c r="K44" s="438"/>
    </row>
    <row r="45" spans="1:11" ht="12.75" customHeight="1" x14ac:dyDescent="0.2">
      <c r="A45" s="452"/>
      <c r="B45" s="110" t="s">
        <v>32</v>
      </c>
      <c r="C45" s="444"/>
      <c r="D45" s="444"/>
      <c r="E45" s="455"/>
      <c r="F45" s="458"/>
      <c r="G45" s="438"/>
      <c r="H45" s="438"/>
      <c r="I45" s="441"/>
      <c r="J45" s="438">
        <f t="shared" si="0"/>
        <v>0</v>
      </c>
      <c r="K45" s="438">
        <f t="shared" si="1"/>
        <v>0</v>
      </c>
    </row>
    <row r="46" spans="1:11" ht="33" customHeight="1" x14ac:dyDescent="0.2">
      <c r="A46" s="452"/>
      <c r="B46" s="111" t="s">
        <v>33</v>
      </c>
      <c r="C46" s="444"/>
      <c r="D46" s="444"/>
      <c r="E46" s="455"/>
      <c r="F46" s="458"/>
      <c r="G46" s="438"/>
      <c r="H46" s="438"/>
      <c r="I46" s="441"/>
      <c r="J46" s="438">
        <f t="shared" si="0"/>
        <v>0</v>
      </c>
      <c r="K46" s="438">
        <f t="shared" si="1"/>
        <v>0</v>
      </c>
    </row>
    <row r="47" spans="1:11" ht="72.75" customHeight="1" thickBot="1" x14ac:dyDescent="0.25">
      <c r="A47" s="453"/>
      <c r="B47" s="112" t="s">
        <v>154</v>
      </c>
      <c r="C47" s="445"/>
      <c r="D47" s="445"/>
      <c r="E47" s="456"/>
      <c r="F47" s="459"/>
      <c r="G47" s="439"/>
      <c r="H47" s="439"/>
      <c r="I47" s="442"/>
      <c r="J47" s="439">
        <f t="shared" si="0"/>
        <v>0</v>
      </c>
      <c r="K47" s="439">
        <f t="shared" si="1"/>
        <v>0</v>
      </c>
    </row>
    <row r="48" spans="1:11" x14ac:dyDescent="0.2">
      <c r="A48" s="443">
        <v>2</v>
      </c>
      <c r="B48" s="113" t="s">
        <v>97</v>
      </c>
      <c r="C48" s="443"/>
      <c r="D48" s="443"/>
      <c r="E48" s="443" t="s">
        <v>53</v>
      </c>
      <c r="F48" s="443">
        <v>1350</v>
      </c>
      <c r="G48" s="443"/>
      <c r="H48" s="446">
        <f>ROUND(G48*I48+G48,2)</f>
        <v>0</v>
      </c>
      <c r="I48" s="449">
        <v>0.08</v>
      </c>
      <c r="J48" s="446">
        <f>ROUND(G48*F48,2)</f>
        <v>0</v>
      </c>
      <c r="K48" s="446">
        <f>ROUND(H48*F48,2)</f>
        <v>0</v>
      </c>
    </row>
    <row r="49" spans="1:11" x14ac:dyDescent="0.2">
      <c r="A49" s="444"/>
      <c r="B49" s="114" t="s">
        <v>98</v>
      </c>
      <c r="C49" s="444"/>
      <c r="D49" s="444"/>
      <c r="E49" s="444"/>
      <c r="F49" s="444"/>
      <c r="G49" s="444"/>
      <c r="H49" s="447"/>
      <c r="I49" s="444"/>
      <c r="J49" s="447"/>
      <c r="K49" s="447"/>
    </row>
    <row r="50" spans="1:11" ht="78.75" x14ac:dyDescent="0.2">
      <c r="A50" s="444"/>
      <c r="B50" s="114" t="s">
        <v>99</v>
      </c>
      <c r="C50" s="444"/>
      <c r="D50" s="444"/>
      <c r="E50" s="444"/>
      <c r="F50" s="444"/>
      <c r="G50" s="444"/>
      <c r="H50" s="447"/>
      <c r="I50" s="444"/>
      <c r="J50" s="447"/>
      <c r="K50" s="447"/>
    </row>
    <row r="51" spans="1:11" ht="90" x14ac:dyDescent="0.2">
      <c r="A51" s="444"/>
      <c r="B51" s="114" t="s">
        <v>137</v>
      </c>
      <c r="C51" s="444"/>
      <c r="D51" s="444"/>
      <c r="E51" s="444"/>
      <c r="F51" s="444"/>
      <c r="G51" s="444"/>
      <c r="H51" s="447"/>
      <c r="I51" s="444"/>
      <c r="J51" s="447"/>
      <c r="K51" s="447"/>
    </row>
    <row r="52" spans="1:11" ht="33.75" x14ac:dyDescent="0.2">
      <c r="A52" s="444"/>
      <c r="B52" s="114" t="s">
        <v>216</v>
      </c>
      <c r="C52" s="444"/>
      <c r="D52" s="444"/>
      <c r="E52" s="444"/>
      <c r="F52" s="444"/>
      <c r="G52" s="444"/>
      <c r="H52" s="447"/>
      <c r="I52" s="444"/>
      <c r="J52" s="447"/>
      <c r="K52" s="447"/>
    </row>
    <row r="53" spans="1:11" ht="22.5" x14ac:dyDescent="0.2">
      <c r="A53" s="444"/>
      <c r="B53" s="114" t="s">
        <v>100</v>
      </c>
      <c r="C53" s="444"/>
      <c r="D53" s="444"/>
      <c r="E53" s="444"/>
      <c r="F53" s="444"/>
      <c r="G53" s="444"/>
      <c r="H53" s="447"/>
      <c r="I53" s="444"/>
      <c r="J53" s="447"/>
      <c r="K53" s="447"/>
    </row>
    <row r="54" spans="1:11" ht="22.5" x14ac:dyDescent="0.2">
      <c r="A54" s="444"/>
      <c r="B54" s="114" t="s">
        <v>101</v>
      </c>
      <c r="C54" s="444"/>
      <c r="D54" s="444"/>
      <c r="E54" s="444"/>
      <c r="F54" s="444"/>
      <c r="G54" s="444"/>
      <c r="H54" s="447"/>
      <c r="I54" s="444"/>
      <c r="J54" s="447"/>
      <c r="K54" s="447"/>
    </row>
    <row r="55" spans="1:11" x14ac:dyDescent="0.2">
      <c r="A55" s="444"/>
      <c r="B55" s="114" t="s">
        <v>102</v>
      </c>
      <c r="C55" s="444"/>
      <c r="D55" s="444"/>
      <c r="E55" s="444"/>
      <c r="F55" s="444"/>
      <c r="G55" s="444"/>
      <c r="H55" s="447"/>
      <c r="I55" s="444"/>
      <c r="J55" s="447"/>
      <c r="K55" s="447"/>
    </row>
    <row r="56" spans="1:11" ht="22.5" x14ac:dyDescent="0.2">
      <c r="A56" s="444"/>
      <c r="B56" s="114" t="s">
        <v>103</v>
      </c>
      <c r="C56" s="444"/>
      <c r="D56" s="444"/>
      <c r="E56" s="444"/>
      <c r="F56" s="444"/>
      <c r="G56" s="444"/>
      <c r="H56" s="447"/>
      <c r="I56" s="444"/>
      <c r="J56" s="447"/>
      <c r="K56" s="447"/>
    </row>
    <row r="57" spans="1:11" x14ac:dyDescent="0.2">
      <c r="A57" s="444"/>
      <c r="B57" s="115" t="s">
        <v>104</v>
      </c>
      <c r="C57" s="444"/>
      <c r="D57" s="444"/>
      <c r="E57" s="444"/>
      <c r="F57" s="444"/>
      <c r="G57" s="444"/>
      <c r="H57" s="447"/>
      <c r="I57" s="444"/>
      <c r="J57" s="447"/>
      <c r="K57" s="447"/>
    </row>
    <row r="58" spans="1:11" x14ac:dyDescent="0.2">
      <c r="A58" s="444"/>
      <c r="B58" s="115" t="s">
        <v>105</v>
      </c>
      <c r="C58" s="444"/>
      <c r="D58" s="444"/>
      <c r="E58" s="444"/>
      <c r="F58" s="444"/>
      <c r="G58" s="444"/>
      <c r="H58" s="447"/>
      <c r="I58" s="444"/>
      <c r="J58" s="447"/>
      <c r="K58" s="447"/>
    </row>
    <row r="59" spans="1:11" ht="22.5" x14ac:dyDescent="0.2">
      <c r="A59" s="444"/>
      <c r="B59" s="115" t="s">
        <v>106</v>
      </c>
      <c r="C59" s="444"/>
      <c r="D59" s="444"/>
      <c r="E59" s="444"/>
      <c r="F59" s="444"/>
      <c r="G59" s="444"/>
      <c r="H59" s="447"/>
      <c r="I59" s="444"/>
      <c r="J59" s="447"/>
      <c r="K59" s="447"/>
    </row>
    <row r="60" spans="1:11" x14ac:dyDescent="0.2">
      <c r="A60" s="444"/>
      <c r="B60" s="115" t="s">
        <v>217</v>
      </c>
      <c r="C60" s="444"/>
      <c r="D60" s="444"/>
      <c r="E60" s="444"/>
      <c r="F60" s="444"/>
      <c r="G60" s="444"/>
      <c r="H60" s="447"/>
      <c r="I60" s="444"/>
      <c r="J60" s="447"/>
      <c r="K60" s="447"/>
    </row>
    <row r="61" spans="1:11" x14ac:dyDescent="0.2">
      <c r="A61" s="444"/>
      <c r="B61" s="115" t="s">
        <v>107</v>
      </c>
      <c r="C61" s="444"/>
      <c r="D61" s="444"/>
      <c r="E61" s="444"/>
      <c r="F61" s="444"/>
      <c r="G61" s="444"/>
      <c r="H61" s="447"/>
      <c r="I61" s="444"/>
      <c r="J61" s="447"/>
      <c r="K61" s="447"/>
    </row>
    <row r="62" spans="1:11" x14ac:dyDescent="0.2">
      <c r="A62" s="444"/>
      <c r="B62" s="115" t="s">
        <v>22</v>
      </c>
      <c r="C62" s="444"/>
      <c r="D62" s="444"/>
      <c r="E62" s="444"/>
      <c r="F62" s="444"/>
      <c r="G62" s="444"/>
      <c r="H62" s="447"/>
      <c r="I62" s="444"/>
      <c r="J62" s="447"/>
      <c r="K62" s="447"/>
    </row>
    <row r="63" spans="1:11" x14ac:dyDescent="0.2">
      <c r="A63" s="444"/>
      <c r="B63" s="115" t="s">
        <v>108</v>
      </c>
      <c r="C63" s="444"/>
      <c r="D63" s="444"/>
      <c r="E63" s="444"/>
      <c r="F63" s="444"/>
      <c r="G63" s="444"/>
      <c r="H63" s="447"/>
      <c r="I63" s="444"/>
      <c r="J63" s="447"/>
      <c r="K63" s="447"/>
    </row>
    <row r="64" spans="1:11" x14ac:dyDescent="0.2">
      <c r="A64" s="444"/>
      <c r="B64" s="115" t="s">
        <v>109</v>
      </c>
      <c r="C64" s="444"/>
      <c r="D64" s="444"/>
      <c r="E64" s="444"/>
      <c r="F64" s="444"/>
      <c r="G64" s="444"/>
      <c r="H64" s="447"/>
      <c r="I64" s="444"/>
      <c r="J64" s="447"/>
      <c r="K64" s="447"/>
    </row>
    <row r="65" spans="1:11" x14ac:dyDescent="0.2">
      <c r="A65" s="444"/>
      <c r="B65" s="115" t="s">
        <v>110</v>
      </c>
      <c r="C65" s="444"/>
      <c r="D65" s="444"/>
      <c r="E65" s="444"/>
      <c r="F65" s="444"/>
      <c r="G65" s="444"/>
      <c r="H65" s="447"/>
      <c r="I65" s="444"/>
      <c r="J65" s="447"/>
      <c r="K65" s="447"/>
    </row>
    <row r="66" spans="1:11" x14ac:dyDescent="0.2">
      <c r="A66" s="444"/>
      <c r="B66" s="115" t="s">
        <v>111</v>
      </c>
      <c r="C66" s="444"/>
      <c r="D66" s="444"/>
      <c r="E66" s="444"/>
      <c r="F66" s="444"/>
      <c r="G66" s="444"/>
      <c r="H66" s="447"/>
      <c r="I66" s="444"/>
      <c r="J66" s="447"/>
      <c r="K66" s="447"/>
    </row>
    <row r="67" spans="1:11" x14ac:dyDescent="0.2">
      <c r="A67" s="444"/>
      <c r="B67" s="115" t="s">
        <v>23</v>
      </c>
      <c r="C67" s="444"/>
      <c r="D67" s="444"/>
      <c r="E67" s="444"/>
      <c r="F67" s="444"/>
      <c r="G67" s="444"/>
      <c r="H67" s="447"/>
      <c r="I67" s="444"/>
      <c r="J67" s="447"/>
      <c r="K67" s="447"/>
    </row>
    <row r="68" spans="1:11" x14ac:dyDescent="0.2">
      <c r="A68" s="444"/>
      <c r="B68" s="114" t="s">
        <v>112</v>
      </c>
      <c r="C68" s="444"/>
      <c r="D68" s="444"/>
      <c r="E68" s="444"/>
      <c r="F68" s="444"/>
      <c r="G68" s="444"/>
      <c r="H68" s="447"/>
      <c r="I68" s="444"/>
      <c r="J68" s="447"/>
      <c r="K68" s="447"/>
    </row>
    <row r="69" spans="1:11" x14ac:dyDescent="0.2">
      <c r="A69" s="444"/>
      <c r="B69" s="114" t="s">
        <v>34</v>
      </c>
      <c r="C69" s="444"/>
      <c r="D69" s="444"/>
      <c r="E69" s="444"/>
      <c r="F69" s="444"/>
      <c r="G69" s="444"/>
      <c r="H69" s="447"/>
      <c r="I69" s="444"/>
      <c r="J69" s="447"/>
      <c r="K69" s="447"/>
    </row>
    <row r="70" spans="1:11" x14ac:dyDescent="0.2">
      <c r="A70" s="444"/>
      <c r="B70" s="114" t="s">
        <v>35</v>
      </c>
      <c r="C70" s="444"/>
      <c r="D70" s="444"/>
      <c r="E70" s="444"/>
      <c r="F70" s="444"/>
      <c r="G70" s="444"/>
      <c r="H70" s="447"/>
      <c r="I70" s="444"/>
      <c r="J70" s="447"/>
      <c r="K70" s="447"/>
    </row>
    <row r="71" spans="1:11" ht="27" customHeight="1" x14ac:dyDescent="0.2">
      <c r="A71" s="444"/>
      <c r="B71" s="114" t="s">
        <v>36</v>
      </c>
      <c r="C71" s="444"/>
      <c r="D71" s="444"/>
      <c r="E71" s="444"/>
      <c r="F71" s="444"/>
      <c r="G71" s="444"/>
      <c r="H71" s="447"/>
      <c r="I71" s="444"/>
      <c r="J71" s="447"/>
      <c r="K71" s="447"/>
    </row>
    <row r="72" spans="1:11" x14ac:dyDescent="0.2">
      <c r="A72" s="444"/>
      <c r="B72" s="114" t="s">
        <v>113</v>
      </c>
      <c r="C72" s="444"/>
      <c r="D72" s="444"/>
      <c r="E72" s="444"/>
      <c r="F72" s="444"/>
      <c r="G72" s="444"/>
      <c r="H72" s="447"/>
      <c r="I72" s="444"/>
      <c r="J72" s="447"/>
      <c r="K72" s="447"/>
    </row>
    <row r="73" spans="1:11" x14ac:dyDescent="0.2">
      <c r="A73" s="444"/>
      <c r="B73" s="114" t="s">
        <v>139</v>
      </c>
      <c r="C73" s="444"/>
      <c r="D73" s="444"/>
      <c r="E73" s="444"/>
      <c r="F73" s="444"/>
      <c r="G73" s="444"/>
      <c r="H73" s="447"/>
      <c r="I73" s="444"/>
      <c r="J73" s="447"/>
      <c r="K73" s="447"/>
    </row>
    <row r="74" spans="1:11" x14ac:dyDescent="0.2">
      <c r="A74" s="444"/>
      <c r="B74" s="114" t="s">
        <v>192</v>
      </c>
      <c r="C74" s="444"/>
      <c r="D74" s="444"/>
      <c r="E74" s="444"/>
      <c r="F74" s="444"/>
      <c r="G74" s="444"/>
      <c r="H74" s="447"/>
      <c r="I74" s="444"/>
      <c r="J74" s="447"/>
      <c r="K74" s="447"/>
    </row>
    <row r="75" spans="1:11" x14ac:dyDescent="0.2">
      <c r="A75" s="444"/>
      <c r="B75" s="114" t="s">
        <v>94</v>
      </c>
      <c r="C75" s="444"/>
      <c r="D75" s="444"/>
      <c r="E75" s="444"/>
      <c r="F75" s="444"/>
      <c r="G75" s="444"/>
      <c r="H75" s="447"/>
      <c r="I75" s="444"/>
      <c r="J75" s="447"/>
      <c r="K75" s="447"/>
    </row>
    <row r="76" spans="1:11" x14ac:dyDescent="0.2">
      <c r="A76" s="444"/>
      <c r="B76" s="115" t="s">
        <v>115</v>
      </c>
      <c r="C76" s="444"/>
      <c r="D76" s="444"/>
      <c r="E76" s="444"/>
      <c r="F76" s="444"/>
      <c r="G76" s="444"/>
      <c r="H76" s="447"/>
      <c r="I76" s="444"/>
      <c r="J76" s="447"/>
      <c r="K76" s="447"/>
    </row>
    <row r="77" spans="1:11" x14ac:dyDescent="0.2">
      <c r="A77" s="444"/>
      <c r="B77" s="115" t="s">
        <v>116</v>
      </c>
      <c r="C77" s="444"/>
      <c r="D77" s="444"/>
      <c r="E77" s="444"/>
      <c r="F77" s="444"/>
      <c r="G77" s="444"/>
      <c r="H77" s="447"/>
      <c r="I77" s="444"/>
      <c r="J77" s="447"/>
      <c r="K77" s="447"/>
    </row>
    <row r="78" spans="1:11" x14ac:dyDescent="0.2">
      <c r="A78" s="444"/>
      <c r="B78" s="115" t="s">
        <v>117</v>
      </c>
      <c r="C78" s="444"/>
      <c r="D78" s="444"/>
      <c r="E78" s="444"/>
      <c r="F78" s="444"/>
      <c r="G78" s="444"/>
      <c r="H78" s="447"/>
      <c r="I78" s="444"/>
      <c r="J78" s="447"/>
      <c r="K78" s="447"/>
    </row>
    <row r="79" spans="1:11" x14ac:dyDescent="0.2">
      <c r="A79" s="444"/>
      <c r="B79" s="115" t="s">
        <v>118</v>
      </c>
      <c r="C79" s="444"/>
      <c r="D79" s="444"/>
      <c r="E79" s="444"/>
      <c r="F79" s="444"/>
      <c r="G79" s="444"/>
      <c r="H79" s="447"/>
      <c r="I79" s="444"/>
      <c r="J79" s="447"/>
      <c r="K79" s="447"/>
    </row>
    <row r="80" spans="1:11" x14ac:dyDescent="0.2">
      <c r="A80" s="444"/>
      <c r="B80" s="115" t="s">
        <v>37</v>
      </c>
      <c r="C80" s="444"/>
      <c r="D80" s="444"/>
      <c r="E80" s="444"/>
      <c r="F80" s="444"/>
      <c r="G80" s="444"/>
      <c r="H80" s="447"/>
      <c r="I80" s="444"/>
      <c r="J80" s="447"/>
      <c r="K80" s="447"/>
    </row>
    <row r="81" spans="1:11" x14ac:dyDescent="0.2">
      <c r="A81" s="444"/>
      <c r="B81" s="115" t="s">
        <v>119</v>
      </c>
      <c r="C81" s="444"/>
      <c r="D81" s="444"/>
      <c r="E81" s="444"/>
      <c r="F81" s="444"/>
      <c r="G81" s="444"/>
      <c r="H81" s="447"/>
      <c r="I81" s="444"/>
      <c r="J81" s="447"/>
      <c r="K81" s="447"/>
    </row>
    <row r="82" spans="1:11" ht="22.5" x14ac:dyDescent="0.2">
      <c r="A82" s="444"/>
      <c r="B82" s="115" t="s">
        <v>120</v>
      </c>
      <c r="C82" s="444"/>
      <c r="D82" s="444"/>
      <c r="E82" s="444"/>
      <c r="F82" s="444"/>
      <c r="G82" s="444"/>
      <c r="H82" s="447"/>
      <c r="I82" s="444"/>
      <c r="J82" s="447"/>
      <c r="K82" s="447"/>
    </row>
    <row r="83" spans="1:11" x14ac:dyDescent="0.2">
      <c r="A83" s="444"/>
      <c r="B83" s="115" t="s">
        <v>190</v>
      </c>
      <c r="C83" s="444"/>
      <c r="D83" s="444"/>
      <c r="E83" s="444"/>
      <c r="F83" s="444"/>
      <c r="G83" s="444"/>
      <c r="H83" s="447"/>
      <c r="I83" s="444"/>
      <c r="J83" s="447"/>
      <c r="K83" s="447"/>
    </row>
    <row r="84" spans="1:11" ht="104.25" customHeight="1" x14ac:dyDescent="0.2">
      <c r="A84" s="445"/>
      <c r="B84" s="115" t="s">
        <v>121</v>
      </c>
      <c r="C84" s="445"/>
      <c r="D84" s="445"/>
      <c r="E84" s="445"/>
      <c r="F84" s="445"/>
      <c r="G84" s="445"/>
      <c r="H84" s="448"/>
      <c r="I84" s="445"/>
      <c r="J84" s="448"/>
      <c r="K84" s="448"/>
    </row>
    <row r="85" spans="1:11" ht="12.75" customHeight="1" x14ac:dyDescent="0.2">
      <c r="A85" s="451">
        <v>3</v>
      </c>
      <c r="B85" s="116" t="s">
        <v>39</v>
      </c>
      <c r="C85" s="443"/>
      <c r="D85" s="470"/>
      <c r="E85" s="467" t="s">
        <v>53</v>
      </c>
      <c r="F85" s="443">
        <v>350</v>
      </c>
      <c r="G85" s="437"/>
      <c r="H85" s="437">
        <f>ROUND(G85*I85+G85,2)</f>
        <v>0</v>
      </c>
      <c r="I85" s="440">
        <v>0.08</v>
      </c>
      <c r="J85" s="437">
        <f>ROUND(G85*F85,2)</f>
        <v>0</v>
      </c>
      <c r="K85" s="437">
        <f>ROUND(H85*F85,2)</f>
        <v>0</v>
      </c>
    </row>
    <row r="86" spans="1:11" x14ac:dyDescent="0.2">
      <c r="A86" s="452"/>
      <c r="B86" s="117" t="s">
        <v>40</v>
      </c>
      <c r="C86" s="444"/>
      <c r="D86" s="471"/>
      <c r="E86" s="468"/>
      <c r="F86" s="444"/>
      <c r="G86" s="438"/>
      <c r="H86" s="438"/>
      <c r="I86" s="441"/>
      <c r="J86" s="438"/>
      <c r="K86" s="438"/>
    </row>
    <row r="87" spans="1:11" ht="78.75" x14ac:dyDescent="0.2">
      <c r="A87" s="452"/>
      <c r="B87" s="115" t="s">
        <v>122</v>
      </c>
      <c r="C87" s="444"/>
      <c r="D87" s="471"/>
      <c r="E87" s="468"/>
      <c r="F87" s="444"/>
      <c r="G87" s="438"/>
      <c r="H87" s="438"/>
      <c r="I87" s="441"/>
      <c r="J87" s="438"/>
      <c r="K87" s="438"/>
    </row>
    <row r="88" spans="1:11" ht="90" x14ac:dyDescent="0.2">
      <c r="A88" s="452"/>
      <c r="B88" s="115" t="s">
        <v>137</v>
      </c>
      <c r="C88" s="444"/>
      <c r="D88" s="471"/>
      <c r="E88" s="468"/>
      <c r="F88" s="444"/>
      <c r="G88" s="438"/>
      <c r="H88" s="438"/>
      <c r="I88" s="441"/>
      <c r="J88" s="438"/>
      <c r="K88" s="438"/>
    </row>
    <row r="89" spans="1:11" ht="33.75" x14ac:dyDescent="0.2">
      <c r="A89" s="452"/>
      <c r="B89" s="115" t="s">
        <v>218</v>
      </c>
      <c r="C89" s="444"/>
      <c r="D89" s="471"/>
      <c r="E89" s="468"/>
      <c r="F89" s="444"/>
      <c r="G89" s="438"/>
      <c r="H89" s="438"/>
      <c r="I89" s="441"/>
      <c r="J89" s="438"/>
      <c r="K89" s="438"/>
    </row>
    <row r="90" spans="1:11" x14ac:dyDescent="0.2">
      <c r="A90" s="452"/>
      <c r="B90" s="115" t="s">
        <v>41</v>
      </c>
      <c r="C90" s="444"/>
      <c r="D90" s="471"/>
      <c r="E90" s="468"/>
      <c r="F90" s="444"/>
      <c r="G90" s="438"/>
      <c r="H90" s="438"/>
      <c r="I90" s="441"/>
      <c r="J90" s="438"/>
      <c r="K90" s="438"/>
    </row>
    <row r="91" spans="1:11" ht="22.5" x14ac:dyDescent="0.2">
      <c r="A91" s="452"/>
      <c r="B91" s="115" t="s">
        <v>42</v>
      </c>
      <c r="C91" s="444"/>
      <c r="D91" s="471"/>
      <c r="E91" s="468"/>
      <c r="F91" s="444"/>
      <c r="G91" s="438"/>
      <c r="H91" s="438"/>
      <c r="I91" s="441"/>
      <c r="J91" s="438"/>
      <c r="K91" s="438"/>
    </row>
    <row r="92" spans="1:11" ht="12.75" customHeight="1" x14ac:dyDescent="0.2">
      <c r="A92" s="452"/>
      <c r="B92" s="115" t="s">
        <v>43</v>
      </c>
      <c r="C92" s="444"/>
      <c r="D92" s="471"/>
      <c r="E92" s="468"/>
      <c r="F92" s="444"/>
      <c r="G92" s="438"/>
      <c r="H92" s="438"/>
      <c r="I92" s="441"/>
      <c r="J92" s="438"/>
      <c r="K92" s="438"/>
    </row>
    <row r="93" spans="1:11" ht="12.75" customHeight="1" x14ac:dyDescent="0.2">
      <c r="A93" s="452"/>
      <c r="B93" s="115" t="s">
        <v>44</v>
      </c>
      <c r="C93" s="444"/>
      <c r="D93" s="471"/>
      <c r="E93" s="468"/>
      <c r="F93" s="444"/>
      <c r="G93" s="438"/>
      <c r="H93" s="438"/>
      <c r="I93" s="441"/>
      <c r="J93" s="438"/>
      <c r="K93" s="438"/>
    </row>
    <row r="94" spans="1:11" ht="12.75" customHeight="1" x14ac:dyDescent="0.2">
      <c r="A94" s="452"/>
      <c r="B94" s="115" t="s">
        <v>123</v>
      </c>
      <c r="C94" s="444"/>
      <c r="D94" s="471"/>
      <c r="E94" s="468"/>
      <c r="F94" s="444"/>
      <c r="G94" s="438"/>
      <c r="H94" s="438"/>
      <c r="I94" s="441"/>
      <c r="J94" s="438"/>
      <c r="K94" s="438"/>
    </row>
    <row r="95" spans="1:11" ht="12.75" customHeight="1" x14ac:dyDescent="0.2">
      <c r="A95" s="452"/>
      <c r="B95" s="115" t="s">
        <v>124</v>
      </c>
      <c r="C95" s="444"/>
      <c r="D95" s="471"/>
      <c r="E95" s="468"/>
      <c r="F95" s="444"/>
      <c r="G95" s="438"/>
      <c r="H95" s="438"/>
      <c r="I95" s="441"/>
      <c r="J95" s="438"/>
      <c r="K95" s="438"/>
    </row>
    <row r="96" spans="1:11" ht="12.75" customHeight="1" x14ac:dyDescent="0.2">
      <c r="A96" s="452"/>
      <c r="B96" s="115" t="s">
        <v>125</v>
      </c>
      <c r="C96" s="444"/>
      <c r="D96" s="471"/>
      <c r="E96" s="468"/>
      <c r="F96" s="444"/>
      <c r="G96" s="438"/>
      <c r="H96" s="438"/>
      <c r="I96" s="441"/>
      <c r="J96" s="438"/>
      <c r="K96" s="438"/>
    </row>
    <row r="97" spans="1:11" x14ac:dyDescent="0.2">
      <c r="A97" s="452"/>
      <c r="B97" s="115" t="s">
        <v>35</v>
      </c>
      <c r="C97" s="444"/>
      <c r="D97" s="471"/>
      <c r="E97" s="468"/>
      <c r="F97" s="444"/>
      <c r="G97" s="438"/>
      <c r="H97" s="438"/>
      <c r="I97" s="441"/>
      <c r="J97" s="438"/>
      <c r="K97" s="438"/>
    </row>
    <row r="98" spans="1:11" ht="24" customHeight="1" x14ac:dyDescent="0.2">
      <c r="A98" s="452"/>
      <c r="B98" s="115" t="s">
        <v>36</v>
      </c>
      <c r="C98" s="444"/>
      <c r="D98" s="471"/>
      <c r="E98" s="468"/>
      <c r="F98" s="444"/>
      <c r="G98" s="438"/>
      <c r="H98" s="438"/>
      <c r="I98" s="441"/>
      <c r="J98" s="438"/>
      <c r="K98" s="438"/>
    </row>
    <row r="99" spans="1:11" ht="12.75" customHeight="1" x14ac:dyDescent="0.2">
      <c r="A99" s="452"/>
      <c r="B99" s="115" t="s">
        <v>23</v>
      </c>
      <c r="C99" s="444"/>
      <c r="D99" s="471"/>
      <c r="E99" s="468"/>
      <c r="F99" s="444"/>
      <c r="G99" s="438"/>
      <c r="H99" s="438"/>
      <c r="I99" s="441"/>
      <c r="J99" s="438"/>
      <c r="K99" s="438"/>
    </row>
    <row r="100" spans="1:11" ht="12.75" customHeight="1" x14ac:dyDescent="0.2">
      <c r="A100" s="452"/>
      <c r="B100" s="115" t="s">
        <v>114</v>
      </c>
      <c r="C100" s="444"/>
      <c r="D100" s="471"/>
      <c r="E100" s="468"/>
      <c r="F100" s="444"/>
      <c r="G100" s="438"/>
      <c r="H100" s="438"/>
      <c r="I100" s="441"/>
      <c r="J100" s="438"/>
      <c r="K100" s="438"/>
    </row>
    <row r="101" spans="1:11" ht="12.75" customHeight="1" x14ac:dyDescent="0.2">
      <c r="A101" s="452"/>
      <c r="B101" s="115" t="s">
        <v>28</v>
      </c>
      <c r="C101" s="444"/>
      <c r="D101" s="471"/>
      <c r="E101" s="468"/>
      <c r="F101" s="444"/>
      <c r="G101" s="438"/>
      <c r="H101" s="438"/>
      <c r="I101" s="441"/>
      <c r="J101" s="438"/>
      <c r="K101" s="438"/>
    </row>
    <row r="102" spans="1:11" ht="12.75" customHeight="1" x14ac:dyDescent="0.2">
      <c r="A102" s="452"/>
      <c r="B102" s="115" t="s">
        <v>29</v>
      </c>
      <c r="C102" s="444"/>
      <c r="D102" s="471"/>
      <c r="E102" s="468"/>
      <c r="F102" s="444"/>
      <c r="G102" s="438"/>
      <c r="H102" s="438"/>
      <c r="I102" s="441"/>
      <c r="J102" s="438"/>
      <c r="K102" s="438"/>
    </row>
    <row r="103" spans="1:11" ht="12.75" customHeight="1" x14ac:dyDescent="0.2">
      <c r="A103" s="452"/>
      <c r="B103" s="115" t="s">
        <v>30</v>
      </c>
      <c r="C103" s="444"/>
      <c r="D103" s="471"/>
      <c r="E103" s="468"/>
      <c r="F103" s="444"/>
      <c r="G103" s="438"/>
      <c r="H103" s="438"/>
      <c r="I103" s="441"/>
      <c r="J103" s="438"/>
      <c r="K103" s="438"/>
    </row>
    <row r="104" spans="1:11" ht="12.75" customHeight="1" x14ac:dyDescent="0.2">
      <c r="A104" s="452"/>
      <c r="B104" s="115" t="s">
        <v>140</v>
      </c>
      <c r="C104" s="444"/>
      <c r="D104" s="471"/>
      <c r="E104" s="468"/>
      <c r="F104" s="444"/>
      <c r="G104" s="438"/>
      <c r="H104" s="438"/>
      <c r="I104" s="441"/>
      <c r="J104" s="438"/>
      <c r="K104" s="438"/>
    </row>
    <row r="105" spans="1:11" ht="12.75" customHeight="1" x14ac:dyDescent="0.2">
      <c r="A105" s="452"/>
      <c r="B105" s="115" t="s">
        <v>126</v>
      </c>
      <c r="C105" s="444"/>
      <c r="D105" s="471"/>
      <c r="E105" s="468"/>
      <c r="F105" s="444"/>
      <c r="G105" s="438"/>
      <c r="H105" s="438"/>
      <c r="I105" s="441"/>
      <c r="J105" s="438"/>
      <c r="K105" s="438"/>
    </row>
    <row r="106" spans="1:11" ht="12.75" customHeight="1" x14ac:dyDescent="0.2">
      <c r="A106" s="452"/>
      <c r="B106" s="115" t="s">
        <v>127</v>
      </c>
      <c r="C106" s="444"/>
      <c r="D106" s="471"/>
      <c r="E106" s="468"/>
      <c r="F106" s="444"/>
      <c r="G106" s="438"/>
      <c r="H106" s="438"/>
      <c r="I106" s="441"/>
      <c r="J106" s="438"/>
      <c r="K106" s="438"/>
    </row>
    <row r="107" spans="1:11" ht="12.75" customHeight="1" x14ac:dyDescent="0.2">
      <c r="A107" s="452"/>
      <c r="B107" s="115" t="s">
        <v>31</v>
      </c>
      <c r="C107" s="444"/>
      <c r="D107" s="471"/>
      <c r="E107" s="468"/>
      <c r="F107" s="444"/>
      <c r="G107" s="438"/>
      <c r="H107" s="438"/>
      <c r="I107" s="441"/>
      <c r="J107" s="438"/>
      <c r="K107" s="438"/>
    </row>
    <row r="108" spans="1:11" ht="81.75" customHeight="1" x14ac:dyDescent="0.2">
      <c r="A108" s="453"/>
      <c r="B108" s="115" t="s">
        <v>45</v>
      </c>
      <c r="C108" s="445"/>
      <c r="D108" s="472"/>
      <c r="E108" s="469"/>
      <c r="F108" s="445"/>
      <c r="G108" s="438"/>
      <c r="H108" s="439"/>
      <c r="I108" s="442"/>
      <c r="J108" s="439"/>
      <c r="K108" s="439"/>
    </row>
    <row r="109" spans="1:11" ht="12.75" customHeight="1" x14ac:dyDescent="0.2">
      <c r="A109" s="451">
        <v>4</v>
      </c>
      <c r="B109" s="118" t="s">
        <v>46</v>
      </c>
      <c r="C109" s="461"/>
      <c r="D109" s="464"/>
      <c r="E109" s="467" t="s">
        <v>53</v>
      </c>
      <c r="F109" s="443">
        <v>600</v>
      </c>
      <c r="G109" s="437"/>
      <c r="H109" s="437">
        <f>ROUND(G109*I109+G109,2)</f>
        <v>0</v>
      </c>
      <c r="I109" s="440">
        <v>0.08</v>
      </c>
      <c r="J109" s="437">
        <f>ROUND(G109*F109,2)</f>
        <v>0</v>
      </c>
      <c r="K109" s="437">
        <f>ROUND(H109*F109,2)</f>
        <v>0</v>
      </c>
    </row>
    <row r="110" spans="1:11" ht="12.75" customHeight="1" x14ac:dyDescent="0.2">
      <c r="A110" s="452"/>
      <c r="B110" s="129" t="s">
        <v>47</v>
      </c>
      <c r="C110" s="462"/>
      <c r="D110" s="465"/>
      <c r="E110" s="468"/>
      <c r="F110" s="444"/>
      <c r="G110" s="438"/>
      <c r="H110" s="438"/>
      <c r="I110" s="441"/>
      <c r="J110" s="438"/>
      <c r="K110" s="438"/>
    </row>
    <row r="111" spans="1:11" ht="33.75" x14ac:dyDescent="0.2">
      <c r="A111" s="452"/>
      <c r="B111" s="130" t="s">
        <v>48</v>
      </c>
      <c r="C111" s="462"/>
      <c r="D111" s="465"/>
      <c r="E111" s="468"/>
      <c r="F111" s="444"/>
      <c r="G111" s="438"/>
      <c r="H111" s="438"/>
      <c r="I111" s="441"/>
      <c r="J111" s="438"/>
      <c r="K111" s="438"/>
    </row>
    <row r="112" spans="1:11" x14ac:dyDescent="0.2">
      <c r="A112" s="452"/>
      <c r="B112" s="129" t="s">
        <v>34</v>
      </c>
      <c r="C112" s="462"/>
      <c r="D112" s="465"/>
      <c r="E112" s="468"/>
      <c r="F112" s="444"/>
      <c r="G112" s="438"/>
      <c r="H112" s="438"/>
      <c r="I112" s="441"/>
      <c r="J112" s="438"/>
      <c r="K112" s="438"/>
    </row>
    <row r="113" spans="1:11" ht="12.75" customHeight="1" x14ac:dyDescent="0.2">
      <c r="A113" s="452"/>
      <c r="B113" s="129" t="s">
        <v>141</v>
      </c>
      <c r="C113" s="462"/>
      <c r="D113" s="465"/>
      <c r="E113" s="468"/>
      <c r="F113" s="444"/>
      <c r="G113" s="438"/>
      <c r="H113" s="438"/>
      <c r="I113" s="441"/>
      <c r="J113" s="438"/>
      <c r="K113" s="438"/>
    </row>
    <row r="114" spans="1:11" ht="12.75" customHeight="1" x14ac:dyDescent="0.2">
      <c r="A114" s="452"/>
      <c r="B114" s="129" t="s">
        <v>49</v>
      </c>
      <c r="C114" s="462"/>
      <c r="D114" s="465"/>
      <c r="E114" s="468"/>
      <c r="F114" s="444"/>
      <c r="G114" s="438"/>
      <c r="H114" s="438"/>
      <c r="I114" s="441"/>
      <c r="J114" s="438"/>
      <c r="K114" s="438"/>
    </row>
    <row r="115" spans="1:11" ht="15" customHeight="1" x14ac:dyDescent="0.2">
      <c r="A115" s="452"/>
      <c r="B115" s="129" t="s">
        <v>31</v>
      </c>
      <c r="C115" s="462"/>
      <c r="D115" s="465"/>
      <c r="E115" s="468"/>
      <c r="F115" s="444"/>
      <c r="G115" s="438"/>
      <c r="H115" s="438"/>
      <c r="I115" s="441"/>
      <c r="J115" s="438"/>
      <c r="K115" s="438"/>
    </row>
    <row r="116" spans="1:11" ht="12.75" customHeight="1" x14ac:dyDescent="0.2">
      <c r="A116" s="452"/>
      <c r="B116" s="129" t="s">
        <v>38</v>
      </c>
      <c r="C116" s="462"/>
      <c r="D116" s="465"/>
      <c r="E116" s="468"/>
      <c r="F116" s="444"/>
      <c r="G116" s="438"/>
      <c r="H116" s="438"/>
      <c r="I116" s="441"/>
      <c r="J116" s="438"/>
      <c r="K116" s="438"/>
    </row>
    <row r="117" spans="1:11" ht="22.5" x14ac:dyDescent="0.2">
      <c r="A117" s="452"/>
      <c r="B117" s="130" t="s">
        <v>50</v>
      </c>
      <c r="C117" s="462"/>
      <c r="D117" s="465"/>
      <c r="E117" s="468"/>
      <c r="F117" s="444"/>
      <c r="G117" s="438"/>
      <c r="H117" s="438"/>
      <c r="I117" s="441"/>
      <c r="J117" s="438"/>
      <c r="K117" s="438"/>
    </row>
    <row r="118" spans="1:11" x14ac:dyDescent="0.2">
      <c r="A118" s="452"/>
      <c r="B118" s="130" t="s">
        <v>142</v>
      </c>
      <c r="C118" s="462"/>
      <c r="D118" s="465"/>
      <c r="E118" s="468"/>
      <c r="F118" s="444"/>
      <c r="G118" s="438"/>
      <c r="H118" s="438"/>
      <c r="I118" s="441"/>
      <c r="J118" s="438"/>
      <c r="K118" s="438"/>
    </row>
    <row r="119" spans="1:11" ht="12.75" customHeight="1" x14ac:dyDescent="0.2">
      <c r="A119" s="452"/>
      <c r="B119" s="129" t="s">
        <v>51</v>
      </c>
      <c r="C119" s="462"/>
      <c r="D119" s="465"/>
      <c r="E119" s="468"/>
      <c r="F119" s="444"/>
      <c r="G119" s="438"/>
      <c r="H119" s="438"/>
      <c r="I119" s="441"/>
      <c r="J119" s="438"/>
      <c r="K119" s="438"/>
    </row>
    <row r="120" spans="1:11" ht="12.75" customHeight="1" x14ac:dyDescent="0.2">
      <c r="A120" s="452"/>
      <c r="B120" s="129" t="s">
        <v>22</v>
      </c>
      <c r="C120" s="462"/>
      <c r="D120" s="465"/>
      <c r="E120" s="468"/>
      <c r="F120" s="444"/>
      <c r="G120" s="438"/>
      <c r="H120" s="438"/>
      <c r="I120" s="441"/>
      <c r="J120" s="438"/>
      <c r="K120" s="438"/>
    </row>
    <row r="121" spans="1:11" ht="12.75" customHeight="1" x14ac:dyDescent="0.2">
      <c r="A121" s="452"/>
      <c r="B121" s="129" t="s">
        <v>43</v>
      </c>
      <c r="C121" s="462"/>
      <c r="D121" s="465"/>
      <c r="E121" s="468"/>
      <c r="F121" s="444"/>
      <c r="G121" s="438"/>
      <c r="H121" s="438"/>
      <c r="I121" s="441"/>
      <c r="J121" s="438"/>
      <c r="K121" s="438"/>
    </row>
    <row r="122" spans="1:11" ht="12.75" customHeight="1" x14ac:dyDescent="0.2">
      <c r="A122" s="452"/>
      <c r="B122" s="130" t="s">
        <v>52</v>
      </c>
      <c r="C122" s="462"/>
      <c r="D122" s="465"/>
      <c r="E122" s="468"/>
      <c r="F122" s="444"/>
      <c r="G122" s="438"/>
      <c r="H122" s="438"/>
      <c r="I122" s="441"/>
      <c r="J122" s="438"/>
      <c r="K122" s="438"/>
    </row>
    <row r="123" spans="1:11" ht="34.5" customHeight="1" x14ac:dyDescent="0.2">
      <c r="A123" s="453"/>
      <c r="B123" s="131" t="s">
        <v>27</v>
      </c>
      <c r="C123" s="463"/>
      <c r="D123" s="466"/>
      <c r="E123" s="469"/>
      <c r="F123" s="445"/>
      <c r="G123" s="439"/>
      <c r="H123" s="439"/>
      <c r="I123" s="442"/>
      <c r="J123" s="439"/>
      <c r="K123" s="439"/>
    </row>
    <row r="124" spans="1:11" ht="84" customHeight="1" x14ac:dyDescent="0.2">
      <c r="A124" s="100">
        <v>5</v>
      </c>
      <c r="B124" s="90" t="s">
        <v>143</v>
      </c>
      <c r="C124" s="132"/>
      <c r="D124" s="133"/>
      <c r="E124" s="69" t="s">
        <v>54</v>
      </c>
      <c r="F124" s="119">
        <v>20</v>
      </c>
      <c r="G124" s="120"/>
      <c r="H124" s="121">
        <f>ROUND(G124*I124+G124,2)</f>
        <v>0</v>
      </c>
      <c r="I124" s="122">
        <v>0.08</v>
      </c>
      <c r="J124" s="123">
        <f>ROUND(G124*F124,2)</f>
        <v>0</v>
      </c>
      <c r="K124" s="121">
        <f>ROUND(H124*F124,2)</f>
        <v>0</v>
      </c>
    </row>
    <row r="125" spans="1:11" ht="138.75" customHeight="1" thickBot="1" x14ac:dyDescent="0.25">
      <c r="A125" s="100">
        <v>6</v>
      </c>
      <c r="B125" s="90" t="s">
        <v>155</v>
      </c>
      <c r="C125" s="134"/>
      <c r="D125" s="59"/>
      <c r="E125" s="45" t="s">
        <v>54</v>
      </c>
      <c r="F125" s="100">
        <v>5000</v>
      </c>
      <c r="G125" s="123"/>
      <c r="H125" s="121">
        <f>ROUND(G125*I125+G125,2)</f>
        <v>0</v>
      </c>
      <c r="I125" s="125">
        <v>0.08</v>
      </c>
      <c r="J125" s="123">
        <f>ROUND(G125*F125,2)</f>
        <v>0</v>
      </c>
      <c r="K125" s="121">
        <f>ROUND(H125*F125,2)</f>
        <v>0</v>
      </c>
    </row>
    <row r="126" spans="1:11" ht="13.5" customHeight="1" thickBot="1" x14ac:dyDescent="0.25">
      <c r="A126" s="46"/>
      <c r="B126" s="46"/>
      <c r="C126" s="46"/>
      <c r="D126" s="46"/>
      <c r="E126" s="46"/>
      <c r="F126" s="18"/>
      <c r="G126" s="18"/>
      <c r="H126" s="460" t="s">
        <v>7</v>
      </c>
      <c r="I126" s="460"/>
      <c r="J126" s="127">
        <f>SUM(J13:J125)</f>
        <v>0</v>
      </c>
      <c r="K126" s="78">
        <f>SUM(K13:K125)</f>
        <v>0</v>
      </c>
    </row>
    <row r="127" spans="1:11" ht="13.5" customHeight="1" x14ac:dyDescent="0.2">
      <c r="A127" s="210" t="s">
        <v>12</v>
      </c>
      <c r="B127" s="231" t="s">
        <v>55</v>
      </c>
      <c r="C127" s="232"/>
      <c r="D127" s="232"/>
      <c r="E127" s="233"/>
      <c r="F127" s="18"/>
      <c r="G127" s="18"/>
      <c r="H127" s="18"/>
      <c r="I127" s="44"/>
    </row>
    <row r="128" spans="1:11" ht="97.5" customHeight="1" x14ac:dyDescent="0.2">
      <c r="A128" s="48" t="s">
        <v>12</v>
      </c>
      <c r="B128" s="450" t="s">
        <v>317</v>
      </c>
      <c r="C128" s="450"/>
      <c r="D128" s="450"/>
      <c r="E128" s="450"/>
      <c r="F128" s="18"/>
      <c r="G128" s="18"/>
      <c r="H128" s="18"/>
      <c r="I128" s="44"/>
    </row>
    <row r="129" spans="1:10" ht="27.75" customHeight="1" x14ac:dyDescent="0.2">
      <c r="A129" s="48" t="s">
        <v>12</v>
      </c>
      <c r="B129" s="450" t="s">
        <v>318</v>
      </c>
      <c r="C129" s="450"/>
      <c r="D129" s="450"/>
      <c r="E129" s="450"/>
      <c r="F129" s="18"/>
      <c r="G129" s="18"/>
      <c r="H129" s="18"/>
      <c r="I129" s="44"/>
    </row>
    <row r="130" spans="1:10" x14ac:dyDescent="0.2">
      <c r="A130" s="48"/>
      <c r="B130" s="431"/>
      <c r="C130" s="432"/>
      <c r="D130" s="432"/>
      <c r="E130" s="433"/>
      <c r="F130" s="18"/>
      <c r="G130" s="18"/>
    </row>
    <row r="131" spans="1:10" ht="18.75" x14ac:dyDescent="0.25">
      <c r="A131" s="48"/>
      <c r="B131" s="304" t="s">
        <v>279</v>
      </c>
      <c r="C131" s="305"/>
      <c r="D131" s="305"/>
      <c r="E131" s="305"/>
      <c r="F131" s="305"/>
      <c r="G131" s="305"/>
      <c r="H131" s="306"/>
      <c r="I131" s="307"/>
      <c r="J131" s="308"/>
    </row>
    <row r="132" spans="1:10" ht="18" x14ac:dyDescent="0.25">
      <c r="A132" s="48"/>
      <c r="B132" s="309"/>
      <c r="C132" s="309"/>
      <c r="D132" s="309"/>
      <c r="E132" s="309"/>
      <c r="F132" s="309"/>
      <c r="G132" s="309"/>
      <c r="H132" s="309"/>
      <c r="I132" s="309"/>
      <c r="J132" s="310"/>
    </row>
    <row r="133" spans="1:10" ht="18" x14ac:dyDescent="0.25">
      <c r="A133" s="48"/>
      <c r="B133" s="309"/>
      <c r="C133" s="309"/>
      <c r="D133" s="311" t="s">
        <v>274</v>
      </c>
      <c r="E133" s="309"/>
      <c r="F133" s="309"/>
      <c r="G133" s="309"/>
      <c r="H133" s="309"/>
      <c r="I133" s="309"/>
      <c r="J133" s="310"/>
    </row>
    <row r="134" spans="1:10" x14ac:dyDescent="0.2">
      <c r="A134" s="48"/>
      <c r="B134" s="264"/>
      <c r="C134" s="265"/>
      <c r="D134" s="265"/>
      <c r="E134" s="266"/>
      <c r="F134" s="18"/>
      <c r="G134" s="18"/>
    </row>
    <row r="135" spans="1:10" ht="12.75" customHeight="1" x14ac:dyDescent="0.2">
      <c r="A135" s="48"/>
      <c r="B135" s="434"/>
      <c r="C135" s="435"/>
      <c r="D135" s="435"/>
      <c r="E135" s="436"/>
      <c r="F135" s="18"/>
      <c r="G135" s="18"/>
      <c r="H135" s="18"/>
      <c r="I135" s="44"/>
    </row>
    <row r="138" spans="1:10" x14ac:dyDescent="0.2">
      <c r="A138" s="44"/>
      <c r="B138" s="44"/>
      <c r="C138" s="44"/>
      <c r="D138" s="18"/>
      <c r="E138" s="18"/>
      <c r="F138" s="18"/>
      <c r="G138" s="18"/>
      <c r="H138" s="18"/>
      <c r="I138" s="44"/>
    </row>
    <row r="139" spans="1:10" x14ac:dyDescent="0.2">
      <c r="A139" s="44"/>
      <c r="B139" s="44"/>
      <c r="C139" s="44"/>
      <c r="D139" s="18"/>
      <c r="E139" s="18"/>
      <c r="F139" s="18"/>
      <c r="G139" s="18"/>
      <c r="H139" s="18"/>
      <c r="I139" s="44"/>
    </row>
    <row r="141" spans="1:10" ht="15.75" customHeight="1" x14ac:dyDescent="0.2"/>
    <row r="142" spans="1:10" x14ac:dyDescent="0.2">
      <c r="A142" s="44"/>
      <c r="B142" s="44"/>
      <c r="C142" s="44"/>
      <c r="D142" s="18"/>
      <c r="E142" s="18"/>
      <c r="F142" s="18"/>
      <c r="G142" s="18"/>
      <c r="H142" s="18"/>
      <c r="I142" s="44"/>
    </row>
    <row r="143" spans="1:10" ht="15.75" customHeight="1" x14ac:dyDescent="0.2">
      <c r="A143" s="44"/>
      <c r="B143" s="44"/>
      <c r="C143" s="44"/>
      <c r="D143" s="18"/>
      <c r="E143" s="18"/>
      <c r="F143" s="18"/>
      <c r="G143" s="18"/>
      <c r="H143" s="18"/>
      <c r="I143" s="44"/>
    </row>
    <row r="146" spans="1:9" x14ac:dyDescent="0.2">
      <c r="A146" s="32"/>
      <c r="B146" s="32"/>
      <c r="C146" s="32"/>
      <c r="D146" s="18"/>
      <c r="E146" s="18"/>
      <c r="F146" s="18"/>
      <c r="G146" s="18"/>
      <c r="H146" s="18"/>
      <c r="I146" s="32"/>
    </row>
    <row r="147" spans="1:9" x14ac:dyDescent="0.2">
      <c r="A147" s="32"/>
      <c r="B147" s="32"/>
      <c r="C147" s="32"/>
      <c r="D147" s="18"/>
      <c r="E147" s="18"/>
      <c r="F147" s="18"/>
      <c r="G147" s="18"/>
      <c r="H147" s="18"/>
      <c r="I147" s="32"/>
    </row>
  </sheetData>
  <mergeCells count="51">
    <mergeCell ref="A109:A123"/>
    <mergeCell ref="G85:G108"/>
    <mergeCell ref="A85:A108"/>
    <mergeCell ref="F85:F108"/>
    <mergeCell ref="A11:B11"/>
    <mergeCell ref="K109:K123"/>
    <mergeCell ref="H126:I126"/>
    <mergeCell ref="B128:E128"/>
    <mergeCell ref="H85:H108"/>
    <mergeCell ref="I85:I108"/>
    <mergeCell ref="J85:J108"/>
    <mergeCell ref="K85:K108"/>
    <mergeCell ref="C109:C123"/>
    <mergeCell ref="D109:D123"/>
    <mergeCell ref="E109:E123"/>
    <mergeCell ref="F109:F123"/>
    <mergeCell ref="G109:G123"/>
    <mergeCell ref="C85:C108"/>
    <mergeCell ref="D85:D108"/>
    <mergeCell ref="E85:E108"/>
    <mergeCell ref="H109:H123"/>
    <mergeCell ref="K48:K84"/>
    <mergeCell ref="A48:A84"/>
    <mergeCell ref="C48:C84"/>
    <mergeCell ref="D48:D84"/>
    <mergeCell ref="E48:E84"/>
    <mergeCell ref="F48:F84"/>
    <mergeCell ref="K13:K47"/>
    <mergeCell ref="A13:A47"/>
    <mergeCell ref="C13:C47"/>
    <mergeCell ref="D13:D47"/>
    <mergeCell ref="E13:E47"/>
    <mergeCell ref="F13:F47"/>
    <mergeCell ref="G13:G47"/>
    <mergeCell ref="B130:E130"/>
    <mergeCell ref="B135:E135"/>
    <mergeCell ref="H13:H47"/>
    <mergeCell ref="I13:I47"/>
    <mergeCell ref="J13:J47"/>
    <mergeCell ref="G48:G84"/>
    <mergeCell ref="H48:H84"/>
    <mergeCell ref="I48:I84"/>
    <mergeCell ref="J48:J84"/>
    <mergeCell ref="J109:J123"/>
    <mergeCell ref="B129:E129"/>
    <mergeCell ref="I109:I123"/>
    <mergeCell ref="I1:J1"/>
    <mergeCell ref="D2:G2"/>
    <mergeCell ref="F3:I3"/>
    <mergeCell ref="B6:E6"/>
    <mergeCell ref="B8:E8"/>
  </mergeCells>
  <pageMargins left="0.25" right="0.25" top="0.75" bottom="0.75" header="0.3" footer="0.3"/>
  <pageSetup paperSize="9" scale="70" fitToHeight="0" orientation="landscape" r:id="rId1"/>
  <headerFooter>
    <oddFooter>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7C80"/>
  </sheetPr>
  <dimension ref="A1"/>
  <sheetViews>
    <sheetView workbookViewId="0"/>
  </sheetViews>
  <sheetFormatPr defaultRowHeight="12.75" x14ac:dyDescent="0.2"/>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sheetPr>
  <dimension ref="A1:L52"/>
  <sheetViews>
    <sheetView zoomScale="50" zoomScaleNormal="50" zoomScaleSheetLayoutView="70" zoomScalePageLayoutView="60" workbookViewId="0">
      <selection activeCell="A11" sqref="A11:B11"/>
    </sheetView>
  </sheetViews>
  <sheetFormatPr defaultRowHeight="12.75" x14ac:dyDescent="0.2"/>
  <cols>
    <col min="1" max="1" width="5.42578125" customWidth="1"/>
    <col min="2" max="2" width="50.85546875" customWidth="1"/>
    <col min="3" max="3" width="15.140625" customWidth="1"/>
    <col min="4" max="4" width="17.7109375" customWidth="1"/>
    <col min="5" max="5" width="14.7109375" customWidth="1"/>
    <col min="6" max="6" width="18.7109375" customWidth="1"/>
    <col min="7" max="7" width="18.28515625" customWidth="1"/>
    <col min="8" max="8" width="22.140625" customWidth="1"/>
    <col min="9" max="9" width="9.7109375" customWidth="1"/>
    <col min="10" max="10" width="24.85546875" customWidth="1"/>
    <col min="11" max="11" width="14.85546875" customWidth="1"/>
  </cols>
  <sheetData>
    <row r="1" spans="1:11" ht="15.75" x14ac:dyDescent="0.25">
      <c r="B1" s="312" t="s">
        <v>275</v>
      </c>
      <c r="C1" s="313"/>
      <c r="D1" s="313"/>
      <c r="E1" s="313"/>
      <c r="F1" s="313"/>
      <c r="G1" s="313"/>
      <c r="H1" s="313"/>
      <c r="I1" s="427" t="s">
        <v>268</v>
      </c>
      <c r="J1" s="427"/>
      <c r="K1" s="313"/>
    </row>
    <row r="2" spans="1:11" ht="15.75" x14ac:dyDescent="0.2">
      <c r="B2" s="313"/>
      <c r="C2" s="313"/>
      <c r="D2" s="428" t="s">
        <v>269</v>
      </c>
      <c r="E2" s="428"/>
      <c r="F2" s="428"/>
      <c r="G2" s="428"/>
      <c r="H2" s="313"/>
      <c r="I2" s="313"/>
      <c r="J2" s="313"/>
      <c r="K2" s="313"/>
    </row>
    <row r="3" spans="1:11" ht="15.75" x14ac:dyDescent="0.2">
      <c r="B3" s="313"/>
      <c r="C3" s="313"/>
      <c r="D3" s="313"/>
      <c r="E3" s="313"/>
      <c r="F3" s="428"/>
      <c r="G3" s="428"/>
      <c r="H3" s="428"/>
      <c r="I3" s="428"/>
      <c r="J3" s="313"/>
      <c r="K3" s="313"/>
    </row>
    <row r="4" spans="1:11" ht="15.75" x14ac:dyDescent="0.2">
      <c r="B4" s="313"/>
      <c r="C4" s="313"/>
      <c r="D4" s="313"/>
      <c r="E4" s="313"/>
      <c r="F4" s="314"/>
      <c r="G4" s="314"/>
      <c r="H4" s="314"/>
      <c r="I4" s="314"/>
      <c r="J4" s="313"/>
      <c r="K4" s="313"/>
    </row>
    <row r="5" spans="1:11" ht="15.75" x14ac:dyDescent="0.2">
      <c r="B5" s="315" t="s">
        <v>270</v>
      </c>
      <c r="C5" s="315"/>
      <c r="D5" s="315"/>
      <c r="E5" s="316"/>
      <c r="F5" s="314"/>
      <c r="G5" s="314"/>
      <c r="H5" s="314"/>
      <c r="I5" s="314"/>
      <c r="J5" s="313"/>
      <c r="K5" s="313"/>
    </row>
    <row r="6" spans="1:11" ht="15.75" x14ac:dyDescent="0.2">
      <c r="B6" s="429" t="s">
        <v>271</v>
      </c>
      <c r="C6" s="429"/>
      <c r="D6" s="429"/>
      <c r="E6" s="429"/>
      <c r="F6" s="313"/>
      <c r="G6" s="313"/>
      <c r="H6" s="313"/>
      <c r="I6" s="313"/>
      <c r="J6" s="313"/>
      <c r="K6" s="313"/>
    </row>
    <row r="7" spans="1:11" ht="15.75" x14ac:dyDescent="0.2">
      <c r="B7" s="317" t="s">
        <v>272</v>
      </c>
      <c r="C7" s="317"/>
      <c r="D7" s="317"/>
      <c r="E7" s="317"/>
      <c r="F7" s="313"/>
      <c r="G7" s="313"/>
      <c r="H7" s="313"/>
      <c r="I7" s="313"/>
      <c r="J7" s="313"/>
      <c r="K7" s="313"/>
    </row>
    <row r="8" spans="1:11" ht="15.75" x14ac:dyDescent="0.2">
      <c r="B8" s="430" t="s">
        <v>273</v>
      </c>
      <c r="C8" s="430"/>
      <c r="D8" s="430"/>
      <c r="E8" s="430"/>
      <c r="F8" s="313"/>
      <c r="G8" s="313"/>
      <c r="H8" s="313"/>
      <c r="I8" s="313"/>
      <c r="J8" s="313"/>
      <c r="K8" s="313"/>
    </row>
    <row r="9" spans="1:11" ht="15" x14ac:dyDescent="0.2">
      <c r="B9" s="313"/>
      <c r="C9" s="313"/>
      <c r="D9" s="313"/>
      <c r="E9" s="313"/>
      <c r="F9" s="313"/>
      <c r="G9" s="313"/>
      <c r="H9" s="313"/>
      <c r="I9" s="313"/>
      <c r="J9" s="313"/>
      <c r="K9" s="313"/>
    </row>
    <row r="11" spans="1:11" ht="15.75" x14ac:dyDescent="0.25">
      <c r="A11" s="475" t="s">
        <v>253</v>
      </c>
      <c r="B11" s="475"/>
      <c r="C11" s="319"/>
      <c r="D11" s="319"/>
      <c r="E11" s="319"/>
      <c r="F11" s="319"/>
      <c r="G11" s="319"/>
      <c r="H11" s="319"/>
      <c r="I11" s="319"/>
      <c r="J11" s="319"/>
      <c r="K11" s="319"/>
    </row>
    <row r="12" spans="1:11" ht="12.75" customHeight="1" x14ac:dyDescent="0.2">
      <c r="A12" s="479" t="s">
        <v>144</v>
      </c>
      <c r="B12" s="480" t="s">
        <v>145</v>
      </c>
      <c r="C12" s="484" t="s">
        <v>203</v>
      </c>
      <c r="D12" s="485" t="s">
        <v>11</v>
      </c>
      <c r="E12" s="481" t="s">
        <v>146</v>
      </c>
      <c r="F12" s="481" t="s">
        <v>158</v>
      </c>
      <c r="G12" s="478" t="s">
        <v>147</v>
      </c>
      <c r="H12" s="478" t="s">
        <v>178</v>
      </c>
      <c r="I12" s="477" t="s">
        <v>149</v>
      </c>
      <c r="J12" s="482" t="s">
        <v>148</v>
      </c>
      <c r="K12" s="478" t="s">
        <v>179</v>
      </c>
    </row>
    <row r="13" spans="1:11" ht="87.75" customHeight="1" x14ac:dyDescent="0.2">
      <c r="A13" s="479"/>
      <c r="B13" s="480"/>
      <c r="C13" s="484"/>
      <c r="D13" s="484"/>
      <c r="E13" s="481"/>
      <c r="F13" s="484"/>
      <c r="G13" s="478"/>
      <c r="H13" s="478"/>
      <c r="I13" s="477"/>
      <c r="J13" s="483"/>
      <c r="K13" s="478"/>
    </row>
    <row r="14" spans="1:11" ht="45.75" customHeight="1" x14ac:dyDescent="0.2">
      <c r="A14" s="320">
        <v>1</v>
      </c>
      <c r="B14" s="320">
        <v>2</v>
      </c>
      <c r="C14" s="288">
        <v>3</v>
      </c>
      <c r="D14" s="321">
        <v>4</v>
      </c>
      <c r="E14" s="320">
        <v>5</v>
      </c>
      <c r="F14" s="320">
        <v>6</v>
      </c>
      <c r="G14" s="320">
        <v>7</v>
      </c>
      <c r="H14" s="320">
        <v>8</v>
      </c>
      <c r="I14" s="322">
        <v>9</v>
      </c>
      <c r="J14" s="322">
        <v>10</v>
      </c>
      <c r="K14" s="320">
        <v>11</v>
      </c>
    </row>
    <row r="15" spans="1:11" ht="381.75" customHeight="1" x14ac:dyDescent="0.2">
      <c r="A15" s="323">
        <v>1</v>
      </c>
      <c r="B15" s="396" t="s">
        <v>299</v>
      </c>
      <c r="C15" s="288"/>
      <c r="D15" s="325"/>
      <c r="E15" s="287" t="s">
        <v>53</v>
      </c>
      <c r="F15" s="287">
        <v>6000</v>
      </c>
      <c r="G15" s="326"/>
      <c r="H15" s="327">
        <f>ROUND(G15*I15+G15,2)</f>
        <v>0</v>
      </c>
      <c r="I15" s="328">
        <v>0.08</v>
      </c>
      <c r="J15" s="327">
        <f>ROUND(G15*F15,2)</f>
        <v>0</v>
      </c>
      <c r="K15" s="327">
        <f>ROUND(H15*F15,2)</f>
        <v>0</v>
      </c>
    </row>
    <row r="16" spans="1:11" ht="409.5" customHeight="1" x14ac:dyDescent="0.2">
      <c r="A16" s="323">
        <v>2</v>
      </c>
      <c r="B16" s="396" t="s">
        <v>300</v>
      </c>
      <c r="C16" s="288"/>
      <c r="D16" s="325"/>
      <c r="E16" s="287" t="s">
        <v>53</v>
      </c>
      <c r="F16" s="287">
        <v>3000</v>
      </c>
      <c r="G16" s="327"/>
      <c r="H16" s="327">
        <f t="shared" ref="H16:H32" si="0">ROUND(G16*I16+G16,2)</f>
        <v>0</v>
      </c>
      <c r="I16" s="328">
        <v>0.08</v>
      </c>
      <c r="J16" s="327">
        <f t="shared" ref="J16:J32" si="1">ROUND(G16*F16,2)</f>
        <v>0</v>
      </c>
      <c r="K16" s="327">
        <f t="shared" ref="K16:K32" si="2">ROUND(H16*F16,2)</f>
        <v>0</v>
      </c>
    </row>
    <row r="17" spans="1:12" ht="408.75" customHeight="1" x14ac:dyDescent="0.2">
      <c r="A17" s="323">
        <v>3</v>
      </c>
      <c r="B17" s="396" t="s">
        <v>301</v>
      </c>
      <c r="C17" s="288"/>
      <c r="D17" s="325"/>
      <c r="E17" s="287" t="s">
        <v>53</v>
      </c>
      <c r="F17" s="287">
        <v>400</v>
      </c>
      <c r="G17" s="329"/>
      <c r="H17" s="327">
        <f t="shared" si="0"/>
        <v>0</v>
      </c>
      <c r="I17" s="328">
        <v>0.08</v>
      </c>
      <c r="J17" s="327">
        <f t="shared" si="1"/>
        <v>0</v>
      </c>
      <c r="K17" s="327">
        <f t="shared" si="2"/>
        <v>0</v>
      </c>
    </row>
    <row r="18" spans="1:12" ht="409.5" customHeight="1" x14ac:dyDescent="0.2">
      <c r="A18" s="323">
        <v>4</v>
      </c>
      <c r="B18" s="396" t="s">
        <v>303</v>
      </c>
      <c r="C18" s="288"/>
      <c r="D18" s="325"/>
      <c r="E18" s="287" t="s">
        <v>53</v>
      </c>
      <c r="F18" s="287">
        <v>2000</v>
      </c>
      <c r="G18" s="329"/>
      <c r="H18" s="327">
        <f t="shared" si="0"/>
        <v>0</v>
      </c>
      <c r="I18" s="328">
        <v>0.08</v>
      </c>
      <c r="J18" s="327">
        <f t="shared" si="1"/>
        <v>0</v>
      </c>
      <c r="K18" s="327">
        <f t="shared" si="2"/>
        <v>0</v>
      </c>
    </row>
    <row r="19" spans="1:12" ht="409.5" customHeight="1" x14ac:dyDescent="0.2">
      <c r="A19" s="323">
        <v>5</v>
      </c>
      <c r="B19" s="396" t="s">
        <v>302</v>
      </c>
      <c r="C19" s="288"/>
      <c r="D19" s="325"/>
      <c r="E19" s="287" t="s">
        <v>53</v>
      </c>
      <c r="F19" s="287">
        <v>300</v>
      </c>
      <c r="G19" s="330"/>
      <c r="H19" s="327">
        <f t="shared" si="0"/>
        <v>0</v>
      </c>
      <c r="I19" s="328">
        <v>0.08</v>
      </c>
      <c r="J19" s="327">
        <f t="shared" si="1"/>
        <v>0</v>
      </c>
      <c r="K19" s="327">
        <f t="shared" si="2"/>
        <v>0</v>
      </c>
    </row>
    <row r="20" spans="1:12" ht="409.5" customHeight="1" x14ac:dyDescent="0.2">
      <c r="A20" s="323">
        <v>6</v>
      </c>
      <c r="B20" s="396" t="s">
        <v>304</v>
      </c>
      <c r="C20" s="288"/>
      <c r="D20" s="325"/>
      <c r="E20" s="287" t="s">
        <v>53</v>
      </c>
      <c r="F20" s="287">
        <v>1500</v>
      </c>
      <c r="G20" s="327"/>
      <c r="H20" s="327">
        <f t="shared" si="0"/>
        <v>0</v>
      </c>
      <c r="I20" s="328">
        <v>0.08</v>
      </c>
      <c r="J20" s="327">
        <f t="shared" si="1"/>
        <v>0</v>
      </c>
      <c r="K20" s="327">
        <f t="shared" si="2"/>
        <v>0</v>
      </c>
    </row>
    <row r="21" spans="1:12" ht="408.75" customHeight="1" x14ac:dyDescent="0.2">
      <c r="A21" s="323">
        <v>7</v>
      </c>
      <c r="B21" s="396" t="s">
        <v>305</v>
      </c>
      <c r="C21" s="288"/>
      <c r="D21" s="325"/>
      <c r="E21" s="287" t="s">
        <v>53</v>
      </c>
      <c r="F21" s="287">
        <v>200</v>
      </c>
      <c r="G21" s="330"/>
      <c r="H21" s="327">
        <f t="shared" si="0"/>
        <v>0</v>
      </c>
      <c r="I21" s="328">
        <v>0.08</v>
      </c>
      <c r="J21" s="327">
        <f t="shared" si="1"/>
        <v>0</v>
      </c>
      <c r="K21" s="327">
        <f t="shared" si="2"/>
        <v>0</v>
      </c>
    </row>
    <row r="22" spans="1:12" ht="408.75" customHeight="1" x14ac:dyDescent="0.2">
      <c r="A22" s="323">
        <v>8</v>
      </c>
      <c r="B22" s="396" t="s">
        <v>306</v>
      </c>
      <c r="C22" s="288"/>
      <c r="D22" s="325"/>
      <c r="E22" s="287" t="s">
        <v>53</v>
      </c>
      <c r="F22" s="287">
        <v>3000</v>
      </c>
      <c r="G22" s="331"/>
      <c r="H22" s="327">
        <f t="shared" si="0"/>
        <v>0</v>
      </c>
      <c r="I22" s="328">
        <v>0.08</v>
      </c>
      <c r="J22" s="327">
        <f t="shared" si="1"/>
        <v>0</v>
      </c>
      <c r="K22" s="327">
        <f t="shared" si="2"/>
        <v>0</v>
      </c>
    </row>
    <row r="23" spans="1:12" ht="332.25" customHeight="1" x14ac:dyDescent="0.2">
      <c r="A23" s="323">
        <v>9</v>
      </c>
      <c r="B23" s="396" t="s">
        <v>307</v>
      </c>
      <c r="C23" s="288"/>
      <c r="D23" s="325"/>
      <c r="E23" s="287" t="s">
        <v>53</v>
      </c>
      <c r="F23" s="287">
        <v>1000</v>
      </c>
      <c r="G23" s="330"/>
      <c r="H23" s="327">
        <f t="shared" si="0"/>
        <v>0</v>
      </c>
      <c r="I23" s="328">
        <v>0.08</v>
      </c>
      <c r="J23" s="327">
        <f t="shared" si="1"/>
        <v>0</v>
      </c>
      <c r="K23" s="327">
        <f t="shared" si="2"/>
        <v>0</v>
      </c>
    </row>
    <row r="24" spans="1:12" ht="408.75" customHeight="1" x14ac:dyDescent="0.2">
      <c r="A24" s="323">
        <v>10</v>
      </c>
      <c r="B24" s="396" t="s">
        <v>308</v>
      </c>
      <c r="C24" s="288"/>
      <c r="D24" s="325"/>
      <c r="E24" s="287" t="s">
        <v>53</v>
      </c>
      <c r="F24" s="287">
        <v>15000</v>
      </c>
      <c r="G24" s="331"/>
      <c r="H24" s="327">
        <f t="shared" si="0"/>
        <v>0</v>
      </c>
      <c r="I24" s="328">
        <v>0.08</v>
      </c>
      <c r="J24" s="327">
        <f t="shared" si="1"/>
        <v>0</v>
      </c>
      <c r="K24" s="327">
        <f t="shared" si="2"/>
        <v>0</v>
      </c>
    </row>
    <row r="25" spans="1:12" ht="409.5" customHeight="1" x14ac:dyDescent="0.2">
      <c r="A25" s="323">
        <v>11</v>
      </c>
      <c r="B25" s="396" t="s">
        <v>309</v>
      </c>
      <c r="C25" s="288"/>
      <c r="D25" s="325"/>
      <c r="E25" s="287" t="s">
        <v>53</v>
      </c>
      <c r="F25" s="287">
        <v>15000</v>
      </c>
      <c r="G25" s="331"/>
      <c r="H25" s="327">
        <f t="shared" si="0"/>
        <v>0</v>
      </c>
      <c r="I25" s="328">
        <v>0.08</v>
      </c>
      <c r="J25" s="327">
        <f t="shared" si="1"/>
        <v>0</v>
      </c>
      <c r="K25" s="327">
        <f t="shared" si="2"/>
        <v>0</v>
      </c>
    </row>
    <row r="26" spans="1:12" ht="186.75" customHeight="1" x14ac:dyDescent="0.2">
      <c r="A26" s="323">
        <v>12</v>
      </c>
      <c r="B26" s="397" t="s">
        <v>310</v>
      </c>
      <c r="C26" s="288"/>
      <c r="D26" s="325"/>
      <c r="E26" s="287" t="s">
        <v>53</v>
      </c>
      <c r="F26" s="287">
        <v>8000</v>
      </c>
      <c r="G26" s="331"/>
      <c r="H26" s="327">
        <f t="shared" si="0"/>
        <v>0</v>
      </c>
      <c r="I26" s="328">
        <v>0.08</v>
      </c>
      <c r="J26" s="327">
        <f t="shared" si="1"/>
        <v>0</v>
      </c>
      <c r="K26" s="327">
        <f t="shared" si="2"/>
        <v>0</v>
      </c>
    </row>
    <row r="27" spans="1:12" ht="15.75" hidden="1" x14ac:dyDescent="0.2">
      <c r="A27" s="323">
        <v>13</v>
      </c>
      <c r="B27" s="324"/>
      <c r="C27" s="288"/>
      <c r="D27" s="325"/>
      <c r="E27" s="287"/>
      <c r="F27" s="287"/>
      <c r="G27" s="331"/>
      <c r="H27" s="327">
        <f t="shared" si="0"/>
        <v>0</v>
      </c>
      <c r="I27" s="328"/>
      <c r="J27" s="327">
        <f t="shared" si="1"/>
        <v>0</v>
      </c>
      <c r="K27" s="327">
        <f t="shared" si="2"/>
        <v>0</v>
      </c>
    </row>
    <row r="28" spans="1:12" ht="236.25" customHeight="1" x14ac:dyDescent="0.2">
      <c r="A28" s="323">
        <v>13</v>
      </c>
      <c r="B28" s="396" t="s">
        <v>311</v>
      </c>
      <c r="C28" s="288"/>
      <c r="D28" s="325"/>
      <c r="E28" s="287" t="s">
        <v>53</v>
      </c>
      <c r="F28" s="287">
        <v>5000</v>
      </c>
      <c r="G28" s="330"/>
      <c r="H28" s="327">
        <f t="shared" si="0"/>
        <v>0</v>
      </c>
      <c r="I28" s="328">
        <v>0.08</v>
      </c>
      <c r="J28" s="327">
        <f t="shared" si="1"/>
        <v>0</v>
      </c>
      <c r="K28" s="327">
        <f t="shared" si="2"/>
        <v>0</v>
      </c>
    </row>
    <row r="29" spans="1:12" ht="297" customHeight="1" x14ac:dyDescent="0.2">
      <c r="A29" s="323">
        <v>14</v>
      </c>
      <c r="B29" s="398" t="s">
        <v>312</v>
      </c>
      <c r="C29" s="288"/>
      <c r="D29" s="325"/>
      <c r="E29" s="287" t="s">
        <v>53</v>
      </c>
      <c r="F29" s="287">
        <v>2000</v>
      </c>
      <c r="G29" s="331"/>
      <c r="H29" s="327">
        <f t="shared" si="0"/>
        <v>0</v>
      </c>
      <c r="I29" s="328">
        <v>0.08</v>
      </c>
      <c r="J29" s="327">
        <f t="shared" si="1"/>
        <v>0</v>
      </c>
      <c r="K29" s="327">
        <f t="shared" si="2"/>
        <v>0</v>
      </c>
    </row>
    <row r="30" spans="1:12" ht="320.25" customHeight="1" x14ac:dyDescent="0.2">
      <c r="A30" s="323">
        <v>15</v>
      </c>
      <c r="B30" s="398" t="s">
        <v>313</v>
      </c>
      <c r="C30" s="288"/>
      <c r="D30" s="325"/>
      <c r="E30" s="287" t="s">
        <v>53</v>
      </c>
      <c r="F30" s="287">
        <v>5000</v>
      </c>
      <c r="G30" s="331"/>
      <c r="H30" s="327">
        <f t="shared" si="0"/>
        <v>0</v>
      </c>
      <c r="I30" s="328">
        <v>0.08</v>
      </c>
      <c r="J30" s="327">
        <f t="shared" si="1"/>
        <v>0</v>
      </c>
      <c r="K30" s="327">
        <f t="shared" si="2"/>
        <v>0</v>
      </c>
      <c r="L30" s="11"/>
    </row>
    <row r="31" spans="1:12" ht="358.5" customHeight="1" x14ac:dyDescent="0.2">
      <c r="A31" s="323">
        <v>16</v>
      </c>
      <c r="B31" s="398" t="s">
        <v>314</v>
      </c>
      <c r="C31" s="288"/>
      <c r="D31" s="325"/>
      <c r="E31" s="287" t="s">
        <v>53</v>
      </c>
      <c r="F31" s="287">
        <v>2000</v>
      </c>
      <c r="G31" s="331"/>
      <c r="H31" s="327">
        <f t="shared" si="0"/>
        <v>0</v>
      </c>
      <c r="I31" s="328">
        <v>0.08</v>
      </c>
      <c r="J31" s="327">
        <f t="shared" si="1"/>
        <v>0</v>
      </c>
      <c r="K31" s="327">
        <f t="shared" si="2"/>
        <v>0</v>
      </c>
      <c r="L31" s="11"/>
    </row>
    <row r="32" spans="1:12" ht="409.5" customHeight="1" x14ac:dyDescent="0.2">
      <c r="A32" s="323">
        <v>17</v>
      </c>
      <c r="B32" s="399" t="s">
        <v>315</v>
      </c>
      <c r="C32" s="288"/>
      <c r="D32" s="325"/>
      <c r="E32" s="287" t="s">
        <v>53</v>
      </c>
      <c r="F32" s="287">
        <v>2000</v>
      </c>
      <c r="G32" s="331"/>
      <c r="H32" s="327">
        <f t="shared" si="0"/>
        <v>0</v>
      </c>
      <c r="I32" s="328">
        <v>0.08</v>
      </c>
      <c r="J32" s="327">
        <f t="shared" si="1"/>
        <v>0</v>
      </c>
      <c r="K32" s="327">
        <f t="shared" si="2"/>
        <v>0</v>
      </c>
    </row>
    <row r="33" spans="1:11" s="12" customFormat="1" ht="16.5" thickBot="1" x14ac:dyDescent="0.3">
      <c r="A33" s="332"/>
      <c r="B33" s="392" t="s">
        <v>285</v>
      </c>
      <c r="C33" s="333"/>
      <c r="D33" s="334"/>
      <c r="E33" s="335"/>
      <c r="F33" s="336" t="s">
        <v>7</v>
      </c>
      <c r="G33" s="336"/>
      <c r="H33" s="337"/>
      <c r="I33" s="337"/>
      <c r="J33" s="338">
        <f>SUM(J15:J32)</f>
        <v>0</v>
      </c>
      <c r="K33" s="338">
        <f>SUM(K15:K32)</f>
        <v>0</v>
      </c>
    </row>
    <row r="34" spans="1:11" s="12" customFormat="1" ht="84" customHeight="1" x14ac:dyDescent="0.25">
      <c r="A34" s="476" t="s">
        <v>292</v>
      </c>
      <c r="B34" s="476"/>
      <c r="C34" s="339"/>
      <c r="D34" s="339"/>
      <c r="E34" s="339"/>
      <c r="F34" s="339"/>
      <c r="G34" s="339"/>
      <c r="H34" s="339"/>
      <c r="I34" s="339"/>
      <c r="J34" s="339"/>
      <c r="K34" s="339"/>
    </row>
    <row r="35" spans="1:11" s="12" customFormat="1" ht="0.6" hidden="1" customHeight="1" x14ac:dyDescent="0.25">
      <c r="A35" s="340"/>
      <c r="B35" s="340"/>
      <c r="C35" s="339"/>
      <c r="D35" s="339"/>
      <c r="E35" s="339"/>
      <c r="F35" s="339"/>
      <c r="G35" s="339"/>
      <c r="H35" s="339"/>
      <c r="I35" s="339"/>
      <c r="J35" s="339"/>
      <c r="K35" s="339"/>
    </row>
    <row r="36" spans="1:11" s="12" customFormat="1" ht="12.6" hidden="1" customHeight="1" x14ac:dyDescent="0.25">
      <c r="A36" s="340"/>
      <c r="B36" s="340"/>
      <c r="C36" s="339"/>
      <c r="D36" s="339"/>
      <c r="E36" s="339"/>
      <c r="F36" s="339"/>
      <c r="G36" s="339"/>
      <c r="H36" s="339"/>
      <c r="I36" s="339"/>
      <c r="J36" s="339"/>
      <c r="K36" s="339"/>
    </row>
    <row r="37" spans="1:11" ht="13.5" customHeight="1" x14ac:dyDescent="0.2">
      <c r="A37" s="341"/>
      <c r="B37" s="341"/>
      <c r="C37" s="342"/>
      <c r="D37" s="342"/>
      <c r="E37" s="342"/>
      <c r="F37" s="342"/>
      <c r="G37" s="342"/>
      <c r="H37" s="342"/>
      <c r="I37" s="342"/>
      <c r="J37" s="342"/>
      <c r="K37" s="342"/>
    </row>
    <row r="38" spans="1:11" ht="15.75" x14ac:dyDescent="0.25">
      <c r="A38" s="296"/>
      <c r="B38" s="296"/>
      <c r="C38" s="343"/>
      <c r="D38" s="344"/>
      <c r="E38" s="318"/>
      <c r="F38" s="297"/>
      <c r="G38" s="297"/>
      <c r="H38" s="296"/>
      <c r="I38" s="296"/>
      <c r="J38" s="296"/>
      <c r="K38" s="296"/>
    </row>
    <row r="39" spans="1:11" ht="18.75" x14ac:dyDescent="0.25">
      <c r="A39" s="296"/>
      <c r="B39" s="304" t="s">
        <v>279</v>
      </c>
      <c r="C39" s="305"/>
      <c r="D39" s="305"/>
      <c r="E39" s="305"/>
      <c r="F39" s="305"/>
      <c r="G39" s="305"/>
      <c r="H39" s="306"/>
      <c r="I39" s="307"/>
      <c r="J39" s="308"/>
    </row>
    <row r="40" spans="1:11" ht="18" x14ac:dyDescent="0.25">
      <c r="A40" s="296"/>
      <c r="B40" s="309"/>
      <c r="C40" s="309"/>
      <c r="D40" s="309"/>
      <c r="E40" s="309"/>
      <c r="F40" s="309"/>
      <c r="G40" s="309"/>
      <c r="H40" s="309"/>
      <c r="I40" s="309"/>
      <c r="J40" s="310"/>
    </row>
    <row r="41" spans="1:11" ht="18" x14ac:dyDescent="0.25">
      <c r="A41" s="296"/>
      <c r="B41" s="309"/>
      <c r="C41" s="309"/>
      <c r="D41" s="311" t="s">
        <v>274</v>
      </c>
      <c r="E41" s="309"/>
      <c r="F41" s="309"/>
      <c r="G41" s="309"/>
      <c r="H41" s="309"/>
      <c r="I41" s="309"/>
      <c r="J41" s="310"/>
    </row>
    <row r="42" spans="1:11" ht="15.75" customHeight="1" x14ac:dyDescent="0.25">
      <c r="A42" s="296"/>
      <c r="B42" s="296"/>
      <c r="C42" s="343"/>
      <c r="D42" s="344"/>
      <c r="E42" s="318"/>
      <c r="F42" s="297"/>
      <c r="G42" s="297"/>
      <c r="H42" s="296"/>
      <c r="I42" s="296"/>
      <c r="J42" s="296"/>
      <c r="K42" s="296"/>
    </row>
    <row r="43" spans="1:11" ht="15.75" x14ac:dyDescent="0.25">
      <c r="A43" s="296"/>
      <c r="B43" s="296"/>
      <c r="C43" s="343"/>
      <c r="D43" s="344"/>
      <c r="E43" s="296"/>
      <c r="F43" s="297"/>
      <c r="G43" s="297"/>
      <c r="H43" s="296"/>
      <c r="I43" s="296"/>
      <c r="J43" s="296"/>
      <c r="K43" s="296"/>
    </row>
    <row r="44" spans="1:11" ht="15.75" x14ac:dyDescent="0.25">
      <c r="A44" s="32"/>
      <c r="B44" s="32"/>
      <c r="C44" s="34"/>
      <c r="D44" s="35"/>
      <c r="E44" s="31"/>
      <c r="F44" s="18"/>
      <c r="G44" s="18"/>
      <c r="H44" s="32"/>
      <c r="I44" s="32"/>
      <c r="J44" s="32"/>
      <c r="K44" s="32"/>
    </row>
    <row r="45" spans="1:11" x14ac:dyDescent="0.2">
      <c r="A45" s="32"/>
      <c r="B45" s="32"/>
      <c r="C45" s="34"/>
      <c r="D45" s="35"/>
      <c r="E45" s="32"/>
      <c r="F45" s="18"/>
      <c r="G45" s="18"/>
      <c r="H45" s="32"/>
      <c r="I45" s="32"/>
      <c r="J45" s="32"/>
      <c r="K45" s="32"/>
    </row>
    <row r="46" spans="1:11" x14ac:dyDescent="0.2">
      <c r="A46" s="32"/>
      <c r="B46" s="32"/>
      <c r="C46" s="34"/>
      <c r="D46" s="35"/>
      <c r="E46" s="32"/>
      <c r="F46" s="18"/>
      <c r="G46" s="18"/>
      <c r="H46" s="32"/>
      <c r="I46" s="32"/>
      <c r="J46" s="32"/>
      <c r="K46" s="32"/>
    </row>
    <row r="47" spans="1:11" x14ac:dyDescent="0.2">
      <c r="A47" s="32"/>
      <c r="B47" s="32"/>
      <c r="C47" s="34"/>
      <c r="D47" s="35"/>
      <c r="E47" s="32"/>
      <c r="F47" s="18"/>
      <c r="G47" s="18"/>
      <c r="H47" s="32"/>
      <c r="I47" s="32"/>
      <c r="J47" s="32"/>
      <c r="K47" s="32"/>
    </row>
    <row r="48" spans="1:11" x14ac:dyDescent="0.2">
      <c r="A48" s="32"/>
      <c r="B48" s="32"/>
      <c r="C48" s="34"/>
      <c r="D48" s="35"/>
      <c r="E48" s="32"/>
      <c r="F48" s="18"/>
      <c r="G48" s="18"/>
      <c r="H48" s="32"/>
      <c r="I48" s="32"/>
      <c r="J48" s="32"/>
      <c r="K48" s="32"/>
    </row>
    <row r="49" spans="3:4" x14ac:dyDescent="0.2">
      <c r="C49" s="15"/>
      <c r="D49" s="16"/>
    </row>
    <row r="50" spans="3:4" x14ac:dyDescent="0.2">
      <c r="C50" s="15"/>
      <c r="D50" s="16"/>
    </row>
    <row r="51" spans="3:4" x14ac:dyDescent="0.2">
      <c r="C51" s="15"/>
      <c r="D51" s="16"/>
    </row>
    <row r="52" spans="3:4" x14ac:dyDescent="0.2">
      <c r="C52" s="15"/>
      <c r="D52" s="16"/>
    </row>
  </sheetData>
  <mergeCells count="18">
    <mergeCell ref="I1:J1"/>
    <mergeCell ref="D2:G2"/>
    <mergeCell ref="F3:I3"/>
    <mergeCell ref="B6:E6"/>
    <mergeCell ref="B8:E8"/>
    <mergeCell ref="A11:B11"/>
    <mergeCell ref="A34:B34"/>
    <mergeCell ref="I12:I13"/>
    <mergeCell ref="K12:K13"/>
    <mergeCell ref="A12:A13"/>
    <mergeCell ref="B12:B13"/>
    <mergeCell ref="E12:E13"/>
    <mergeCell ref="G12:G13"/>
    <mergeCell ref="J12:J13"/>
    <mergeCell ref="H12:H13"/>
    <mergeCell ref="F12:F13"/>
    <mergeCell ref="C12:C13"/>
    <mergeCell ref="D12:D13"/>
  </mergeCells>
  <pageMargins left="0.23622047244094491" right="0.23622047244094491" top="0.74803149606299213" bottom="0.35433070866141736" header="0.31496062992125984" footer="0.31496062992125984"/>
  <pageSetup paperSize="9" orientation="landscape" r:id="rId1"/>
  <headerFooter>
    <oddFooter>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pageSetUpPr fitToPage="1"/>
  </sheetPr>
  <dimension ref="A1:M25"/>
  <sheetViews>
    <sheetView zoomScale="93" zoomScaleNormal="93" zoomScalePageLayoutView="80" workbookViewId="0">
      <selection activeCell="B15" sqref="B15"/>
    </sheetView>
  </sheetViews>
  <sheetFormatPr defaultRowHeight="12.75" x14ac:dyDescent="0.2"/>
  <cols>
    <col min="1" max="1" width="3.28515625" customWidth="1"/>
    <col min="2" max="2" width="74.140625" customWidth="1"/>
    <col min="3" max="3" width="10" customWidth="1"/>
    <col min="4" max="4" width="22.28515625" customWidth="1"/>
    <col min="5" max="5" width="6" customWidth="1"/>
    <col min="6" max="6" width="5.5703125" style="11" customWidth="1"/>
    <col min="7" max="7" width="8.140625" customWidth="1"/>
    <col min="8" max="8" width="16.140625" customWidth="1"/>
    <col min="9" max="9" width="4.5703125" customWidth="1"/>
    <col min="10" max="10" width="29.42578125" customWidth="1"/>
    <col min="11" max="11" width="14.85546875" customWidth="1"/>
  </cols>
  <sheetData>
    <row r="1" spans="1:11" ht="15.75" x14ac:dyDescent="0.25">
      <c r="B1" s="312" t="s">
        <v>275</v>
      </c>
      <c r="C1" s="313"/>
      <c r="D1" s="313"/>
      <c r="E1" s="313"/>
      <c r="F1" s="313"/>
      <c r="G1" s="313"/>
      <c r="H1" s="313"/>
      <c r="I1" s="427" t="s">
        <v>268</v>
      </c>
      <c r="J1" s="427"/>
      <c r="K1" s="313"/>
    </row>
    <row r="2" spans="1:11" ht="15.75" x14ac:dyDescent="0.2">
      <c r="B2" s="313"/>
      <c r="C2" s="313"/>
      <c r="D2" s="428" t="s">
        <v>269</v>
      </c>
      <c r="E2" s="428"/>
      <c r="F2" s="428"/>
      <c r="G2" s="428"/>
      <c r="H2" s="313"/>
      <c r="I2" s="313"/>
      <c r="J2" s="313"/>
      <c r="K2" s="313"/>
    </row>
    <row r="3" spans="1:11" ht="15.75" x14ac:dyDescent="0.2">
      <c r="B3" s="313"/>
      <c r="C3" s="313"/>
      <c r="D3" s="313"/>
      <c r="E3" s="313"/>
      <c r="F3" s="428"/>
      <c r="G3" s="428"/>
      <c r="H3" s="428"/>
      <c r="I3" s="428"/>
      <c r="J3" s="313"/>
      <c r="K3" s="313"/>
    </row>
    <row r="4" spans="1:11" ht="15.75" x14ac:dyDescent="0.2">
      <c r="B4" s="313"/>
      <c r="C4" s="313"/>
      <c r="D4" s="313"/>
      <c r="E4" s="313"/>
      <c r="F4" s="314"/>
      <c r="G4" s="314"/>
      <c r="H4" s="314"/>
      <c r="I4" s="314"/>
      <c r="J4" s="313"/>
      <c r="K4" s="313"/>
    </row>
    <row r="5" spans="1:11" ht="15.75" x14ac:dyDescent="0.2">
      <c r="B5" s="315" t="s">
        <v>270</v>
      </c>
      <c r="C5" s="315"/>
      <c r="D5" s="315"/>
      <c r="E5" s="316"/>
      <c r="F5" s="314"/>
      <c r="G5" s="314"/>
      <c r="H5" s="314"/>
      <c r="I5" s="314"/>
      <c r="J5" s="313"/>
      <c r="K5" s="313"/>
    </row>
    <row r="6" spans="1:11" ht="15.75" x14ac:dyDescent="0.2">
      <c r="B6" s="429" t="s">
        <v>271</v>
      </c>
      <c r="C6" s="429"/>
      <c r="D6" s="429"/>
      <c r="E6" s="429"/>
      <c r="F6" s="313"/>
      <c r="G6" s="313"/>
      <c r="H6" s="313"/>
      <c r="I6" s="313"/>
      <c r="J6" s="313"/>
      <c r="K6" s="313"/>
    </row>
    <row r="7" spans="1:11" ht="15.75" x14ac:dyDescent="0.2">
      <c r="B7" s="317" t="s">
        <v>272</v>
      </c>
      <c r="C7" s="317"/>
      <c r="D7" s="317"/>
      <c r="E7" s="317"/>
      <c r="F7" s="313"/>
      <c r="G7" s="313"/>
      <c r="H7" s="313"/>
      <c r="I7" s="313"/>
      <c r="J7" s="313"/>
      <c r="K7" s="313"/>
    </row>
    <row r="8" spans="1:11" ht="15.75" x14ac:dyDescent="0.2">
      <c r="B8" s="430" t="s">
        <v>273</v>
      </c>
      <c r="C8" s="430"/>
      <c r="D8" s="430"/>
      <c r="E8" s="430"/>
      <c r="F8" s="313"/>
      <c r="G8" s="313"/>
      <c r="H8" s="313"/>
      <c r="I8" s="313"/>
      <c r="J8" s="313"/>
      <c r="K8" s="313"/>
    </row>
    <row r="10" spans="1:11" x14ac:dyDescent="0.2">
      <c r="A10" s="486" t="s">
        <v>254</v>
      </c>
      <c r="B10" s="486"/>
      <c r="C10" s="486"/>
      <c r="D10" s="486"/>
      <c r="E10" s="486"/>
      <c r="F10" s="486"/>
      <c r="G10" s="486"/>
      <c r="H10" s="486"/>
      <c r="I10" s="486"/>
      <c r="J10" s="486"/>
      <c r="K10" s="486"/>
    </row>
    <row r="11" spans="1:11" ht="13.5" thickBot="1" x14ac:dyDescent="0.25">
      <c r="A11" s="487"/>
      <c r="B11" s="487"/>
      <c r="C11" s="487"/>
      <c r="D11" s="487"/>
      <c r="E11" s="487"/>
      <c r="F11" s="487"/>
      <c r="G11" s="487"/>
      <c r="H11" s="487"/>
      <c r="I11" s="487"/>
      <c r="J11" s="487"/>
      <c r="K11" s="487"/>
    </row>
    <row r="12" spans="1:11" ht="67.5" x14ac:dyDescent="0.2">
      <c r="A12" s="28" t="s">
        <v>0</v>
      </c>
      <c r="B12" s="69" t="s">
        <v>8</v>
      </c>
      <c r="C12" s="70" t="s">
        <v>203</v>
      </c>
      <c r="D12" s="51" t="s">
        <v>11</v>
      </c>
      <c r="E12" s="70" t="s">
        <v>1</v>
      </c>
      <c r="F12" s="50" t="s">
        <v>157</v>
      </c>
      <c r="G12" s="70" t="s">
        <v>2</v>
      </c>
      <c r="H12" s="70" t="s">
        <v>3</v>
      </c>
      <c r="I12" s="70" t="s">
        <v>4</v>
      </c>
      <c r="J12" s="70" t="s">
        <v>5</v>
      </c>
      <c r="K12" s="108" t="s">
        <v>6</v>
      </c>
    </row>
    <row r="13" spans="1:11" ht="168" customHeight="1" x14ac:dyDescent="0.2">
      <c r="A13" s="9">
        <v>1</v>
      </c>
      <c r="B13" s="90" t="s">
        <v>159</v>
      </c>
      <c r="C13" s="135"/>
      <c r="D13" s="124"/>
      <c r="E13" s="50" t="s">
        <v>54</v>
      </c>
      <c r="F13" s="100">
        <v>18000</v>
      </c>
      <c r="G13" s="144"/>
      <c r="H13" s="143">
        <f>ROUND(G13*I13+G13,2)</f>
        <v>0</v>
      </c>
      <c r="I13" s="141">
        <v>0.08</v>
      </c>
      <c r="J13" s="143">
        <f>ROUND(G13*F13,2)</f>
        <v>0</v>
      </c>
      <c r="K13" s="143">
        <f>ROUND(H13*F13,2)</f>
        <v>0</v>
      </c>
    </row>
    <row r="14" spans="1:11" ht="36.75" customHeight="1" x14ac:dyDescent="0.2">
      <c r="A14" s="9">
        <v>2</v>
      </c>
      <c r="B14" s="135" t="s">
        <v>195</v>
      </c>
      <c r="C14" s="135"/>
      <c r="D14" s="124"/>
      <c r="E14" s="50" t="s">
        <v>54</v>
      </c>
      <c r="F14" s="100">
        <v>18000</v>
      </c>
      <c r="G14" s="144"/>
      <c r="H14" s="143">
        <f>ROUND(G14*I14+G14,2)</f>
        <v>0</v>
      </c>
      <c r="I14" s="141">
        <v>0.23</v>
      </c>
      <c r="J14" s="140">
        <f t="shared" ref="J14:J15" si="0">ROUND(G14*F14,2)</f>
        <v>0</v>
      </c>
      <c r="K14" s="143">
        <f t="shared" ref="K14" si="1">ROUND(H14*F14,2)</f>
        <v>0</v>
      </c>
    </row>
    <row r="15" spans="1:11" ht="40.5" customHeight="1" x14ac:dyDescent="0.2">
      <c r="A15" s="9">
        <v>3</v>
      </c>
      <c r="B15" s="135" t="s">
        <v>58</v>
      </c>
      <c r="C15" s="135"/>
      <c r="D15" s="124"/>
      <c r="E15" s="50" t="s">
        <v>54</v>
      </c>
      <c r="F15" s="100">
        <v>4800</v>
      </c>
      <c r="G15" s="144"/>
      <c r="H15" s="143">
        <f>ROUND(G15*I15+G15,2)</f>
        <v>0</v>
      </c>
      <c r="I15" s="141">
        <v>0.08</v>
      </c>
      <c r="J15" s="140">
        <f t="shared" si="0"/>
        <v>0</v>
      </c>
      <c r="K15" s="142">
        <f>ROUND(H15*F15,2)</f>
        <v>0</v>
      </c>
    </row>
    <row r="16" spans="1:11" ht="13.5" thickBot="1" x14ac:dyDescent="0.25">
      <c r="A16" s="236"/>
      <c r="B16" s="17"/>
      <c r="C16" s="17"/>
      <c r="D16" s="17"/>
      <c r="E16" s="17"/>
      <c r="H16" s="460" t="s">
        <v>7</v>
      </c>
      <c r="I16" s="460"/>
      <c r="J16" s="139">
        <f>SUM(J13:J15)</f>
        <v>0</v>
      </c>
      <c r="K16" s="102">
        <f>SUM(K13:K15)</f>
        <v>0</v>
      </c>
    </row>
    <row r="19" spans="2:13" x14ac:dyDescent="0.2">
      <c r="B19" s="347" t="s">
        <v>280</v>
      </c>
      <c r="C19" s="348"/>
      <c r="D19" s="348"/>
      <c r="E19" s="348"/>
      <c r="F19" s="348"/>
      <c r="G19" s="348"/>
      <c r="H19" s="349"/>
      <c r="I19" s="350"/>
      <c r="J19" s="351"/>
      <c r="K19" s="11"/>
      <c r="L19" s="11"/>
      <c r="M19" s="11"/>
    </row>
    <row r="20" spans="2:13" x14ac:dyDescent="0.2">
      <c r="B20" s="11"/>
      <c r="C20" s="11"/>
      <c r="D20" s="11"/>
      <c r="E20" s="11"/>
      <c r="G20" s="11"/>
      <c r="H20" s="11"/>
      <c r="I20" s="11"/>
      <c r="J20" s="103"/>
      <c r="K20" s="11"/>
      <c r="L20" s="11"/>
      <c r="M20" s="11"/>
    </row>
    <row r="21" spans="2:13" ht="16.5" customHeight="1" x14ac:dyDescent="0.2">
      <c r="B21" s="11"/>
      <c r="C21" s="11"/>
      <c r="D21" s="352" t="s">
        <v>274</v>
      </c>
      <c r="E21" s="11"/>
      <c r="G21" s="11"/>
      <c r="H21" s="11"/>
      <c r="I21" s="11"/>
      <c r="J21" s="103"/>
      <c r="K21" s="11"/>
      <c r="L21" s="11"/>
      <c r="M21" s="11"/>
    </row>
    <row r="22" spans="2:13" ht="15.75" customHeight="1" x14ac:dyDescent="0.2">
      <c r="B22" s="11"/>
      <c r="C22" s="11"/>
      <c r="D22" s="11"/>
      <c r="E22" s="11"/>
      <c r="G22" s="11"/>
      <c r="H22" s="11"/>
      <c r="I22" s="11"/>
      <c r="J22" s="11"/>
      <c r="K22" s="11"/>
      <c r="L22" s="11"/>
      <c r="M22" s="11"/>
    </row>
    <row r="25" spans="2:13" ht="6" customHeight="1" x14ac:dyDescent="0.2"/>
  </sheetData>
  <mergeCells count="7">
    <mergeCell ref="H16:I16"/>
    <mergeCell ref="A10:K11"/>
    <mergeCell ref="B8:E8"/>
    <mergeCell ref="I1:J1"/>
    <mergeCell ref="D2:G2"/>
    <mergeCell ref="F3:I3"/>
    <mergeCell ref="B6:E6"/>
  </mergeCells>
  <pageMargins left="0.23622047244094491" right="0.23622047244094491" top="0.74803149606299213" bottom="0.35433070866141736" header="0.31496062992125984" footer="0.31496062992125984"/>
  <pageSetup paperSize="9" scale="87" fitToHeight="0" orientation="landscape" r:id="rId1"/>
  <headerFooter>
    <oddFooter>&amp;CStrona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pageSetUpPr fitToPage="1"/>
  </sheetPr>
  <dimension ref="A1:K29"/>
  <sheetViews>
    <sheetView topLeftCell="A20" zoomScale="70" zoomScaleNormal="70" workbookViewId="0">
      <selection activeCell="B24" sqref="B24:E24"/>
    </sheetView>
  </sheetViews>
  <sheetFormatPr defaultRowHeight="12.75" x14ac:dyDescent="0.2"/>
  <cols>
    <col min="1" max="1" width="3.28515625" customWidth="1"/>
    <col min="2" max="2" width="100.5703125" customWidth="1"/>
    <col min="3" max="3" width="17.85546875" customWidth="1"/>
    <col min="4" max="4" width="21" customWidth="1"/>
    <col min="5" max="5" width="6" customWidth="1"/>
    <col min="6" max="6" width="9.140625" style="11" customWidth="1"/>
    <col min="7" max="7" width="8.7109375" customWidth="1"/>
    <col min="8" max="8" width="8.85546875" customWidth="1"/>
    <col min="9" max="9" width="14.28515625" customWidth="1"/>
    <col min="10" max="10" width="12.5703125" customWidth="1"/>
    <col min="11" max="11" width="14.7109375" customWidth="1"/>
  </cols>
  <sheetData>
    <row r="1" spans="1:11" ht="15.75" x14ac:dyDescent="0.25">
      <c r="B1" s="312" t="s">
        <v>275</v>
      </c>
      <c r="C1" s="313"/>
      <c r="D1" s="313"/>
      <c r="E1" s="313"/>
      <c r="F1" s="313"/>
      <c r="G1" s="313"/>
      <c r="H1" s="313"/>
      <c r="I1" s="427" t="s">
        <v>268</v>
      </c>
      <c r="J1" s="427"/>
    </row>
    <row r="2" spans="1:11" ht="15.75" x14ac:dyDescent="0.2">
      <c r="B2" s="313"/>
      <c r="C2" s="313"/>
      <c r="D2" s="428" t="s">
        <v>269</v>
      </c>
      <c r="E2" s="428"/>
      <c r="F2" s="428"/>
      <c r="G2" s="428"/>
      <c r="H2" s="313"/>
      <c r="I2" s="313"/>
      <c r="J2" s="313"/>
    </row>
    <row r="3" spans="1:11" ht="15.75" x14ac:dyDescent="0.2">
      <c r="B3" s="313"/>
      <c r="C3" s="313"/>
      <c r="D3" s="313"/>
      <c r="E3" s="313"/>
      <c r="F3" s="428"/>
      <c r="G3" s="428"/>
      <c r="H3" s="428"/>
      <c r="I3" s="428"/>
      <c r="J3" s="313"/>
    </row>
    <row r="4" spans="1:11" ht="15.75" x14ac:dyDescent="0.2">
      <c r="B4" s="313"/>
      <c r="C4" s="313"/>
      <c r="D4" s="313"/>
      <c r="E4" s="313"/>
      <c r="F4" s="314"/>
      <c r="G4" s="314"/>
      <c r="H4" s="314"/>
      <c r="I4" s="314"/>
      <c r="J4" s="313"/>
    </row>
    <row r="5" spans="1:11" ht="15.75" x14ac:dyDescent="0.2">
      <c r="B5" s="315" t="s">
        <v>270</v>
      </c>
      <c r="C5" s="315"/>
      <c r="D5" s="315"/>
      <c r="E5" s="316"/>
      <c r="F5" s="314"/>
      <c r="G5" s="314"/>
      <c r="H5" s="314"/>
      <c r="I5" s="314"/>
      <c r="J5" s="313"/>
    </row>
    <row r="6" spans="1:11" ht="15.75" x14ac:dyDescent="0.2">
      <c r="B6" s="429" t="s">
        <v>271</v>
      </c>
      <c r="C6" s="429"/>
      <c r="D6" s="429"/>
      <c r="E6" s="429"/>
      <c r="F6" s="313"/>
      <c r="G6" s="313"/>
      <c r="H6" s="313"/>
      <c r="I6" s="313"/>
      <c r="J6" s="313"/>
    </row>
    <row r="7" spans="1:11" ht="15.75" x14ac:dyDescent="0.2">
      <c r="B7" s="317" t="s">
        <v>272</v>
      </c>
      <c r="C7" s="317"/>
      <c r="D7" s="317"/>
      <c r="E7" s="317"/>
      <c r="F7" s="313"/>
      <c r="G7" s="313"/>
      <c r="H7" s="313"/>
      <c r="I7" s="313"/>
      <c r="J7" s="313"/>
    </row>
    <row r="8" spans="1:11" ht="15.75" x14ac:dyDescent="0.2">
      <c r="B8" s="430" t="s">
        <v>273</v>
      </c>
      <c r="C8" s="430"/>
      <c r="D8" s="430"/>
      <c r="E8" s="430"/>
      <c r="F8" s="313"/>
      <c r="G8" s="313"/>
      <c r="H8" s="313"/>
      <c r="I8" s="313"/>
      <c r="J8" s="313"/>
    </row>
    <row r="9" spans="1:11" x14ac:dyDescent="0.2">
      <c r="A9" s="103"/>
      <c r="B9" s="103"/>
      <c r="C9" s="103"/>
      <c r="D9" s="103"/>
      <c r="E9" s="103"/>
      <c r="F9" s="103"/>
      <c r="G9" s="103"/>
      <c r="H9" s="103"/>
      <c r="I9" s="103"/>
      <c r="J9" s="103"/>
      <c r="K9" s="103"/>
    </row>
    <row r="10" spans="1:11" s="263" customFormat="1" x14ac:dyDescent="0.2">
      <c r="A10" s="488" t="s">
        <v>255</v>
      </c>
      <c r="B10" s="489"/>
      <c r="C10" s="262"/>
      <c r="D10" s="262"/>
      <c r="E10" s="262"/>
      <c r="F10" s="262"/>
      <c r="G10" s="262"/>
      <c r="H10" s="262"/>
      <c r="I10" s="262"/>
      <c r="J10" s="262"/>
      <c r="K10" s="262"/>
    </row>
    <row r="11" spans="1:11" ht="29.25" customHeight="1" x14ac:dyDescent="0.2">
      <c r="A11" s="361" t="s">
        <v>0</v>
      </c>
      <c r="B11" s="100" t="s">
        <v>8</v>
      </c>
      <c r="C11" s="361" t="s">
        <v>203</v>
      </c>
      <c r="D11" s="362" t="s">
        <v>11</v>
      </c>
      <c r="E11" s="361" t="s">
        <v>1</v>
      </c>
      <c r="F11" s="361" t="s">
        <v>158</v>
      </c>
      <c r="G11" s="361" t="s">
        <v>2</v>
      </c>
      <c r="H11" s="361" t="s">
        <v>3</v>
      </c>
      <c r="I11" s="361" t="s">
        <v>4</v>
      </c>
      <c r="J11" s="361" t="s">
        <v>5</v>
      </c>
      <c r="K11" s="361" t="s">
        <v>6</v>
      </c>
    </row>
    <row r="12" spans="1:11" ht="409.5" customHeight="1" x14ac:dyDescent="0.2">
      <c r="A12" s="45">
        <v>1</v>
      </c>
      <c r="B12" s="145" t="s">
        <v>219</v>
      </c>
      <c r="C12" s="145"/>
      <c r="D12" s="59"/>
      <c r="E12" s="50" t="s">
        <v>56</v>
      </c>
      <c r="F12" s="45">
        <v>1600</v>
      </c>
      <c r="G12" s="159"/>
      <c r="H12" s="158">
        <f>ROUND(G12*I12+G12,2)</f>
        <v>0</v>
      </c>
      <c r="I12" s="125">
        <v>0.08</v>
      </c>
      <c r="J12" s="158">
        <f>ROUND(G12*F12,2)</f>
        <v>0</v>
      </c>
      <c r="K12" s="158">
        <f>ROUND(H12*F12,2)</f>
        <v>0</v>
      </c>
    </row>
    <row r="13" spans="1:11" ht="409.5" customHeight="1" x14ac:dyDescent="0.2">
      <c r="A13" s="45">
        <v>2</v>
      </c>
      <c r="B13" s="150" t="s">
        <v>220</v>
      </c>
      <c r="C13" s="150"/>
      <c r="D13" s="59"/>
      <c r="E13" s="50" t="s">
        <v>56</v>
      </c>
      <c r="F13" s="45">
        <v>1200</v>
      </c>
      <c r="G13" s="45"/>
      <c r="H13" s="147">
        <f t="shared" ref="H13:H22" si="0">SUM(G13*1.08)</f>
        <v>0</v>
      </c>
      <c r="I13" s="125">
        <v>0.08</v>
      </c>
      <c r="J13" s="147">
        <f t="shared" ref="J13:J22" si="1">ROUND(G13*F13,2)</f>
        <v>0</v>
      </c>
      <c r="K13" s="121">
        <f t="shared" ref="K13:K22" si="2">ROUND(H13*F13,2)</f>
        <v>0</v>
      </c>
    </row>
    <row r="14" spans="1:11" ht="346.5" customHeight="1" x14ac:dyDescent="0.2">
      <c r="A14" s="45">
        <v>3</v>
      </c>
      <c r="B14" s="150" t="s">
        <v>221</v>
      </c>
      <c r="C14" s="150"/>
      <c r="D14" s="59"/>
      <c r="E14" s="50" t="s">
        <v>56</v>
      </c>
      <c r="F14" s="45">
        <v>400</v>
      </c>
      <c r="G14" s="45"/>
      <c r="H14" s="147">
        <f t="shared" si="0"/>
        <v>0</v>
      </c>
      <c r="I14" s="125">
        <v>0.08</v>
      </c>
      <c r="J14" s="147">
        <f t="shared" si="1"/>
        <v>0</v>
      </c>
      <c r="K14" s="121">
        <f t="shared" si="2"/>
        <v>0</v>
      </c>
    </row>
    <row r="15" spans="1:11" ht="309.60000000000002" customHeight="1" x14ac:dyDescent="0.2">
      <c r="A15" s="45">
        <v>4</v>
      </c>
      <c r="B15" s="150" t="s">
        <v>222</v>
      </c>
      <c r="C15" s="150"/>
      <c r="D15" s="59"/>
      <c r="E15" s="50" t="s">
        <v>56</v>
      </c>
      <c r="F15" s="45">
        <v>1100</v>
      </c>
      <c r="G15" s="159"/>
      <c r="H15" s="158">
        <f t="shared" si="0"/>
        <v>0</v>
      </c>
      <c r="I15" s="125">
        <v>0.08</v>
      </c>
      <c r="J15" s="158">
        <f t="shared" si="1"/>
        <v>0</v>
      </c>
      <c r="K15" s="158">
        <f t="shared" si="2"/>
        <v>0</v>
      </c>
    </row>
    <row r="16" spans="1:11" ht="294.95" customHeight="1" x14ac:dyDescent="0.2">
      <c r="A16" s="45">
        <v>5</v>
      </c>
      <c r="B16" s="150" t="s">
        <v>223</v>
      </c>
      <c r="C16" s="150"/>
      <c r="D16" s="59"/>
      <c r="E16" s="50" t="s">
        <v>56</v>
      </c>
      <c r="F16" s="45">
        <v>800</v>
      </c>
      <c r="G16" s="159"/>
      <c r="H16" s="158">
        <f t="shared" si="0"/>
        <v>0</v>
      </c>
      <c r="I16" s="125">
        <v>0.08</v>
      </c>
      <c r="J16" s="158">
        <f t="shared" si="1"/>
        <v>0</v>
      </c>
      <c r="K16" s="158">
        <f t="shared" si="2"/>
        <v>0</v>
      </c>
    </row>
    <row r="17" spans="1:11" ht="266.45" customHeight="1" x14ac:dyDescent="0.2">
      <c r="A17" s="45">
        <v>6</v>
      </c>
      <c r="B17" s="150" t="s">
        <v>224</v>
      </c>
      <c r="C17" s="150"/>
      <c r="D17" s="59"/>
      <c r="E17" s="50" t="s">
        <v>56</v>
      </c>
      <c r="F17" s="45">
        <v>460</v>
      </c>
      <c r="G17" s="159"/>
      <c r="H17" s="158">
        <f t="shared" si="0"/>
        <v>0</v>
      </c>
      <c r="I17" s="125">
        <v>0.08</v>
      </c>
      <c r="J17" s="158">
        <f t="shared" si="1"/>
        <v>0</v>
      </c>
      <c r="K17" s="158">
        <f t="shared" si="2"/>
        <v>0</v>
      </c>
    </row>
    <row r="18" spans="1:11" ht="267.95" customHeight="1" x14ac:dyDescent="0.2">
      <c r="A18" s="45">
        <v>7</v>
      </c>
      <c r="B18" s="150" t="s">
        <v>225</v>
      </c>
      <c r="C18" s="150"/>
      <c r="D18" s="155"/>
      <c r="E18" s="50" t="s">
        <v>56</v>
      </c>
      <c r="F18" s="45">
        <v>380</v>
      </c>
      <c r="G18" s="159"/>
      <c r="H18" s="158">
        <f t="shared" si="0"/>
        <v>0</v>
      </c>
      <c r="I18" s="125">
        <v>0.08</v>
      </c>
      <c r="J18" s="158">
        <f t="shared" si="1"/>
        <v>0</v>
      </c>
      <c r="K18" s="158">
        <f t="shared" si="2"/>
        <v>0</v>
      </c>
    </row>
    <row r="19" spans="1:11" ht="262.5" customHeight="1" x14ac:dyDescent="0.2">
      <c r="A19" s="45">
        <v>8</v>
      </c>
      <c r="B19" s="150" t="s">
        <v>226</v>
      </c>
      <c r="C19" s="150"/>
      <c r="D19" s="46"/>
      <c r="E19" s="50" t="s">
        <v>56</v>
      </c>
      <c r="F19" s="45">
        <v>40</v>
      </c>
      <c r="G19" s="159"/>
      <c r="H19" s="158">
        <f t="shared" si="0"/>
        <v>0</v>
      </c>
      <c r="I19" s="125">
        <v>0.08</v>
      </c>
      <c r="J19" s="158">
        <f t="shared" si="1"/>
        <v>0</v>
      </c>
      <c r="K19" s="158">
        <f t="shared" si="2"/>
        <v>0</v>
      </c>
    </row>
    <row r="20" spans="1:11" ht="258.60000000000002" customHeight="1" x14ac:dyDescent="0.2">
      <c r="A20" s="45">
        <v>9</v>
      </c>
      <c r="B20" s="150" t="s">
        <v>227</v>
      </c>
      <c r="C20" s="150"/>
      <c r="D20" s="46"/>
      <c r="E20" s="50" t="s">
        <v>56</v>
      </c>
      <c r="F20" s="45">
        <v>160</v>
      </c>
      <c r="G20" s="159"/>
      <c r="H20" s="158">
        <f t="shared" si="0"/>
        <v>0</v>
      </c>
      <c r="I20" s="125">
        <v>0.08</v>
      </c>
      <c r="J20" s="158">
        <f t="shared" si="1"/>
        <v>0</v>
      </c>
      <c r="K20" s="158">
        <f t="shared" si="2"/>
        <v>0</v>
      </c>
    </row>
    <row r="21" spans="1:11" ht="97.5" x14ac:dyDescent="0.2">
      <c r="A21" s="45">
        <v>10</v>
      </c>
      <c r="B21" s="150" t="s">
        <v>228</v>
      </c>
      <c r="C21" s="150"/>
      <c r="D21" s="46"/>
      <c r="E21" s="50" t="s">
        <v>56</v>
      </c>
      <c r="F21" s="45">
        <v>10</v>
      </c>
      <c r="G21" s="159"/>
      <c r="H21" s="158">
        <f t="shared" si="0"/>
        <v>0</v>
      </c>
      <c r="I21" s="125">
        <v>0.08</v>
      </c>
      <c r="J21" s="158">
        <f t="shared" si="1"/>
        <v>0</v>
      </c>
      <c r="K21" s="158">
        <f t="shared" si="2"/>
        <v>0</v>
      </c>
    </row>
    <row r="22" spans="1:11" ht="98.45" customHeight="1" x14ac:dyDescent="0.2">
      <c r="A22" s="45">
        <v>11</v>
      </c>
      <c r="B22" s="150" t="s">
        <v>59</v>
      </c>
      <c r="C22" s="150"/>
      <c r="D22" s="46"/>
      <c r="E22" s="50" t="s">
        <v>56</v>
      </c>
      <c r="F22" s="45">
        <v>70</v>
      </c>
      <c r="G22" s="159"/>
      <c r="H22" s="158">
        <f t="shared" si="0"/>
        <v>0</v>
      </c>
      <c r="I22" s="125">
        <v>0.08</v>
      </c>
      <c r="J22" s="158">
        <f t="shared" si="1"/>
        <v>0</v>
      </c>
      <c r="K22" s="158">
        <f t="shared" si="2"/>
        <v>0</v>
      </c>
    </row>
    <row r="23" spans="1:11" ht="13.5" thickBot="1" x14ac:dyDescent="0.25">
      <c r="A23" s="210" t="s">
        <v>12</v>
      </c>
      <c r="B23" s="393" t="s">
        <v>55</v>
      </c>
      <c r="C23" s="491"/>
      <c r="D23" s="492"/>
      <c r="E23" s="493"/>
      <c r="F23" s="39"/>
      <c r="G23" s="126"/>
      <c r="H23" s="460" t="s">
        <v>7</v>
      </c>
      <c r="I23" s="460"/>
      <c r="J23" s="139">
        <f>SUM(J12:J22)</f>
        <v>0</v>
      </c>
      <c r="K23" s="102">
        <f>SUM(K12:K22)</f>
        <v>0</v>
      </c>
    </row>
    <row r="24" spans="1:11" x14ac:dyDescent="0.2">
      <c r="A24" s="48" t="s">
        <v>12</v>
      </c>
      <c r="B24" s="490" t="s">
        <v>281</v>
      </c>
      <c r="C24" s="490"/>
      <c r="D24" s="490"/>
      <c r="E24" s="490"/>
      <c r="F24" s="39"/>
      <c r="G24" s="126"/>
      <c r="H24" s="87"/>
    </row>
    <row r="27" spans="1:11" ht="15.75" customHeight="1" x14ac:dyDescent="0.2">
      <c r="B27" s="347" t="s">
        <v>280</v>
      </c>
      <c r="C27" s="348"/>
      <c r="D27" s="348"/>
      <c r="E27" s="348"/>
      <c r="F27" s="348"/>
      <c r="G27" s="348"/>
      <c r="H27" s="349"/>
      <c r="I27" s="350"/>
      <c r="J27" s="351"/>
      <c r="K27" s="11"/>
    </row>
    <row r="28" spans="1:11" x14ac:dyDescent="0.2">
      <c r="B28" s="11"/>
      <c r="C28" s="11"/>
      <c r="D28" s="11"/>
      <c r="E28" s="11"/>
      <c r="G28" s="11"/>
      <c r="H28" s="11"/>
      <c r="I28" s="11"/>
      <c r="J28" s="103"/>
      <c r="K28" s="11"/>
    </row>
    <row r="29" spans="1:11" x14ac:dyDescent="0.2">
      <c r="B29" s="11"/>
      <c r="C29" s="11"/>
      <c r="D29" s="352" t="s">
        <v>274</v>
      </c>
      <c r="E29" s="11"/>
      <c r="G29" s="11"/>
      <c r="H29" s="11"/>
      <c r="I29" s="11"/>
      <c r="J29" s="103"/>
      <c r="K29" s="11"/>
    </row>
  </sheetData>
  <mergeCells count="9">
    <mergeCell ref="A10:B10"/>
    <mergeCell ref="H23:I23"/>
    <mergeCell ref="B24:E24"/>
    <mergeCell ref="C23:E23"/>
    <mergeCell ref="I1:J1"/>
    <mergeCell ref="D2:G2"/>
    <mergeCell ref="F3:I3"/>
    <mergeCell ref="B6:E6"/>
    <mergeCell ref="B8:E8"/>
  </mergeCells>
  <pageMargins left="0.23622047244094491" right="0.23622047244094491" top="0.74803149606299213" bottom="0.35433070866141736" header="0.31496062992125984" footer="0.31496062992125984"/>
  <pageSetup paperSize="9" scale="86" fitToHeight="0" orientation="landscape" r:id="rId1"/>
  <headerFooter>
    <oddFooter>&amp;CStrona &amp;P z &amp;N</oddFooter>
  </headerFooter>
  <rowBreaks count="1" manualBreakCount="1">
    <brk id="19"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pageSetUpPr fitToPage="1"/>
  </sheetPr>
  <dimension ref="A1:L27"/>
  <sheetViews>
    <sheetView zoomScale="70" zoomScaleNormal="70" workbookViewId="0">
      <selection activeCell="B11" sqref="B11"/>
    </sheetView>
  </sheetViews>
  <sheetFormatPr defaultRowHeight="12.75" x14ac:dyDescent="0.2"/>
  <cols>
    <col min="1" max="1" width="3.28515625" customWidth="1"/>
    <col min="2" max="2" width="72.7109375" customWidth="1"/>
    <col min="3" max="3" width="22.85546875" customWidth="1"/>
    <col min="4" max="4" width="10.5703125" customWidth="1"/>
    <col min="5" max="5" width="6" customWidth="1"/>
    <col min="6" max="6" width="6.5703125" style="11" customWidth="1"/>
    <col min="7" max="7" width="7.42578125" customWidth="1"/>
    <col min="8" max="8" width="19.28515625" customWidth="1"/>
    <col min="9" max="9" width="4.5703125" customWidth="1"/>
    <col min="10" max="10" width="10.7109375" bestFit="1" customWidth="1"/>
    <col min="11" max="11" width="11" customWidth="1"/>
  </cols>
  <sheetData>
    <row r="1" spans="1:11" ht="15.75" x14ac:dyDescent="0.25">
      <c r="A1" s="312" t="s">
        <v>275</v>
      </c>
      <c r="B1" s="313"/>
      <c r="C1" s="313"/>
      <c r="D1" s="313"/>
      <c r="E1" s="313"/>
      <c r="F1" s="313"/>
      <c r="G1" s="313"/>
      <c r="H1" s="427" t="s">
        <v>268</v>
      </c>
      <c r="I1" s="427"/>
    </row>
    <row r="2" spans="1:11" ht="15.75" x14ac:dyDescent="0.2">
      <c r="A2" s="313"/>
      <c r="B2" s="313"/>
      <c r="C2" s="428" t="s">
        <v>269</v>
      </c>
      <c r="D2" s="428"/>
      <c r="E2" s="428"/>
      <c r="F2" s="428"/>
      <c r="G2" s="313"/>
      <c r="H2" s="313"/>
      <c r="I2" s="313"/>
    </row>
    <row r="3" spans="1:11" ht="15.75" x14ac:dyDescent="0.2">
      <c r="A3" s="313"/>
      <c r="B3" s="313"/>
      <c r="C3" s="313"/>
      <c r="D3" s="313"/>
      <c r="E3" s="428"/>
      <c r="F3" s="428"/>
      <c r="G3" s="428"/>
      <c r="H3" s="428"/>
      <c r="I3" s="313"/>
    </row>
    <row r="4" spans="1:11" ht="15.75" x14ac:dyDescent="0.2">
      <c r="A4" s="313"/>
      <c r="B4" s="313"/>
      <c r="C4" s="313"/>
      <c r="D4" s="313"/>
      <c r="E4" s="314"/>
      <c r="F4" s="314"/>
      <c r="G4" s="314"/>
      <c r="H4" s="314"/>
      <c r="I4" s="313"/>
    </row>
    <row r="5" spans="1:11" ht="15.75" x14ac:dyDescent="0.2">
      <c r="A5" s="315" t="s">
        <v>270</v>
      </c>
      <c r="B5" s="315"/>
      <c r="C5" s="315"/>
      <c r="D5" s="316"/>
      <c r="E5" s="314"/>
      <c r="F5" s="314"/>
      <c r="G5" s="314"/>
      <c r="H5" s="314"/>
      <c r="I5" s="313"/>
    </row>
    <row r="6" spans="1:11" ht="15.75" x14ac:dyDescent="0.2">
      <c r="A6" s="429" t="s">
        <v>271</v>
      </c>
      <c r="B6" s="429"/>
      <c r="C6" s="429"/>
      <c r="D6" s="429"/>
      <c r="E6" s="313"/>
      <c r="F6" s="313"/>
      <c r="G6" s="313"/>
      <c r="H6" s="313"/>
      <c r="I6" s="313"/>
    </row>
    <row r="7" spans="1:11" ht="15.75" x14ac:dyDescent="0.2">
      <c r="A7" s="317" t="s">
        <v>272</v>
      </c>
      <c r="B7" s="317"/>
      <c r="C7" s="317"/>
      <c r="D7" s="317"/>
      <c r="E7" s="313"/>
      <c r="F7" s="313"/>
      <c r="G7" s="313"/>
      <c r="H7" s="313"/>
      <c r="I7" s="313"/>
    </row>
    <row r="8" spans="1:11" ht="16.5" thickBot="1" x14ac:dyDescent="0.25">
      <c r="A8" s="430" t="s">
        <v>273</v>
      </c>
      <c r="B8" s="430"/>
      <c r="C8" s="430"/>
      <c r="D8" s="430"/>
      <c r="E8" s="313"/>
      <c r="F8" s="313"/>
      <c r="G8" s="313"/>
      <c r="H8" s="313"/>
      <c r="I8" s="313"/>
    </row>
    <row r="9" spans="1:11" ht="13.5" thickBot="1" x14ac:dyDescent="0.25">
      <c r="A9" s="495" t="s">
        <v>256</v>
      </c>
      <c r="B9" s="496"/>
      <c r="C9" s="106"/>
      <c r="D9" s="106"/>
      <c r="E9" s="106"/>
      <c r="F9" s="106"/>
      <c r="G9" s="106"/>
      <c r="H9" s="106"/>
      <c r="I9" s="106"/>
      <c r="J9" s="106"/>
      <c r="K9" s="107"/>
    </row>
    <row r="10" spans="1:11" ht="45" x14ac:dyDescent="0.2">
      <c r="A10" s="363" t="s">
        <v>0</v>
      </c>
      <c r="B10" s="364" t="s">
        <v>8</v>
      </c>
      <c r="C10" s="363" t="s">
        <v>10</v>
      </c>
      <c r="D10" s="365" t="s">
        <v>11</v>
      </c>
      <c r="E10" s="363" t="s">
        <v>1</v>
      </c>
      <c r="F10" s="366" t="s">
        <v>158</v>
      </c>
      <c r="G10" s="363" t="s">
        <v>2</v>
      </c>
      <c r="H10" s="363" t="s">
        <v>3</v>
      </c>
      <c r="I10" s="363" t="s">
        <v>4</v>
      </c>
      <c r="J10" s="363" t="s">
        <v>5</v>
      </c>
      <c r="K10" s="367" t="s">
        <v>6</v>
      </c>
    </row>
    <row r="11" spans="1:11" ht="219" customHeight="1" x14ac:dyDescent="0.2">
      <c r="A11" s="45">
        <v>1</v>
      </c>
      <c r="B11" s="145" t="s">
        <v>229</v>
      </c>
      <c r="C11" s="146"/>
      <c r="D11" s="59"/>
      <c r="E11" s="50" t="s">
        <v>56</v>
      </c>
      <c r="F11" s="100">
        <v>50</v>
      </c>
      <c r="G11" s="159"/>
      <c r="H11" s="158">
        <f>ROUND(G11*I11+G11,2)</f>
        <v>0</v>
      </c>
      <c r="I11" s="125">
        <v>0.08</v>
      </c>
      <c r="J11" s="158">
        <f>ROUND(G11*F11,2)</f>
        <v>0</v>
      </c>
      <c r="K11" s="158">
        <f>ROUND(H11*F11,2)</f>
        <v>0</v>
      </c>
    </row>
    <row r="12" spans="1:11" ht="139.5" customHeight="1" x14ac:dyDescent="0.2">
      <c r="A12" s="148">
        <v>2</v>
      </c>
      <c r="B12" s="149" t="s">
        <v>230</v>
      </c>
      <c r="C12" s="149"/>
      <c r="D12" s="160"/>
      <c r="E12" s="50" t="s">
        <v>54</v>
      </c>
      <c r="F12" s="151">
        <v>5000</v>
      </c>
      <c r="G12" s="159"/>
      <c r="H12" s="158">
        <f t="shared" ref="H12:H15" si="0">ROUND(G12*I12+G12,2)</f>
        <v>0</v>
      </c>
      <c r="I12" s="152">
        <v>0.08</v>
      </c>
      <c r="J12" s="158">
        <f t="shared" ref="J12:J15" si="1">ROUND(G12*F12,2)</f>
        <v>0</v>
      </c>
      <c r="K12" s="158">
        <f t="shared" ref="K12:K15" si="2">ROUND(H12*F12,2)</f>
        <v>0</v>
      </c>
    </row>
    <row r="13" spans="1:11" ht="159" customHeight="1" x14ac:dyDescent="0.2">
      <c r="A13" s="45">
        <v>3</v>
      </c>
      <c r="B13" s="150" t="s">
        <v>231</v>
      </c>
      <c r="C13" s="150"/>
      <c r="D13" s="59"/>
      <c r="E13" s="50" t="s">
        <v>54</v>
      </c>
      <c r="F13" s="100">
        <v>1600</v>
      </c>
      <c r="G13" s="159"/>
      <c r="H13" s="158">
        <f t="shared" si="0"/>
        <v>0</v>
      </c>
      <c r="I13" s="125">
        <v>0.08</v>
      </c>
      <c r="J13" s="158">
        <f t="shared" si="1"/>
        <v>0</v>
      </c>
      <c r="K13" s="158">
        <f t="shared" si="2"/>
        <v>0</v>
      </c>
    </row>
    <row r="14" spans="1:11" ht="75.75" customHeight="1" x14ac:dyDescent="0.2">
      <c r="A14" s="148">
        <v>4</v>
      </c>
      <c r="B14" s="153" t="s">
        <v>232</v>
      </c>
      <c r="C14" s="153"/>
      <c r="D14" s="161"/>
      <c r="E14" s="50" t="s">
        <v>54</v>
      </c>
      <c r="F14" s="119">
        <v>100</v>
      </c>
      <c r="G14" s="159"/>
      <c r="H14" s="158">
        <f t="shared" si="0"/>
        <v>0</v>
      </c>
      <c r="I14" s="122">
        <v>0.08</v>
      </c>
      <c r="J14" s="158">
        <f t="shared" si="1"/>
        <v>0</v>
      </c>
      <c r="K14" s="158">
        <f t="shared" si="2"/>
        <v>0</v>
      </c>
    </row>
    <row r="15" spans="1:11" ht="106.5" customHeight="1" thickBot="1" x14ac:dyDescent="0.25">
      <c r="A15" s="45">
        <v>5</v>
      </c>
      <c r="B15" s="154" t="s">
        <v>233</v>
      </c>
      <c r="C15" s="150"/>
      <c r="D15" s="59"/>
      <c r="E15" s="50" t="s">
        <v>128</v>
      </c>
      <c r="F15" s="100">
        <v>150</v>
      </c>
      <c r="G15" s="159"/>
      <c r="H15" s="158">
        <f t="shared" si="0"/>
        <v>0</v>
      </c>
      <c r="I15" s="125">
        <v>0.08</v>
      </c>
      <c r="J15" s="158">
        <f t="shared" si="1"/>
        <v>0</v>
      </c>
      <c r="K15" s="158">
        <f t="shared" si="2"/>
        <v>0</v>
      </c>
    </row>
    <row r="16" spans="1:11" ht="12.95" customHeight="1" thickBot="1" x14ac:dyDescent="0.25">
      <c r="A16" s="46"/>
      <c r="B16" s="218"/>
      <c r="C16" s="219"/>
      <c r="D16" s="219"/>
      <c r="E16" s="219"/>
      <c r="F16" s="219"/>
      <c r="G16" s="219"/>
      <c r="H16" s="219"/>
      <c r="I16" s="219"/>
      <c r="J16" s="78">
        <f>SUM(J11:J15)</f>
        <v>0</v>
      </c>
      <c r="K16" s="78">
        <f>SUM(K11:K15)</f>
        <v>0</v>
      </c>
    </row>
    <row r="17" spans="1:12" ht="83.1" customHeight="1" x14ac:dyDescent="0.2">
      <c r="A17" s="494" t="s">
        <v>282</v>
      </c>
      <c r="B17" s="494"/>
      <c r="C17" s="494"/>
      <c r="D17" s="494"/>
      <c r="E17" s="494"/>
      <c r="F17" s="494"/>
      <c r="G17" s="494"/>
      <c r="H17" s="494"/>
      <c r="I17" s="494"/>
      <c r="J17" s="238"/>
      <c r="K17" s="238"/>
      <c r="L17" s="238"/>
    </row>
    <row r="18" spans="1:12" x14ac:dyDescent="0.2">
      <c r="A18" s="44"/>
    </row>
    <row r="19" spans="1:12" x14ac:dyDescent="0.2">
      <c r="A19" s="44"/>
      <c r="B19" s="12"/>
    </row>
    <row r="20" spans="1:12" ht="15" customHeight="1" x14ac:dyDescent="0.25">
      <c r="A20" s="44"/>
      <c r="B20" s="304" t="s">
        <v>279</v>
      </c>
      <c r="C20" s="305"/>
      <c r="D20" s="305"/>
      <c r="E20" s="305"/>
      <c r="F20" s="305"/>
      <c r="G20" s="305"/>
      <c r="H20" s="306"/>
      <c r="I20" s="307"/>
      <c r="J20" s="308"/>
    </row>
    <row r="21" spans="1:12" ht="15.75" customHeight="1" x14ac:dyDescent="0.25">
      <c r="A21" s="44"/>
      <c r="B21" s="309"/>
      <c r="C21" s="309"/>
      <c r="D21" s="309"/>
      <c r="E21" s="309"/>
      <c r="F21" s="309"/>
      <c r="G21" s="309"/>
      <c r="H21" s="309"/>
      <c r="I21" s="309"/>
      <c r="J21" s="310"/>
    </row>
    <row r="22" spans="1:12" ht="18" x14ac:dyDescent="0.25">
      <c r="A22" s="32"/>
      <c r="B22" s="309"/>
      <c r="C22" s="309"/>
      <c r="D22" s="311" t="s">
        <v>274</v>
      </c>
      <c r="E22" s="309"/>
      <c r="F22" s="309"/>
      <c r="G22" s="309"/>
      <c r="H22" s="309"/>
      <c r="I22" s="309"/>
      <c r="J22" s="310"/>
    </row>
    <row r="23" spans="1:12" ht="15.75" customHeight="1" x14ac:dyDescent="0.2">
      <c r="A23" s="32"/>
    </row>
    <row r="24" spans="1:12" x14ac:dyDescent="0.2">
      <c r="A24" s="32"/>
      <c r="D24" s="17"/>
    </row>
    <row r="25" spans="1:12" x14ac:dyDescent="0.2">
      <c r="A25" s="32"/>
    </row>
    <row r="27" spans="1:12" x14ac:dyDescent="0.2">
      <c r="A27" s="32"/>
    </row>
  </sheetData>
  <mergeCells count="7">
    <mergeCell ref="A17:I17"/>
    <mergeCell ref="A9:B9"/>
    <mergeCell ref="H1:I1"/>
    <mergeCell ref="C2:F2"/>
    <mergeCell ref="E3:H3"/>
    <mergeCell ref="A6:D6"/>
    <mergeCell ref="A8:D8"/>
  </mergeCells>
  <pageMargins left="0.23622047244094491" right="0.23622047244094491" top="0.35433070866141736" bottom="0.35433070866141736" header="3.937007874015748E-2" footer="0.31496062992125984"/>
  <pageSetup paperSize="9" scale="9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sheetPr>
  <dimension ref="A1:K37"/>
  <sheetViews>
    <sheetView showWhiteSpace="0" topLeftCell="A29" zoomScale="60" zoomScaleNormal="60" zoomScaleSheetLayoutView="100" workbookViewId="0">
      <selection activeCell="B30" sqref="B30"/>
    </sheetView>
  </sheetViews>
  <sheetFormatPr defaultRowHeight="12.75" x14ac:dyDescent="0.2"/>
  <cols>
    <col min="1" max="1" width="5.7109375" customWidth="1"/>
    <col min="2" max="2" width="85" customWidth="1"/>
    <col min="3" max="3" width="16.5703125" customWidth="1"/>
    <col min="4" max="4" width="18.5703125" customWidth="1"/>
    <col min="5" max="5" width="12.7109375" customWidth="1"/>
    <col min="6" max="6" width="16.7109375" style="11" customWidth="1"/>
    <col min="7" max="7" width="17.140625" customWidth="1"/>
    <col min="8" max="8" width="15.5703125" customWidth="1"/>
    <col min="9" max="9" width="8.85546875" customWidth="1"/>
    <col min="10" max="10" width="24.7109375" customWidth="1"/>
    <col min="11" max="11" width="30.42578125" customWidth="1"/>
  </cols>
  <sheetData>
    <row r="1" spans="1:11" ht="15.75" x14ac:dyDescent="0.25">
      <c r="B1" s="312" t="s">
        <v>275</v>
      </c>
      <c r="C1" s="313"/>
      <c r="D1" s="313"/>
      <c r="E1" s="313"/>
      <c r="F1" s="313"/>
      <c r="G1" s="313"/>
      <c r="H1" s="313"/>
      <c r="I1" s="427" t="s">
        <v>268</v>
      </c>
      <c r="J1" s="427"/>
    </row>
    <row r="2" spans="1:11" ht="15.75" x14ac:dyDescent="0.2">
      <c r="B2" s="313"/>
      <c r="C2" s="313"/>
      <c r="D2" s="428" t="s">
        <v>269</v>
      </c>
      <c r="E2" s="428"/>
      <c r="F2" s="428"/>
      <c r="G2" s="428"/>
      <c r="H2" s="313"/>
      <c r="I2" s="313"/>
      <c r="J2" s="313"/>
    </row>
    <row r="3" spans="1:11" ht="15.75" x14ac:dyDescent="0.2">
      <c r="B3" s="313"/>
      <c r="C3" s="313"/>
      <c r="D3" s="313"/>
      <c r="E3" s="313"/>
      <c r="F3" s="428"/>
      <c r="G3" s="428"/>
      <c r="H3" s="428"/>
      <c r="I3" s="428"/>
      <c r="J3" s="313"/>
    </row>
    <row r="4" spans="1:11" ht="15.75" x14ac:dyDescent="0.2">
      <c r="B4" s="313"/>
      <c r="C4" s="313"/>
      <c r="D4" s="313"/>
      <c r="E4" s="313"/>
      <c r="F4" s="346"/>
      <c r="G4" s="346"/>
      <c r="H4" s="346"/>
      <c r="I4" s="346"/>
      <c r="J4" s="313"/>
    </row>
    <row r="5" spans="1:11" ht="15.75" x14ac:dyDescent="0.2">
      <c r="B5" s="315" t="s">
        <v>270</v>
      </c>
      <c r="C5" s="315"/>
      <c r="D5" s="315"/>
      <c r="E5" s="316"/>
      <c r="F5" s="346"/>
      <c r="G5" s="346"/>
      <c r="H5" s="346"/>
      <c r="I5" s="346"/>
      <c r="J5" s="313"/>
    </row>
    <row r="6" spans="1:11" ht="15.75" x14ac:dyDescent="0.2">
      <c r="B6" s="429" t="s">
        <v>271</v>
      </c>
      <c r="C6" s="429"/>
      <c r="D6" s="429"/>
      <c r="E6" s="429"/>
      <c r="F6" s="313"/>
      <c r="G6" s="313"/>
      <c r="H6" s="313"/>
      <c r="I6" s="313"/>
      <c r="J6" s="313"/>
    </row>
    <row r="7" spans="1:11" ht="15.75" x14ac:dyDescent="0.2">
      <c r="B7" s="317" t="s">
        <v>272</v>
      </c>
      <c r="C7" s="317"/>
      <c r="D7" s="317"/>
      <c r="E7" s="317"/>
      <c r="F7" s="313"/>
      <c r="G7" s="313"/>
      <c r="H7" s="313"/>
      <c r="I7" s="313"/>
      <c r="J7" s="313"/>
    </row>
    <row r="8" spans="1:11" ht="15.75" x14ac:dyDescent="0.2">
      <c r="B8" s="430" t="s">
        <v>273</v>
      </c>
      <c r="C8" s="430"/>
      <c r="D8" s="430"/>
      <c r="E8" s="430"/>
      <c r="F8" s="313"/>
      <c r="G8" s="313"/>
      <c r="H8" s="313"/>
      <c r="I8" s="313"/>
      <c r="J8" s="313"/>
    </row>
    <row r="9" spans="1:11" ht="15.75" x14ac:dyDescent="0.2">
      <c r="B9" s="395"/>
      <c r="C9" s="395"/>
      <c r="D9" s="395"/>
      <c r="E9" s="395"/>
      <c r="F9" s="313"/>
      <c r="G9" s="313"/>
      <c r="H9" s="313"/>
      <c r="I9" s="313"/>
      <c r="J9" s="313"/>
    </row>
    <row r="10" spans="1:11" hidden="1" x14ac:dyDescent="0.2"/>
    <row r="11" spans="1:11" ht="37.5" customHeight="1" x14ac:dyDescent="0.2">
      <c r="B11" s="17" t="s">
        <v>316</v>
      </c>
    </row>
    <row r="12" spans="1:11" ht="12" hidden="1" customHeight="1" x14ac:dyDescent="0.2">
      <c r="A12" s="509" t="s">
        <v>257</v>
      </c>
      <c r="B12" s="509"/>
      <c r="C12" s="509"/>
      <c r="D12" s="509"/>
      <c r="E12" s="509"/>
      <c r="F12" s="509"/>
      <c r="G12" s="509"/>
      <c r="H12" s="509"/>
      <c r="I12" s="509"/>
      <c r="J12" s="509"/>
      <c r="K12" s="17"/>
    </row>
    <row r="13" spans="1:11" hidden="1" x14ac:dyDescent="0.2">
      <c r="A13" s="509"/>
      <c r="B13" s="509"/>
      <c r="C13" s="509"/>
      <c r="D13" s="509"/>
      <c r="E13" s="509"/>
      <c r="F13" s="509"/>
      <c r="G13" s="509"/>
      <c r="H13" s="509"/>
      <c r="I13" s="509"/>
      <c r="J13" s="509"/>
      <c r="K13" s="368"/>
    </row>
    <row r="14" spans="1:11" ht="71.25" customHeight="1" x14ac:dyDescent="0.2">
      <c r="A14" s="369" t="s">
        <v>0</v>
      </c>
      <c r="B14" s="370" t="s">
        <v>8</v>
      </c>
      <c r="C14" s="369" t="s">
        <v>203</v>
      </c>
      <c r="D14" s="371" t="s">
        <v>11</v>
      </c>
      <c r="E14" s="369" t="s">
        <v>1</v>
      </c>
      <c r="F14" s="369" t="s">
        <v>158</v>
      </c>
      <c r="G14" s="369" t="s">
        <v>2</v>
      </c>
      <c r="H14" s="369" t="s">
        <v>3</v>
      </c>
      <c r="I14" s="369" t="s">
        <v>4</v>
      </c>
      <c r="J14" s="369" t="s">
        <v>5</v>
      </c>
      <c r="K14" s="369" t="s">
        <v>6</v>
      </c>
    </row>
    <row r="15" spans="1:11" ht="30" customHeight="1" x14ac:dyDescent="0.2">
      <c r="A15" s="514">
        <v>1</v>
      </c>
      <c r="B15" s="498" t="s">
        <v>286</v>
      </c>
      <c r="C15" s="511"/>
      <c r="D15" s="514"/>
      <c r="E15" s="502" t="s">
        <v>56</v>
      </c>
      <c r="F15" s="497">
        <v>600</v>
      </c>
      <c r="G15" s="503"/>
      <c r="H15" s="503">
        <f>ROUND(G15*I15+G15,2)</f>
        <v>0</v>
      </c>
      <c r="I15" s="504">
        <v>0.08</v>
      </c>
      <c r="J15" s="505">
        <f>ROUND(G15*F15,2)</f>
        <v>0</v>
      </c>
      <c r="K15" s="503">
        <f>ROUND(H15*F15,2)</f>
        <v>0</v>
      </c>
    </row>
    <row r="16" spans="1:11" ht="409.6" customHeight="1" x14ac:dyDescent="0.2">
      <c r="A16" s="515"/>
      <c r="B16" s="499"/>
      <c r="C16" s="512"/>
      <c r="D16" s="515"/>
      <c r="E16" s="502"/>
      <c r="F16" s="497"/>
      <c r="G16" s="503"/>
      <c r="H16" s="503"/>
      <c r="I16" s="504"/>
      <c r="J16" s="505"/>
      <c r="K16" s="503"/>
    </row>
    <row r="17" spans="1:11" ht="366" customHeight="1" x14ac:dyDescent="0.2">
      <c r="A17" s="515"/>
      <c r="B17" s="499"/>
      <c r="C17" s="512"/>
      <c r="D17" s="515"/>
      <c r="E17" s="502"/>
      <c r="F17" s="497"/>
      <c r="G17" s="503"/>
      <c r="H17" s="503"/>
      <c r="I17" s="504"/>
      <c r="J17" s="505"/>
      <c r="K17" s="503"/>
    </row>
    <row r="18" spans="1:11" ht="3" customHeight="1" x14ac:dyDescent="0.2">
      <c r="A18" s="516"/>
      <c r="B18" s="500"/>
      <c r="C18" s="513"/>
      <c r="D18" s="516"/>
      <c r="E18" s="502"/>
      <c r="F18" s="497"/>
      <c r="G18" s="503"/>
      <c r="H18" s="503"/>
      <c r="I18" s="504"/>
      <c r="J18" s="505"/>
      <c r="K18" s="503"/>
    </row>
    <row r="19" spans="1:11" ht="409.6" customHeight="1" x14ac:dyDescent="0.2">
      <c r="A19" s="514">
        <v>2</v>
      </c>
      <c r="B19" s="501" t="s">
        <v>295</v>
      </c>
      <c r="C19" s="502"/>
      <c r="D19" s="497"/>
      <c r="E19" s="511" t="s">
        <v>56</v>
      </c>
      <c r="F19" s="514">
        <v>500</v>
      </c>
      <c r="G19" s="506"/>
      <c r="H19" s="506">
        <f t="shared" ref="H19" si="0">ROUND(G19*I19+G19,2)</f>
        <v>0</v>
      </c>
      <c r="I19" s="517">
        <v>0.08</v>
      </c>
      <c r="J19" s="510">
        <f t="shared" ref="J19" si="1">ROUND(G19*F19,2)</f>
        <v>0</v>
      </c>
      <c r="K19" s="506">
        <f t="shared" ref="K19" si="2">ROUND(H19*F19,2)</f>
        <v>0</v>
      </c>
    </row>
    <row r="20" spans="1:11" ht="318" customHeight="1" x14ac:dyDescent="0.2">
      <c r="A20" s="516"/>
      <c r="B20" s="501"/>
      <c r="C20" s="502"/>
      <c r="D20" s="497"/>
      <c r="E20" s="513"/>
      <c r="F20" s="516"/>
      <c r="G20" s="520"/>
      <c r="H20" s="520"/>
      <c r="I20" s="518"/>
      <c r="J20" s="519"/>
      <c r="K20" s="520"/>
    </row>
    <row r="21" spans="1:11" ht="409.6" customHeight="1" x14ac:dyDescent="0.2">
      <c r="A21" s="497">
        <v>3</v>
      </c>
      <c r="B21" s="501" t="s">
        <v>296</v>
      </c>
      <c r="C21" s="502"/>
      <c r="D21" s="497"/>
      <c r="E21" s="502" t="s">
        <v>56</v>
      </c>
      <c r="F21" s="497">
        <v>450</v>
      </c>
      <c r="G21" s="503"/>
      <c r="H21" s="503">
        <f t="shared" ref="H21" si="3">ROUND(G21*I21+G21,2)</f>
        <v>0</v>
      </c>
      <c r="I21" s="504">
        <v>0.08</v>
      </c>
      <c r="J21" s="505">
        <f t="shared" ref="J21" si="4">ROUND(G21*F21,2)</f>
        <v>0</v>
      </c>
      <c r="K21" s="503">
        <f t="shared" ref="K21" si="5">ROUND(H21*F21,2)</f>
        <v>0</v>
      </c>
    </row>
    <row r="22" spans="1:11" ht="315.75" customHeight="1" x14ac:dyDescent="0.2">
      <c r="A22" s="497"/>
      <c r="B22" s="501"/>
      <c r="C22" s="502"/>
      <c r="D22" s="497"/>
      <c r="E22" s="502"/>
      <c r="F22" s="497"/>
      <c r="G22" s="497"/>
      <c r="H22" s="503"/>
      <c r="I22" s="504"/>
      <c r="J22" s="505"/>
      <c r="K22" s="503"/>
    </row>
    <row r="23" spans="1:11" ht="409.6" customHeight="1" x14ac:dyDescent="0.2">
      <c r="A23" s="497">
        <v>4</v>
      </c>
      <c r="B23" s="501" t="s">
        <v>297</v>
      </c>
      <c r="C23" s="502"/>
      <c r="D23" s="497"/>
      <c r="E23" s="502" t="s">
        <v>56</v>
      </c>
      <c r="F23" s="497">
        <v>80</v>
      </c>
      <c r="G23" s="503"/>
      <c r="H23" s="503"/>
      <c r="I23" s="504">
        <v>0.08</v>
      </c>
      <c r="J23" s="505">
        <f t="shared" ref="J23" si="6">ROUND(G23*F23,2)</f>
        <v>0</v>
      </c>
      <c r="K23" s="503">
        <f t="shared" ref="K23" si="7">ROUND(H23*F23,2)</f>
        <v>0</v>
      </c>
    </row>
    <row r="24" spans="1:11" ht="124.5" customHeight="1" x14ac:dyDescent="0.2">
      <c r="A24" s="497"/>
      <c r="B24" s="501"/>
      <c r="C24" s="502"/>
      <c r="D24" s="497"/>
      <c r="E24" s="502"/>
      <c r="F24" s="497"/>
      <c r="G24" s="497"/>
      <c r="H24" s="503"/>
      <c r="I24" s="504"/>
      <c r="J24" s="505"/>
      <c r="K24" s="503"/>
    </row>
    <row r="25" spans="1:11" ht="263.25" customHeight="1" x14ac:dyDescent="0.2">
      <c r="A25" s="497">
        <v>5</v>
      </c>
      <c r="B25" s="501" t="s">
        <v>298</v>
      </c>
      <c r="C25" s="502"/>
      <c r="D25" s="497"/>
      <c r="E25" s="502" t="s">
        <v>56</v>
      </c>
      <c r="F25" s="497">
        <v>120</v>
      </c>
      <c r="G25" s="503"/>
      <c r="H25" s="503">
        <f t="shared" ref="H25" si="8">ROUND(G25*I25+G25,2)</f>
        <v>0</v>
      </c>
      <c r="I25" s="504">
        <v>0.08</v>
      </c>
      <c r="J25" s="505">
        <f t="shared" ref="J25" si="9">ROUND(G25*F25,2)</f>
        <v>0</v>
      </c>
      <c r="K25" s="503">
        <f t="shared" ref="K25" si="10">ROUND(H25*F25,2)</f>
        <v>0</v>
      </c>
    </row>
    <row r="26" spans="1:11" ht="203.25" customHeight="1" thickBot="1" x14ac:dyDescent="0.25">
      <c r="A26" s="497"/>
      <c r="B26" s="501"/>
      <c r="C26" s="502"/>
      <c r="D26" s="497"/>
      <c r="E26" s="502"/>
      <c r="F26" s="497"/>
      <c r="G26" s="497"/>
      <c r="H26" s="503"/>
      <c r="I26" s="504"/>
      <c r="J26" s="510"/>
      <c r="K26" s="506"/>
    </row>
    <row r="27" spans="1:11" ht="45" customHeight="1" thickBot="1" x14ac:dyDescent="0.3">
      <c r="A27" s="370"/>
      <c r="B27" s="381" t="s">
        <v>285</v>
      </c>
      <c r="C27" s="353"/>
      <c r="D27" s="353"/>
      <c r="E27" s="353"/>
      <c r="F27" s="353"/>
      <c r="G27" s="373"/>
      <c r="H27" s="507" t="s">
        <v>7</v>
      </c>
      <c r="I27" s="508"/>
      <c r="J27" s="374">
        <f>SUM(J15:J26)</f>
        <v>0</v>
      </c>
      <c r="K27" s="375">
        <f>SUM(K15:K26)</f>
        <v>0</v>
      </c>
    </row>
    <row r="28" spans="1:11" ht="67.5" customHeight="1" x14ac:dyDescent="0.25">
      <c r="A28" s="370"/>
      <c r="B28" s="382" t="s">
        <v>283</v>
      </c>
      <c r="C28" s="377"/>
      <c r="D28" s="377"/>
      <c r="E28" s="377"/>
      <c r="F28" s="377"/>
      <c r="G28" s="378"/>
      <c r="H28" s="379"/>
      <c r="I28" s="379"/>
      <c r="J28" s="380"/>
      <c r="K28" s="380"/>
    </row>
    <row r="29" spans="1:11" ht="67.5" customHeight="1" x14ac:dyDescent="0.25">
      <c r="A29" s="372"/>
      <c r="B29" s="394" t="s">
        <v>291</v>
      </c>
      <c r="C29" s="377"/>
      <c r="D29" s="377"/>
      <c r="E29" s="377"/>
      <c r="F29" s="377"/>
      <c r="G29" s="378"/>
      <c r="H29" s="379"/>
      <c r="I29" s="379"/>
      <c r="J29" s="380"/>
      <c r="K29" s="380"/>
    </row>
    <row r="30" spans="1:11" ht="55.5" customHeight="1" x14ac:dyDescent="0.2">
      <c r="A30" s="376" t="s">
        <v>12</v>
      </c>
      <c r="B30" s="360" t="s">
        <v>284</v>
      </c>
      <c r="C30" s="354"/>
      <c r="D30" s="354"/>
      <c r="E30" s="354"/>
      <c r="F30" s="354"/>
      <c r="G30" s="354"/>
      <c r="H30" s="354"/>
      <c r="I30" s="354"/>
      <c r="J30" s="354"/>
      <c r="K30" s="354"/>
    </row>
    <row r="31" spans="1:11" ht="12.75" customHeight="1" x14ac:dyDescent="0.2"/>
    <row r="32" spans="1:11" ht="12.75" customHeight="1" x14ac:dyDescent="0.2"/>
    <row r="33" spans="2:10" ht="12.75" customHeight="1" x14ac:dyDescent="0.25">
      <c r="B33" s="304" t="s">
        <v>279</v>
      </c>
      <c r="C33" s="305"/>
      <c r="D33" s="305"/>
      <c r="E33" s="305"/>
      <c r="F33" s="305"/>
      <c r="G33" s="305"/>
      <c r="H33" s="306"/>
      <c r="I33" s="307"/>
      <c r="J33" s="308"/>
    </row>
    <row r="34" spans="2:10" ht="12.75" customHeight="1" x14ac:dyDescent="0.25">
      <c r="B34" s="309"/>
      <c r="C34" s="309"/>
      <c r="D34" s="309"/>
      <c r="E34" s="309"/>
      <c r="F34" s="309"/>
      <c r="G34" s="309"/>
      <c r="H34" s="309"/>
      <c r="I34" s="309"/>
      <c r="J34" s="310"/>
    </row>
    <row r="35" spans="2:10" ht="10.5" customHeight="1" x14ac:dyDescent="0.25">
      <c r="B35" s="309"/>
      <c r="C35" s="309"/>
      <c r="D35" s="311" t="s">
        <v>274</v>
      </c>
      <c r="E35" s="309"/>
      <c r="F35" s="309"/>
      <c r="G35" s="309"/>
      <c r="H35" s="309"/>
      <c r="I35" s="309"/>
      <c r="J35" s="310"/>
    </row>
    <row r="36" spans="2:10" ht="12.75" hidden="1" customHeight="1" x14ac:dyDescent="0.2"/>
    <row r="37" spans="2:10" ht="20.25" customHeight="1" x14ac:dyDescent="0.2"/>
  </sheetData>
  <mergeCells count="62">
    <mergeCell ref="I19:I20"/>
    <mergeCell ref="J19:J20"/>
    <mergeCell ref="K19:K20"/>
    <mergeCell ref="A19:A20"/>
    <mergeCell ref="E19:E20"/>
    <mergeCell ref="F19:F20"/>
    <mergeCell ref="G19:G20"/>
    <mergeCell ref="H19:H20"/>
    <mergeCell ref="B19:B20"/>
    <mergeCell ref="C19:C20"/>
    <mergeCell ref="D19:D20"/>
    <mergeCell ref="J15:J18"/>
    <mergeCell ref="K15:K18"/>
    <mergeCell ref="C15:C18"/>
    <mergeCell ref="D15:D18"/>
    <mergeCell ref="A15:A18"/>
    <mergeCell ref="G15:G18"/>
    <mergeCell ref="H15:H18"/>
    <mergeCell ref="E15:E18"/>
    <mergeCell ref="I15:I18"/>
    <mergeCell ref="F15:F18"/>
    <mergeCell ref="H27:I27"/>
    <mergeCell ref="G25:G26"/>
    <mergeCell ref="H25:H26"/>
    <mergeCell ref="I25:I26"/>
    <mergeCell ref="A12:J13"/>
    <mergeCell ref="J25:J26"/>
    <mergeCell ref="F23:F24"/>
    <mergeCell ref="G23:G24"/>
    <mergeCell ref="H23:H24"/>
    <mergeCell ref="I23:I24"/>
    <mergeCell ref="J23:J24"/>
    <mergeCell ref="A23:A24"/>
    <mergeCell ref="B23:B24"/>
    <mergeCell ref="C23:C24"/>
    <mergeCell ref="D23:D24"/>
    <mergeCell ref="E23:E24"/>
    <mergeCell ref="K25:K26"/>
    <mergeCell ref="A25:A26"/>
    <mergeCell ref="B25:B26"/>
    <mergeCell ref="C25:C26"/>
    <mergeCell ref="D25:D26"/>
    <mergeCell ref="E25:E26"/>
    <mergeCell ref="F25:F26"/>
    <mergeCell ref="K23:K24"/>
    <mergeCell ref="G21:G22"/>
    <mergeCell ref="H21:H22"/>
    <mergeCell ref="I21:I22"/>
    <mergeCell ref="J21:J22"/>
    <mergeCell ref="K21:K22"/>
    <mergeCell ref="F21:F22"/>
    <mergeCell ref="B15:B18"/>
    <mergeCell ref="A21:A22"/>
    <mergeCell ref="B21:B22"/>
    <mergeCell ref="C21:C22"/>
    <mergeCell ref="D21:D22"/>
    <mergeCell ref="E21:E22"/>
    <mergeCell ref="I1:J1"/>
    <mergeCell ref="D2:G2"/>
    <mergeCell ref="F3:I3"/>
    <mergeCell ref="B6:E6"/>
    <mergeCell ref="B8:E8"/>
  </mergeCells>
  <pageMargins left="0.23622047244094491" right="0.23622047244094491" top="0.74803149606299213" bottom="0.19685039370078741" header="0.31496062992125984" footer="0.31496062992125984"/>
  <pageSetup paperSize="9" orientation="landscape" r:id="rId1"/>
  <headerFooter>
    <oddFooter>Strona &amp;P z &amp;N</oddFooter>
  </headerFooter>
  <rowBreaks count="2" manualBreakCount="2">
    <brk id="16" max="10" man="1"/>
    <brk id="21"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M24"/>
  <sheetViews>
    <sheetView showWhiteSpace="0" topLeftCell="A4" workbookViewId="0">
      <selection activeCell="B13" sqref="B13:J13"/>
    </sheetView>
  </sheetViews>
  <sheetFormatPr defaultRowHeight="12.75" x14ac:dyDescent="0.2"/>
  <cols>
    <col min="1" max="1" width="3.28515625" customWidth="1"/>
    <col min="2" max="2" width="56" customWidth="1"/>
    <col min="3" max="3" width="9.140625" customWidth="1"/>
    <col min="4" max="4" width="25.5703125" customWidth="1"/>
    <col min="5" max="5" width="6" customWidth="1"/>
    <col min="6" max="6" width="5.5703125" style="11" customWidth="1"/>
    <col min="7" max="7" width="8.28515625" customWidth="1"/>
    <col min="8" max="8" width="8.85546875" customWidth="1"/>
    <col min="9" max="9" width="14.140625" customWidth="1"/>
    <col min="10" max="10" width="10.7109375" bestFit="1" customWidth="1"/>
    <col min="11" max="11" width="13.28515625" customWidth="1"/>
  </cols>
  <sheetData>
    <row r="1" spans="1:13" ht="15.75" x14ac:dyDescent="0.25">
      <c r="B1" s="312" t="s">
        <v>275</v>
      </c>
      <c r="C1" s="313"/>
      <c r="D1" s="313"/>
      <c r="E1" s="313"/>
      <c r="F1" s="313"/>
      <c r="G1" s="313"/>
      <c r="H1" s="313"/>
      <c r="I1" s="427" t="s">
        <v>268</v>
      </c>
      <c r="J1" s="427"/>
    </row>
    <row r="2" spans="1:13" ht="15.75" x14ac:dyDescent="0.2">
      <c r="B2" s="313"/>
      <c r="C2" s="313"/>
      <c r="D2" s="428" t="s">
        <v>269</v>
      </c>
      <c r="E2" s="428"/>
      <c r="F2" s="428"/>
      <c r="G2" s="428"/>
      <c r="H2" s="313"/>
      <c r="I2" s="313"/>
      <c r="J2" s="313"/>
    </row>
    <row r="3" spans="1:13" ht="15.75" x14ac:dyDescent="0.2">
      <c r="B3" s="313"/>
      <c r="C3" s="313"/>
      <c r="D3" s="313"/>
      <c r="E3" s="313"/>
      <c r="F3" s="428"/>
      <c r="G3" s="428"/>
      <c r="H3" s="428"/>
      <c r="I3" s="428"/>
      <c r="J3" s="313"/>
    </row>
    <row r="4" spans="1:13" ht="15.75" x14ac:dyDescent="0.2">
      <c r="B4" s="313"/>
      <c r="C4" s="313"/>
      <c r="D4" s="313"/>
      <c r="E4" s="313"/>
      <c r="F4" s="346"/>
      <c r="G4" s="346"/>
      <c r="H4" s="346"/>
      <c r="I4" s="346"/>
      <c r="J4" s="313"/>
    </row>
    <row r="5" spans="1:13" ht="15.75" x14ac:dyDescent="0.2">
      <c r="B5" s="315" t="s">
        <v>270</v>
      </c>
      <c r="C5" s="315"/>
      <c r="D5" s="315"/>
      <c r="E5" s="316"/>
      <c r="F5" s="346"/>
      <c r="G5" s="346"/>
      <c r="H5" s="346"/>
      <c r="I5" s="346"/>
      <c r="J5" s="313"/>
    </row>
    <row r="6" spans="1:13" ht="15.75" x14ac:dyDescent="0.2">
      <c r="B6" s="429" t="s">
        <v>271</v>
      </c>
      <c r="C6" s="429"/>
      <c r="D6" s="429"/>
      <c r="E6" s="429"/>
      <c r="F6" s="313"/>
      <c r="G6" s="313"/>
      <c r="H6" s="313"/>
      <c r="I6" s="313"/>
      <c r="J6" s="313"/>
    </row>
    <row r="7" spans="1:13" ht="15.75" x14ac:dyDescent="0.2">
      <c r="B7" s="317" t="s">
        <v>272</v>
      </c>
      <c r="C7" s="317"/>
      <c r="D7" s="317"/>
      <c r="E7" s="317"/>
      <c r="F7" s="313"/>
      <c r="G7" s="313"/>
      <c r="H7" s="313"/>
      <c r="I7" s="313"/>
      <c r="J7" s="313"/>
    </row>
    <row r="8" spans="1:13" ht="16.5" thickBot="1" x14ac:dyDescent="0.25">
      <c r="A8" s="103"/>
      <c r="B8" s="430" t="s">
        <v>273</v>
      </c>
      <c r="C8" s="430"/>
      <c r="D8" s="430"/>
      <c r="E8" s="430"/>
      <c r="F8" s="313"/>
      <c r="G8" s="313"/>
      <c r="H8" s="313"/>
      <c r="I8" s="313"/>
      <c r="J8" s="313"/>
    </row>
    <row r="9" spans="1:13" s="10" customFormat="1" ht="13.5" thickBot="1" x14ac:dyDescent="0.25">
      <c r="A9" s="104" t="s">
        <v>258</v>
      </c>
      <c r="B9" s="106"/>
      <c r="C9" s="106"/>
      <c r="D9" s="106"/>
      <c r="E9" s="106"/>
      <c r="F9" s="106"/>
      <c r="G9" s="106"/>
      <c r="H9" s="106"/>
      <c r="I9" s="106"/>
      <c r="J9" s="106"/>
      <c r="K9" s="107"/>
    </row>
    <row r="10" spans="1:13" ht="67.5" x14ac:dyDescent="0.2">
      <c r="A10" s="70" t="s">
        <v>0</v>
      </c>
      <c r="B10" s="69" t="s">
        <v>8</v>
      </c>
      <c r="C10" s="204" t="s">
        <v>203</v>
      </c>
      <c r="D10" s="128" t="s">
        <v>11</v>
      </c>
      <c r="E10" s="70" t="s">
        <v>1</v>
      </c>
      <c r="F10" s="50" t="s">
        <v>158</v>
      </c>
      <c r="G10" s="70" t="s">
        <v>2</v>
      </c>
      <c r="H10" s="70" t="s">
        <v>3</v>
      </c>
      <c r="I10" s="70" t="s">
        <v>4</v>
      </c>
      <c r="J10" s="70" t="s">
        <v>5</v>
      </c>
      <c r="K10" s="108" t="s">
        <v>6</v>
      </c>
    </row>
    <row r="11" spans="1:13" ht="170.25" customHeight="1" thickBot="1" x14ac:dyDescent="0.25">
      <c r="A11" s="206">
        <v>1</v>
      </c>
      <c r="B11" s="170" t="s">
        <v>150</v>
      </c>
      <c r="C11" s="170"/>
      <c r="D11" s="160"/>
      <c r="E11" s="203" t="s">
        <v>54</v>
      </c>
      <c r="F11" s="202">
        <v>5000</v>
      </c>
      <c r="G11" s="191"/>
      <c r="H11" s="239">
        <f>ROUND(G11*I11+G11,2)</f>
        <v>0</v>
      </c>
      <c r="I11" s="201">
        <v>0.08</v>
      </c>
      <c r="J11" s="239">
        <f>ROUND(G11*F11,2)</f>
        <v>0</v>
      </c>
      <c r="K11" s="158">
        <f>ROUND(H11*F11,2)</f>
        <v>0</v>
      </c>
    </row>
    <row r="12" spans="1:13" ht="13.5" thickBot="1" x14ac:dyDescent="0.25">
      <c r="A12" s="46"/>
      <c r="B12" s="46"/>
      <c r="C12" s="46"/>
      <c r="D12" s="46"/>
      <c r="E12" s="46"/>
      <c r="F12" s="46"/>
      <c r="G12" s="165"/>
      <c r="H12" s="521" t="s">
        <v>7</v>
      </c>
      <c r="I12" s="521"/>
      <c r="J12" s="47">
        <f>SUM(J11)</f>
        <v>0</v>
      </c>
      <c r="K12" s="78">
        <f>SUM(K11)</f>
        <v>0</v>
      </c>
    </row>
    <row r="13" spans="1:13" ht="72" customHeight="1" x14ac:dyDescent="0.2">
      <c r="A13" s="46"/>
      <c r="B13" s="522" t="s">
        <v>246</v>
      </c>
      <c r="C13" s="523"/>
      <c r="D13" s="523"/>
      <c r="E13" s="523"/>
      <c r="F13" s="523"/>
      <c r="G13" s="523"/>
      <c r="H13" s="523"/>
      <c r="I13" s="523"/>
      <c r="J13" s="523"/>
      <c r="K13" s="41"/>
    </row>
    <row r="16" spans="1:13" x14ac:dyDescent="0.2">
      <c r="B16" s="347" t="s">
        <v>280</v>
      </c>
      <c r="C16" s="348"/>
      <c r="D16" s="348"/>
      <c r="E16" s="348"/>
      <c r="F16" s="348"/>
      <c r="G16" s="348"/>
      <c r="H16" s="349"/>
      <c r="I16" s="350"/>
      <c r="J16" s="351"/>
      <c r="K16" s="11"/>
      <c r="L16" s="11"/>
      <c r="M16" s="11"/>
    </row>
    <row r="17" spans="2:13" x14ac:dyDescent="0.2">
      <c r="B17" s="11"/>
      <c r="C17" s="11"/>
      <c r="D17" s="11"/>
      <c r="E17" s="11"/>
      <c r="G17" s="11"/>
      <c r="H17" s="11"/>
      <c r="I17" s="11"/>
      <c r="J17" s="103"/>
      <c r="K17" s="11"/>
      <c r="L17" s="11"/>
      <c r="M17" s="11"/>
    </row>
    <row r="18" spans="2:13" ht="15.75" customHeight="1" x14ac:dyDescent="0.2">
      <c r="B18" s="11"/>
      <c r="C18" s="11"/>
      <c r="D18" s="352" t="s">
        <v>274</v>
      </c>
      <c r="E18" s="11"/>
      <c r="G18" s="11"/>
      <c r="H18" s="11"/>
      <c r="I18" s="11"/>
      <c r="J18" s="103"/>
      <c r="K18" s="11"/>
      <c r="L18" s="11"/>
      <c r="M18" s="11"/>
    </row>
    <row r="19" spans="2:13" ht="15.75" customHeight="1" x14ac:dyDescent="0.2"/>
    <row r="20" spans="2:13" ht="15.75" customHeight="1" x14ac:dyDescent="0.2"/>
    <row r="23" spans="2:13" ht="8.25" customHeight="1" x14ac:dyDescent="0.2"/>
    <row r="24" spans="2:13" ht="12.75" hidden="1" customHeight="1" x14ac:dyDescent="0.2"/>
  </sheetData>
  <mergeCells count="7">
    <mergeCell ref="H12:I12"/>
    <mergeCell ref="B13:J13"/>
    <mergeCell ref="I1:J1"/>
    <mergeCell ref="D2:G2"/>
    <mergeCell ref="F3:I3"/>
    <mergeCell ref="B6:E6"/>
    <mergeCell ref="B8:E8"/>
  </mergeCells>
  <pageMargins left="0.23622047244094491" right="0.23622047244094491" top="0.74803149606299213" bottom="0.35433070866141736" header="0.31496062992125984" footer="0.31496062992125984"/>
  <pageSetup paperSize="9" scale="98" orientation="landscape" r:id="rId1"/>
  <headerFooter>
    <oddFooter>&amp;CStrona &amp;P z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pageSetUpPr fitToPage="1"/>
  </sheetPr>
  <dimension ref="A1:N31"/>
  <sheetViews>
    <sheetView topLeftCell="A4" zoomScale="84" zoomScaleNormal="84" zoomScalePageLayoutView="70" workbookViewId="0">
      <selection activeCell="B1" sqref="B1:K8"/>
    </sheetView>
  </sheetViews>
  <sheetFormatPr defaultRowHeight="12.75" x14ac:dyDescent="0.2"/>
  <cols>
    <col min="1" max="1" width="3.28515625" customWidth="1"/>
    <col min="2" max="2" width="68.5703125" customWidth="1"/>
    <col min="3" max="3" width="7.5703125" customWidth="1"/>
    <col min="4" max="4" width="20.42578125" customWidth="1"/>
    <col min="5" max="5" width="6" customWidth="1"/>
    <col min="6" max="6" width="7.5703125" style="11" customWidth="1"/>
    <col min="7" max="7" width="8" customWidth="1"/>
    <col min="8" max="8" width="7.85546875" style="13" customWidth="1"/>
    <col min="9" max="9" width="12.5703125" customWidth="1"/>
    <col min="10" max="10" width="10.85546875" customWidth="1"/>
    <col min="11" max="11" width="12.5703125" customWidth="1"/>
  </cols>
  <sheetData>
    <row r="1" spans="1:11" ht="15.75" x14ac:dyDescent="0.25">
      <c r="B1" s="312" t="s">
        <v>275</v>
      </c>
      <c r="C1" s="313"/>
      <c r="D1" s="313"/>
      <c r="E1" s="313"/>
      <c r="F1" s="313"/>
      <c r="G1" s="313"/>
      <c r="H1" s="313"/>
      <c r="I1" s="427" t="s">
        <v>268</v>
      </c>
      <c r="J1" s="427"/>
    </row>
    <row r="2" spans="1:11" ht="15.75" x14ac:dyDescent="0.2">
      <c r="B2" s="313"/>
      <c r="C2" s="313"/>
      <c r="D2" s="428" t="s">
        <v>269</v>
      </c>
      <c r="E2" s="428"/>
      <c r="F2" s="428"/>
      <c r="G2" s="428"/>
      <c r="H2" s="313"/>
      <c r="I2" s="313"/>
      <c r="J2" s="313"/>
    </row>
    <row r="3" spans="1:11" ht="15.75" x14ac:dyDescent="0.2">
      <c r="B3" s="313"/>
      <c r="C3" s="313"/>
      <c r="D3" s="313"/>
      <c r="E3" s="313"/>
      <c r="F3" s="428"/>
      <c r="G3" s="428"/>
      <c r="H3" s="428"/>
      <c r="I3" s="428"/>
      <c r="J3" s="313"/>
    </row>
    <row r="4" spans="1:11" ht="15.75" x14ac:dyDescent="0.2">
      <c r="B4" s="313"/>
      <c r="C4" s="313"/>
      <c r="D4" s="313"/>
      <c r="E4" s="313"/>
      <c r="F4" s="346"/>
      <c r="G4" s="346"/>
      <c r="H4" s="346"/>
      <c r="I4" s="346"/>
      <c r="J4" s="313"/>
    </row>
    <row r="5" spans="1:11" ht="15.75" x14ac:dyDescent="0.2">
      <c r="B5" s="315" t="s">
        <v>270</v>
      </c>
      <c r="C5" s="315"/>
      <c r="D5" s="315"/>
      <c r="E5" s="316"/>
      <c r="F5" s="346"/>
      <c r="G5" s="346"/>
      <c r="H5" s="346"/>
      <c r="I5" s="346"/>
      <c r="J5" s="313"/>
    </row>
    <row r="6" spans="1:11" ht="15.75" x14ac:dyDescent="0.2">
      <c r="B6" s="429" t="s">
        <v>271</v>
      </c>
      <c r="C6" s="429"/>
      <c r="D6" s="429"/>
      <c r="E6" s="429"/>
      <c r="F6" s="313"/>
      <c r="G6" s="313"/>
      <c r="H6" s="313"/>
      <c r="I6" s="313"/>
      <c r="J6" s="313"/>
    </row>
    <row r="7" spans="1:11" ht="15.75" x14ac:dyDescent="0.2">
      <c r="B7" s="317" t="s">
        <v>272</v>
      </c>
      <c r="C7" s="317"/>
      <c r="D7" s="317"/>
      <c r="E7" s="317"/>
      <c r="F7" s="313"/>
      <c r="G7" s="313"/>
      <c r="H7" s="313"/>
      <c r="I7" s="313"/>
      <c r="J7" s="313"/>
    </row>
    <row r="8" spans="1:11" ht="15.75" x14ac:dyDescent="0.2">
      <c r="B8" s="430" t="s">
        <v>273</v>
      </c>
      <c r="C8" s="430"/>
      <c r="D8" s="430"/>
      <c r="E8" s="430"/>
      <c r="F8" s="313"/>
      <c r="G8" s="313"/>
      <c r="H8" s="313"/>
      <c r="I8" s="313"/>
      <c r="J8" s="313"/>
    </row>
    <row r="10" spans="1:11" x14ac:dyDescent="0.2">
      <c r="A10" s="402" t="s">
        <v>259</v>
      </c>
      <c r="B10" s="402"/>
      <c r="C10" s="402"/>
      <c r="D10" s="402"/>
      <c r="E10" s="402"/>
      <c r="F10" s="402"/>
      <c r="G10" s="402"/>
      <c r="H10" s="402"/>
      <c r="I10" s="402"/>
      <c r="J10" s="402"/>
      <c r="K10" s="402"/>
    </row>
    <row r="11" spans="1:11" x14ac:dyDescent="0.2">
      <c r="A11" s="402"/>
      <c r="B11" s="402"/>
      <c r="C11" s="402"/>
      <c r="D11" s="402"/>
      <c r="E11" s="402"/>
      <c r="F11" s="402"/>
      <c r="G11" s="402"/>
      <c r="H11" s="402"/>
      <c r="I11" s="402"/>
      <c r="J11" s="402"/>
      <c r="K11" s="402"/>
    </row>
    <row r="12" spans="1:11" ht="67.5" x14ac:dyDescent="0.2">
      <c r="A12" s="50" t="s">
        <v>0</v>
      </c>
      <c r="B12" s="45" t="s">
        <v>8</v>
      </c>
      <c r="C12" s="50" t="s">
        <v>10</v>
      </c>
      <c r="D12" s="128" t="s">
        <v>11</v>
      </c>
      <c r="E12" s="50" t="s">
        <v>1</v>
      </c>
      <c r="F12" s="50" t="s">
        <v>236</v>
      </c>
      <c r="G12" s="50" t="s">
        <v>2</v>
      </c>
      <c r="H12" s="50" t="s">
        <v>3</v>
      </c>
      <c r="I12" s="50" t="s">
        <v>4</v>
      </c>
      <c r="J12" s="50" t="s">
        <v>5</v>
      </c>
      <c r="K12" s="50" t="s">
        <v>6</v>
      </c>
    </row>
    <row r="13" spans="1:11" ht="128.25" customHeight="1" x14ac:dyDescent="0.2">
      <c r="A13" s="45">
        <v>1</v>
      </c>
      <c r="B13" s="169" t="s">
        <v>160</v>
      </c>
      <c r="C13" s="146"/>
      <c r="D13" s="59"/>
      <c r="E13" s="50" t="s">
        <v>54</v>
      </c>
      <c r="F13" s="100">
        <v>600</v>
      </c>
      <c r="G13" s="123"/>
      <c r="H13" s="121">
        <f>ROUND(G13*I13+G13,2)</f>
        <v>0</v>
      </c>
      <c r="I13" s="125">
        <v>0.08</v>
      </c>
      <c r="J13" s="121">
        <f>ROUND(G13*F13,2)</f>
        <v>0</v>
      </c>
      <c r="K13" s="121">
        <f>ROUND(H13*F13,2)</f>
        <v>0</v>
      </c>
    </row>
    <row r="14" spans="1:11" ht="190.5" customHeight="1" x14ac:dyDescent="0.2">
      <c r="A14" s="45">
        <v>2</v>
      </c>
      <c r="B14" s="90" t="s">
        <v>234</v>
      </c>
      <c r="C14" s="150"/>
      <c r="D14" s="59"/>
      <c r="E14" s="50" t="s">
        <v>54</v>
      </c>
      <c r="F14" s="100">
        <v>2000</v>
      </c>
      <c r="G14" s="123"/>
      <c r="H14" s="121">
        <f t="shared" ref="H14:H24" si="0">ROUND(G14*I14+G14,2)</f>
        <v>0</v>
      </c>
      <c r="I14" s="125">
        <v>0.08</v>
      </c>
      <c r="J14" s="121">
        <f t="shared" ref="J14:J24" si="1">ROUND(G14*F14,2)</f>
        <v>0</v>
      </c>
      <c r="K14" s="121">
        <f t="shared" ref="K14:K24" si="2">ROUND(H14*F14,2)</f>
        <v>0</v>
      </c>
    </row>
    <row r="15" spans="1:11" ht="171" customHeight="1" x14ac:dyDescent="0.2">
      <c r="A15" s="45">
        <v>3</v>
      </c>
      <c r="B15" s="90" t="s">
        <v>235</v>
      </c>
      <c r="C15" s="150"/>
      <c r="D15" s="59"/>
      <c r="E15" s="50" t="s">
        <v>54</v>
      </c>
      <c r="F15" s="100">
        <v>2000</v>
      </c>
      <c r="G15" s="123"/>
      <c r="H15" s="121">
        <f t="shared" si="0"/>
        <v>0</v>
      </c>
      <c r="I15" s="125">
        <v>0.08</v>
      </c>
      <c r="J15" s="121">
        <f t="shared" si="1"/>
        <v>0</v>
      </c>
      <c r="K15" s="121">
        <f t="shared" si="2"/>
        <v>0</v>
      </c>
    </row>
    <row r="16" spans="1:11" ht="177" customHeight="1" x14ac:dyDescent="0.2">
      <c r="A16" s="45">
        <v>4</v>
      </c>
      <c r="B16" s="90" t="s">
        <v>164</v>
      </c>
      <c r="C16" s="150"/>
      <c r="D16" s="59"/>
      <c r="E16" s="50" t="s">
        <v>54</v>
      </c>
      <c r="F16" s="100">
        <v>6000</v>
      </c>
      <c r="G16" s="123"/>
      <c r="H16" s="121">
        <f t="shared" si="0"/>
        <v>0</v>
      </c>
      <c r="I16" s="125">
        <v>0.08</v>
      </c>
      <c r="J16" s="121">
        <f t="shared" si="1"/>
        <v>0</v>
      </c>
      <c r="K16" s="121">
        <f t="shared" si="2"/>
        <v>0</v>
      </c>
    </row>
    <row r="17" spans="1:14" ht="176.25" customHeight="1" x14ac:dyDescent="0.2">
      <c r="A17" s="45">
        <v>5</v>
      </c>
      <c r="B17" s="90" t="s">
        <v>165</v>
      </c>
      <c r="C17" s="150"/>
      <c r="D17" s="59"/>
      <c r="E17" s="50" t="s">
        <v>54</v>
      </c>
      <c r="F17" s="100">
        <v>1200</v>
      </c>
      <c r="G17" s="123"/>
      <c r="H17" s="121">
        <f t="shared" si="0"/>
        <v>0</v>
      </c>
      <c r="I17" s="125">
        <v>0.08</v>
      </c>
      <c r="J17" s="121">
        <f t="shared" si="1"/>
        <v>0</v>
      </c>
      <c r="K17" s="121">
        <f t="shared" si="2"/>
        <v>0</v>
      </c>
    </row>
    <row r="18" spans="1:14" ht="181.5" customHeight="1" x14ac:dyDescent="0.2">
      <c r="A18" s="45">
        <v>6</v>
      </c>
      <c r="B18" s="90" t="s">
        <v>166</v>
      </c>
      <c r="C18" s="150"/>
      <c r="D18" s="59"/>
      <c r="E18" s="50" t="s">
        <v>54</v>
      </c>
      <c r="F18" s="100">
        <v>1800</v>
      </c>
      <c r="G18" s="123"/>
      <c r="H18" s="121">
        <f t="shared" si="0"/>
        <v>0</v>
      </c>
      <c r="I18" s="125">
        <v>0.08</v>
      </c>
      <c r="J18" s="121">
        <f t="shared" si="1"/>
        <v>0</v>
      </c>
      <c r="K18" s="121">
        <f t="shared" si="2"/>
        <v>0</v>
      </c>
    </row>
    <row r="19" spans="1:14" ht="163.5" customHeight="1" x14ac:dyDescent="0.2">
      <c r="A19" s="45">
        <v>7</v>
      </c>
      <c r="B19" s="90" t="s">
        <v>168</v>
      </c>
      <c r="C19" s="150"/>
      <c r="D19" s="155"/>
      <c r="E19" s="50" t="s">
        <v>54</v>
      </c>
      <c r="F19" s="100">
        <v>2000</v>
      </c>
      <c r="G19" s="123"/>
      <c r="H19" s="121">
        <f t="shared" si="0"/>
        <v>0</v>
      </c>
      <c r="I19" s="125">
        <v>0.08</v>
      </c>
      <c r="J19" s="121">
        <f t="shared" si="1"/>
        <v>0</v>
      </c>
      <c r="K19" s="121">
        <f t="shared" si="2"/>
        <v>0</v>
      </c>
    </row>
    <row r="20" spans="1:14" ht="99" customHeight="1" x14ac:dyDescent="0.2">
      <c r="A20" s="45">
        <v>8</v>
      </c>
      <c r="B20" s="171" t="s">
        <v>169</v>
      </c>
      <c r="C20" s="150"/>
      <c r="D20" s="46"/>
      <c r="E20" s="50" t="s">
        <v>54</v>
      </c>
      <c r="F20" s="100">
        <v>1600</v>
      </c>
      <c r="G20" s="123"/>
      <c r="H20" s="121">
        <f t="shared" si="0"/>
        <v>0</v>
      </c>
      <c r="I20" s="125">
        <v>0.08</v>
      </c>
      <c r="J20" s="121">
        <f t="shared" si="1"/>
        <v>0</v>
      </c>
      <c r="K20" s="121">
        <f t="shared" si="2"/>
        <v>0</v>
      </c>
    </row>
    <row r="21" spans="1:14" ht="166.5" customHeight="1" x14ac:dyDescent="0.2">
      <c r="A21" s="45">
        <v>9</v>
      </c>
      <c r="B21" s="90" t="s">
        <v>170</v>
      </c>
      <c r="C21" s="150"/>
      <c r="D21" s="46"/>
      <c r="E21" s="50" t="s">
        <v>54</v>
      </c>
      <c r="F21" s="100">
        <v>4000</v>
      </c>
      <c r="G21" s="123"/>
      <c r="H21" s="121">
        <f t="shared" si="0"/>
        <v>0</v>
      </c>
      <c r="I21" s="125">
        <v>0.08</v>
      </c>
      <c r="J21" s="121">
        <f t="shared" si="1"/>
        <v>0</v>
      </c>
      <c r="K21" s="121">
        <f t="shared" si="2"/>
        <v>0</v>
      </c>
    </row>
    <row r="22" spans="1:14" ht="174" customHeight="1" x14ac:dyDescent="0.2">
      <c r="A22" s="45">
        <v>10</v>
      </c>
      <c r="B22" s="90" t="s">
        <v>162</v>
      </c>
      <c r="C22" s="150"/>
      <c r="D22" s="46"/>
      <c r="E22" s="50" t="s">
        <v>54</v>
      </c>
      <c r="F22" s="100">
        <v>4000</v>
      </c>
      <c r="G22" s="123"/>
      <c r="H22" s="121">
        <f t="shared" si="0"/>
        <v>0</v>
      </c>
      <c r="I22" s="125">
        <v>0.08</v>
      </c>
      <c r="J22" s="121">
        <f t="shared" si="1"/>
        <v>0</v>
      </c>
      <c r="K22" s="121">
        <f t="shared" si="2"/>
        <v>0</v>
      </c>
    </row>
    <row r="23" spans="1:14" ht="183.75" customHeight="1" x14ac:dyDescent="0.2">
      <c r="A23" s="45">
        <v>11</v>
      </c>
      <c r="B23" s="90" t="s">
        <v>163</v>
      </c>
      <c r="C23" s="150"/>
      <c r="D23" s="46"/>
      <c r="E23" s="50" t="s">
        <v>54</v>
      </c>
      <c r="F23" s="100">
        <v>200</v>
      </c>
      <c r="G23" s="123"/>
      <c r="H23" s="121">
        <f t="shared" si="0"/>
        <v>0</v>
      </c>
      <c r="I23" s="125">
        <v>0.08</v>
      </c>
      <c r="J23" s="121">
        <f t="shared" si="1"/>
        <v>0</v>
      </c>
      <c r="K23" s="121">
        <f t="shared" si="2"/>
        <v>0</v>
      </c>
    </row>
    <row r="24" spans="1:14" ht="182.25" customHeight="1" thickBot="1" x14ac:dyDescent="0.25">
      <c r="A24" s="45">
        <v>12</v>
      </c>
      <c r="B24" s="90" t="s">
        <v>167</v>
      </c>
      <c r="C24" s="156"/>
      <c r="D24" s="46"/>
      <c r="E24" s="50" t="s">
        <v>54</v>
      </c>
      <c r="F24" s="100">
        <v>300</v>
      </c>
      <c r="G24" s="123"/>
      <c r="H24" s="172">
        <f t="shared" si="0"/>
        <v>0</v>
      </c>
      <c r="I24" s="152">
        <v>0.08</v>
      </c>
      <c r="J24" s="172">
        <f t="shared" si="1"/>
        <v>0</v>
      </c>
      <c r="K24" s="172">
        <f t="shared" si="2"/>
        <v>0</v>
      </c>
    </row>
    <row r="25" spans="1:14" ht="13.5" thickBot="1" x14ac:dyDescent="0.25">
      <c r="A25" s="237"/>
      <c r="B25" s="241"/>
      <c r="H25" s="524" t="s">
        <v>7</v>
      </c>
      <c r="I25" s="525"/>
      <c r="J25" s="77">
        <f>SUM(J13:J24)</f>
        <v>0</v>
      </c>
      <c r="K25" s="173">
        <f>SUM(K13:K24)</f>
        <v>0</v>
      </c>
    </row>
    <row r="28" spans="1:14" ht="15.75" x14ac:dyDescent="0.2">
      <c r="B28" s="274" t="s">
        <v>276</v>
      </c>
      <c r="C28" s="275"/>
      <c r="D28" s="275"/>
      <c r="E28" s="275"/>
      <c r="F28" s="275"/>
      <c r="G28" s="275"/>
      <c r="H28" s="276"/>
      <c r="I28" s="277"/>
      <c r="J28" s="383"/>
      <c r="K28" s="313"/>
      <c r="L28" s="313"/>
      <c r="M28" s="313"/>
      <c r="N28" s="313"/>
    </row>
    <row r="29" spans="1:14" ht="15" x14ac:dyDescent="0.2">
      <c r="B29" s="313"/>
      <c r="C29" s="313"/>
      <c r="D29" s="313"/>
      <c r="E29" s="313"/>
      <c r="F29" s="313"/>
      <c r="G29" s="313"/>
      <c r="H29" s="313"/>
      <c r="I29" s="313"/>
      <c r="J29" s="384"/>
      <c r="K29" s="313"/>
      <c r="L29" s="313"/>
      <c r="M29" s="313"/>
      <c r="N29" s="313"/>
    </row>
    <row r="30" spans="1:14" ht="15" x14ac:dyDescent="0.2">
      <c r="B30" s="313"/>
      <c r="C30" s="313"/>
      <c r="D30" s="385" t="s">
        <v>274</v>
      </c>
      <c r="E30" s="313"/>
      <c r="F30" s="313"/>
      <c r="G30" s="313"/>
      <c r="H30" s="313"/>
      <c r="I30" s="313"/>
      <c r="J30" s="384"/>
      <c r="K30" s="313"/>
      <c r="L30" s="313"/>
      <c r="M30" s="313"/>
      <c r="N30" s="313"/>
    </row>
    <row r="31" spans="1:14" ht="15.75" customHeight="1" x14ac:dyDescent="0.2"/>
  </sheetData>
  <mergeCells count="7">
    <mergeCell ref="H25:I25"/>
    <mergeCell ref="A10:K11"/>
    <mergeCell ref="I1:J1"/>
    <mergeCell ref="D2:G2"/>
    <mergeCell ref="F3:I3"/>
    <mergeCell ref="B6:E6"/>
    <mergeCell ref="B8:E8"/>
  </mergeCells>
  <pageMargins left="0.23622047244094491" right="0.23622047244094491" top="0.74803149606299213" bottom="0.35433070866141736" header="0.31496062992125984" footer="0.31496062992125984"/>
  <pageSetup paperSize="9" scale="95" fitToHeight="0" orientation="landscape" r:id="rId1"/>
  <headerFooter>
    <oddFooter>&amp;CStrona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sheetPr>
  <dimension ref="A1:K28"/>
  <sheetViews>
    <sheetView topLeftCell="A16" workbookViewId="0">
      <selection activeCell="B14" sqref="B14"/>
    </sheetView>
  </sheetViews>
  <sheetFormatPr defaultRowHeight="12.75" x14ac:dyDescent="0.2"/>
  <cols>
    <col min="1" max="1" width="9.42578125" customWidth="1"/>
    <col min="2" max="2" width="46" customWidth="1"/>
    <col min="3" max="3" width="10.5703125" customWidth="1"/>
    <col min="4" max="4" width="11.7109375" customWidth="1"/>
    <col min="5" max="5" width="7.28515625" customWidth="1"/>
    <col min="6" max="6" width="11.85546875" customWidth="1"/>
    <col min="7" max="7" width="7.5703125" customWidth="1"/>
    <col min="8" max="8" width="8.7109375" customWidth="1"/>
    <col min="9" max="9" width="6.85546875" customWidth="1"/>
    <col min="10" max="10" width="12.140625" customWidth="1"/>
    <col min="11" max="11" width="12.7109375" customWidth="1"/>
  </cols>
  <sheetData>
    <row r="1" spans="1:11" ht="15" x14ac:dyDescent="0.25">
      <c r="A1" s="267" t="s">
        <v>275</v>
      </c>
      <c r="F1" s="407" t="s">
        <v>268</v>
      </c>
      <c r="G1" s="407"/>
    </row>
    <row r="2" spans="1:11" ht="15" x14ac:dyDescent="0.25">
      <c r="A2" s="267"/>
      <c r="E2" s="408"/>
      <c r="F2" s="408"/>
      <c r="G2" s="408"/>
      <c r="H2" s="408"/>
    </row>
    <row r="3" spans="1:11" ht="15" x14ac:dyDescent="0.25">
      <c r="A3" s="267"/>
      <c r="D3" s="408" t="s">
        <v>269</v>
      </c>
      <c r="E3" s="408"/>
      <c r="F3" s="408"/>
      <c r="G3" s="408"/>
      <c r="H3" s="268"/>
    </row>
    <row r="5" spans="1:11" x14ac:dyDescent="0.2">
      <c r="A5" s="269" t="s">
        <v>270</v>
      </c>
      <c r="B5" s="269"/>
      <c r="C5" s="269"/>
      <c r="D5" s="270"/>
    </row>
    <row r="6" spans="1:11" x14ac:dyDescent="0.2">
      <c r="A6" s="409" t="s">
        <v>271</v>
      </c>
      <c r="B6" s="409"/>
      <c r="C6" s="409"/>
      <c r="D6" s="409"/>
    </row>
    <row r="7" spans="1:11" x14ac:dyDescent="0.2">
      <c r="A7" s="271" t="s">
        <v>272</v>
      </c>
      <c r="B7" s="271"/>
      <c r="C7" s="271"/>
      <c r="D7" s="271"/>
    </row>
    <row r="8" spans="1:11" x14ac:dyDescent="0.2">
      <c r="A8" s="410" t="s">
        <v>273</v>
      </c>
      <c r="B8" s="410"/>
      <c r="C8" s="410"/>
      <c r="D8" s="410"/>
    </row>
    <row r="10" spans="1:11" x14ac:dyDescent="0.2">
      <c r="A10" s="281"/>
      <c r="B10" s="280"/>
      <c r="C10" s="280"/>
      <c r="D10" s="283"/>
    </row>
    <row r="11" spans="1:11" x14ac:dyDescent="0.2">
      <c r="A11" s="411" t="s">
        <v>135</v>
      </c>
      <c r="B11" s="412"/>
      <c r="C11" s="412"/>
      <c r="D11" s="284"/>
      <c r="E11" s="84"/>
      <c r="F11" s="84"/>
      <c r="G11" s="84"/>
      <c r="H11" s="84"/>
      <c r="I11" s="84"/>
      <c r="J11" s="84"/>
      <c r="K11" s="84"/>
    </row>
    <row r="12" spans="1:11" ht="13.5" thickBot="1" x14ac:dyDescent="0.25">
      <c r="A12" s="282"/>
      <c r="B12" s="85"/>
      <c r="C12" s="85"/>
      <c r="D12" s="285"/>
      <c r="E12" s="85"/>
      <c r="F12" s="85"/>
      <c r="G12" s="85"/>
      <c r="H12" s="85"/>
      <c r="I12" s="85"/>
      <c r="J12" s="85"/>
      <c r="K12" s="85"/>
    </row>
    <row r="13" spans="1:11" ht="56.25" x14ac:dyDescent="0.2">
      <c r="A13" s="68" t="s">
        <v>134</v>
      </c>
      <c r="B13" s="69" t="s">
        <v>8</v>
      </c>
      <c r="C13" s="70" t="s">
        <v>10</v>
      </c>
      <c r="D13" s="71" t="s">
        <v>11</v>
      </c>
      <c r="E13" s="70" t="s">
        <v>1</v>
      </c>
      <c r="F13" s="72" t="s">
        <v>136</v>
      </c>
      <c r="G13" s="70" t="s">
        <v>2</v>
      </c>
      <c r="H13" s="70" t="s">
        <v>3</v>
      </c>
      <c r="I13" s="70" t="s">
        <v>4</v>
      </c>
      <c r="J13" s="70" t="s">
        <v>5</v>
      </c>
      <c r="K13" s="70" t="s">
        <v>6</v>
      </c>
    </row>
    <row r="14" spans="1:11" ht="107.25" customHeight="1" x14ac:dyDescent="0.2">
      <c r="A14" s="68">
        <v>1</v>
      </c>
      <c r="B14" s="73" t="s">
        <v>175</v>
      </c>
      <c r="C14" s="70"/>
      <c r="D14" s="71"/>
      <c r="E14" s="70" t="s">
        <v>54</v>
      </c>
      <c r="F14" s="72">
        <v>400</v>
      </c>
      <c r="G14" s="74"/>
      <c r="H14" s="74">
        <f>ROUND(G14*I14+G14,2)</f>
        <v>0</v>
      </c>
      <c r="I14" s="75">
        <v>0.08</v>
      </c>
      <c r="J14" s="74">
        <f>ROUND(G14*F14,2)</f>
        <v>0</v>
      </c>
      <c r="K14" s="74">
        <f>ROUND(F14*H14,2)</f>
        <v>0</v>
      </c>
    </row>
    <row r="15" spans="1:11" ht="131.25" customHeight="1" thickBot="1" x14ac:dyDescent="0.25">
      <c r="A15" s="49">
        <v>2</v>
      </c>
      <c r="B15" s="73" t="s">
        <v>176</v>
      </c>
      <c r="C15" s="50"/>
      <c r="D15" s="50"/>
      <c r="E15" s="50" t="s">
        <v>54</v>
      </c>
      <c r="F15" s="54">
        <v>200</v>
      </c>
      <c r="G15" s="55"/>
      <c r="H15" s="74">
        <f>ROUND(G15*I15+G15,2)</f>
        <v>0</v>
      </c>
      <c r="I15" s="56">
        <v>0.08</v>
      </c>
      <c r="J15" s="74">
        <f>ROUND(G15*F15,2)</f>
        <v>0</v>
      </c>
      <c r="K15" s="74">
        <f>ROUND(F15*H15,2)</f>
        <v>0</v>
      </c>
    </row>
    <row r="16" spans="1:11" ht="13.5" thickBot="1" x14ac:dyDescent="0.25">
      <c r="A16" s="46"/>
      <c r="B16" s="228"/>
      <c r="C16" s="19"/>
      <c r="D16" s="20"/>
      <c r="E16" s="20"/>
      <c r="F16" s="19"/>
      <c r="G16" s="21"/>
      <c r="H16" s="81"/>
      <c r="I16" s="76" t="s">
        <v>7</v>
      </c>
      <c r="J16" s="77">
        <f>SUM(J14:J15)</f>
        <v>0</v>
      </c>
      <c r="K16" s="78">
        <f>SUM(K14:K15)</f>
        <v>0</v>
      </c>
    </row>
    <row r="17" spans="1:11" x14ac:dyDescent="0.2">
      <c r="A17" s="6"/>
      <c r="B17" s="21"/>
      <c r="C17" s="19"/>
      <c r="D17" s="20"/>
      <c r="E17" s="20"/>
      <c r="F17" s="19"/>
      <c r="G17" s="21"/>
      <c r="H17" s="81"/>
      <c r="I17" s="12"/>
    </row>
    <row r="18" spans="1:11" ht="15.75" x14ac:dyDescent="0.2">
      <c r="A18" s="274" t="s">
        <v>276</v>
      </c>
      <c r="B18" s="275"/>
      <c r="C18" s="275"/>
      <c r="D18" s="275"/>
      <c r="E18" s="275"/>
      <c r="F18" s="275"/>
      <c r="G18" s="276"/>
      <c r="H18" s="277"/>
      <c r="I18" s="278"/>
      <c r="J18" s="12"/>
      <c r="K18" s="12"/>
    </row>
    <row r="19" spans="1:11" x14ac:dyDescent="0.2">
      <c r="I19" s="62"/>
      <c r="J19" s="12"/>
      <c r="K19" s="12"/>
    </row>
    <row r="20" spans="1:11" x14ac:dyDescent="0.2">
      <c r="C20" s="273" t="s">
        <v>274</v>
      </c>
      <c r="I20" s="62"/>
      <c r="J20" s="12"/>
      <c r="K20" s="12"/>
    </row>
    <row r="21" spans="1:11" x14ac:dyDescent="0.2">
      <c r="A21" s="67"/>
      <c r="B21" s="67"/>
      <c r="C21" s="67"/>
      <c r="D21" s="67"/>
      <c r="E21" s="67"/>
      <c r="F21" s="67"/>
      <c r="G21" s="67"/>
      <c r="H21" s="62"/>
      <c r="I21" s="62"/>
    </row>
    <row r="22" spans="1:11" ht="15.75" customHeight="1" x14ac:dyDescent="0.2">
      <c r="A22" s="6"/>
      <c r="B22" s="21"/>
      <c r="C22" s="19"/>
      <c r="D22" s="20"/>
      <c r="E22" s="20"/>
      <c r="F22" s="19"/>
      <c r="G22" s="21"/>
      <c r="H22" s="81"/>
      <c r="I22" s="12"/>
    </row>
    <row r="23" spans="1:11" x14ac:dyDescent="0.2">
      <c r="A23" s="22"/>
      <c r="B23" s="82"/>
      <c r="C23" s="19"/>
      <c r="D23" s="20"/>
      <c r="E23" s="20"/>
      <c r="F23" s="19"/>
      <c r="G23" s="83"/>
      <c r="H23" s="83"/>
      <c r="I23" s="12"/>
    </row>
    <row r="24" spans="1:11" ht="15.75" x14ac:dyDescent="0.25">
      <c r="C24" s="4"/>
      <c r="D24" s="18"/>
      <c r="E24" s="20"/>
      <c r="F24" s="19"/>
      <c r="G24" s="18"/>
      <c r="H24" s="18"/>
    </row>
    <row r="25" spans="1:11" x14ac:dyDescent="0.2">
      <c r="D25" s="18"/>
      <c r="E25" s="20"/>
      <c r="F25" s="19"/>
      <c r="G25" s="18"/>
      <c r="H25" s="18"/>
    </row>
    <row r="26" spans="1:11" x14ac:dyDescent="0.2">
      <c r="D26" s="18"/>
      <c r="E26" s="20"/>
      <c r="F26" s="19"/>
      <c r="G26" s="18"/>
      <c r="H26" s="18"/>
    </row>
    <row r="27" spans="1:11" x14ac:dyDescent="0.2">
      <c r="D27" s="18"/>
      <c r="E27" s="20"/>
      <c r="F27" s="18"/>
      <c r="G27" s="18"/>
      <c r="H27" s="18"/>
    </row>
    <row r="28" spans="1:11" x14ac:dyDescent="0.2">
      <c r="D28" s="18"/>
      <c r="E28" s="20"/>
      <c r="F28" s="18"/>
      <c r="G28" s="18"/>
      <c r="H28" s="18"/>
    </row>
  </sheetData>
  <mergeCells count="6">
    <mergeCell ref="A11:C11"/>
    <mergeCell ref="F1:G1"/>
    <mergeCell ref="E2:H2"/>
    <mergeCell ref="D3:G3"/>
    <mergeCell ref="A6:D6"/>
    <mergeCell ref="A8:D8"/>
  </mergeCells>
  <pageMargins left="0.23622047244094491" right="0.23622047244094491" top="0.74803149606299213" bottom="0.35433070866141736" header="0.31496062992125984" footer="0.31496062992125984"/>
  <pageSetup paperSize="9" orientation="landscape" r:id="rId1"/>
  <headerFooter>
    <oddFooter>Strona &amp;P z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pageSetUpPr fitToPage="1"/>
  </sheetPr>
  <dimension ref="A1:L30"/>
  <sheetViews>
    <sheetView showWhiteSpace="0" topLeftCell="A4" workbookViewId="0">
      <selection activeCell="B1" sqref="B1:K8"/>
    </sheetView>
  </sheetViews>
  <sheetFormatPr defaultRowHeight="12.75" x14ac:dyDescent="0.2"/>
  <cols>
    <col min="1" max="1" width="3.28515625" customWidth="1"/>
    <col min="2" max="2" width="74.140625" customWidth="1"/>
    <col min="3" max="3" width="8.7109375" customWidth="1"/>
    <col min="4" max="4" width="27.7109375" customWidth="1"/>
    <col min="5" max="5" width="6" customWidth="1"/>
    <col min="6" max="6" width="5.5703125" style="11" customWidth="1"/>
    <col min="7" max="7" width="9.7109375" customWidth="1"/>
    <col min="8" max="8" width="10.28515625" customWidth="1"/>
    <col min="9" max="9" width="14.42578125" customWidth="1"/>
    <col min="10" max="10" width="13.28515625" customWidth="1"/>
    <col min="11" max="11" width="15.28515625" customWidth="1"/>
  </cols>
  <sheetData>
    <row r="1" spans="1:11" ht="15.75" x14ac:dyDescent="0.25">
      <c r="B1" s="312" t="s">
        <v>275</v>
      </c>
      <c r="C1" s="313"/>
      <c r="D1" s="313"/>
      <c r="E1" s="313"/>
      <c r="F1" s="313"/>
      <c r="G1" s="313"/>
      <c r="H1" s="313"/>
      <c r="I1" s="427" t="s">
        <v>268</v>
      </c>
      <c r="J1" s="427"/>
    </row>
    <row r="2" spans="1:11" ht="15.75" x14ac:dyDescent="0.2">
      <c r="B2" s="313"/>
      <c r="C2" s="313"/>
      <c r="D2" s="428" t="s">
        <v>269</v>
      </c>
      <c r="E2" s="428"/>
      <c r="F2" s="428"/>
      <c r="G2" s="428"/>
      <c r="H2" s="313"/>
      <c r="I2" s="313"/>
      <c r="J2" s="313"/>
    </row>
    <row r="3" spans="1:11" ht="15.75" x14ac:dyDescent="0.2">
      <c r="B3" s="313"/>
      <c r="C3" s="313"/>
      <c r="D3" s="313"/>
      <c r="E3" s="313"/>
      <c r="F3" s="428"/>
      <c r="G3" s="428"/>
      <c r="H3" s="428"/>
      <c r="I3" s="428"/>
      <c r="J3" s="313"/>
    </row>
    <row r="4" spans="1:11" ht="15.75" x14ac:dyDescent="0.2">
      <c r="B4" s="313"/>
      <c r="C4" s="313"/>
      <c r="D4" s="313"/>
      <c r="E4" s="313"/>
      <c r="F4" s="346"/>
      <c r="G4" s="346"/>
      <c r="H4" s="346"/>
      <c r="I4" s="346"/>
      <c r="J4" s="313"/>
    </row>
    <row r="5" spans="1:11" ht="15.75" x14ac:dyDescent="0.2">
      <c r="B5" s="315" t="s">
        <v>270</v>
      </c>
      <c r="C5" s="315"/>
      <c r="D5" s="315"/>
      <c r="E5" s="316"/>
      <c r="F5" s="346"/>
      <c r="G5" s="346"/>
      <c r="H5" s="346"/>
      <c r="I5" s="346"/>
      <c r="J5" s="313"/>
    </row>
    <row r="6" spans="1:11" ht="15.75" x14ac:dyDescent="0.2">
      <c r="B6" s="429" t="s">
        <v>271</v>
      </c>
      <c r="C6" s="429"/>
      <c r="D6" s="429"/>
      <c r="E6" s="429"/>
      <c r="F6" s="313"/>
      <c r="G6" s="313"/>
      <c r="H6" s="313"/>
      <c r="I6" s="313"/>
      <c r="J6" s="313"/>
    </row>
    <row r="7" spans="1:11" ht="15.75" x14ac:dyDescent="0.2">
      <c r="B7" s="317" t="s">
        <v>272</v>
      </c>
      <c r="C7" s="317"/>
      <c r="D7" s="317"/>
      <c r="E7" s="317"/>
      <c r="F7" s="313"/>
      <c r="G7" s="313"/>
      <c r="H7" s="313"/>
      <c r="I7" s="313"/>
      <c r="J7" s="313"/>
    </row>
    <row r="8" spans="1:11" ht="15.75" x14ac:dyDescent="0.2">
      <c r="B8" s="430" t="s">
        <v>273</v>
      </c>
      <c r="C8" s="430"/>
      <c r="D8" s="430"/>
      <c r="E8" s="430"/>
      <c r="F8" s="313"/>
      <c r="G8" s="313"/>
      <c r="H8" s="313"/>
      <c r="I8" s="313"/>
      <c r="J8" s="313"/>
    </row>
    <row r="10" spans="1:11" ht="13.5" thickBot="1" x14ac:dyDescent="0.25">
      <c r="A10" s="103"/>
      <c r="B10" s="103"/>
      <c r="C10" s="103"/>
      <c r="D10" s="103"/>
      <c r="E10" s="103"/>
      <c r="F10" s="103"/>
      <c r="G10" s="103"/>
      <c r="H10" s="103"/>
      <c r="I10" s="103"/>
      <c r="J10" s="103"/>
      <c r="K10" s="103"/>
    </row>
    <row r="11" spans="1:11" ht="13.5" thickBot="1" x14ac:dyDescent="0.25">
      <c r="A11" s="473" t="s">
        <v>260</v>
      </c>
      <c r="B11" s="474"/>
      <c r="C11" s="106"/>
      <c r="D11" s="106"/>
      <c r="E11" s="106"/>
      <c r="F11" s="106"/>
      <c r="G11" s="106"/>
      <c r="H11" s="106"/>
      <c r="I11" s="106"/>
      <c r="J11" s="106"/>
      <c r="K11" s="107"/>
    </row>
    <row r="12" spans="1:11" ht="67.5" x14ac:dyDescent="0.2">
      <c r="A12" s="70" t="s">
        <v>0</v>
      </c>
      <c r="B12" s="69" t="s">
        <v>8</v>
      </c>
      <c r="C12" s="70" t="s">
        <v>10</v>
      </c>
      <c r="D12" s="128" t="s">
        <v>11</v>
      </c>
      <c r="E12" s="70" t="s">
        <v>1</v>
      </c>
      <c r="F12" s="50" t="s">
        <v>158</v>
      </c>
      <c r="G12" s="70" t="s">
        <v>2</v>
      </c>
      <c r="H12" s="70" t="s">
        <v>3</v>
      </c>
      <c r="I12" s="70" t="s">
        <v>4</v>
      </c>
      <c r="J12" s="70" t="s">
        <v>5</v>
      </c>
      <c r="K12" s="108" t="s">
        <v>6</v>
      </c>
    </row>
    <row r="13" spans="1:11" ht="41.25" customHeight="1" x14ac:dyDescent="0.2">
      <c r="A13" s="45">
        <v>1</v>
      </c>
      <c r="B13" s="169" t="s">
        <v>60</v>
      </c>
      <c r="C13" s="145"/>
      <c r="D13" s="59"/>
      <c r="E13" s="50" t="s">
        <v>54</v>
      </c>
      <c r="F13" s="45">
        <v>800</v>
      </c>
      <c r="G13" s="123"/>
      <c r="H13" s="121">
        <f>ROUND(G13*I13+G13,2)</f>
        <v>0</v>
      </c>
      <c r="I13" s="125">
        <v>0.08</v>
      </c>
      <c r="J13" s="121">
        <f>ROUND(G13*F13,2)</f>
        <v>0</v>
      </c>
      <c r="K13" s="121">
        <f>ROUND(H13*F13,2)</f>
        <v>0</v>
      </c>
    </row>
    <row r="14" spans="1:11" ht="96.75" customHeight="1" x14ac:dyDescent="0.2">
      <c r="A14" s="148">
        <v>2</v>
      </c>
      <c r="B14" s="170" t="s">
        <v>61</v>
      </c>
      <c r="C14" s="149"/>
      <c r="D14" s="160"/>
      <c r="E14" s="50" t="s">
        <v>54</v>
      </c>
      <c r="F14" s="148">
        <v>1000</v>
      </c>
      <c r="G14" s="123"/>
      <c r="H14" s="121">
        <f t="shared" ref="H14:H16" si="0">ROUND(G14*I14+G14,2)</f>
        <v>0</v>
      </c>
      <c r="I14" s="152">
        <v>0.08</v>
      </c>
      <c r="J14" s="121">
        <f t="shared" ref="J14:J16" si="1">ROUND(G14*F14,2)</f>
        <v>0</v>
      </c>
      <c r="K14" s="121">
        <f t="shared" ref="K14:K16" si="2">ROUND(H14*F14,2)</f>
        <v>0</v>
      </c>
    </row>
    <row r="15" spans="1:11" ht="30" customHeight="1" x14ac:dyDescent="0.2">
      <c r="A15" s="45">
        <v>3</v>
      </c>
      <c r="B15" s="90" t="s">
        <v>62</v>
      </c>
      <c r="C15" s="150"/>
      <c r="D15" s="59"/>
      <c r="E15" s="50" t="s">
        <v>54</v>
      </c>
      <c r="F15" s="45">
        <v>2000</v>
      </c>
      <c r="G15" s="123"/>
      <c r="H15" s="121">
        <f t="shared" si="0"/>
        <v>0</v>
      </c>
      <c r="I15" s="125">
        <v>0.08</v>
      </c>
      <c r="J15" s="121">
        <f t="shared" si="1"/>
        <v>0</v>
      </c>
      <c r="K15" s="121">
        <f t="shared" si="2"/>
        <v>0</v>
      </c>
    </row>
    <row r="16" spans="1:11" ht="30.75" customHeight="1" thickBot="1" x14ac:dyDescent="0.25">
      <c r="A16" s="206">
        <v>4</v>
      </c>
      <c r="B16" s="90" t="s">
        <v>63</v>
      </c>
      <c r="C16" s="150"/>
      <c r="D16" s="59"/>
      <c r="E16" s="207" t="s">
        <v>54</v>
      </c>
      <c r="F16" s="210">
        <v>800</v>
      </c>
      <c r="G16" s="211"/>
      <c r="H16" s="121">
        <f t="shared" si="0"/>
        <v>0</v>
      </c>
      <c r="I16" s="212">
        <v>0.08</v>
      </c>
      <c r="J16" s="242">
        <f t="shared" si="1"/>
        <v>0</v>
      </c>
      <c r="K16" s="172">
        <f t="shared" si="2"/>
        <v>0</v>
      </c>
    </row>
    <row r="17" spans="1:12" ht="13.5" thickBot="1" x14ac:dyDescent="0.25">
      <c r="A17" s="46"/>
      <c r="B17" s="46"/>
      <c r="C17" s="46"/>
      <c r="D17" s="46"/>
      <c r="E17" s="46"/>
      <c r="F17" s="46"/>
      <c r="G17" s="165"/>
      <c r="H17" s="526" t="s">
        <v>7</v>
      </c>
      <c r="I17" s="526"/>
      <c r="J17" s="247">
        <f>SUM(J13:J16)</f>
        <v>0</v>
      </c>
      <c r="K17" s="173">
        <f>SUM(K13:K16)</f>
        <v>0</v>
      </c>
    </row>
    <row r="18" spans="1:12" ht="14.25" customHeight="1" x14ac:dyDescent="0.2">
      <c r="A18" s="46"/>
      <c r="B18" s="220" t="s">
        <v>187</v>
      </c>
      <c r="C18" s="221"/>
      <c r="D18" s="221"/>
      <c r="E18" s="527"/>
      <c r="F18" s="527"/>
      <c r="G18" s="527"/>
      <c r="H18" s="527"/>
      <c r="I18" s="527"/>
      <c r="J18" s="527"/>
      <c r="K18" s="466"/>
    </row>
    <row r="19" spans="1:12" ht="66.75" customHeight="1" x14ac:dyDescent="0.2">
      <c r="A19" s="46"/>
      <c r="B19" s="522" t="s">
        <v>247</v>
      </c>
      <c r="C19" s="523"/>
      <c r="D19" s="523"/>
      <c r="E19" s="523"/>
      <c r="F19" s="523"/>
      <c r="G19" s="523"/>
      <c r="H19" s="523"/>
      <c r="I19" s="523"/>
      <c r="J19" s="523"/>
      <c r="K19" s="523"/>
    </row>
    <row r="20" spans="1:12" x14ac:dyDescent="0.2">
      <c r="A20" s="176"/>
      <c r="B20" s="176"/>
      <c r="C20" s="176"/>
      <c r="D20" s="176"/>
      <c r="E20" s="176"/>
      <c r="F20" s="176"/>
      <c r="G20" s="176"/>
      <c r="H20" s="176"/>
      <c r="I20" s="176"/>
      <c r="J20" s="176"/>
      <c r="K20" s="176"/>
      <c r="L20" s="176"/>
    </row>
    <row r="21" spans="1:12" x14ac:dyDescent="0.2">
      <c r="A21" s="176"/>
      <c r="B21" s="176"/>
      <c r="C21" s="176"/>
      <c r="D21" s="176"/>
      <c r="E21" s="176"/>
      <c r="F21" s="176"/>
      <c r="G21" s="176"/>
      <c r="H21" s="176"/>
      <c r="I21" s="176"/>
      <c r="J21" s="176"/>
      <c r="K21" s="176"/>
      <c r="L21" s="176"/>
    </row>
    <row r="22" spans="1:12" ht="15" x14ac:dyDescent="0.2">
      <c r="A22" s="176"/>
      <c r="B22" s="386" t="s">
        <v>287</v>
      </c>
      <c r="C22" s="387"/>
      <c r="D22" s="387"/>
      <c r="E22" s="387"/>
      <c r="F22" s="387"/>
      <c r="G22" s="387"/>
      <c r="H22" s="388"/>
      <c r="I22" s="389"/>
      <c r="J22" s="353"/>
      <c r="K22" s="354"/>
      <c r="L22" s="176"/>
    </row>
    <row r="23" spans="1:12" ht="15.75" customHeight="1" x14ac:dyDescent="0.2">
      <c r="A23" s="176"/>
      <c r="B23" s="354"/>
      <c r="C23" s="354"/>
      <c r="D23" s="354"/>
      <c r="E23" s="354"/>
      <c r="F23" s="354"/>
      <c r="G23" s="354"/>
      <c r="H23" s="354"/>
      <c r="I23" s="354"/>
      <c r="J23" s="390"/>
      <c r="K23" s="354"/>
      <c r="L23" s="176"/>
    </row>
    <row r="24" spans="1:12" ht="12.75" customHeight="1" x14ac:dyDescent="0.2">
      <c r="A24" s="176"/>
      <c r="B24" s="354"/>
      <c r="C24" s="354"/>
      <c r="D24" s="391" t="s">
        <v>274</v>
      </c>
      <c r="E24" s="354"/>
      <c r="F24" s="354"/>
      <c r="G24" s="354"/>
      <c r="H24" s="354"/>
      <c r="I24" s="354"/>
      <c r="J24" s="390"/>
      <c r="K24" s="354"/>
      <c r="L24" s="176"/>
    </row>
    <row r="25" spans="1:12" x14ac:dyDescent="0.2">
      <c r="A25" s="176"/>
      <c r="B25" s="176"/>
      <c r="C25" s="176"/>
      <c r="D25" s="176"/>
      <c r="E25" s="176"/>
      <c r="F25" s="176"/>
      <c r="G25" s="176"/>
      <c r="H25" s="176"/>
      <c r="I25" s="176"/>
      <c r="J25" s="176"/>
      <c r="K25" s="176"/>
      <c r="L25" s="176"/>
    </row>
    <row r="26" spans="1:12" x14ac:dyDescent="0.2">
      <c r="A26" s="176"/>
      <c r="B26" s="176"/>
      <c r="C26" s="176"/>
      <c r="D26" s="176"/>
      <c r="E26" s="176"/>
      <c r="F26" s="176"/>
      <c r="G26" s="176"/>
      <c r="H26" s="176"/>
      <c r="I26" s="176"/>
      <c r="J26" s="176"/>
      <c r="K26" s="176"/>
      <c r="L26" s="176"/>
    </row>
    <row r="27" spans="1:12" x14ac:dyDescent="0.2">
      <c r="A27" s="176"/>
      <c r="B27" s="176"/>
      <c r="C27" s="176"/>
      <c r="D27" s="176"/>
      <c r="E27" s="176"/>
      <c r="F27" s="176"/>
      <c r="G27" s="176"/>
      <c r="H27" s="176"/>
      <c r="I27" s="176"/>
      <c r="J27" s="176"/>
      <c r="K27" s="176"/>
      <c r="L27" s="176"/>
    </row>
    <row r="28" spans="1:12" x14ac:dyDescent="0.2">
      <c r="A28" s="32"/>
      <c r="B28" s="32"/>
      <c r="C28" s="18"/>
      <c r="D28" s="18"/>
      <c r="E28" s="18"/>
      <c r="F28" s="18"/>
      <c r="G28" s="18"/>
      <c r="H28" s="18"/>
      <c r="I28" s="18"/>
    </row>
    <row r="29" spans="1:12" x14ac:dyDescent="0.2">
      <c r="A29" s="32"/>
      <c r="B29" s="32"/>
      <c r="C29" s="18"/>
      <c r="D29" s="18"/>
      <c r="E29" s="18"/>
      <c r="F29" s="18"/>
      <c r="G29" s="18"/>
      <c r="H29" s="18"/>
      <c r="I29" s="18"/>
    </row>
    <row r="30" spans="1:12" x14ac:dyDescent="0.2">
      <c r="A30" s="32"/>
      <c r="B30" s="32"/>
      <c r="C30" s="18"/>
      <c r="D30" s="18"/>
      <c r="E30" s="18"/>
      <c r="F30" s="18"/>
      <c r="G30" s="18"/>
      <c r="H30" s="18"/>
      <c r="I30" s="18"/>
    </row>
  </sheetData>
  <mergeCells count="9">
    <mergeCell ref="H17:I17"/>
    <mergeCell ref="B19:K19"/>
    <mergeCell ref="E18:K18"/>
    <mergeCell ref="A11:B11"/>
    <mergeCell ref="I1:J1"/>
    <mergeCell ref="D2:G2"/>
    <mergeCell ref="F3:I3"/>
    <mergeCell ref="B6:E6"/>
    <mergeCell ref="B8:E8"/>
  </mergeCells>
  <pageMargins left="0.23622047244094491" right="0.23622047244094491" top="0.74803149606299213" bottom="0.35433070866141736" header="0.31496062992125984" footer="0.31496062992125984"/>
  <pageSetup paperSize="9" scale="88" fitToHeight="0" orientation="landscape" r:id="rId1"/>
  <headerFooter>
    <oddFooter>&amp;CStrona &amp;P z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pageSetUpPr fitToPage="1"/>
  </sheetPr>
  <dimension ref="A1:FZ27"/>
  <sheetViews>
    <sheetView topLeftCell="A7" workbookViewId="0">
      <selection activeCell="B14" sqref="B14"/>
    </sheetView>
  </sheetViews>
  <sheetFormatPr defaultRowHeight="12.75" x14ac:dyDescent="0.2"/>
  <cols>
    <col min="1" max="1" width="3.28515625" customWidth="1"/>
    <col min="2" max="2" width="71.7109375" customWidth="1"/>
    <col min="3" max="3" width="8.7109375" customWidth="1"/>
    <col min="4" max="4" width="19.7109375" customWidth="1"/>
    <col min="5" max="5" width="6" customWidth="1"/>
    <col min="6" max="6" width="8" style="11" customWidth="1"/>
    <col min="7" max="7" width="10.140625" customWidth="1"/>
    <col min="8" max="8" width="13.28515625" customWidth="1"/>
    <col min="9" max="9" width="23.28515625" customWidth="1"/>
    <col min="10" max="10" width="14.28515625" customWidth="1"/>
    <col min="11" max="11" width="15.85546875" customWidth="1"/>
  </cols>
  <sheetData>
    <row r="1" spans="1:182" ht="15.75" x14ac:dyDescent="0.25">
      <c r="B1" s="312" t="s">
        <v>275</v>
      </c>
      <c r="C1" s="313"/>
      <c r="D1" s="313"/>
      <c r="E1" s="313"/>
      <c r="F1" s="313"/>
      <c r="G1" s="313"/>
      <c r="H1" s="313"/>
      <c r="I1" s="427" t="s">
        <v>268</v>
      </c>
      <c r="J1" s="427"/>
    </row>
    <row r="2" spans="1:182" ht="15.75" x14ac:dyDescent="0.2">
      <c r="B2" s="313"/>
      <c r="C2" s="313"/>
      <c r="D2" s="428" t="s">
        <v>269</v>
      </c>
      <c r="E2" s="428"/>
      <c r="F2" s="428"/>
      <c r="G2" s="428"/>
      <c r="H2" s="313"/>
      <c r="I2" s="313"/>
      <c r="J2" s="313"/>
    </row>
    <row r="3" spans="1:182" ht="15.75" x14ac:dyDescent="0.2">
      <c r="B3" s="313"/>
      <c r="C3" s="313"/>
      <c r="D3" s="313"/>
      <c r="E3" s="313"/>
      <c r="F3" s="428"/>
      <c r="G3" s="428"/>
      <c r="H3" s="428"/>
      <c r="I3" s="428"/>
      <c r="J3" s="313"/>
    </row>
    <row r="4" spans="1:182" ht="15.75" x14ac:dyDescent="0.2">
      <c r="B4" s="313"/>
      <c r="C4" s="313"/>
      <c r="D4" s="313"/>
      <c r="E4" s="313"/>
      <c r="F4" s="346"/>
      <c r="G4" s="346"/>
      <c r="H4" s="346"/>
      <c r="I4" s="346"/>
      <c r="J4" s="313"/>
    </row>
    <row r="5" spans="1:182" ht="15.75" x14ac:dyDescent="0.2">
      <c r="B5" s="315" t="s">
        <v>270</v>
      </c>
      <c r="C5" s="315"/>
      <c r="D5" s="315"/>
      <c r="E5" s="316"/>
      <c r="F5" s="346"/>
      <c r="G5" s="346"/>
      <c r="H5" s="346"/>
      <c r="I5" s="346"/>
      <c r="J5" s="313"/>
    </row>
    <row r="6" spans="1:182" ht="15.75" x14ac:dyDescent="0.2">
      <c r="B6" s="429" t="s">
        <v>271</v>
      </c>
      <c r="C6" s="429"/>
      <c r="D6" s="429"/>
      <c r="E6" s="429"/>
      <c r="F6" s="313"/>
      <c r="G6" s="313"/>
      <c r="H6" s="313"/>
      <c r="I6" s="313"/>
      <c r="J6" s="313"/>
    </row>
    <row r="7" spans="1:182" ht="15.75" x14ac:dyDescent="0.2">
      <c r="B7" s="317" t="s">
        <v>272</v>
      </c>
      <c r="C7" s="317"/>
      <c r="D7" s="317"/>
      <c r="E7" s="317"/>
      <c r="F7" s="313"/>
      <c r="G7" s="313"/>
      <c r="H7" s="313"/>
      <c r="I7" s="313"/>
      <c r="J7" s="313"/>
    </row>
    <row r="8" spans="1:182" ht="15.75" x14ac:dyDescent="0.2">
      <c r="B8" s="430" t="s">
        <v>273</v>
      </c>
      <c r="C8" s="430"/>
      <c r="D8" s="430"/>
      <c r="E8" s="430"/>
      <c r="F8" s="313"/>
      <c r="G8" s="313"/>
      <c r="H8" s="313"/>
      <c r="I8" s="313"/>
      <c r="J8" s="313"/>
    </row>
    <row r="9" spans="1:182" ht="13.5" thickBot="1" x14ac:dyDescent="0.25">
      <c r="A9" s="103"/>
      <c r="B9" s="103"/>
      <c r="C9" s="103"/>
      <c r="D9" s="103"/>
      <c r="E9" s="103"/>
      <c r="F9" s="103"/>
      <c r="G9" s="103"/>
      <c r="H9" s="103"/>
      <c r="I9" s="103"/>
      <c r="J9" s="103"/>
      <c r="K9" s="103"/>
    </row>
    <row r="10" spans="1:182" ht="13.5" thickBot="1" x14ac:dyDescent="0.25">
      <c r="A10" s="531" t="s">
        <v>261</v>
      </c>
      <c r="B10" s="532"/>
      <c r="C10" s="106"/>
      <c r="D10" s="106"/>
      <c r="E10" s="106"/>
      <c r="F10" s="106"/>
      <c r="G10" s="106"/>
      <c r="H10" s="106"/>
      <c r="I10" s="106"/>
      <c r="J10" s="106"/>
      <c r="K10" s="107"/>
    </row>
    <row r="11" spans="1:182" ht="67.5" x14ac:dyDescent="0.2">
      <c r="A11" s="70" t="s">
        <v>0</v>
      </c>
      <c r="B11" s="69" t="s">
        <v>8</v>
      </c>
      <c r="C11" s="70" t="s">
        <v>10</v>
      </c>
      <c r="D11" s="128" t="s">
        <v>11</v>
      </c>
      <c r="E11" s="70" t="s">
        <v>1</v>
      </c>
      <c r="F11" s="50" t="s">
        <v>158</v>
      </c>
      <c r="G11" s="70" t="s">
        <v>2</v>
      </c>
      <c r="H11" s="70" t="s">
        <v>3</v>
      </c>
      <c r="I11" s="70" t="s">
        <v>4</v>
      </c>
      <c r="J11" s="70" t="s">
        <v>5</v>
      </c>
      <c r="K11" s="108" t="s">
        <v>6</v>
      </c>
    </row>
    <row r="12" spans="1:182" ht="129.75" customHeight="1" x14ac:dyDescent="0.2">
      <c r="A12" s="45">
        <v>1</v>
      </c>
      <c r="B12" s="145" t="s">
        <v>171</v>
      </c>
      <c r="C12" s="145"/>
      <c r="D12" s="59"/>
      <c r="E12" s="50" t="s">
        <v>54</v>
      </c>
      <c r="F12" s="45">
        <v>1000</v>
      </c>
      <c r="G12" s="123"/>
      <c r="H12" s="121">
        <f>ROUND(G12*I12+G12,2)</f>
        <v>0</v>
      </c>
      <c r="I12" s="125">
        <v>0.08</v>
      </c>
      <c r="J12" s="121">
        <f>ROUND(G12*F12,2)</f>
        <v>0</v>
      </c>
      <c r="K12" s="121">
        <f>ROUND(H12*F12,2)</f>
        <v>0</v>
      </c>
    </row>
    <row r="13" spans="1:182" ht="65.25" customHeight="1" x14ac:dyDescent="0.2">
      <c r="A13" s="148">
        <v>2</v>
      </c>
      <c r="B13" s="149" t="s">
        <v>172</v>
      </c>
      <c r="C13" s="149"/>
      <c r="D13" s="160"/>
      <c r="E13" s="50" t="s">
        <v>54</v>
      </c>
      <c r="F13" s="148">
        <v>7000</v>
      </c>
      <c r="G13" s="123"/>
      <c r="H13" s="121">
        <f t="shared" ref="H13:H14" si="0">ROUND(G13*I13+G13,2)</f>
        <v>0</v>
      </c>
      <c r="I13" s="152">
        <v>0.08</v>
      </c>
      <c r="J13" s="121">
        <f t="shared" ref="J13:J14" si="1">ROUND(G13*F13,2)</f>
        <v>0</v>
      </c>
      <c r="K13" s="121">
        <f t="shared" ref="K13:K14" si="2">ROUND(H13*F13,2)</f>
        <v>0</v>
      </c>
    </row>
    <row r="14" spans="1:182" ht="78.75" thickBot="1" x14ac:dyDescent="0.25">
      <c r="A14" s="45">
        <v>3</v>
      </c>
      <c r="B14" s="150" t="s">
        <v>173</v>
      </c>
      <c r="C14" s="150"/>
      <c r="D14" s="59"/>
      <c r="E14" s="50" t="s">
        <v>54</v>
      </c>
      <c r="F14" s="45">
        <v>10000</v>
      </c>
      <c r="G14" s="123"/>
      <c r="H14" s="172">
        <f t="shared" si="0"/>
        <v>0</v>
      </c>
      <c r="I14" s="201">
        <v>0.08</v>
      </c>
      <c r="J14" s="172">
        <f t="shared" si="1"/>
        <v>0</v>
      </c>
      <c r="K14" s="172">
        <f t="shared" si="2"/>
        <v>0</v>
      </c>
    </row>
    <row r="15" spans="1:182" ht="15.6" customHeight="1" thickBot="1" x14ac:dyDescent="0.25">
      <c r="A15" s="17"/>
      <c r="B15" s="17"/>
      <c r="C15" s="17"/>
      <c r="D15" s="17"/>
      <c r="E15" s="17"/>
      <c r="F15" s="215"/>
      <c r="G15" s="243"/>
      <c r="H15" s="528" t="s">
        <v>7</v>
      </c>
      <c r="I15" s="529"/>
      <c r="J15" s="127">
        <f>SUM(J12:J14)</f>
        <v>0</v>
      </c>
      <c r="K15" s="78">
        <f>SUM(K12:K14)</f>
        <v>0</v>
      </c>
    </row>
    <row r="16" spans="1:182" s="36" customFormat="1" ht="137.1" customHeight="1" x14ac:dyDescent="0.2">
      <c r="A16" s="530" t="s">
        <v>248</v>
      </c>
      <c r="B16" s="530"/>
      <c r="C16" s="530"/>
      <c r="D16" s="530"/>
      <c r="E16" s="530"/>
      <c r="F16" s="530"/>
      <c r="G16" s="530"/>
      <c r="H16" s="18"/>
      <c r="I16" s="18"/>
      <c r="J16"/>
      <c r="K16" s="8"/>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row>
    <row r="17" spans="1:12" x14ac:dyDescent="0.2">
      <c r="A17" s="44"/>
      <c r="B17" s="44"/>
      <c r="C17" s="18"/>
      <c r="D17" s="18"/>
      <c r="E17" s="18"/>
      <c r="F17" s="18"/>
      <c r="G17" s="18"/>
      <c r="H17" s="18"/>
      <c r="I17" s="18"/>
      <c r="K17" s="7"/>
    </row>
    <row r="18" spans="1:12" x14ac:dyDescent="0.2">
      <c r="A18" s="44"/>
      <c r="B18" s="44"/>
      <c r="C18" s="18"/>
      <c r="D18" s="18"/>
      <c r="E18" s="18"/>
      <c r="F18" s="18"/>
      <c r="G18" s="18"/>
      <c r="H18" s="18"/>
      <c r="I18" s="18"/>
    </row>
    <row r="19" spans="1:12" ht="15.75" customHeight="1" x14ac:dyDescent="0.2">
      <c r="A19" s="44"/>
      <c r="B19" s="386" t="s">
        <v>287</v>
      </c>
      <c r="C19" s="387"/>
      <c r="D19" s="387"/>
      <c r="E19" s="387"/>
      <c r="F19" s="387"/>
      <c r="G19" s="387"/>
      <c r="H19" s="388"/>
      <c r="I19" s="389"/>
      <c r="J19" s="353"/>
      <c r="K19" s="354"/>
      <c r="L19" s="354"/>
    </row>
    <row r="20" spans="1:12" ht="12.75" customHeight="1" x14ac:dyDescent="0.2">
      <c r="A20" s="44"/>
      <c r="B20" s="354"/>
      <c r="C20" s="354"/>
      <c r="D20" s="354"/>
      <c r="E20" s="354"/>
      <c r="F20" s="354"/>
      <c r="G20" s="354"/>
      <c r="H20" s="354"/>
      <c r="I20" s="354"/>
      <c r="J20" s="390"/>
      <c r="K20" s="354"/>
      <c r="L20" s="354"/>
    </row>
    <row r="21" spans="1:12" ht="14.25" x14ac:dyDescent="0.2">
      <c r="A21" s="44"/>
      <c r="B21" s="354"/>
      <c r="C21" s="354"/>
      <c r="D21" s="391" t="s">
        <v>274</v>
      </c>
      <c r="E21" s="354"/>
      <c r="F21" s="354"/>
      <c r="G21" s="354"/>
      <c r="H21" s="354"/>
      <c r="I21" s="354"/>
      <c r="J21" s="390"/>
      <c r="K21" s="354"/>
      <c r="L21" s="354"/>
    </row>
    <row r="22" spans="1:12" x14ac:dyDescent="0.2">
      <c r="A22" s="32"/>
      <c r="B22" s="32"/>
      <c r="C22" s="18"/>
      <c r="D22" s="18"/>
      <c r="E22" s="18"/>
      <c r="F22" s="18"/>
      <c r="G22" s="18"/>
      <c r="H22" s="18"/>
      <c r="I22" s="18"/>
    </row>
    <row r="23" spans="1:12" x14ac:dyDescent="0.2">
      <c r="A23" s="32"/>
      <c r="B23" s="32"/>
      <c r="C23" s="18"/>
      <c r="D23" s="18"/>
      <c r="E23" s="18"/>
      <c r="F23" s="18"/>
      <c r="G23" s="18"/>
      <c r="H23" s="18"/>
      <c r="I23" s="18"/>
    </row>
    <row r="24" spans="1:12" x14ac:dyDescent="0.2">
      <c r="A24" s="32"/>
      <c r="B24" s="32"/>
      <c r="C24" s="18"/>
      <c r="D24" s="18"/>
      <c r="E24" s="18"/>
      <c r="F24" s="18"/>
      <c r="G24" s="18"/>
      <c r="H24" s="18"/>
      <c r="I24" s="18"/>
    </row>
    <row r="25" spans="1:12" x14ac:dyDescent="0.2">
      <c r="A25" s="32"/>
      <c r="B25" s="32"/>
      <c r="C25" s="18"/>
      <c r="D25" s="18"/>
      <c r="E25" s="18"/>
      <c r="F25" s="18"/>
      <c r="G25" s="18"/>
      <c r="H25" s="18"/>
      <c r="I25" s="18"/>
    </row>
    <row r="26" spans="1:12" x14ac:dyDescent="0.2">
      <c r="A26" s="32"/>
      <c r="B26" s="32"/>
      <c r="C26" s="18"/>
      <c r="D26" s="18"/>
      <c r="E26" s="18"/>
      <c r="F26" s="18"/>
      <c r="G26" s="18"/>
      <c r="H26" s="18"/>
      <c r="I26" s="18"/>
    </row>
    <row r="27" spans="1:12" x14ac:dyDescent="0.2">
      <c r="A27" s="32"/>
      <c r="B27" s="32"/>
      <c r="C27" s="32"/>
      <c r="D27" s="32"/>
      <c r="E27" s="32"/>
      <c r="F27" s="22"/>
      <c r="G27" s="32"/>
      <c r="H27" s="32"/>
      <c r="I27" s="32"/>
    </row>
  </sheetData>
  <mergeCells count="8">
    <mergeCell ref="H15:I15"/>
    <mergeCell ref="A16:G16"/>
    <mergeCell ref="A10:B10"/>
    <mergeCell ref="I1:J1"/>
    <mergeCell ref="D2:G2"/>
    <mergeCell ref="F3:I3"/>
    <mergeCell ref="B6:E6"/>
    <mergeCell ref="B8:E8"/>
  </mergeCells>
  <pageMargins left="0.23622047244094491" right="0.23622047244094491" top="0.74803149606299213" bottom="0.35433070866141736" header="0.31496062992125984" footer="0.31496062992125984"/>
  <pageSetup paperSize="9" scale="85" fitToHeight="0" orientation="landscape" r:id="rId1"/>
  <headerFooter>
    <oddFooter>&amp;CStrona &amp;P z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sheetPr>
  <dimension ref="A1:K47"/>
  <sheetViews>
    <sheetView topLeftCell="A18" zoomScale="70" zoomScaleNormal="70" workbookViewId="0">
      <selection activeCell="B12" sqref="B12:B15"/>
    </sheetView>
  </sheetViews>
  <sheetFormatPr defaultRowHeight="12.75" x14ac:dyDescent="0.2"/>
  <cols>
    <col min="1" max="1" width="6.140625" customWidth="1"/>
    <col min="2" max="2" width="60.28515625" customWidth="1"/>
    <col min="3" max="3" width="12" customWidth="1"/>
    <col min="4" max="4" width="23" customWidth="1"/>
    <col min="5" max="5" width="6" customWidth="1"/>
    <col min="6" max="6" width="8.28515625" style="11" customWidth="1"/>
    <col min="7" max="7" width="7.5703125" customWidth="1"/>
    <col min="8" max="8" width="10.28515625" customWidth="1"/>
    <col min="9" max="9" width="11.85546875" customWidth="1"/>
    <col min="10" max="10" width="11.28515625" customWidth="1"/>
    <col min="11" max="11" width="11.140625" customWidth="1"/>
  </cols>
  <sheetData>
    <row r="1" spans="1:11" ht="15.75" x14ac:dyDescent="0.25">
      <c r="B1" s="312" t="s">
        <v>275</v>
      </c>
      <c r="C1" s="313"/>
      <c r="D1" s="313"/>
      <c r="E1" s="313"/>
      <c r="F1" s="313"/>
      <c r="G1" s="313"/>
      <c r="H1" s="313"/>
      <c r="I1" s="427" t="s">
        <v>268</v>
      </c>
      <c r="J1" s="427"/>
    </row>
    <row r="2" spans="1:11" ht="15.75" x14ac:dyDescent="0.2">
      <c r="B2" s="313"/>
      <c r="C2" s="313"/>
      <c r="D2" s="428" t="s">
        <v>269</v>
      </c>
      <c r="E2" s="428"/>
      <c r="F2" s="428"/>
      <c r="G2" s="428"/>
      <c r="H2" s="313"/>
      <c r="I2" s="313"/>
      <c r="J2" s="313"/>
    </row>
    <row r="3" spans="1:11" ht="15.75" x14ac:dyDescent="0.2">
      <c r="B3" s="313"/>
      <c r="C3" s="313"/>
      <c r="D3" s="313"/>
      <c r="E3" s="313"/>
      <c r="F3" s="428"/>
      <c r="G3" s="428"/>
      <c r="H3" s="428"/>
      <c r="I3" s="428"/>
      <c r="J3" s="313"/>
    </row>
    <row r="4" spans="1:11" ht="15.75" x14ac:dyDescent="0.2">
      <c r="B4" s="313"/>
      <c r="C4" s="313"/>
      <c r="D4" s="313"/>
      <c r="E4" s="313"/>
      <c r="F4" s="346"/>
      <c r="G4" s="346"/>
      <c r="H4" s="346"/>
      <c r="I4" s="346"/>
      <c r="J4" s="313"/>
    </row>
    <row r="5" spans="1:11" ht="15.75" x14ac:dyDescent="0.2">
      <c r="B5" s="315" t="s">
        <v>270</v>
      </c>
      <c r="C5" s="315"/>
      <c r="D5" s="315"/>
      <c r="E5" s="316"/>
      <c r="F5" s="346"/>
      <c r="G5" s="346"/>
      <c r="H5" s="346"/>
      <c r="I5" s="346"/>
      <c r="J5" s="313"/>
    </row>
    <row r="6" spans="1:11" ht="15.75" x14ac:dyDescent="0.2">
      <c r="B6" s="429" t="s">
        <v>271</v>
      </c>
      <c r="C6" s="429"/>
      <c r="D6" s="429"/>
      <c r="E6" s="429"/>
      <c r="F6" s="313"/>
      <c r="G6" s="313"/>
      <c r="H6" s="313"/>
      <c r="I6" s="313"/>
      <c r="J6" s="313"/>
    </row>
    <row r="7" spans="1:11" ht="15.75" x14ac:dyDescent="0.2">
      <c r="B7" s="317" t="s">
        <v>272</v>
      </c>
      <c r="C7" s="317"/>
      <c r="D7" s="317"/>
      <c r="E7" s="317"/>
      <c r="F7" s="313"/>
      <c r="G7" s="313"/>
      <c r="H7" s="313"/>
      <c r="I7" s="313"/>
      <c r="J7" s="313"/>
    </row>
    <row r="8" spans="1:11" ht="15.75" x14ac:dyDescent="0.2">
      <c r="B8" s="430" t="s">
        <v>273</v>
      </c>
      <c r="C8" s="430"/>
      <c r="D8" s="430"/>
      <c r="E8" s="430"/>
      <c r="F8" s="313"/>
      <c r="G8" s="313"/>
      <c r="H8" s="313"/>
      <c r="I8" s="313"/>
      <c r="J8" s="313"/>
    </row>
    <row r="9" spans="1:11" ht="13.5" thickBot="1" x14ac:dyDescent="0.25"/>
    <row r="10" spans="1:11" ht="13.5" thickBot="1" x14ac:dyDescent="0.25">
      <c r="A10" s="473" t="s">
        <v>181</v>
      </c>
      <c r="B10" s="533"/>
      <c r="C10" s="533"/>
      <c r="D10" s="106"/>
      <c r="E10" s="106"/>
      <c r="F10" s="106"/>
      <c r="G10" s="106"/>
      <c r="H10" s="106"/>
      <c r="I10" s="106"/>
      <c r="J10" s="106"/>
      <c r="K10" s="107"/>
    </row>
    <row r="11" spans="1:11" ht="68.45" customHeight="1" x14ac:dyDescent="0.2">
      <c r="A11" s="70" t="s">
        <v>0</v>
      </c>
      <c r="B11" s="198" t="s">
        <v>8</v>
      </c>
      <c r="C11" s="197" t="s">
        <v>10</v>
      </c>
      <c r="D11" s="168" t="s">
        <v>11</v>
      </c>
      <c r="E11" s="197" t="s">
        <v>1</v>
      </c>
      <c r="F11" s="209" t="s">
        <v>237</v>
      </c>
      <c r="G11" s="197" t="s">
        <v>2</v>
      </c>
      <c r="H11" s="197" t="s">
        <v>3</v>
      </c>
      <c r="I11" s="197" t="s">
        <v>4</v>
      </c>
      <c r="J11" s="197" t="s">
        <v>5</v>
      </c>
      <c r="K11" s="199" t="s">
        <v>6</v>
      </c>
    </row>
    <row r="12" spans="1:11" ht="15" customHeight="1" x14ac:dyDescent="0.2">
      <c r="A12" s="534">
        <v>1</v>
      </c>
      <c r="B12" s="535" t="s">
        <v>239</v>
      </c>
      <c r="C12" s="538"/>
      <c r="D12" s="467"/>
      <c r="E12" s="454" t="s">
        <v>56</v>
      </c>
      <c r="F12" s="467">
        <v>4200</v>
      </c>
      <c r="G12" s="437"/>
      <c r="H12" s="437">
        <f>ROUND(G12*I12+G12,2)</f>
        <v>0</v>
      </c>
      <c r="I12" s="440">
        <v>0.08</v>
      </c>
      <c r="J12" s="437">
        <f>ROUND(G12*F12,2)</f>
        <v>0</v>
      </c>
      <c r="K12" s="437">
        <f>ROUND(H12*F12,2)</f>
        <v>0</v>
      </c>
    </row>
    <row r="13" spans="1:11" ht="15" customHeight="1" x14ac:dyDescent="0.2">
      <c r="A13" s="534"/>
      <c r="B13" s="536"/>
      <c r="C13" s="539"/>
      <c r="D13" s="468"/>
      <c r="E13" s="455"/>
      <c r="F13" s="468"/>
      <c r="G13" s="438"/>
      <c r="H13" s="438"/>
      <c r="I13" s="441"/>
      <c r="J13" s="438"/>
      <c r="K13" s="438"/>
    </row>
    <row r="14" spans="1:11" ht="15" customHeight="1" x14ac:dyDescent="0.2">
      <c r="A14" s="534"/>
      <c r="B14" s="536"/>
      <c r="C14" s="539"/>
      <c r="D14" s="468"/>
      <c r="E14" s="455"/>
      <c r="F14" s="468"/>
      <c r="G14" s="438"/>
      <c r="H14" s="438"/>
      <c r="I14" s="441"/>
      <c r="J14" s="438"/>
      <c r="K14" s="438"/>
    </row>
    <row r="15" spans="1:11" ht="291.75" customHeight="1" x14ac:dyDescent="0.2">
      <c r="A15" s="534"/>
      <c r="B15" s="537"/>
      <c r="C15" s="540"/>
      <c r="D15" s="469"/>
      <c r="E15" s="456"/>
      <c r="F15" s="469"/>
      <c r="G15" s="469"/>
      <c r="H15" s="439"/>
      <c r="I15" s="442"/>
      <c r="J15" s="439"/>
      <c r="K15" s="439"/>
    </row>
    <row r="16" spans="1:11" ht="393" customHeight="1" thickBot="1" x14ac:dyDescent="0.25">
      <c r="A16" s="45">
        <v>2</v>
      </c>
      <c r="B16" s="177" t="s">
        <v>238</v>
      </c>
      <c r="C16" s="178"/>
      <c r="D16" s="210"/>
      <c r="E16" s="207" t="s">
        <v>56</v>
      </c>
      <c r="F16" s="210">
        <v>100</v>
      </c>
      <c r="G16" s="210"/>
      <c r="H16" s="200">
        <f>ROUND(G16*I16+G16,2)</f>
        <v>0</v>
      </c>
      <c r="I16" s="201">
        <v>0.08</v>
      </c>
      <c r="J16" s="200">
        <f>ROUND(G16*F16,2)</f>
        <v>0</v>
      </c>
      <c r="K16" s="184">
        <f>ROUND(H16*F16,2)</f>
        <v>0</v>
      </c>
    </row>
    <row r="17" spans="1:11" ht="13.5" customHeight="1" thickBot="1" x14ac:dyDescent="0.25">
      <c r="A17" s="210" t="s">
        <v>12</v>
      </c>
      <c r="B17" s="229" t="s">
        <v>291</v>
      </c>
      <c r="C17" s="244"/>
      <c r="D17" s="244"/>
      <c r="E17" s="244"/>
      <c r="F17" s="82"/>
      <c r="G17" s="222"/>
      <c r="H17" s="528" t="s">
        <v>7</v>
      </c>
      <c r="I17" s="529"/>
      <c r="J17" s="174">
        <f>SUM(J12)</f>
        <v>0</v>
      </c>
      <c r="K17" s="175">
        <f>SUM(K12)</f>
        <v>0</v>
      </c>
    </row>
    <row r="18" spans="1:11" ht="43.5" customHeight="1" x14ac:dyDescent="0.2">
      <c r="A18" s="48" t="s">
        <v>12</v>
      </c>
      <c r="B18" s="359" t="s">
        <v>288</v>
      </c>
      <c r="C18" s="216"/>
      <c r="D18" s="216"/>
      <c r="E18" s="216"/>
      <c r="F18" s="82"/>
      <c r="G18" s="222"/>
      <c r="H18" s="44"/>
      <c r="I18" s="44"/>
    </row>
    <row r="19" spans="1:11" ht="12.75" customHeight="1" x14ac:dyDescent="0.2">
      <c r="A19" s="44"/>
      <c r="B19" s="44"/>
      <c r="C19" s="44"/>
      <c r="D19" s="44"/>
      <c r="E19" s="44"/>
      <c r="F19" s="22"/>
      <c r="G19" s="44"/>
      <c r="H19" s="44"/>
      <c r="I19" s="44"/>
    </row>
    <row r="20" spans="1:11" ht="12.75" customHeight="1" x14ac:dyDescent="0.2">
      <c r="A20" s="44"/>
      <c r="B20" s="44"/>
      <c r="C20" s="44"/>
      <c r="D20" s="44"/>
      <c r="E20" s="44"/>
      <c r="F20" s="22"/>
      <c r="G20" s="44"/>
      <c r="H20" s="44"/>
      <c r="I20" s="44"/>
    </row>
    <row r="21" spans="1:11" ht="27" customHeight="1" x14ac:dyDescent="0.25">
      <c r="A21" s="44"/>
      <c r="B21" s="304" t="s">
        <v>279</v>
      </c>
      <c r="C21" s="305"/>
      <c r="D21" s="305"/>
      <c r="E21" s="305"/>
      <c r="F21" s="305"/>
      <c r="G21" s="305"/>
      <c r="H21" s="306"/>
      <c r="I21" s="307"/>
      <c r="J21" s="308"/>
    </row>
    <row r="22" spans="1:11" ht="10.5" customHeight="1" x14ac:dyDescent="0.25">
      <c r="A22" s="44"/>
      <c r="B22" s="309"/>
      <c r="C22" s="309"/>
      <c r="D22" s="309"/>
      <c r="E22" s="309"/>
      <c r="F22" s="309"/>
      <c r="G22" s="309"/>
      <c r="H22" s="309"/>
      <c r="I22" s="309"/>
      <c r="J22" s="310"/>
    </row>
    <row r="23" spans="1:11" ht="12.75" hidden="1" customHeight="1" x14ac:dyDescent="0.25">
      <c r="A23" s="44"/>
      <c r="B23" s="309"/>
      <c r="C23" s="309"/>
      <c r="D23" s="311" t="s">
        <v>274</v>
      </c>
      <c r="E23" s="309"/>
      <c r="F23" s="309"/>
      <c r="G23" s="309"/>
      <c r="H23" s="309"/>
      <c r="I23" s="309"/>
      <c r="J23" s="310"/>
    </row>
    <row r="24" spans="1:11" ht="20.25" customHeight="1" x14ac:dyDescent="0.2">
      <c r="A24" s="44"/>
      <c r="B24" s="44"/>
      <c r="C24" s="44"/>
      <c r="D24" s="44"/>
      <c r="E24" s="44"/>
      <c r="F24" s="391" t="s">
        <v>274</v>
      </c>
      <c r="G24" s="44"/>
      <c r="H24" s="44"/>
      <c r="I24" s="44"/>
    </row>
    <row r="25" spans="1:11" x14ac:dyDescent="0.2">
      <c r="A25" s="44"/>
      <c r="B25" s="44"/>
      <c r="C25" s="44"/>
      <c r="D25" s="44"/>
      <c r="E25" s="44"/>
      <c r="F25" s="22"/>
      <c r="G25" s="44"/>
      <c r="H25" s="44"/>
      <c r="I25" s="44"/>
    </row>
    <row r="26" spans="1:11" x14ac:dyDescent="0.2">
      <c r="A26" s="44"/>
      <c r="B26" s="44"/>
      <c r="C26" s="44"/>
      <c r="D26" s="44"/>
      <c r="E26" s="44"/>
      <c r="F26" s="22"/>
      <c r="G26" s="44"/>
      <c r="H26" s="44"/>
      <c r="I26" s="44"/>
    </row>
    <row r="27" spans="1:11" x14ac:dyDescent="0.2">
      <c r="A27" s="44"/>
      <c r="B27" s="44"/>
      <c r="C27" s="44"/>
      <c r="D27" s="44"/>
      <c r="E27" s="44"/>
      <c r="F27" s="22"/>
      <c r="G27" s="44"/>
      <c r="H27" s="44"/>
      <c r="I27" s="44"/>
    </row>
    <row r="28" spans="1:11" x14ac:dyDescent="0.2">
      <c r="A28" s="44"/>
      <c r="B28" s="44"/>
      <c r="C28" s="44"/>
      <c r="D28" s="44"/>
      <c r="E28" s="44"/>
      <c r="F28" s="22"/>
      <c r="G28" s="44"/>
      <c r="H28" s="44"/>
      <c r="I28" s="44"/>
    </row>
    <row r="29" spans="1:11" x14ac:dyDescent="0.2">
      <c r="A29" s="44"/>
      <c r="B29" s="44"/>
      <c r="C29" s="44"/>
      <c r="D29" s="44"/>
      <c r="E29" s="44"/>
      <c r="F29" s="22"/>
      <c r="G29" s="44"/>
      <c r="H29" s="44"/>
      <c r="I29" s="44"/>
    </row>
    <row r="30" spans="1:11" x14ac:dyDescent="0.2">
      <c r="A30" s="32"/>
      <c r="B30" s="32"/>
      <c r="C30" s="44"/>
      <c r="D30" s="32"/>
      <c r="E30" s="32"/>
      <c r="F30" s="22"/>
      <c r="G30" s="32"/>
      <c r="H30" s="32"/>
      <c r="I30" s="32"/>
    </row>
    <row r="31" spans="1:11" x14ac:dyDescent="0.2">
      <c r="A31" s="32"/>
      <c r="B31" s="32"/>
      <c r="C31" s="44"/>
      <c r="D31" s="32"/>
      <c r="E31" s="32"/>
      <c r="F31" s="22"/>
      <c r="G31" s="32"/>
      <c r="H31" s="32"/>
      <c r="I31" s="32"/>
    </row>
    <row r="32" spans="1:11" x14ac:dyDescent="0.2">
      <c r="A32" s="32"/>
      <c r="B32" s="32"/>
      <c r="C32" s="44"/>
      <c r="D32" s="32"/>
      <c r="E32" s="32"/>
      <c r="F32" s="22"/>
      <c r="G32" s="32"/>
      <c r="H32" s="32"/>
      <c r="I32" s="32"/>
    </row>
    <row r="33" spans="1:9" x14ac:dyDescent="0.2">
      <c r="A33" s="32"/>
      <c r="B33" s="32"/>
      <c r="C33" s="44"/>
      <c r="D33" s="32"/>
      <c r="E33" s="32"/>
      <c r="F33" s="22"/>
      <c r="G33" s="32"/>
      <c r="H33" s="32"/>
      <c r="I33" s="32"/>
    </row>
    <row r="34" spans="1:9" x14ac:dyDescent="0.2">
      <c r="A34" s="32"/>
      <c r="B34" s="32"/>
      <c r="C34" s="44"/>
      <c r="D34" s="32"/>
      <c r="E34" s="32"/>
      <c r="F34" s="22"/>
      <c r="G34" s="32"/>
      <c r="H34" s="32"/>
      <c r="I34" s="32"/>
    </row>
    <row r="35" spans="1:9" x14ac:dyDescent="0.2">
      <c r="A35" s="32"/>
      <c r="B35" s="32"/>
      <c r="C35" s="44"/>
      <c r="D35" s="32"/>
      <c r="E35" s="32"/>
      <c r="F35" s="22"/>
      <c r="G35" s="32"/>
      <c r="H35" s="32"/>
      <c r="I35" s="32"/>
    </row>
    <row r="36" spans="1:9" x14ac:dyDescent="0.2">
      <c r="A36" s="32"/>
      <c r="B36" s="32"/>
      <c r="C36" s="44"/>
      <c r="D36" s="32"/>
      <c r="E36" s="32"/>
      <c r="F36" s="22"/>
      <c r="G36" s="32"/>
      <c r="H36" s="32"/>
      <c r="I36" s="32"/>
    </row>
    <row r="37" spans="1:9" x14ac:dyDescent="0.2">
      <c r="A37" s="32"/>
      <c r="B37" s="32"/>
      <c r="C37" s="44"/>
      <c r="D37" s="32"/>
      <c r="E37" s="32"/>
      <c r="F37" s="22"/>
      <c r="G37" s="32"/>
      <c r="H37" s="32"/>
      <c r="I37" s="32"/>
    </row>
    <row r="38" spans="1:9" x14ac:dyDescent="0.2">
      <c r="A38" s="32"/>
      <c r="B38" s="32"/>
      <c r="C38" s="44"/>
      <c r="D38" s="32"/>
      <c r="E38" s="32"/>
      <c r="F38" s="22"/>
      <c r="G38" s="32"/>
      <c r="H38" s="32"/>
      <c r="I38" s="32"/>
    </row>
    <row r="39" spans="1:9" x14ac:dyDescent="0.2">
      <c r="A39" s="32"/>
      <c r="B39" s="32"/>
      <c r="C39" s="44"/>
      <c r="D39" s="32"/>
      <c r="E39" s="32"/>
      <c r="F39" s="22"/>
      <c r="G39" s="32"/>
      <c r="H39" s="32"/>
      <c r="I39" s="32"/>
    </row>
    <row r="40" spans="1:9" x14ac:dyDescent="0.2">
      <c r="A40" s="32"/>
      <c r="B40" s="32"/>
      <c r="C40" s="44"/>
      <c r="D40" s="32"/>
      <c r="E40" s="32"/>
      <c r="F40" s="22"/>
      <c r="G40" s="32"/>
      <c r="H40" s="32"/>
      <c r="I40" s="32"/>
    </row>
    <row r="41" spans="1:9" x14ac:dyDescent="0.2">
      <c r="A41" s="32"/>
      <c r="B41" s="32"/>
      <c r="C41" s="44"/>
      <c r="D41" s="32"/>
      <c r="E41" s="32"/>
      <c r="F41" s="22"/>
      <c r="G41" s="32"/>
      <c r="H41" s="32"/>
      <c r="I41" s="32"/>
    </row>
    <row r="42" spans="1:9" x14ac:dyDescent="0.2">
      <c r="C42" s="44"/>
      <c r="F42" s="22"/>
      <c r="G42" s="32"/>
      <c r="H42" s="32"/>
      <c r="I42" s="32"/>
    </row>
    <row r="43" spans="1:9" x14ac:dyDescent="0.2">
      <c r="C43" s="44"/>
    </row>
    <row r="44" spans="1:9" x14ac:dyDescent="0.2">
      <c r="C44" s="44"/>
    </row>
    <row r="45" spans="1:9" x14ac:dyDescent="0.2">
      <c r="C45" s="44"/>
    </row>
    <row r="46" spans="1:9" x14ac:dyDescent="0.2">
      <c r="C46" s="44"/>
    </row>
    <row r="47" spans="1:9" x14ac:dyDescent="0.2">
      <c r="C47" s="44"/>
    </row>
  </sheetData>
  <mergeCells count="18">
    <mergeCell ref="A10:C10"/>
    <mergeCell ref="K12:K15"/>
    <mergeCell ref="H17:I17"/>
    <mergeCell ref="A12:A15"/>
    <mergeCell ref="B12:B15"/>
    <mergeCell ref="C12:C15"/>
    <mergeCell ref="D12:D15"/>
    <mergeCell ref="E12:E15"/>
    <mergeCell ref="F12:F15"/>
    <mergeCell ref="G12:G15"/>
    <mergeCell ref="H12:H15"/>
    <mergeCell ref="I12:I15"/>
    <mergeCell ref="J12:J15"/>
    <mergeCell ref="I1:J1"/>
    <mergeCell ref="D2:G2"/>
    <mergeCell ref="F3:I3"/>
    <mergeCell ref="B6:E6"/>
    <mergeCell ref="B8:E8"/>
  </mergeCells>
  <pageMargins left="0.15748031496062992" right="0.15748031496062992" top="0.74803149606299213" bottom="0.35433070866141736" header="0.31496062992125984" footer="0.31496062992125984"/>
  <pageSetup paperSize="9" orientation="landscape" r:id="rId1"/>
  <headerFooter>
    <oddFooter>&amp;CStrona &amp;P z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sheetPr>
  <dimension ref="A1:N23"/>
  <sheetViews>
    <sheetView topLeftCell="A8" workbookViewId="0">
      <selection activeCell="B11" sqref="B11:B12"/>
    </sheetView>
  </sheetViews>
  <sheetFormatPr defaultRowHeight="12.75" x14ac:dyDescent="0.2"/>
  <cols>
    <col min="1" max="1" width="3.28515625" customWidth="1"/>
    <col min="2" max="2" width="56" customWidth="1"/>
    <col min="3" max="3" width="6.85546875" customWidth="1"/>
    <col min="4" max="4" width="21.140625" customWidth="1"/>
    <col min="5" max="5" width="6" customWidth="1"/>
    <col min="6" max="6" width="6.42578125" style="11" customWidth="1"/>
    <col min="7" max="8" width="9.5703125" customWidth="1"/>
    <col min="9" max="9" width="16" customWidth="1"/>
    <col min="10" max="10" width="11.85546875" customWidth="1"/>
    <col min="11" max="11" width="12.5703125" customWidth="1"/>
  </cols>
  <sheetData>
    <row r="1" spans="1:11" ht="15.75" x14ac:dyDescent="0.25">
      <c r="B1" s="312" t="s">
        <v>275</v>
      </c>
      <c r="C1" s="313"/>
      <c r="D1" s="313"/>
      <c r="E1" s="313"/>
      <c r="F1" s="313"/>
      <c r="G1" s="313"/>
      <c r="H1" s="313"/>
      <c r="I1" s="427" t="s">
        <v>268</v>
      </c>
      <c r="J1" s="427"/>
    </row>
    <row r="2" spans="1:11" ht="15.75" x14ac:dyDescent="0.2">
      <c r="B2" s="313"/>
      <c r="C2" s="313"/>
      <c r="D2" s="428" t="s">
        <v>269</v>
      </c>
      <c r="E2" s="428"/>
      <c r="F2" s="428"/>
      <c r="G2" s="428"/>
      <c r="H2" s="313"/>
      <c r="I2" s="313"/>
      <c r="J2" s="313"/>
    </row>
    <row r="3" spans="1:11" ht="15.75" x14ac:dyDescent="0.2">
      <c r="B3" s="313"/>
      <c r="C3" s="313"/>
      <c r="D3" s="313"/>
      <c r="E3" s="313"/>
      <c r="F3" s="428"/>
      <c r="G3" s="428"/>
      <c r="H3" s="428"/>
      <c r="I3" s="428"/>
      <c r="J3" s="313"/>
    </row>
    <row r="4" spans="1:11" ht="15.75" x14ac:dyDescent="0.2">
      <c r="B4" s="313"/>
      <c r="C4" s="313"/>
      <c r="D4" s="313"/>
      <c r="E4" s="313"/>
      <c r="F4" s="346"/>
      <c r="G4" s="346"/>
      <c r="H4" s="346"/>
      <c r="I4" s="346"/>
      <c r="J4" s="313"/>
    </row>
    <row r="5" spans="1:11" ht="15.75" x14ac:dyDescent="0.2">
      <c r="B5" s="315" t="s">
        <v>270</v>
      </c>
      <c r="C5" s="315"/>
      <c r="D5" s="315"/>
      <c r="E5" s="316"/>
      <c r="F5" s="346"/>
      <c r="G5" s="346"/>
      <c r="H5" s="346"/>
      <c r="I5" s="346"/>
      <c r="J5" s="313"/>
    </row>
    <row r="6" spans="1:11" ht="15.75" x14ac:dyDescent="0.2">
      <c r="B6" s="429" t="s">
        <v>271</v>
      </c>
      <c r="C6" s="429"/>
      <c r="D6" s="429"/>
      <c r="E6" s="429"/>
      <c r="F6" s="313"/>
      <c r="G6" s="313"/>
      <c r="H6" s="313"/>
      <c r="I6" s="313"/>
      <c r="J6" s="313"/>
    </row>
    <row r="7" spans="1:11" ht="15.75" x14ac:dyDescent="0.2">
      <c r="B7" s="317" t="s">
        <v>272</v>
      </c>
      <c r="C7" s="317"/>
      <c r="D7" s="317"/>
      <c r="E7" s="317"/>
      <c r="F7" s="313"/>
      <c r="G7" s="313"/>
      <c r="H7" s="313"/>
      <c r="I7" s="313"/>
      <c r="J7" s="313"/>
    </row>
    <row r="8" spans="1:11" ht="16.5" thickBot="1" x14ac:dyDescent="0.25">
      <c r="B8" s="430" t="s">
        <v>273</v>
      </c>
      <c r="C8" s="430"/>
      <c r="D8" s="430"/>
      <c r="E8" s="430"/>
      <c r="F8" s="313"/>
      <c r="G8" s="313"/>
      <c r="H8" s="313"/>
      <c r="I8" s="313"/>
      <c r="J8" s="313"/>
    </row>
    <row r="9" spans="1:11" ht="13.5" thickBot="1" x14ac:dyDescent="0.25">
      <c r="A9" s="104" t="s">
        <v>182</v>
      </c>
      <c r="B9" s="105"/>
      <c r="C9" s="106"/>
      <c r="D9" s="106"/>
      <c r="E9" s="106"/>
      <c r="F9" s="106"/>
      <c r="G9" s="106"/>
      <c r="H9" s="106"/>
      <c r="I9" s="106"/>
      <c r="J9" s="106"/>
      <c r="K9" s="107"/>
    </row>
    <row r="10" spans="1:11" ht="49.5" customHeight="1" x14ac:dyDescent="0.2">
      <c r="A10" s="70" t="s">
        <v>0</v>
      </c>
      <c r="B10" s="198" t="s">
        <v>8</v>
      </c>
      <c r="C10" s="197" t="s">
        <v>203</v>
      </c>
      <c r="D10" s="168" t="s">
        <v>11</v>
      </c>
      <c r="E10" s="197" t="s">
        <v>1</v>
      </c>
      <c r="F10" s="209" t="s">
        <v>158</v>
      </c>
      <c r="G10" s="197" t="s">
        <v>2</v>
      </c>
      <c r="H10" s="197" t="s">
        <v>3</v>
      </c>
      <c r="I10" s="197" t="s">
        <v>4</v>
      </c>
      <c r="J10" s="197" t="s">
        <v>5</v>
      </c>
      <c r="K10" s="199" t="s">
        <v>6</v>
      </c>
    </row>
    <row r="11" spans="1:11" ht="266.25" customHeight="1" x14ac:dyDescent="0.2">
      <c r="A11" s="534">
        <v>1</v>
      </c>
      <c r="B11" s="535" t="s">
        <v>197</v>
      </c>
      <c r="C11" s="538"/>
      <c r="D11" s="467"/>
      <c r="E11" s="454" t="s">
        <v>56</v>
      </c>
      <c r="F11" s="467">
        <v>3300</v>
      </c>
      <c r="G11" s="437"/>
      <c r="H11" s="437">
        <f>ROUND(G11*I11+G11,2)</f>
        <v>0</v>
      </c>
      <c r="I11" s="440">
        <v>0.08</v>
      </c>
      <c r="J11" s="437">
        <f>ROUND(G11*F11,2)</f>
        <v>0</v>
      </c>
      <c r="K11" s="437">
        <f>ROUND(H11*F11,2)</f>
        <v>0</v>
      </c>
    </row>
    <row r="12" spans="1:11" ht="114.75" customHeight="1" thickBot="1" x14ac:dyDescent="0.25">
      <c r="A12" s="534"/>
      <c r="B12" s="537"/>
      <c r="C12" s="540"/>
      <c r="D12" s="469"/>
      <c r="E12" s="456"/>
      <c r="F12" s="469"/>
      <c r="G12" s="469"/>
      <c r="H12" s="439"/>
      <c r="I12" s="442"/>
      <c r="J12" s="439"/>
      <c r="K12" s="439"/>
    </row>
    <row r="13" spans="1:11" ht="13.5" customHeight="1" thickBot="1" x14ac:dyDescent="0.25">
      <c r="A13" s="210" t="s">
        <v>12</v>
      </c>
      <c r="B13" s="42" t="s">
        <v>55</v>
      </c>
      <c r="C13" s="39"/>
      <c r="D13" s="39"/>
      <c r="E13" s="39"/>
      <c r="F13" s="39"/>
      <c r="G13" s="126"/>
      <c r="H13" s="541" t="s">
        <v>7</v>
      </c>
      <c r="I13" s="541"/>
      <c r="J13" s="174">
        <f>SUM(J11)</f>
        <v>0</v>
      </c>
      <c r="K13" s="175">
        <f>SUM(K11)</f>
        <v>0</v>
      </c>
    </row>
    <row r="14" spans="1:11" ht="30" customHeight="1" x14ac:dyDescent="0.2">
      <c r="A14" s="48" t="s">
        <v>12</v>
      </c>
      <c r="B14" s="279" t="s">
        <v>289</v>
      </c>
      <c r="C14" s="39"/>
      <c r="D14" s="39"/>
      <c r="E14" s="39"/>
      <c r="F14" s="39"/>
      <c r="G14" s="126"/>
      <c r="H14" s="162"/>
      <c r="I14" s="162"/>
      <c r="J14" s="163"/>
      <c r="K14" s="163"/>
    </row>
    <row r="17" spans="2:14" ht="12.75" customHeight="1" x14ac:dyDescent="0.2">
      <c r="B17" s="386" t="s">
        <v>287</v>
      </c>
      <c r="C17" s="387"/>
      <c r="D17" s="387"/>
      <c r="E17" s="387"/>
      <c r="F17" s="387"/>
      <c r="G17" s="387"/>
      <c r="H17" s="388"/>
      <c r="I17" s="389"/>
      <c r="J17" s="353"/>
      <c r="K17" s="354"/>
      <c r="L17" s="354"/>
      <c r="M17" s="354"/>
      <c r="N17" s="354"/>
    </row>
    <row r="18" spans="2:14" ht="12.75" customHeight="1" x14ac:dyDescent="0.2">
      <c r="B18" s="354"/>
      <c r="C18" s="354"/>
      <c r="D18" s="354"/>
      <c r="E18" s="354"/>
      <c r="F18" s="354"/>
      <c r="G18" s="354"/>
      <c r="H18" s="354"/>
      <c r="I18" s="354"/>
      <c r="J18" s="390"/>
      <c r="K18" s="354"/>
      <c r="L18" s="354"/>
      <c r="M18" s="354"/>
      <c r="N18" s="354"/>
    </row>
    <row r="19" spans="2:14" ht="12.75" customHeight="1" x14ac:dyDescent="0.2">
      <c r="B19" s="354"/>
      <c r="C19" s="354"/>
      <c r="D19" s="391" t="s">
        <v>274</v>
      </c>
      <c r="E19" s="354"/>
      <c r="F19" s="354"/>
      <c r="G19" s="354"/>
      <c r="H19" s="354"/>
      <c r="I19" s="354"/>
      <c r="J19" s="390"/>
      <c r="K19" s="354"/>
      <c r="L19" s="354"/>
      <c r="M19" s="354"/>
      <c r="N19" s="354"/>
    </row>
    <row r="20" spans="2:14" ht="12.75" customHeight="1" x14ac:dyDescent="0.2">
      <c r="B20" s="354"/>
      <c r="C20" s="354"/>
      <c r="D20" s="354"/>
      <c r="E20" s="354"/>
      <c r="F20" s="354"/>
      <c r="G20" s="354"/>
      <c r="H20" s="354"/>
      <c r="I20" s="354"/>
      <c r="J20" s="354"/>
      <c r="K20" s="354"/>
      <c r="L20" s="354"/>
      <c r="M20" s="354"/>
      <c r="N20" s="354"/>
    </row>
    <row r="21" spans="2:14" ht="10.5" customHeight="1" x14ac:dyDescent="0.2"/>
    <row r="22" spans="2:14" ht="12.75" hidden="1" customHeight="1" x14ac:dyDescent="0.2"/>
    <row r="23" spans="2:14" ht="20.25" customHeight="1" x14ac:dyDescent="0.2"/>
  </sheetData>
  <mergeCells count="17">
    <mergeCell ref="K11:K12"/>
    <mergeCell ref="H13:I13"/>
    <mergeCell ref="A11:A12"/>
    <mergeCell ref="B11:B12"/>
    <mergeCell ref="C11:C12"/>
    <mergeCell ref="D11:D12"/>
    <mergeCell ref="E11:E12"/>
    <mergeCell ref="F11:F12"/>
    <mergeCell ref="G11:G12"/>
    <mergeCell ref="H11:H12"/>
    <mergeCell ref="I11:I12"/>
    <mergeCell ref="J11:J12"/>
    <mergeCell ref="I1:J1"/>
    <mergeCell ref="D2:G2"/>
    <mergeCell ref="F3:I3"/>
    <mergeCell ref="B6:E6"/>
    <mergeCell ref="B8:E8"/>
  </mergeCells>
  <pageMargins left="0.23622047244094491" right="0.23622047244094491" top="0.74803149606299213" bottom="0.35433070866141736" header="0.31496062992125984" footer="0.31496062992125984"/>
  <pageSetup paperSize="9" fitToHeight="0" orientation="landscape" r:id="rId1"/>
  <headerFooter>
    <oddFooter>&amp;CStrona &amp;P z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pageSetUpPr fitToPage="1"/>
  </sheetPr>
  <dimension ref="A1:K41"/>
  <sheetViews>
    <sheetView topLeftCell="A22" zoomScale="80" zoomScaleNormal="80" zoomScalePageLayoutView="90" workbookViewId="0">
      <selection activeCell="B31" sqref="B31"/>
    </sheetView>
  </sheetViews>
  <sheetFormatPr defaultRowHeight="12.75" x14ac:dyDescent="0.2"/>
  <cols>
    <col min="1" max="1" width="3.28515625" customWidth="1"/>
    <col min="2" max="2" width="71.85546875" customWidth="1"/>
    <col min="3" max="3" width="9.5703125" customWidth="1"/>
    <col min="4" max="4" width="27" customWidth="1"/>
    <col min="5" max="5" width="6" customWidth="1"/>
    <col min="6" max="6" width="7.42578125" style="11" customWidth="1"/>
    <col min="7" max="7" width="6.7109375" customWidth="1"/>
    <col min="8" max="8" width="12.85546875" customWidth="1"/>
    <col min="9" max="9" width="13.42578125" customWidth="1"/>
    <col min="10" max="10" width="15" customWidth="1"/>
    <col min="11" max="11" width="14.28515625" customWidth="1"/>
  </cols>
  <sheetData>
    <row r="1" spans="1:11" ht="15.75" x14ac:dyDescent="0.25">
      <c r="B1" s="312" t="s">
        <v>275</v>
      </c>
      <c r="C1" s="313"/>
      <c r="D1" s="313"/>
      <c r="E1" s="313"/>
      <c r="F1" s="313"/>
      <c r="G1" s="313"/>
      <c r="H1" s="313"/>
      <c r="I1" s="427" t="s">
        <v>268</v>
      </c>
      <c r="J1" s="427"/>
    </row>
    <row r="2" spans="1:11" ht="15.75" x14ac:dyDescent="0.2">
      <c r="B2" s="313"/>
      <c r="C2" s="313"/>
      <c r="D2" s="428" t="s">
        <v>269</v>
      </c>
      <c r="E2" s="428"/>
      <c r="F2" s="428"/>
      <c r="G2" s="428"/>
      <c r="H2" s="313"/>
      <c r="I2" s="313"/>
      <c r="J2" s="313"/>
    </row>
    <row r="3" spans="1:11" ht="15.75" x14ac:dyDescent="0.2">
      <c r="B3" s="313"/>
      <c r="C3" s="313"/>
      <c r="D3" s="313"/>
      <c r="E3" s="313"/>
      <c r="F3" s="428"/>
      <c r="G3" s="428"/>
      <c r="H3" s="428"/>
      <c r="I3" s="428"/>
      <c r="J3" s="313"/>
    </row>
    <row r="4" spans="1:11" ht="15.75" x14ac:dyDescent="0.2">
      <c r="B4" s="313"/>
      <c r="C4" s="313"/>
      <c r="D4" s="313"/>
      <c r="E4" s="313"/>
      <c r="F4" s="346"/>
      <c r="G4" s="346"/>
      <c r="H4" s="346"/>
      <c r="I4" s="346"/>
      <c r="J4" s="313"/>
    </row>
    <row r="5" spans="1:11" ht="15.75" x14ac:dyDescent="0.2">
      <c r="B5" s="315" t="s">
        <v>270</v>
      </c>
      <c r="C5" s="315"/>
      <c r="D5" s="315"/>
      <c r="E5" s="316"/>
      <c r="F5" s="346"/>
      <c r="G5" s="346"/>
      <c r="H5" s="346"/>
      <c r="I5" s="346"/>
      <c r="J5" s="313"/>
    </row>
    <row r="6" spans="1:11" ht="15.75" x14ac:dyDescent="0.2">
      <c r="B6" s="429" t="s">
        <v>271</v>
      </c>
      <c r="C6" s="429"/>
      <c r="D6" s="429"/>
      <c r="E6" s="429"/>
      <c r="F6" s="313"/>
      <c r="G6" s="313"/>
      <c r="H6" s="313"/>
      <c r="I6" s="313"/>
      <c r="J6" s="313"/>
    </row>
    <row r="7" spans="1:11" ht="15.75" x14ac:dyDescent="0.2">
      <c r="B7" s="317" t="s">
        <v>272</v>
      </c>
      <c r="C7" s="317"/>
      <c r="D7" s="317"/>
      <c r="E7" s="317"/>
      <c r="F7" s="313"/>
      <c r="G7" s="313"/>
      <c r="H7" s="313"/>
      <c r="I7" s="313"/>
      <c r="J7" s="313"/>
    </row>
    <row r="8" spans="1:11" ht="15.75" x14ac:dyDescent="0.2">
      <c r="B8" s="430" t="s">
        <v>273</v>
      </c>
      <c r="C8" s="430"/>
      <c r="D8" s="430"/>
      <c r="E8" s="430"/>
      <c r="F8" s="313"/>
      <c r="G8" s="313"/>
      <c r="H8" s="313"/>
      <c r="I8" s="313"/>
      <c r="J8" s="313"/>
    </row>
    <row r="10" spans="1:11" x14ac:dyDescent="0.2">
      <c r="A10" s="544" t="s">
        <v>262</v>
      </c>
      <c r="B10" s="544"/>
      <c r="C10" s="544"/>
      <c r="D10" s="544"/>
      <c r="E10" s="544"/>
      <c r="F10" s="544"/>
      <c r="G10" s="544"/>
      <c r="H10" s="544"/>
      <c r="I10" s="544"/>
      <c r="J10" s="544"/>
      <c r="K10" s="544"/>
    </row>
    <row r="11" spans="1:11" x14ac:dyDescent="0.2">
      <c r="A11" s="544"/>
      <c r="B11" s="544"/>
      <c r="C11" s="544"/>
      <c r="D11" s="544"/>
      <c r="E11" s="544"/>
      <c r="F11" s="544"/>
      <c r="G11" s="544"/>
      <c r="H11" s="544"/>
      <c r="I11" s="544"/>
      <c r="J11" s="544"/>
      <c r="K11" s="544"/>
    </row>
    <row r="12" spans="1:11" ht="56.25" x14ac:dyDescent="0.2">
      <c r="A12" s="50" t="s">
        <v>0</v>
      </c>
      <c r="B12" s="45" t="s">
        <v>8</v>
      </c>
      <c r="C12" s="207" t="s">
        <v>203</v>
      </c>
      <c r="D12" s="128" t="s">
        <v>11</v>
      </c>
      <c r="E12" s="50" t="s">
        <v>1</v>
      </c>
      <c r="F12" s="50" t="s">
        <v>158</v>
      </c>
      <c r="G12" s="50" t="s">
        <v>2</v>
      </c>
      <c r="H12" s="50" t="s">
        <v>3</v>
      </c>
      <c r="I12" s="50" t="s">
        <v>4</v>
      </c>
      <c r="J12" s="50" t="s">
        <v>5</v>
      </c>
      <c r="K12" s="50" t="s">
        <v>6</v>
      </c>
    </row>
    <row r="13" spans="1:11" ht="339" customHeight="1" x14ac:dyDescent="0.2">
      <c r="A13" s="45">
        <v>1</v>
      </c>
      <c r="B13" s="177" t="s">
        <v>240</v>
      </c>
      <c r="C13" s="178"/>
      <c r="D13" s="45"/>
      <c r="E13" s="50" t="s">
        <v>56</v>
      </c>
      <c r="F13" s="45">
        <v>350</v>
      </c>
      <c r="G13" s="45"/>
      <c r="H13" s="123">
        <f>ROUND(G13*I13+G13,2)</f>
        <v>0</v>
      </c>
      <c r="I13" s="125">
        <v>0.08</v>
      </c>
      <c r="J13" s="123">
        <f>ROUND(G13*F13,2)</f>
        <v>0</v>
      </c>
      <c r="K13" s="159">
        <f>ROUND(H13*F13,2)</f>
        <v>0</v>
      </c>
    </row>
    <row r="14" spans="1:11" ht="355.5" customHeight="1" x14ac:dyDescent="0.2">
      <c r="A14" s="45">
        <v>2</v>
      </c>
      <c r="B14" s="177" t="s">
        <v>249</v>
      </c>
      <c r="C14" s="178"/>
      <c r="D14" s="45"/>
      <c r="E14" s="50" t="s">
        <v>56</v>
      </c>
      <c r="F14" s="45">
        <v>60</v>
      </c>
      <c r="G14" s="45"/>
      <c r="H14" s="123"/>
      <c r="I14" s="125">
        <v>0.08</v>
      </c>
      <c r="J14" s="123">
        <f t="shared" ref="J14:J28" si="0">ROUND(G14*F14,2)</f>
        <v>0</v>
      </c>
      <c r="K14" s="159">
        <f t="shared" ref="K14:K28" si="1">ROUND(H14*F14,2)</f>
        <v>0</v>
      </c>
    </row>
    <row r="15" spans="1:11" ht="277.5" customHeight="1" x14ac:dyDescent="0.2">
      <c r="A15" s="210">
        <v>3</v>
      </c>
      <c r="B15" s="186" t="s">
        <v>241</v>
      </c>
      <c r="C15" s="178"/>
      <c r="D15" s="45"/>
      <c r="E15" s="50" t="s">
        <v>183</v>
      </c>
      <c r="F15" s="45">
        <v>250</v>
      </c>
      <c r="G15" s="187"/>
      <c r="H15" s="123"/>
      <c r="I15" s="125">
        <v>0.08</v>
      </c>
      <c r="J15" s="123">
        <f t="shared" si="0"/>
        <v>0</v>
      </c>
      <c r="K15" s="159">
        <f t="shared" si="1"/>
        <v>0</v>
      </c>
    </row>
    <row r="16" spans="1:11" ht="223.5" customHeight="1" x14ac:dyDescent="0.2">
      <c r="A16" s="210">
        <v>4</v>
      </c>
      <c r="B16" s="186" t="s">
        <v>242</v>
      </c>
      <c r="C16" s="178"/>
      <c r="D16" s="45"/>
      <c r="E16" s="50" t="s">
        <v>54</v>
      </c>
      <c r="F16" s="45">
        <v>500</v>
      </c>
      <c r="G16" s="45"/>
      <c r="H16" s="123">
        <f t="shared" ref="H16" si="2">ROUND(G16*I16+G16,2)</f>
        <v>0</v>
      </c>
      <c r="I16" s="125">
        <v>0.08</v>
      </c>
      <c r="J16" s="123">
        <f t="shared" si="0"/>
        <v>0</v>
      </c>
      <c r="K16" s="159">
        <f t="shared" si="1"/>
        <v>0</v>
      </c>
    </row>
    <row r="17" spans="1:11" x14ac:dyDescent="0.2">
      <c r="A17" s="210">
        <v>5</v>
      </c>
      <c r="B17" s="185" t="s">
        <v>194</v>
      </c>
      <c r="C17" s="167"/>
      <c r="D17" s="45"/>
      <c r="E17" s="50" t="s">
        <v>54</v>
      </c>
      <c r="F17" s="45">
        <v>20</v>
      </c>
      <c r="G17" s="45"/>
      <c r="H17" s="123"/>
      <c r="I17" s="125">
        <v>0.08</v>
      </c>
      <c r="J17" s="123">
        <f t="shared" si="0"/>
        <v>0</v>
      </c>
      <c r="K17" s="159">
        <f t="shared" si="1"/>
        <v>0</v>
      </c>
    </row>
    <row r="18" spans="1:11" x14ac:dyDescent="0.2">
      <c r="A18" s="210">
        <v>6</v>
      </c>
      <c r="B18" s="185" t="s">
        <v>193</v>
      </c>
      <c r="C18" s="167"/>
      <c r="D18" s="45"/>
      <c r="E18" s="50" t="s">
        <v>54</v>
      </c>
      <c r="F18" s="45">
        <v>20</v>
      </c>
      <c r="G18" s="45"/>
      <c r="H18" s="123"/>
      <c r="I18" s="125">
        <v>0.08</v>
      </c>
      <c r="J18" s="123">
        <f t="shared" si="0"/>
        <v>0</v>
      </c>
      <c r="K18" s="159">
        <f t="shared" si="1"/>
        <v>0</v>
      </c>
    </row>
    <row r="19" spans="1:11" ht="47.25" customHeight="1" x14ac:dyDescent="0.2">
      <c r="A19" s="210">
        <v>7</v>
      </c>
      <c r="B19" s="185" t="s">
        <v>68</v>
      </c>
      <c r="C19" s="167"/>
      <c r="D19" s="45"/>
      <c r="E19" s="50" t="s">
        <v>54</v>
      </c>
      <c r="F19" s="45">
        <v>20</v>
      </c>
      <c r="G19" s="45"/>
      <c r="H19" s="123"/>
      <c r="I19" s="125">
        <v>0.08</v>
      </c>
      <c r="J19" s="123">
        <f t="shared" si="0"/>
        <v>0</v>
      </c>
      <c r="K19" s="159">
        <f t="shared" si="1"/>
        <v>0</v>
      </c>
    </row>
    <row r="20" spans="1:11" ht="45.75" customHeight="1" x14ac:dyDescent="0.2">
      <c r="A20" s="210">
        <v>8</v>
      </c>
      <c r="B20" s="185" t="s">
        <v>151</v>
      </c>
      <c r="C20" s="167"/>
      <c r="D20" s="45"/>
      <c r="E20" s="50" t="s">
        <v>54</v>
      </c>
      <c r="F20" s="45">
        <v>60</v>
      </c>
      <c r="G20" s="45"/>
      <c r="H20" s="123"/>
      <c r="I20" s="125">
        <v>0.08</v>
      </c>
      <c r="J20" s="123">
        <f t="shared" si="0"/>
        <v>0</v>
      </c>
      <c r="K20" s="159">
        <f t="shared" si="1"/>
        <v>0</v>
      </c>
    </row>
    <row r="21" spans="1:11" ht="51" customHeight="1" x14ac:dyDescent="0.2">
      <c r="A21" s="210">
        <v>9</v>
      </c>
      <c r="B21" s="185" t="s">
        <v>69</v>
      </c>
      <c r="C21" s="167"/>
      <c r="D21" s="45"/>
      <c r="E21" s="50" t="s">
        <v>54</v>
      </c>
      <c r="F21" s="45">
        <v>40</v>
      </c>
      <c r="G21" s="45"/>
      <c r="H21" s="123"/>
      <c r="I21" s="125">
        <v>0.08</v>
      </c>
      <c r="J21" s="123">
        <f t="shared" si="0"/>
        <v>0</v>
      </c>
      <c r="K21" s="159">
        <f t="shared" si="1"/>
        <v>0</v>
      </c>
    </row>
    <row r="22" spans="1:11" ht="42.75" customHeight="1" x14ac:dyDescent="0.2">
      <c r="A22" s="210">
        <v>10</v>
      </c>
      <c r="B22" s="185" t="s">
        <v>70</v>
      </c>
      <c r="C22" s="167"/>
      <c r="D22" s="45"/>
      <c r="E22" s="50" t="s">
        <v>54</v>
      </c>
      <c r="F22" s="45">
        <v>70</v>
      </c>
      <c r="G22" s="45"/>
      <c r="H22" s="123"/>
      <c r="I22" s="125">
        <v>0.08</v>
      </c>
      <c r="J22" s="123">
        <f t="shared" si="0"/>
        <v>0</v>
      </c>
      <c r="K22" s="159">
        <f t="shared" si="1"/>
        <v>0</v>
      </c>
    </row>
    <row r="23" spans="1:11" ht="59.25" customHeight="1" x14ac:dyDescent="0.2">
      <c r="A23" s="210">
        <v>11</v>
      </c>
      <c r="B23" s="185" t="s">
        <v>71</v>
      </c>
      <c r="C23" s="167"/>
      <c r="D23" s="45"/>
      <c r="E23" s="50" t="s">
        <v>54</v>
      </c>
      <c r="F23" s="45">
        <v>30</v>
      </c>
      <c r="G23" s="45"/>
      <c r="H23" s="123"/>
      <c r="I23" s="125">
        <v>0.08</v>
      </c>
      <c r="J23" s="123">
        <f t="shared" si="0"/>
        <v>0</v>
      </c>
      <c r="K23" s="159">
        <f t="shared" si="1"/>
        <v>0</v>
      </c>
    </row>
    <row r="24" spans="1:11" ht="54.75" customHeight="1" x14ac:dyDescent="0.2">
      <c r="A24" s="210">
        <v>12</v>
      </c>
      <c r="B24" s="185" t="s">
        <v>72</v>
      </c>
      <c r="C24" s="167"/>
      <c r="D24" s="45"/>
      <c r="E24" s="50" t="s">
        <v>54</v>
      </c>
      <c r="F24" s="45">
        <v>40</v>
      </c>
      <c r="G24" s="45"/>
      <c r="H24" s="123"/>
      <c r="I24" s="125">
        <v>0.08</v>
      </c>
      <c r="J24" s="123">
        <f t="shared" si="0"/>
        <v>0</v>
      </c>
      <c r="K24" s="159">
        <f t="shared" si="1"/>
        <v>0</v>
      </c>
    </row>
    <row r="25" spans="1:11" ht="66" customHeight="1" x14ac:dyDescent="0.2">
      <c r="A25" s="210">
        <v>13</v>
      </c>
      <c r="B25" s="185" t="s">
        <v>67</v>
      </c>
      <c r="C25" s="167"/>
      <c r="D25" s="45"/>
      <c r="E25" s="50" t="s">
        <v>54</v>
      </c>
      <c r="F25" s="45">
        <v>60</v>
      </c>
      <c r="G25" s="45"/>
      <c r="H25" s="123"/>
      <c r="I25" s="125">
        <v>0.08</v>
      </c>
      <c r="J25" s="123">
        <f t="shared" si="0"/>
        <v>0</v>
      </c>
      <c r="K25" s="159">
        <f t="shared" si="1"/>
        <v>0</v>
      </c>
    </row>
    <row r="26" spans="1:11" ht="62.25" customHeight="1" x14ac:dyDescent="0.2">
      <c r="A26" s="210">
        <v>14</v>
      </c>
      <c r="B26" s="185" t="s">
        <v>66</v>
      </c>
      <c r="C26" s="167"/>
      <c r="D26" s="45"/>
      <c r="E26" s="50" t="s">
        <v>54</v>
      </c>
      <c r="F26" s="45">
        <v>60</v>
      </c>
      <c r="G26" s="45"/>
      <c r="H26" s="123"/>
      <c r="I26" s="125">
        <v>0.08</v>
      </c>
      <c r="J26" s="123">
        <f t="shared" si="0"/>
        <v>0</v>
      </c>
      <c r="K26" s="159">
        <f t="shared" si="1"/>
        <v>0</v>
      </c>
    </row>
    <row r="27" spans="1:11" ht="64.5" customHeight="1" x14ac:dyDescent="0.2">
      <c r="A27" s="210">
        <v>15</v>
      </c>
      <c r="B27" s="185" t="s">
        <v>64</v>
      </c>
      <c r="C27" s="167"/>
      <c r="D27" s="45"/>
      <c r="E27" s="50" t="s">
        <v>54</v>
      </c>
      <c r="F27" s="45">
        <v>100</v>
      </c>
      <c r="G27" s="45"/>
      <c r="H27" s="123"/>
      <c r="I27" s="125">
        <v>0.08</v>
      </c>
      <c r="J27" s="123">
        <f t="shared" si="0"/>
        <v>0</v>
      </c>
      <c r="K27" s="159">
        <f t="shared" si="1"/>
        <v>0</v>
      </c>
    </row>
    <row r="28" spans="1:11" ht="69" thickBot="1" x14ac:dyDescent="0.25">
      <c r="A28" s="210">
        <v>16</v>
      </c>
      <c r="B28" s="245" t="s">
        <v>65</v>
      </c>
      <c r="C28" s="167"/>
      <c r="D28" s="45"/>
      <c r="E28" s="50" t="s">
        <v>54</v>
      </c>
      <c r="F28" s="45">
        <v>100</v>
      </c>
      <c r="G28" s="45"/>
      <c r="H28" s="200"/>
      <c r="I28" s="201">
        <v>0.08</v>
      </c>
      <c r="J28" s="200">
        <f t="shared" si="0"/>
        <v>0</v>
      </c>
      <c r="K28" s="191">
        <f t="shared" si="1"/>
        <v>0</v>
      </c>
    </row>
    <row r="29" spans="1:11" ht="13.5" customHeight="1" thickBot="1" x14ac:dyDescent="0.25">
      <c r="A29" s="46"/>
      <c r="B29" s="46"/>
      <c r="C29" s="39"/>
      <c r="D29" s="39"/>
      <c r="E29" s="39"/>
      <c r="F29" s="39"/>
      <c r="G29" s="126"/>
      <c r="H29" s="542" t="s">
        <v>7</v>
      </c>
      <c r="I29" s="543"/>
      <c r="J29" s="260">
        <f>SUM(J13:J28)</f>
        <v>0</v>
      </c>
      <c r="K29" s="261">
        <f>SUM(K13:K28)</f>
        <v>0</v>
      </c>
    </row>
    <row r="30" spans="1:11" ht="12.75" customHeight="1" x14ac:dyDescent="0.2">
      <c r="A30" s="210" t="s">
        <v>12</v>
      </c>
      <c r="B30" s="42" t="s">
        <v>55</v>
      </c>
      <c r="C30" s="39"/>
      <c r="D30" s="39"/>
      <c r="E30" s="39"/>
      <c r="F30" s="39"/>
      <c r="G30" s="126"/>
      <c r="H30" s="162"/>
      <c r="I30" s="162"/>
      <c r="J30" s="163"/>
      <c r="K30" s="163"/>
    </row>
    <row r="31" spans="1:11" ht="23.25" customHeight="1" x14ac:dyDescent="0.2">
      <c r="A31" s="48" t="s">
        <v>12</v>
      </c>
      <c r="B31" s="400" t="s">
        <v>290</v>
      </c>
      <c r="C31" s="216"/>
      <c r="D31" s="216"/>
      <c r="E31" s="216"/>
      <c r="F31" s="39"/>
      <c r="G31" s="126"/>
      <c r="H31" s="162"/>
      <c r="I31" s="162"/>
      <c r="J31" s="163"/>
      <c r="K31" s="163"/>
    </row>
    <row r="32" spans="1:11" x14ac:dyDescent="0.2">
      <c r="A32" s="43"/>
      <c r="B32" s="63"/>
      <c r="C32" s="63"/>
      <c r="D32" s="63"/>
      <c r="E32" s="63"/>
      <c r="F32" s="63"/>
      <c r="G32" s="63"/>
      <c r="H32" s="63"/>
      <c r="I32" s="63"/>
      <c r="J32" s="138"/>
      <c r="K32" s="138"/>
    </row>
    <row r="33" spans="1:11" ht="12.75" customHeight="1" x14ac:dyDescent="0.2">
      <c r="A33" s="43"/>
      <c r="B33" s="347" t="s">
        <v>280</v>
      </c>
      <c r="C33" s="348"/>
      <c r="D33" s="348"/>
      <c r="E33" s="348"/>
      <c r="F33" s="348"/>
      <c r="G33" s="348"/>
      <c r="H33" s="349"/>
      <c r="I33" s="350"/>
      <c r="J33" s="351"/>
      <c r="K33" s="11"/>
    </row>
    <row r="34" spans="1:11" ht="12.75" customHeight="1" x14ac:dyDescent="0.2">
      <c r="A34" s="43"/>
      <c r="B34" s="11"/>
      <c r="C34" s="11"/>
      <c r="D34" s="11"/>
      <c r="E34" s="11"/>
      <c r="G34" s="11"/>
      <c r="H34" s="11"/>
      <c r="I34" s="11"/>
      <c r="J34" s="103"/>
      <c r="K34" s="11"/>
    </row>
    <row r="35" spans="1:11" ht="12.75" customHeight="1" x14ac:dyDescent="0.2">
      <c r="A35" s="79"/>
      <c r="B35" s="11"/>
      <c r="C35" s="11"/>
      <c r="D35" s="352" t="s">
        <v>274</v>
      </c>
      <c r="E35" s="11"/>
      <c r="G35" s="11"/>
      <c r="H35" s="11"/>
      <c r="I35" s="11"/>
      <c r="J35" s="103"/>
      <c r="K35" s="11"/>
    </row>
    <row r="36" spans="1:11" ht="12.75" customHeight="1" x14ac:dyDescent="0.2">
      <c r="A36" s="79"/>
      <c r="B36" s="67"/>
      <c r="C36" s="67"/>
      <c r="D36" s="67"/>
      <c r="E36" s="67"/>
      <c r="F36" s="67"/>
      <c r="G36" s="67"/>
      <c r="H36" s="67"/>
      <c r="I36" s="63"/>
      <c r="J36" s="79"/>
      <c r="K36" s="79"/>
    </row>
    <row r="37" spans="1:11" ht="10.5" customHeight="1" x14ac:dyDescent="0.2">
      <c r="A37" s="79"/>
      <c r="B37" s="65"/>
      <c r="C37" s="65"/>
      <c r="D37" s="65"/>
      <c r="E37" s="65"/>
      <c r="F37" s="65"/>
      <c r="G37" s="65"/>
      <c r="H37" s="65"/>
      <c r="I37" s="65"/>
      <c r="J37" s="79"/>
      <c r="K37" s="79"/>
    </row>
    <row r="38" spans="1:11" ht="12.75" hidden="1" customHeight="1" x14ac:dyDescent="0.2">
      <c r="A38" s="79"/>
      <c r="B38" s="67"/>
      <c r="C38" s="67"/>
      <c r="D38" s="67"/>
      <c r="E38" s="67"/>
      <c r="F38" s="164"/>
      <c r="G38" s="67"/>
      <c r="H38" s="67"/>
      <c r="I38" s="67"/>
      <c r="J38" s="79"/>
      <c r="K38" s="79"/>
    </row>
    <row r="39" spans="1:11" ht="20.25" customHeight="1" x14ac:dyDescent="0.2">
      <c r="A39" s="79"/>
      <c r="B39" s="79"/>
      <c r="C39" s="91"/>
      <c r="D39" s="91"/>
      <c r="E39" s="91"/>
      <c r="F39" s="91"/>
      <c r="G39" s="91"/>
      <c r="H39" s="91"/>
      <c r="I39" s="91"/>
      <c r="J39" s="79"/>
      <c r="K39" s="79"/>
    </row>
    <row r="40" spans="1:11" x14ac:dyDescent="0.2">
      <c r="A40" s="79"/>
      <c r="B40" s="79"/>
      <c r="C40" s="91"/>
      <c r="D40" s="91"/>
      <c r="E40" s="91"/>
      <c r="F40" s="91"/>
      <c r="G40" s="91"/>
      <c r="H40" s="91"/>
      <c r="I40" s="91"/>
      <c r="J40" s="79"/>
      <c r="K40" s="79"/>
    </row>
    <row r="41" spans="1:11" x14ac:dyDescent="0.2">
      <c r="A41" s="32"/>
      <c r="B41" s="32"/>
      <c r="C41" s="18"/>
      <c r="D41" s="18"/>
      <c r="E41" s="18"/>
      <c r="F41" s="18"/>
      <c r="G41" s="18"/>
      <c r="H41" s="18"/>
      <c r="I41" s="18"/>
      <c r="J41" s="32"/>
      <c r="K41" s="32"/>
    </row>
  </sheetData>
  <mergeCells count="7">
    <mergeCell ref="H29:I29"/>
    <mergeCell ref="A10:K11"/>
    <mergeCell ref="I1:J1"/>
    <mergeCell ref="D2:G2"/>
    <mergeCell ref="F3:I3"/>
    <mergeCell ref="B6:E6"/>
    <mergeCell ref="B8:E8"/>
  </mergeCells>
  <pageMargins left="0.23622047244094491" right="0.23622047244094491" top="0.74803149606299213" bottom="0.35433070866141736" header="0.31496062992125984" footer="0.31496062992125984"/>
  <pageSetup paperSize="9" scale="87" fitToHeight="0" orientation="landscape" r:id="rId1"/>
  <headerFooter>
    <oddFooter>&amp;CStrona &amp;P z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7030A0"/>
    <pageSetUpPr fitToPage="1"/>
  </sheetPr>
  <dimension ref="A1:L20"/>
  <sheetViews>
    <sheetView zoomScale="90" zoomScaleNormal="90" workbookViewId="0">
      <selection activeCell="B12" sqref="B12"/>
    </sheetView>
  </sheetViews>
  <sheetFormatPr defaultRowHeight="12.75" x14ac:dyDescent="0.2"/>
  <cols>
    <col min="1" max="1" width="3.140625" customWidth="1"/>
    <col min="2" max="2" width="42.7109375" customWidth="1"/>
    <col min="3" max="3" width="7.5703125" customWidth="1"/>
    <col min="4" max="4" width="22" customWidth="1"/>
    <col min="5" max="5" width="6.140625" customWidth="1"/>
    <col min="7" max="7" width="6.7109375" customWidth="1"/>
    <col min="8" max="8" width="11.5703125" customWidth="1"/>
    <col min="9" max="9" width="7.140625" customWidth="1"/>
    <col min="10" max="10" width="16.85546875" customWidth="1"/>
    <col min="11" max="11" width="12.7109375" customWidth="1"/>
  </cols>
  <sheetData>
    <row r="1" spans="1:11" ht="15" x14ac:dyDescent="0.25">
      <c r="B1" s="267" t="s">
        <v>275</v>
      </c>
      <c r="I1" s="407" t="s">
        <v>268</v>
      </c>
      <c r="J1" s="407"/>
    </row>
    <row r="2" spans="1:11" ht="15" x14ac:dyDescent="0.2">
      <c r="D2" s="408" t="s">
        <v>269</v>
      </c>
      <c r="E2" s="408"/>
      <c r="F2" s="408"/>
      <c r="G2" s="408"/>
    </row>
    <row r="3" spans="1:11" ht="15" x14ac:dyDescent="0.2">
      <c r="F3" s="408"/>
      <c r="G3" s="408"/>
      <c r="H3" s="408"/>
      <c r="I3" s="408"/>
    </row>
    <row r="4" spans="1:11" ht="15" x14ac:dyDescent="0.2">
      <c r="F4" s="268"/>
      <c r="G4" s="268"/>
      <c r="H4" s="268"/>
      <c r="I4" s="268"/>
    </row>
    <row r="5" spans="1:11" ht="15" x14ac:dyDescent="0.2">
      <c r="B5" s="269" t="s">
        <v>270</v>
      </c>
      <c r="C5" s="269"/>
      <c r="D5" s="269"/>
      <c r="E5" s="270"/>
      <c r="F5" s="268"/>
      <c r="G5" s="268"/>
      <c r="H5" s="268"/>
      <c r="I5" s="268"/>
    </row>
    <row r="6" spans="1:11" x14ac:dyDescent="0.2">
      <c r="B6" s="409" t="s">
        <v>271</v>
      </c>
      <c r="C6" s="409"/>
      <c r="D6" s="409"/>
      <c r="E6" s="409"/>
    </row>
    <row r="7" spans="1:11" x14ac:dyDescent="0.2">
      <c r="B7" s="271" t="s">
        <v>272</v>
      </c>
      <c r="C7" s="271"/>
      <c r="D7" s="271"/>
      <c r="E7" s="271"/>
    </row>
    <row r="8" spans="1:11" x14ac:dyDescent="0.2">
      <c r="B8" s="410" t="s">
        <v>273</v>
      </c>
      <c r="C8" s="410"/>
      <c r="D8" s="410"/>
      <c r="E8" s="410"/>
    </row>
    <row r="9" spans="1:11" x14ac:dyDescent="0.2">
      <c r="B9" s="272"/>
      <c r="C9" s="272"/>
      <c r="D9" s="272"/>
      <c r="E9" s="272"/>
    </row>
    <row r="10" spans="1:11" x14ac:dyDescent="0.2">
      <c r="A10" s="545" t="s">
        <v>263</v>
      </c>
      <c r="B10" s="546"/>
      <c r="C10" s="546"/>
      <c r="D10" s="546"/>
      <c r="E10" s="546"/>
      <c r="F10" s="546"/>
      <c r="G10" s="546"/>
      <c r="H10" s="546"/>
      <c r="I10" s="546"/>
      <c r="J10" s="546"/>
      <c r="K10" s="546"/>
    </row>
    <row r="11" spans="1:11" ht="58.5" x14ac:dyDescent="0.2">
      <c r="A11" s="27" t="s">
        <v>0</v>
      </c>
      <c r="B11" s="45" t="s">
        <v>8</v>
      </c>
      <c r="C11" s="209" t="s">
        <v>203</v>
      </c>
      <c r="D11" s="188" t="s">
        <v>11</v>
      </c>
      <c r="E11" s="50" t="s">
        <v>1</v>
      </c>
      <c r="F11" s="52" t="s">
        <v>136</v>
      </c>
      <c r="G11" s="50" t="s">
        <v>2</v>
      </c>
      <c r="H11" s="50" t="s">
        <v>3</v>
      </c>
      <c r="I11" s="50" t="s">
        <v>4</v>
      </c>
      <c r="J11" s="50" t="s">
        <v>5</v>
      </c>
      <c r="K11" s="50" t="s">
        <v>6</v>
      </c>
    </row>
    <row r="12" spans="1:11" ht="160.5" customHeight="1" thickBot="1" x14ac:dyDescent="0.25">
      <c r="A12" s="1">
        <v>1</v>
      </c>
      <c r="B12" s="209" t="s">
        <v>132</v>
      </c>
      <c r="C12" s="50"/>
      <c r="D12" s="50"/>
      <c r="E12" s="50" t="s">
        <v>56</v>
      </c>
      <c r="F12" s="54">
        <v>50000</v>
      </c>
      <c r="G12" s="55"/>
      <c r="H12" s="55">
        <f>ROUND(G12*I12+G12,2)</f>
        <v>0</v>
      </c>
      <c r="I12" s="98">
        <v>0.08</v>
      </c>
      <c r="J12" s="99">
        <f>ROUND(F12*G12,2)</f>
        <v>0</v>
      </c>
      <c r="K12" s="99">
        <f>ROUND(F12*H12,2)</f>
        <v>0</v>
      </c>
    </row>
    <row r="13" spans="1:11" ht="13.5" thickBot="1" x14ac:dyDescent="0.25">
      <c r="A13" s="17"/>
      <c r="B13" s="215"/>
      <c r="I13" s="257" t="s">
        <v>243</v>
      </c>
      <c r="J13" s="258">
        <f>SUM(J12)</f>
        <v>0</v>
      </c>
      <c r="K13" s="259">
        <f>SUM(K12)</f>
        <v>0</v>
      </c>
    </row>
    <row r="14" spans="1:11" x14ac:dyDescent="0.2">
      <c r="A14" s="38"/>
      <c r="B14" s="38"/>
      <c r="C14" s="38"/>
      <c r="D14" s="38"/>
      <c r="E14" s="38"/>
      <c r="H14" s="38"/>
    </row>
    <row r="17" spans="2:12" x14ac:dyDescent="0.2">
      <c r="B17" s="347" t="s">
        <v>280</v>
      </c>
      <c r="C17" s="348"/>
      <c r="D17" s="348"/>
      <c r="E17" s="348"/>
      <c r="F17" s="348"/>
      <c r="G17" s="348"/>
      <c r="H17" s="349"/>
      <c r="I17" s="350"/>
      <c r="J17" s="351"/>
      <c r="K17" s="11"/>
      <c r="L17" s="11"/>
    </row>
    <row r="18" spans="2:12" x14ac:dyDescent="0.2">
      <c r="B18" s="11"/>
      <c r="C18" s="11"/>
      <c r="D18" s="11"/>
      <c r="E18" s="11"/>
      <c r="F18" s="11"/>
      <c r="G18" s="11"/>
      <c r="H18" s="11"/>
      <c r="I18" s="11"/>
      <c r="J18" s="103"/>
      <c r="K18" s="11"/>
      <c r="L18" s="11"/>
    </row>
    <row r="19" spans="2:12" x14ac:dyDescent="0.2">
      <c r="B19" s="11"/>
      <c r="C19" s="11"/>
      <c r="D19" s="352" t="s">
        <v>274</v>
      </c>
      <c r="E19" s="11"/>
      <c r="F19" s="11"/>
      <c r="G19" s="11"/>
      <c r="H19" s="11"/>
      <c r="I19" s="11"/>
      <c r="J19" s="103"/>
      <c r="K19" s="11"/>
      <c r="L19" s="11"/>
    </row>
    <row r="20" spans="2:12" x14ac:dyDescent="0.2">
      <c r="B20" s="11"/>
      <c r="C20" s="11"/>
      <c r="D20" s="11"/>
      <c r="E20" s="11"/>
      <c r="F20" s="11"/>
      <c r="G20" s="11"/>
      <c r="H20" s="11"/>
      <c r="I20" s="11"/>
      <c r="J20" s="11"/>
      <c r="K20" s="11"/>
      <c r="L20" s="11"/>
    </row>
  </sheetData>
  <mergeCells count="6">
    <mergeCell ref="A10:K10"/>
    <mergeCell ref="I1:J1"/>
    <mergeCell ref="D2:G2"/>
    <mergeCell ref="F3:I3"/>
    <mergeCell ref="B6:E6"/>
    <mergeCell ref="B8:E8"/>
  </mergeCells>
  <pageMargins left="0.70866141732283472" right="0.70866141732283472" top="0.74803149606299213" bottom="0.74803149606299213" header="0.31496062992125984" footer="0.31496062992125984"/>
  <pageSetup paperSize="9" scale="91" orientation="landscape" r:id="rId1"/>
  <headerFooter>
    <oddFooter>Strona &amp;P z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7030A0"/>
    <pageSetUpPr fitToPage="1"/>
  </sheetPr>
  <dimension ref="A1:N28"/>
  <sheetViews>
    <sheetView workbookViewId="0">
      <selection activeCell="A17" sqref="A17:B17"/>
    </sheetView>
  </sheetViews>
  <sheetFormatPr defaultRowHeight="12.75" x14ac:dyDescent="0.2"/>
  <cols>
    <col min="1" max="1" width="3.28515625" customWidth="1"/>
    <col min="2" max="2" width="64.5703125" customWidth="1"/>
    <col min="3" max="3" width="9" customWidth="1"/>
    <col min="4" max="4" width="19.28515625" customWidth="1"/>
    <col min="5" max="5" width="6" customWidth="1"/>
    <col min="6" max="6" width="7.7109375" customWidth="1"/>
    <col min="7" max="8" width="6.7109375" customWidth="1"/>
    <col min="9" max="9" width="11.7109375" customWidth="1"/>
    <col min="10" max="10" width="11.5703125" customWidth="1"/>
    <col min="11" max="11" width="11" customWidth="1"/>
  </cols>
  <sheetData>
    <row r="1" spans="1:11" ht="15" x14ac:dyDescent="0.25">
      <c r="B1" s="267" t="s">
        <v>275</v>
      </c>
      <c r="I1" s="407" t="s">
        <v>268</v>
      </c>
      <c r="J1" s="407"/>
    </row>
    <row r="2" spans="1:11" ht="15" x14ac:dyDescent="0.2">
      <c r="D2" s="408" t="s">
        <v>269</v>
      </c>
      <c r="E2" s="408"/>
      <c r="F2" s="408"/>
      <c r="G2" s="408"/>
    </row>
    <row r="3" spans="1:11" ht="15" x14ac:dyDescent="0.2">
      <c r="F3" s="408"/>
      <c r="G3" s="408"/>
      <c r="H3" s="408"/>
      <c r="I3" s="408"/>
    </row>
    <row r="4" spans="1:11" ht="15" x14ac:dyDescent="0.2">
      <c r="F4" s="268"/>
      <c r="G4" s="268"/>
      <c r="H4" s="268"/>
      <c r="I4" s="268"/>
    </row>
    <row r="5" spans="1:11" ht="15" x14ac:dyDescent="0.2">
      <c r="B5" s="269" t="s">
        <v>270</v>
      </c>
      <c r="C5" s="269"/>
      <c r="D5" s="269"/>
      <c r="E5" s="270"/>
      <c r="F5" s="268"/>
      <c r="G5" s="268"/>
      <c r="H5" s="268"/>
      <c r="I5" s="268"/>
    </row>
    <row r="6" spans="1:11" x14ac:dyDescent="0.2">
      <c r="B6" s="409" t="s">
        <v>271</v>
      </c>
      <c r="C6" s="409"/>
      <c r="D6" s="409"/>
      <c r="E6" s="409"/>
    </row>
    <row r="7" spans="1:11" x14ac:dyDescent="0.2">
      <c r="B7" s="271" t="s">
        <v>272</v>
      </c>
      <c r="C7" s="271"/>
      <c r="D7" s="271"/>
      <c r="E7" s="271"/>
    </row>
    <row r="8" spans="1:11" x14ac:dyDescent="0.2">
      <c r="B8" s="410" t="s">
        <v>273</v>
      </c>
      <c r="C8" s="410"/>
      <c r="D8" s="410"/>
      <c r="E8" s="410"/>
    </row>
    <row r="9" spans="1:11" x14ac:dyDescent="0.2">
      <c r="A9" s="402" t="s">
        <v>264</v>
      </c>
      <c r="B9" s="402"/>
      <c r="C9" s="402"/>
      <c r="D9" s="402"/>
      <c r="E9" s="402"/>
      <c r="F9" s="402"/>
      <c r="G9" s="402"/>
      <c r="H9" s="402"/>
      <c r="I9" s="402"/>
      <c r="J9" s="402"/>
      <c r="K9" s="402"/>
    </row>
    <row r="10" spans="1:11" x14ac:dyDescent="0.2">
      <c r="A10" s="402"/>
      <c r="B10" s="402"/>
      <c r="C10" s="402"/>
      <c r="D10" s="402"/>
      <c r="E10" s="402"/>
      <c r="F10" s="402"/>
      <c r="G10" s="402"/>
      <c r="H10" s="402"/>
      <c r="I10" s="402"/>
      <c r="J10" s="402"/>
      <c r="K10" s="402"/>
    </row>
    <row r="11" spans="1:11" ht="56.25" x14ac:dyDescent="0.2">
      <c r="A11" s="209" t="s">
        <v>0</v>
      </c>
      <c r="B11" s="166" t="s">
        <v>8</v>
      </c>
      <c r="C11" s="50" t="s">
        <v>203</v>
      </c>
      <c r="D11" s="128" t="s">
        <v>11</v>
      </c>
      <c r="E11" s="50" t="s">
        <v>1</v>
      </c>
      <c r="F11" s="50" t="s">
        <v>196</v>
      </c>
      <c r="G11" s="50" t="s">
        <v>2</v>
      </c>
      <c r="H11" s="50" t="s">
        <v>3</v>
      </c>
      <c r="I11" s="50" t="s">
        <v>4</v>
      </c>
      <c r="J11" s="50" t="s">
        <v>5</v>
      </c>
      <c r="K11" s="50" t="s">
        <v>6</v>
      </c>
    </row>
    <row r="12" spans="1:11" ht="87" customHeight="1" x14ac:dyDescent="0.2">
      <c r="A12" s="166">
        <v>1</v>
      </c>
      <c r="B12" s="185" t="s">
        <v>82</v>
      </c>
      <c r="C12" s="50"/>
      <c r="D12" s="45"/>
      <c r="E12" s="50" t="s">
        <v>56</v>
      </c>
      <c r="F12" s="45">
        <v>1200</v>
      </c>
      <c r="G12" s="159"/>
      <c r="H12" s="159">
        <f>ROUND(G12*I12+G12,2)</f>
        <v>0</v>
      </c>
      <c r="I12" s="125">
        <v>0.08</v>
      </c>
      <c r="J12" s="123">
        <f t="shared" ref="J12:J15" si="0">ROUND(G12*F12,2)</f>
        <v>0</v>
      </c>
      <c r="K12" s="123">
        <f>ROUND(H12*F12,2)</f>
        <v>0</v>
      </c>
    </row>
    <row r="13" spans="1:11" ht="84" customHeight="1" x14ac:dyDescent="0.2">
      <c r="A13" s="166">
        <v>2</v>
      </c>
      <c r="B13" s="185" t="s">
        <v>129</v>
      </c>
      <c r="C13" s="50"/>
      <c r="D13" s="45"/>
      <c r="E13" s="50" t="s">
        <v>56</v>
      </c>
      <c r="F13" s="45">
        <v>1200</v>
      </c>
      <c r="G13" s="159"/>
      <c r="H13" s="159">
        <f t="shared" ref="H13:H15" si="1">ROUND(G13*I13+G13,2)</f>
        <v>0</v>
      </c>
      <c r="I13" s="125">
        <v>0.08</v>
      </c>
      <c r="J13" s="123">
        <f t="shared" si="0"/>
        <v>0</v>
      </c>
      <c r="K13" s="123">
        <f t="shared" ref="K13:K15" si="2">ROUND(H13*F13,2)</f>
        <v>0</v>
      </c>
    </row>
    <row r="14" spans="1:11" ht="51.75" customHeight="1" x14ac:dyDescent="0.2">
      <c r="A14" s="166">
        <v>3</v>
      </c>
      <c r="B14" s="185" t="s">
        <v>83</v>
      </c>
      <c r="C14" s="50"/>
      <c r="D14" s="45"/>
      <c r="E14" s="50" t="s">
        <v>56</v>
      </c>
      <c r="F14" s="45">
        <v>2500</v>
      </c>
      <c r="G14" s="159"/>
      <c r="H14" s="159">
        <f t="shared" si="1"/>
        <v>0</v>
      </c>
      <c r="I14" s="125">
        <v>0.08</v>
      </c>
      <c r="J14" s="123">
        <f t="shared" si="0"/>
        <v>0</v>
      </c>
      <c r="K14" s="123">
        <f t="shared" si="2"/>
        <v>0</v>
      </c>
    </row>
    <row r="15" spans="1:11" ht="66.95" customHeight="1" x14ac:dyDescent="0.2">
      <c r="A15" s="166">
        <v>4</v>
      </c>
      <c r="B15" s="185" t="s">
        <v>84</v>
      </c>
      <c r="C15" s="207"/>
      <c r="D15" s="210"/>
      <c r="E15" s="50" t="s">
        <v>56</v>
      </c>
      <c r="F15" s="45">
        <v>2000</v>
      </c>
      <c r="G15" s="159"/>
      <c r="H15" s="159">
        <f t="shared" si="1"/>
        <v>0</v>
      </c>
      <c r="I15" s="125">
        <v>0.08</v>
      </c>
      <c r="J15" s="123">
        <f t="shared" si="0"/>
        <v>0</v>
      </c>
      <c r="K15" s="123">
        <f t="shared" si="2"/>
        <v>0</v>
      </c>
    </row>
    <row r="16" spans="1:11" ht="13.5" customHeight="1" thickBot="1" x14ac:dyDescent="0.25">
      <c r="A16" s="401"/>
      <c r="B16" s="393" t="s">
        <v>291</v>
      </c>
      <c r="C16" s="221"/>
      <c r="D16" s="221"/>
      <c r="E16" s="39"/>
      <c r="F16" s="39"/>
      <c r="G16" s="126"/>
      <c r="H16" s="460" t="s">
        <v>7</v>
      </c>
      <c r="I16" s="547"/>
      <c r="J16" s="139">
        <f>SUM(J12:J15)</f>
        <v>0</v>
      </c>
      <c r="K16" s="102">
        <f>SUM(K12:K15)</f>
        <v>0</v>
      </c>
    </row>
    <row r="17" spans="1:14" ht="13.5" customHeight="1" x14ac:dyDescent="0.2">
      <c r="A17" s="548" t="s">
        <v>284</v>
      </c>
      <c r="B17" s="548"/>
      <c r="C17" s="216"/>
      <c r="D17" s="216"/>
      <c r="E17" s="61"/>
      <c r="F17" s="61"/>
      <c r="G17" s="61"/>
      <c r="H17" s="61"/>
      <c r="I17" s="61"/>
      <c r="J17" s="189"/>
      <c r="K17" s="41"/>
    </row>
    <row r="18" spans="1:14" ht="13.5" customHeight="1" x14ac:dyDescent="0.2">
      <c r="A18" s="17"/>
      <c r="B18" s="246"/>
      <c r="C18" s="226"/>
      <c r="D18" s="226"/>
      <c r="E18" s="60"/>
      <c r="F18" s="60"/>
      <c r="G18" s="60"/>
      <c r="H18" s="60"/>
      <c r="I18" s="60"/>
      <c r="J18" s="60"/>
      <c r="K18" s="60"/>
      <c r="L18" s="60"/>
    </row>
    <row r="19" spans="1:14" x14ac:dyDescent="0.2">
      <c r="A19" s="60"/>
      <c r="B19" s="60"/>
      <c r="C19" s="60"/>
      <c r="D19" s="60"/>
      <c r="E19" s="60"/>
      <c r="F19" s="60"/>
      <c r="G19" s="60"/>
      <c r="H19" s="60"/>
      <c r="I19" s="60"/>
      <c r="J19" s="60"/>
      <c r="K19" s="60"/>
      <c r="L19" s="60"/>
    </row>
    <row r="20" spans="1:14" x14ac:dyDescent="0.2">
      <c r="A20" s="60"/>
      <c r="B20" s="60"/>
      <c r="C20" s="60"/>
      <c r="D20" s="60"/>
      <c r="E20" s="60"/>
      <c r="F20" s="60"/>
      <c r="G20" s="60"/>
      <c r="H20" s="60"/>
      <c r="I20" s="60"/>
      <c r="J20" s="60"/>
      <c r="K20" s="60"/>
      <c r="L20" s="60"/>
    </row>
    <row r="21" spans="1:14" ht="12.75" customHeight="1" x14ac:dyDescent="0.2">
      <c r="A21" s="60"/>
      <c r="B21" s="347" t="s">
        <v>280</v>
      </c>
      <c r="C21" s="348"/>
      <c r="D21" s="348"/>
      <c r="E21" s="348"/>
      <c r="F21" s="348"/>
      <c r="G21" s="348"/>
      <c r="H21" s="349"/>
      <c r="I21" s="350"/>
      <c r="J21" s="351"/>
      <c r="K21" s="11"/>
      <c r="L21" s="358"/>
      <c r="M21" s="11"/>
      <c r="N21" s="11"/>
    </row>
    <row r="22" spans="1:14" ht="12.75" customHeight="1" x14ac:dyDescent="0.2">
      <c r="A22" s="60"/>
      <c r="B22" s="11"/>
      <c r="C22" s="11"/>
      <c r="D22" s="11"/>
      <c r="E22" s="11"/>
      <c r="F22" s="11"/>
      <c r="G22" s="11"/>
      <c r="H22" s="11"/>
      <c r="I22" s="11"/>
      <c r="J22" s="103"/>
      <c r="K22" s="11"/>
      <c r="L22" s="358"/>
      <c r="M22" s="11"/>
      <c r="N22" s="11"/>
    </row>
    <row r="23" spans="1:14" ht="12.75" customHeight="1" x14ac:dyDescent="0.2">
      <c r="A23" s="60"/>
      <c r="B23" s="11"/>
      <c r="C23" s="11"/>
      <c r="D23" s="352" t="s">
        <v>274</v>
      </c>
      <c r="E23" s="11"/>
      <c r="F23" s="11"/>
      <c r="G23" s="11"/>
      <c r="H23" s="11"/>
      <c r="I23" s="11"/>
      <c r="J23" s="103"/>
      <c r="K23" s="11"/>
      <c r="L23" s="358"/>
      <c r="M23" s="11"/>
      <c r="N23" s="11"/>
    </row>
    <row r="24" spans="1:14" ht="12.75" customHeight="1" x14ac:dyDescent="0.2">
      <c r="A24" s="60"/>
      <c r="B24" s="60"/>
      <c r="C24" s="60"/>
      <c r="D24" s="60"/>
      <c r="E24" s="60"/>
      <c r="F24" s="60"/>
      <c r="G24" s="60"/>
      <c r="H24" s="60"/>
      <c r="I24" s="60"/>
      <c r="J24" s="60"/>
      <c r="K24" s="60"/>
      <c r="L24" s="60"/>
    </row>
    <row r="25" spans="1:14" ht="10.5" customHeight="1" x14ac:dyDescent="0.2">
      <c r="A25" s="60"/>
      <c r="B25" s="60"/>
      <c r="C25" s="60"/>
      <c r="D25" s="60"/>
      <c r="E25" s="60"/>
      <c r="F25" s="60"/>
      <c r="G25" s="60"/>
      <c r="H25" s="60"/>
      <c r="I25" s="60"/>
      <c r="J25" s="60"/>
      <c r="K25" s="60"/>
      <c r="L25" s="60"/>
    </row>
    <row r="26" spans="1:14" ht="12.75" hidden="1" customHeight="1" x14ac:dyDescent="0.2">
      <c r="A26" s="60"/>
      <c r="B26" s="60"/>
      <c r="C26" s="60"/>
      <c r="D26" s="60"/>
      <c r="E26" s="60"/>
      <c r="F26" s="60"/>
      <c r="G26" s="60"/>
      <c r="H26" s="60"/>
      <c r="I26" s="60"/>
      <c r="J26" s="60"/>
      <c r="K26" s="60"/>
      <c r="L26" s="60"/>
    </row>
    <row r="27" spans="1:14" ht="20.25" customHeight="1" x14ac:dyDescent="0.2">
      <c r="A27" s="60"/>
      <c r="B27" s="60"/>
      <c r="C27" s="60"/>
      <c r="D27" s="60"/>
      <c r="E27" s="60"/>
      <c r="F27" s="60"/>
      <c r="G27" s="60"/>
      <c r="H27" s="60"/>
      <c r="I27" s="60"/>
      <c r="J27" s="60"/>
      <c r="K27" s="60"/>
      <c r="L27" s="60"/>
    </row>
    <row r="28" spans="1:14" x14ac:dyDescent="0.2">
      <c r="A28" s="60"/>
      <c r="B28" s="60"/>
      <c r="C28" s="60"/>
      <c r="D28" s="60"/>
      <c r="E28" s="60"/>
      <c r="F28" s="60"/>
      <c r="G28" s="60"/>
      <c r="H28" s="60"/>
      <c r="I28" s="60"/>
      <c r="J28" s="60"/>
      <c r="K28" s="60"/>
      <c r="L28" s="60"/>
    </row>
  </sheetData>
  <mergeCells count="8">
    <mergeCell ref="H16:I16"/>
    <mergeCell ref="A9:K10"/>
    <mergeCell ref="A17:B17"/>
    <mergeCell ref="I1:J1"/>
    <mergeCell ref="D2:G2"/>
    <mergeCell ref="F3:I3"/>
    <mergeCell ref="B6:E6"/>
    <mergeCell ref="B8:E8"/>
  </mergeCells>
  <pageMargins left="0.23622047244094491" right="0.23622047244094491" top="0.74803149606299213" bottom="0.35433070866141736" header="0.31496062992125984" footer="0.31496062992125984"/>
  <pageSetup paperSize="9" scale="92" orientation="landscape" r:id="rId1"/>
  <headerFooter>
    <oddFooter>&amp;CStrona &amp;P z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6"/>
  </sheetPr>
  <dimension ref="A1:L26"/>
  <sheetViews>
    <sheetView topLeftCell="A16" zoomScaleSheetLayoutView="120" zoomScalePageLayoutView="40" workbookViewId="0">
      <selection activeCell="B14" sqref="B14"/>
    </sheetView>
  </sheetViews>
  <sheetFormatPr defaultRowHeight="12.75" x14ac:dyDescent="0.2"/>
  <cols>
    <col min="1" max="1" width="3.28515625" customWidth="1"/>
    <col min="2" max="2" width="50.85546875" customWidth="1"/>
    <col min="3" max="3" width="8.5703125" customWidth="1"/>
    <col min="4" max="4" width="20.85546875" customWidth="1"/>
    <col min="5" max="5" width="6" customWidth="1"/>
    <col min="6" max="6" width="8.28515625" customWidth="1"/>
    <col min="7" max="7" width="6.7109375" customWidth="1"/>
    <col min="8" max="8" width="8.5703125" customWidth="1"/>
    <col min="9" max="9" width="10.140625" customWidth="1"/>
    <col min="10" max="11" width="12.140625" customWidth="1"/>
  </cols>
  <sheetData>
    <row r="1" spans="1:12" ht="15" x14ac:dyDescent="0.25">
      <c r="B1" s="267" t="s">
        <v>275</v>
      </c>
      <c r="I1" s="407" t="s">
        <v>268</v>
      </c>
      <c r="J1" s="407"/>
    </row>
    <row r="2" spans="1:12" ht="15" x14ac:dyDescent="0.2">
      <c r="D2" s="408" t="s">
        <v>269</v>
      </c>
      <c r="E2" s="408"/>
      <c r="F2" s="408"/>
      <c r="G2" s="408"/>
    </row>
    <row r="3" spans="1:12" ht="15" x14ac:dyDescent="0.2">
      <c r="F3" s="408"/>
      <c r="G3" s="408"/>
      <c r="H3" s="408"/>
      <c r="I3" s="408"/>
    </row>
    <row r="4" spans="1:12" ht="15" x14ac:dyDescent="0.2">
      <c r="F4" s="268"/>
      <c r="G4" s="268"/>
      <c r="H4" s="268"/>
      <c r="I4" s="268"/>
    </row>
    <row r="5" spans="1:12" ht="15" x14ac:dyDescent="0.2">
      <c r="B5" s="269" t="s">
        <v>270</v>
      </c>
      <c r="C5" s="269"/>
      <c r="D5" s="269"/>
      <c r="E5" s="270"/>
      <c r="F5" s="268"/>
      <c r="G5" s="268"/>
      <c r="H5" s="268"/>
      <c r="I5" s="268"/>
    </row>
    <row r="6" spans="1:12" x14ac:dyDescent="0.2">
      <c r="B6" s="409" t="s">
        <v>271</v>
      </c>
      <c r="C6" s="409"/>
      <c r="D6" s="409"/>
      <c r="E6" s="409"/>
    </row>
    <row r="7" spans="1:12" x14ac:dyDescent="0.2">
      <c r="B7" s="271" t="s">
        <v>272</v>
      </c>
      <c r="C7" s="271"/>
      <c r="D7" s="271"/>
      <c r="E7" s="271"/>
    </row>
    <row r="8" spans="1:12" x14ac:dyDescent="0.2">
      <c r="B8" s="410" t="s">
        <v>273</v>
      </c>
      <c r="C8" s="410"/>
      <c r="D8" s="410"/>
      <c r="E8" s="410"/>
    </row>
    <row r="10" spans="1:12" x14ac:dyDescent="0.2">
      <c r="A10" s="550" t="s">
        <v>265</v>
      </c>
      <c r="B10" s="551"/>
      <c r="C10" s="551"/>
      <c r="D10" s="551"/>
      <c r="E10" s="552"/>
      <c r="F10" s="157"/>
      <c r="G10" s="157"/>
      <c r="H10" s="157"/>
      <c r="I10" s="157"/>
      <c r="J10" s="157"/>
      <c r="K10" s="157"/>
    </row>
    <row r="11" spans="1:12" ht="67.5" x14ac:dyDescent="0.2">
      <c r="A11" s="207" t="s">
        <v>0</v>
      </c>
      <c r="B11" s="210" t="s">
        <v>8</v>
      </c>
      <c r="C11" s="207" t="s">
        <v>203</v>
      </c>
      <c r="D11" s="208" t="s">
        <v>11</v>
      </c>
      <c r="E11" s="207" t="s">
        <v>1</v>
      </c>
      <c r="F11" s="207" t="s">
        <v>158</v>
      </c>
      <c r="G11" s="207" t="s">
        <v>2</v>
      </c>
      <c r="H11" s="207" t="s">
        <v>3</v>
      </c>
      <c r="I11" s="207" t="s">
        <v>4</v>
      </c>
      <c r="J11" s="207" t="s">
        <v>5</v>
      </c>
      <c r="K11" s="207" t="s">
        <v>6</v>
      </c>
    </row>
    <row r="12" spans="1:12" ht="347.25" customHeight="1" x14ac:dyDescent="0.2">
      <c r="A12" s="210">
        <v>1</v>
      </c>
      <c r="B12" s="53" t="s">
        <v>199</v>
      </c>
      <c r="C12" s="209"/>
      <c r="D12" s="210"/>
      <c r="E12" s="207" t="s">
        <v>56</v>
      </c>
      <c r="F12" s="210">
        <v>400</v>
      </c>
      <c r="G12" s="210"/>
      <c r="H12" s="211">
        <f>ROUND(G12*I12+G12,2)</f>
        <v>0</v>
      </c>
      <c r="I12" s="212">
        <v>0.08</v>
      </c>
      <c r="J12" s="211">
        <f>ROUND(G12*F12,2)</f>
        <v>0</v>
      </c>
      <c r="K12" s="211">
        <f>ROUND(H12*F12,2)</f>
        <v>0</v>
      </c>
    </row>
    <row r="13" spans="1:12" ht="336" customHeight="1" x14ac:dyDescent="0.2">
      <c r="A13" s="210">
        <v>2</v>
      </c>
      <c r="B13" s="53" t="s">
        <v>200</v>
      </c>
      <c r="C13" s="209"/>
      <c r="D13" s="210"/>
      <c r="E13" s="207" t="s">
        <v>56</v>
      </c>
      <c r="F13" s="210">
        <v>300</v>
      </c>
      <c r="G13" s="210"/>
      <c r="H13" s="211">
        <f t="shared" ref="H13" si="0">ROUND(G13*I13+G13,2)</f>
        <v>0</v>
      </c>
      <c r="I13" s="212">
        <v>0.08</v>
      </c>
      <c r="J13" s="211">
        <f t="shared" ref="J13:J14" si="1">ROUND(G13*F13,2)</f>
        <v>0</v>
      </c>
      <c r="K13" s="211">
        <f t="shared" ref="K13:K14" si="2">ROUND(H13*F13,2)</f>
        <v>0</v>
      </c>
    </row>
    <row r="14" spans="1:12" ht="409.5" customHeight="1" thickBot="1" x14ac:dyDescent="0.25">
      <c r="A14" s="210">
        <v>3</v>
      </c>
      <c r="B14" s="53" t="s">
        <v>251</v>
      </c>
      <c r="C14" s="209"/>
      <c r="D14" s="210"/>
      <c r="E14" s="207" t="s">
        <v>56</v>
      </c>
      <c r="F14" s="210">
        <v>1000</v>
      </c>
      <c r="G14" s="210"/>
      <c r="H14" s="200">
        <f>ROUND(G14*I14+G14,2)</f>
        <v>0</v>
      </c>
      <c r="I14" s="201">
        <v>0.08</v>
      </c>
      <c r="J14" s="200">
        <f t="shared" si="1"/>
        <v>0</v>
      </c>
      <c r="K14" s="200">
        <f t="shared" si="2"/>
        <v>0</v>
      </c>
    </row>
    <row r="15" spans="1:12" ht="13.5" thickBot="1" x14ac:dyDescent="0.25">
      <c r="A15" s="17"/>
      <c r="B15" s="246"/>
      <c r="C15" s="221"/>
      <c r="D15" s="221"/>
      <c r="E15" s="221"/>
      <c r="F15" s="221"/>
      <c r="G15" s="163"/>
      <c r="H15" s="524" t="s">
        <v>7</v>
      </c>
      <c r="I15" s="549"/>
      <c r="J15" s="247">
        <f>SUM(J12:J14)</f>
        <v>0</v>
      </c>
      <c r="K15" s="173">
        <f>SUM(K12:K14)</f>
        <v>0</v>
      </c>
    </row>
    <row r="16" spans="1:12" x14ac:dyDescent="0.2">
      <c r="A16" s="43"/>
      <c r="B16" s="63"/>
      <c r="C16" s="63"/>
      <c r="D16" s="63"/>
      <c r="E16" s="63"/>
      <c r="F16" s="63"/>
      <c r="G16" s="63"/>
      <c r="H16" s="63"/>
      <c r="I16" s="63"/>
      <c r="J16" s="190"/>
      <c r="K16" s="137"/>
      <c r="L16" s="32"/>
    </row>
    <row r="17" spans="1:12" x14ac:dyDescent="0.2">
      <c r="A17" s="43"/>
      <c r="B17" s="347" t="s">
        <v>280</v>
      </c>
      <c r="C17" s="348"/>
      <c r="D17" s="348"/>
      <c r="E17" s="348"/>
      <c r="F17" s="348"/>
      <c r="G17" s="348"/>
      <c r="H17" s="349"/>
      <c r="I17" s="350"/>
      <c r="J17" s="351"/>
      <c r="K17" s="11"/>
      <c r="L17" s="32"/>
    </row>
    <row r="18" spans="1:12" x14ac:dyDescent="0.2">
      <c r="A18" s="43"/>
      <c r="B18" s="11"/>
      <c r="C18" s="11"/>
      <c r="D18" s="11"/>
      <c r="E18" s="11"/>
      <c r="F18" s="11"/>
      <c r="G18" s="11"/>
      <c r="H18" s="11"/>
      <c r="I18" s="11"/>
      <c r="J18" s="103"/>
      <c r="K18" s="11"/>
      <c r="L18" s="32"/>
    </row>
    <row r="19" spans="1:12" x14ac:dyDescent="0.2">
      <c r="A19" s="43"/>
      <c r="B19" s="11"/>
      <c r="C19" s="11"/>
      <c r="D19" s="352" t="s">
        <v>274</v>
      </c>
      <c r="E19" s="11"/>
      <c r="F19" s="11"/>
      <c r="G19" s="11"/>
      <c r="H19" s="11"/>
      <c r="I19" s="11"/>
      <c r="J19" s="103"/>
      <c r="K19" s="11"/>
      <c r="L19" s="32"/>
    </row>
    <row r="20" spans="1:12" x14ac:dyDescent="0.2">
      <c r="A20" s="79"/>
      <c r="B20" s="67"/>
      <c r="C20" s="67"/>
      <c r="D20" s="67"/>
      <c r="E20" s="67"/>
      <c r="F20" s="67"/>
      <c r="G20" s="67"/>
      <c r="H20" s="67"/>
      <c r="I20" s="63"/>
      <c r="J20" s="190"/>
      <c r="K20" s="79"/>
      <c r="L20" s="32"/>
    </row>
    <row r="21" spans="1:12" x14ac:dyDescent="0.2">
      <c r="A21" s="79"/>
      <c r="B21" s="65"/>
      <c r="C21" s="65"/>
      <c r="D21" s="65"/>
      <c r="E21" s="65"/>
      <c r="F21" s="65"/>
      <c r="G21" s="65"/>
      <c r="H21" s="65"/>
      <c r="I21" s="65"/>
      <c r="J21" s="190"/>
      <c r="K21" s="79"/>
      <c r="L21" s="32"/>
    </row>
    <row r="22" spans="1:12" x14ac:dyDescent="0.2">
      <c r="A22" s="79"/>
      <c r="B22" s="67"/>
      <c r="C22" s="67"/>
      <c r="D22" s="67"/>
      <c r="E22" s="67"/>
      <c r="F22" s="67"/>
      <c r="G22" s="80"/>
      <c r="H22" s="67"/>
      <c r="I22" s="67"/>
      <c r="J22" s="190"/>
      <c r="K22" s="79"/>
      <c r="L22" s="32"/>
    </row>
    <row r="23" spans="1:12" x14ac:dyDescent="0.2">
      <c r="A23" s="79"/>
      <c r="B23" s="79"/>
      <c r="C23" s="91"/>
      <c r="D23" s="91"/>
      <c r="E23" s="91"/>
      <c r="F23" s="91"/>
      <c r="G23" s="91"/>
      <c r="H23" s="91"/>
      <c r="I23" s="91"/>
      <c r="J23" s="79"/>
      <c r="K23" s="79"/>
      <c r="L23" s="32"/>
    </row>
    <row r="24" spans="1:12" x14ac:dyDescent="0.2">
      <c r="A24" s="79"/>
      <c r="B24" s="79"/>
      <c r="C24" s="91"/>
      <c r="D24" s="91"/>
      <c r="E24" s="91"/>
      <c r="F24" s="91"/>
      <c r="G24" s="91"/>
      <c r="H24" s="91"/>
      <c r="I24" s="91"/>
      <c r="J24" s="79"/>
      <c r="K24" s="79"/>
      <c r="L24" s="32"/>
    </row>
    <row r="25" spans="1:12" x14ac:dyDescent="0.2">
      <c r="A25" s="32"/>
      <c r="B25" s="32"/>
      <c r="C25" s="18"/>
      <c r="D25" s="18"/>
      <c r="E25" s="18"/>
      <c r="F25" s="18"/>
      <c r="G25" s="18"/>
      <c r="H25" s="18"/>
      <c r="I25" s="18"/>
      <c r="J25" s="32"/>
      <c r="K25" s="32"/>
      <c r="L25" s="32"/>
    </row>
    <row r="26" spans="1:12" x14ac:dyDescent="0.2">
      <c r="A26" s="32"/>
      <c r="B26" s="32"/>
      <c r="C26" s="18"/>
      <c r="D26" s="18"/>
      <c r="E26" s="18"/>
      <c r="F26" s="18"/>
      <c r="G26" s="18"/>
      <c r="H26" s="18"/>
      <c r="I26" s="18"/>
      <c r="J26" s="32"/>
      <c r="K26" s="32"/>
      <c r="L26" s="32"/>
    </row>
  </sheetData>
  <mergeCells count="7">
    <mergeCell ref="H15:I15"/>
    <mergeCell ref="A10:E10"/>
    <mergeCell ref="I1:J1"/>
    <mergeCell ref="D2:G2"/>
    <mergeCell ref="F3:I3"/>
    <mergeCell ref="B6:E6"/>
    <mergeCell ref="B8:E8"/>
  </mergeCells>
  <pageMargins left="0.51181102362204722" right="0.70866141732283472" top="0.35433070866141736" bottom="0.55118110236220474" header="0.31496062992125984" footer="0.31496062992125984"/>
  <pageSetup paperSize="9" orientation="landscape" r:id="rId1"/>
  <headerFooter>
    <oddFooter>Strona &amp;P z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pageSetUpPr fitToPage="1"/>
  </sheetPr>
  <dimension ref="A1:O27"/>
  <sheetViews>
    <sheetView showWhiteSpace="0" workbookViewId="0">
      <selection activeCell="A9" sqref="A9:B9"/>
    </sheetView>
  </sheetViews>
  <sheetFormatPr defaultRowHeight="12.75" x14ac:dyDescent="0.2"/>
  <cols>
    <col min="1" max="1" width="16.42578125" customWidth="1"/>
    <col min="2" max="2" width="78" customWidth="1"/>
    <col min="3" max="3" width="20.28515625" customWidth="1"/>
    <col min="4" max="4" width="10.140625" customWidth="1"/>
    <col min="5" max="5" width="6" customWidth="1"/>
    <col min="6" max="6" width="5.5703125" customWidth="1"/>
    <col min="7" max="7" width="6.7109375" customWidth="1"/>
    <col min="8" max="8" width="15.28515625" customWidth="1"/>
    <col min="9" max="9" width="4.5703125" customWidth="1"/>
    <col min="10" max="10" width="11.5703125" customWidth="1"/>
    <col min="11" max="11" width="11" customWidth="1"/>
  </cols>
  <sheetData>
    <row r="1" spans="1:15" ht="15" x14ac:dyDescent="0.25">
      <c r="A1" s="267" t="s">
        <v>275</v>
      </c>
      <c r="H1" s="407" t="s">
        <v>268</v>
      </c>
      <c r="I1" s="407"/>
    </row>
    <row r="2" spans="1:15" ht="15" x14ac:dyDescent="0.2">
      <c r="C2" s="408" t="s">
        <v>269</v>
      </c>
      <c r="D2" s="408"/>
      <c r="E2" s="408"/>
      <c r="F2" s="408"/>
    </row>
    <row r="3" spans="1:15" ht="15" x14ac:dyDescent="0.2">
      <c r="E3" s="408"/>
      <c r="F3" s="408"/>
      <c r="G3" s="408"/>
      <c r="H3" s="408"/>
    </row>
    <row r="4" spans="1:15" ht="15" x14ac:dyDescent="0.2">
      <c r="E4" s="268"/>
      <c r="F4" s="268"/>
      <c r="G4" s="268"/>
      <c r="H4" s="268"/>
    </row>
    <row r="5" spans="1:15" ht="15" x14ac:dyDescent="0.2">
      <c r="A5" s="269" t="s">
        <v>270</v>
      </c>
      <c r="B5" s="269"/>
      <c r="C5" s="269"/>
      <c r="D5" s="270"/>
      <c r="E5" s="268"/>
      <c r="F5" s="268"/>
      <c r="G5" s="268"/>
      <c r="H5" s="268"/>
    </row>
    <row r="6" spans="1:15" x14ac:dyDescent="0.2">
      <c r="A6" s="409" t="s">
        <v>271</v>
      </c>
      <c r="B6" s="409"/>
      <c r="C6" s="409"/>
      <c r="D6" s="409"/>
    </row>
    <row r="7" spans="1:15" x14ac:dyDescent="0.2">
      <c r="A7" s="271" t="s">
        <v>272</v>
      </c>
      <c r="B7" s="271"/>
      <c r="C7" s="271"/>
      <c r="D7" s="271"/>
    </row>
    <row r="8" spans="1:15" x14ac:dyDescent="0.2">
      <c r="A8" s="410" t="s">
        <v>273</v>
      </c>
      <c r="B8" s="410"/>
      <c r="C8" s="410"/>
      <c r="D8" s="410"/>
      <c r="K8" s="157"/>
      <c r="L8" s="136"/>
    </row>
    <row r="9" spans="1:15" x14ac:dyDescent="0.2">
      <c r="A9" s="544" t="s">
        <v>294</v>
      </c>
      <c r="B9" s="544"/>
      <c r="C9" s="345"/>
      <c r="D9" s="345"/>
      <c r="K9" s="157"/>
      <c r="L9" s="136"/>
    </row>
    <row r="10" spans="1:15" ht="67.5" x14ac:dyDescent="0.2">
      <c r="A10" s="50" t="s">
        <v>0</v>
      </c>
      <c r="B10" s="45" t="s">
        <v>8</v>
      </c>
      <c r="C10" s="50" t="s">
        <v>10</v>
      </c>
      <c r="D10" s="128" t="s">
        <v>11</v>
      </c>
      <c r="E10" s="50" t="s">
        <v>1</v>
      </c>
      <c r="F10" s="50" t="s">
        <v>180</v>
      </c>
      <c r="G10" s="50" t="s">
        <v>2</v>
      </c>
      <c r="H10" s="50" t="s">
        <v>3</v>
      </c>
      <c r="I10" s="50" t="s">
        <v>4</v>
      </c>
      <c r="J10" s="50" t="s">
        <v>5</v>
      </c>
      <c r="K10" s="50" t="s">
        <v>6</v>
      </c>
      <c r="L10" s="136"/>
    </row>
    <row r="11" spans="1:15" ht="68.099999999999994" customHeight="1" x14ac:dyDescent="0.2">
      <c r="A11" s="45">
        <v>1</v>
      </c>
      <c r="B11" s="53" t="s">
        <v>201</v>
      </c>
      <c r="C11" s="167"/>
      <c r="D11" s="45"/>
      <c r="E11" s="50" t="s">
        <v>54</v>
      </c>
      <c r="F11" s="45">
        <v>2500</v>
      </c>
      <c r="G11" s="159"/>
      <c r="H11" s="159">
        <f>ROUND(G11*I11+G11,2)</f>
        <v>0</v>
      </c>
      <c r="I11" s="125">
        <v>0.08</v>
      </c>
      <c r="J11" s="123">
        <f>ROUND(G11*F11,2)</f>
        <v>0</v>
      </c>
      <c r="K11" s="123">
        <f>ROUND(H11*F11,2)</f>
        <v>0</v>
      </c>
      <c r="L11" s="136"/>
    </row>
    <row r="12" spans="1:15" ht="67.5" x14ac:dyDescent="0.2">
      <c r="A12" s="45">
        <v>2</v>
      </c>
      <c r="B12" s="53" t="s">
        <v>202</v>
      </c>
      <c r="C12" s="167"/>
      <c r="D12" s="45"/>
      <c r="E12" s="50" t="s">
        <v>183</v>
      </c>
      <c r="F12" s="45">
        <v>2000</v>
      </c>
      <c r="G12" s="159"/>
      <c r="H12" s="159">
        <f t="shared" ref="H12:H13" si="0">ROUND(G12*I12+G12,2)</f>
        <v>0</v>
      </c>
      <c r="I12" s="125">
        <v>0.08</v>
      </c>
      <c r="J12" s="123">
        <f t="shared" ref="J12:J13" si="1">ROUND(G12*F12,2)</f>
        <v>0</v>
      </c>
      <c r="K12" s="123">
        <f t="shared" ref="K12:K13" si="2">ROUND(H12*F12,2)</f>
        <v>0</v>
      </c>
      <c r="L12" s="136"/>
    </row>
    <row r="13" spans="1:15" ht="68.25" thickBot="1" x14ac:dyDescent="0.25">
      <c r="A13" s="45">
        <v>3</v>
      </c>
      <c r="B13" s="53" t="s">
        <v>174</v>
      </c>
      <c r="C13" s="167"/>
      <c r="D13" s="45"/>
      <c r="E13" s="50" t="s">
        <v>54</v>
      </c>
      <c r="F13" s="45">
        <v>2500</v>
      </c>
      <c r="G13" s="159"/>
      <c r="H13" s="191">
        <f t="shared" si="0"/>
        <v>0</v>
      </c>
      <c r="I13" s="152">
        <v>0.08</v>
      </c>
      <c r="J13" s="184">
        <f t="shared" si="1"/>
        <v>0</v>
      </c>
      <c r="K13" s="184">
        <f t="shared" si="2"/>
        <v>0</v>
      </c>
      <c r="L13" s="136"/>
    </row>
    <row r="14" spans="1:15" ht="13.5" thickBot="1" x14ac:dyDescent="0.25">
      <c r="A14" s="17"/>
      <c r="B14" s="246"/>
      <c r="D14" s="39"/>
      <c r="E14" s="39"/>
      <c r="F14" s="39"/>
      <c r="G14" s="126"/>
      <c r="H14" s="553" t="s">
        <v>7</v>
      </c>
      <c r="I14" s="554"/>
      <c r="J14" s="77">
        <f>SUM(J11:J13)</f>
        <v>0</v>
      </c>
      <c r="K14" s="173">
        <f>SUM(K11:K13)</f>
        <v>0</v>
      </c>
      <c r="L14" s="136"/>
    </row>
    <row r="15" spans="1:15" x14ac:dyDescent="0.2">
      <c r="A15" s="179"/>
      <c r="B15" s="180"/>
      <c r="C15" s="180"/>
      <c r="D15" s="180"/>
      <c r="E15" s="180"/>
      <c r="F15" s="180"/>
      <c r="G15" s="180"/>
      <c r="H15" s="180"/>
      <c r="I15" s="180"/>
      <c r="J15" s="192"/>
      <c r="K15" s="41"/>
      <c r="L15" s="136"/>
    </row>
    <row r="16" spans="1:15" x14ac:dyDescent="0.2">
      <c r="A16" s="179"/>
      <c r="B16" s="347" t="s">
        <v>280</v>
      </c>
      <c r="C16" s="348"/>
      <c r="D16" s="348"/>
      <c r="E16" s="348"/>
      <c r="F16" s="348"/>
      <c r="G16" s="348"/>
      <c r="H16" s="349"/>
      <c r="I16" s="350"/>
      <c r="J16" s="351"/>
      <c r="K16" s="11"/>
      <c r="L16" s="136"/>
      <c r="M16" s="11"/>
      <c r="N16" s="11"/>
      <c r="O16" s="11"/>
    </row>
    <row r="17" spans="1:15" x14ac:dyDescent="0.2">
      <c r="A17" s="179"/>
      <c r="B17" s="11"/>
      <c r="C17" s="11"/>
      <c r="D17" s="11"/>
      <c r="E17" s="11"/>
      <c r="F17" s="11"/>
      <c r="G17" s="11"/>
      <c r="H17" s="11"/>
      <c r="I17" s="11"/>
      <c r="J17" s="103"/>
      <c r="K17" s="11"/>
      <c r="L17" s="136"/>
      <c r="M17" s="11"/>
      <c r="N17" s="11"/>
      <c r="O17" s="11"/>
    </row>
    <row r="18" spans="1:15" x14ac:dyDescent="0.2">
      <c r="A18" s="179"/>
      <c r="B18" s="11"/>
      <c r="C18" s="11"/>
      <c r="D18" s="352" t="s">
        <v>274</v>
      </c>
      <c r="E18" s="11"/>
      <c r="F18" s="11"/>
      <c r="G18" s="11"/>
      <c r="H18" s="11"/>
      <c r="I18" s="11"/>
      <c r="J18" s="103"/>
      <c r="K18" s="11"/>
      <c r="L18" s="136"/>
      <c r="M18" s="11"/>
      <c r="N18" s="11"/>
      <c r="O18" s="11"/>
    </row>
    <row r="19" spans="1:15" x14ac:dyDescent="0.2">
      <c r="A19" s="179"/>
      <c r="B19" s="355"/>
      <c r="C19" s="355"/>
      <c r="D19" s="355"/>
      <c r="E19" s="355"/>
      <c r="F19" s="355"/>
      <c r="G19" s="356"/>
      <c r="H19" s="356"/>
      <c r="I19" s="355"/>
      <c r="J19" s="136"/>
      <c r="K19" s="136"/>
      <c r="L19" s="136"/>
      <c r="M19" s="11"/>
      <c r="N19" s="11"/>
      <c r="O19" s="11"/>
    </row>
    <row r="20" spans="1:15" ht="12.75" customHeight="1" x14ac:dyDescent="0.2">
      <c r="A20" s="86"/>
      <c r="B20" s="357"/>
      <c r="C20" s="357"/>
      <c r="D20" s="357"/>
      <c r="E20" s="357"/>
      <c r="F20" s="357"/>
      <c r="G20" s="357"/>
      <c r="H20" s="357"/>
      <c r="I20" s="355"/>
      <c r="J20" s="136"/>
      <c r="K20" s="358"/>
      <c r="L20" s="136"/>
      <c r="M20" s="11"/>
      <c r="N20" s="11"/>
      <c r="O20" s="11"/>
    </row>
    <row r="21" spans="1:15" x14ac:dyDescent="0.2">
      <c r="A21" s="86"/>
      <c r="B21" s="182"/>
      <c r="C21" s="182"/>
      <c r="D21" s="182"/>
      <c r="E21" s="182"/>
      <c r="F21" s="182"/>
      <c r="G21" s="182"/>
      <c r="H21" s="182"/>
      <c r="I21" s="182"/>
      <c r="J21" s="192"/>
      <c r="K21" s="136"/>
      <c r="L21" s="136"/>
    </row>
    <row r="22" spans="1:15" x14ac:dyDescent="0.2">
      <c r="A22" s="86"/>
      <c r="B22" s="181"/>
      <c r="C22" s="181"/>
      <c r="D22" s="181"/>
      <c r="E22" s="181"/>
      <c r="F22" s="181"/>
      <c r="G22" s="80"/>
      <c r="H22" s="181"/>
      <c r="I22" s="181"/>
      <c r="J22" s="192"/>
      <c r="K22" s="136"/>
      <c r="L22" s="136"/>
    </row>
    <row r="23" spans="1:15" x14ac:dyDescent="0.2">
      <c r="A23" s="86"/>
      <c r="B23" s="86"/>
      <c r="C23" s="183"/>
      <c r="D23" s="183"/>
      <c r="E23" s="183"/>
      <c r="F23" s="183"/>
      <c r="G23" s="183"/>
      <c r="H23" s="183"/>
      <c r="I23" s="183"/>
      <c r="J23" s="86"/>
      <c r="K23" s="136"/>
      <c r="L23" s="136"/>
    </row>
    <row r="24" spans="1:15" x14ac:dyDescent="0.2">
      <c r="A24" s="86"/>
      <c r="B24" s="86"/>
      <c r="C24" s="183"/>
      <c r="D24" s="183"/>
      <c r="E24" s="183"/>
      <c r="F24" s="183"/>
      <c r="G24" s="183"/>
      <c r="H24" s="183"/>
      <c r="I24" s="183"/>
      <c r="J24" s="86"/>
      <c r="K24" s="136"/>
      <c r="L24" s="136"/>
    </row>
    <row r="25" spans="1:15" x14ac:dyDescent="0.2">
      <c r="A25" s="86"/>
      <c r="B25" s="86"/>
      <c r="C25" s="183"/>
      <c r="D25" s="183"/>
      <c r="E25" s="183"/>
      <c r="F25" s="183"/>
      <c r="G25" s="183"/>
      <c r="H25" s="183"/>
      <c r="I25" s="183"/>
      <c r="J25" s="86"/>
      <c r="K25" s="136"/>
      <c r="L25" s="136"/>
    </row>
    <row r="26" spans="1:15" x14ac:dyDescent="0.2">
      <c r="A26" s="86"/>
      <c r="B26" s="86"/>
      <c r="C26" s="183"/>
      <c r="D26" s="183"/>
      <c r="E26" s="183"/>
      <c r="F26" s="183"/>
      <c r="G26" s="183"/>
      <c r="H26" s="183"/>
      <c r="I26" s="183"/>
      <c r="J26" s="86"/>
      <c r="K26" s="136"/>
      <c r="L26" s="136"/>
    </row>
    <row r="27" spans="1:15" x14ac:dyDescent="0.2">
      <c r="A27" s="136"/>
      <c r="B27" s="136"/>
      <c r="C27" s="136"/>
      <c r="D27" s="136"/>
      <c r="E27" s="136"/>
      <c r="F27" s="136"/>
      <c r="G27" s="136"/>
      <c r="H27" s="136"/>
      <c r="I27" s="136"/>
      <c r="J27" s="136"/>
      <c r="K27" s="136"/>
      <c r="L27" s="136"/>
    </row>
  </sheetData>
  <mergeCells count="7">
    <mergeCell ref="H14:I14"/>
    <mergeCell ref="H1:I1"/>
    <mergeCell ref="C2:F2"/>
    <mergeCell ref="E3:H3"/>
    <mergeCell ref="A6:D6"/>
    <mergeCell ref="A8:D8"/>
    <mergeCell ref="A9:B9"/>
  </mergeCells>
  <pageMargins left="0.70866141732283472" right="0.70866141732283472" top="0.74803149606299213" bottom="0.74803149606299213" header="0.31496062992125984" footer="0.31496062992125984"/>
  <pageSetup paperSize="9" scale="70" orientation="landscape" r:id="rId1"/>
  <headerFooter>
    <oddFooter>Strona &amp;P z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L23"/>
  <sheetViews>
    <sheetView zoomScaleSheetLayoutView="70" workbookViewId="0">
      <selection activeCell="B12" sqref="B12"/>
    </sheetView>
  </sheetViews>
  <sheetFormatPr defaultRowHeight="12.75" x14ac:dyDescent="0.2"/>
  <cols>
    <col min="1" max="1" width="4.42578125" customWidth="1"/>
    <col min="2" max="2" width="59" customWidth="1"/>
    <col min="3" max="3" width="7.42578125" customWidth="1"/>
    <col min="4" max="4" width="26.5703125" customWidth="1"/>
    <col min="5" max="5" width="6" customWidth="1"/>
    <col min="6" max="6" width="5.7109375" customWidth="1"/>
    <col min="7" max="7" width="5.5703125" customWidth="1"/>
    <col min="8" max="8" width="8.5703125" customWidth="1"/>
    <col min="9" max="9" width="14.85546875" customWidth="1"/>
    <col min="10" max="10" width="11.28515625" customWidth="1"/>
    <col min="11" max="11" width="10.85546875" customWidth="1"/>
  </cols>
  <sheetData>
    <row r="1" spans="1:11" ht="15" x14ac:dyDescent="0.25">
      <c r="B1" s="267" t="s">
        <v>275</v>
      </c>
      <c r="I1" s="407" t="s">
        <v>268</v>
      </c>
      <c r="J1" s="407"/>
    </row>
    <row r="2" spans="1:11" ht="15" x14ac:dyDescent="0.2">
      <c r="D2" s="408" t="s">
        <v>269</v>
      </c>
      <c r="E2" s="408"/>
      <c r="F2" s="408"/>
      <c r="G2" s="408"/>
    </row>
    <row r="3" spans="1:11" ht="15" x14ac:dyDescent="0.2">
      <c r="F3" s="408"/>
      <c r="G3" s="408"/>
      <c r="H3" s="408"/>
      <c r="I3" s="408"/>
    </row>
    <row r="4" spans="1:11" ht="15" x14ac:dyDescent="0.2">
      <c r="F4" s="268"/>
      <c r="G4" s="268"/>
      <c r="H4" s="268"/>
      <c r="I4" s="268"/>
    </row>
    <row r="5" spans="1:11" ht="15" x14ac:dyDescent="0.2">
      <c r="B5" s="269" t="s">
        <v>270</v>
      </c>
      <c r="C5" s="269"/>
      <c r="D5" s="269"/>
      <c r="E5" s="270"/>
      <c r="F5" s="268"/>
      <c r="G5" s="268"/>
      <c r="H5" s="268"/>
      <c r="I5" s="268"/>
    </row>
    <row r="6" spans="1:11" x14ac:dyDescent="0.2">
      <c r="B6" s="409" t="s">
        <v>271</v>
      </c>
      <c r="C6" s="409"/>
      <c r="D6" s="409"/>
      <c r="E6" s="409"/>
    </row>
    <row r="7" spans="1:11" x14ac:dyDescent="0.2">
      <c r="B7" s="271" t="s">
        <v>272</v>
      </c>
      <c r="C7" s="271"/>
      <c r="D7" s="271"/>
      <c r="E7" s="271"/>
    </row>
    <row r="8" spans="1:11" x14ac:dyDescent="0.2">
      <c r="B8" s="410" t="s">
        <v>273</v>
      </c>
      <c r="C8" s="410"/>
      <c r="D8" s="410"/>
      <c r="E8" s="410"/>
    </row>
    <row r="10" spans="1:11" x14ac:dyDescent="0.2">
      <c r="A10" s="555" t="s">
        <v>266</v>
      </c>
      <c r="B10" s="556"/>
      <c r="C10" s="556"/>
      <c r="D10" s="556"/>
      <c r="E10" s="556"/>
      <c r="F10" s="556"/>
      <c r="G10" s="556"/>
      <c r="H10" s="556"/>
      <c r="I10" s="556"/>
      <c r="J10" s="556"/>
      <c r="K10" s="557"/>
    </row>
    <row r="11" spans="1:11" ht="62.25" customHeight="1" x14ac:dyDescent="0.2">
      <c r="A11" s="214" t="s">
        <v>0</v>
      </c>
      <c r="B11" s="166" t="s">
        <v>8</v>
      </c>
      <c r="C11" s="214" t="s">
        <v>203</v>
      </c>
      <c r="D11" s="168" t="s">
        <v>11</v>
      </c>
      <c r="E11" s="214" t="s">
        <v>1</v>
      </c>
      <c r="F11" s="214" t="s">
        <v>158</v>
      </c>
      <c r="G11" s="214" t="s">
        <v>2</v>
      </c>
      <c r="H11" s="214" t="s">
        <v>3</v>
      </c>
      <c r="I11" s="214" t="s">
        <v>4</v>
      </c>
      <c r="J11" s="214" t="s">
        <v>5</v>
      </c>
      <c r="K11" s="214" t="s">
        <v>6</v>
      </c>
    </row>
    <row r="12" spans="1:11" ht="360.75" customHeight="1" x14ac:dyDescent="0.2">
      <c r="A12" s="166">
        <v>1</v>
      </c>
      <c r="B12" s="214" t="s">
        <v>250</v>
      </c>
      <c r="C12" s="214"/>
      <c r="D12" s="166"/>
      <c r="E12" s="214" t="s">
        <v>56</v>
      </c>
      <c r="F12" s="166">
        <v>1200</v>
      </c>
      <c r="G12" s="166"/>
      <c r="H12" s="193">
        <f>ROUND(G12*I12+G12,2)</f>
        <v>0</v>
      </c>
      <c r="I12" s="194">
        <v>0.08</v>
      </c>
      <c r="J12" s="193">
        <f>ROUND(G12*F12,2)</f>
        <v>0</v>
      </c>
      <c r="K12" s="193">
        <f>ROUND(H12*F12,2)</f>
        <v>0</v>
      </c>
    </row>
    <row r="13" spans="1:11" ht="225" customHeight="1" x14ac:dyDescent="0.2">
      <c r="A13" s="166">
        <v>2</v>
      </c>
      <c r="B13" s="185" t="s">
        <v>244</v>
      </c>
      <c r="C13" s="209"/>
      <c r="D13" s="166"/>
      <c r="E13" s="209" t="s">
        <v>56</v>
      </c>
      <c r="F13" s="166">
        <v>100</v>
      </c>
      <c r="G13" s="166"/>
      <c r="H13" s="193">
        <f t="shared" ref="H13:H16" si="0">ROUND(G13*I13+G13,2)</f>
        <v>0</v>
      </c>
      <c r="I13" s="194">
        <v>0.08</v>
      </c>
      <c r="J13" s="193">
        <f t="shared" ref="J13:J16" si="1">ROUND(G13*F13,2)</f>
        <v>0</v>
      </c>
      <c r="K13" s="193">
        <f t="shared" ref="K13:K16" si="2">ROUND(H13*F13,2)</f>
        <v>0</v>
      </c>
    </row>
    <row r="14" spans="1:11" ht="249.95" customHeight="1" x14ac:dyDescent="0.2">
      <c r="A14" s="166">
        <v>3</v>
      </c>
      <c r="B14" s="185" t="s">
        <v>204</v>
      </c>
      <c r="C14" s="209"/>
      <c r="D14" s="166"/>
      <c r="E14" s="209" t="s">
        <v>56</v>
      </c>
      <c r="F14" s="166">
        <v>150</v>
      </c>
      <c r="G14" s="166"/>
      <c r="H14" s="193">
        <f t="shared" si="0"/>
        <v>0</v>
      </c>
      <c r="I14" s="194">
        <v>0.08</v>
      </c>
      <c r="J14" s="193">
        <f t="shared" si="1"/>
        <v>0</v>
      </c>
      <c r="K14" s="193">
        <f t="shared" si="2"/>
        <v>0</v>
      </c>
    </row>
    <row r="15" spans="1:11" ht="133.5" customHeight="1" x14ac:dyDescent="0.2">
      <c r="A15" s="166">
        <v>4</v>
      </c>
      <c r="B15" s="250" t="s">
        <v>205</v>
      </c>
      <c r="C15" s="209"/>
      <c r="D15" s="166"/>
      <c r="E15" s="209" t="s">
        <v>56</v>
      </c>
      <c r="F15" s="166">
        <v>2000</v>
      </c>
      <c r="G15" s="166"/>
      <c r="H15" s="193">
        <f t="shared" si="0"/>
        <v>0</v>
      </c>
      <c r="I15" s="194">
        <v>0.08</v>
      </c>
      <c r="J15" s="193">
        <f t="shared" si="1"/>
        <v>0</v>
      </c>
      <c r="K15" s="193">
        <f t="shared" si="2"/>
        <v>0</v>
      </c>
    </row>
    <row r="16" spans="1:11" ht="75" customHeight="1" thickBot="1" x14ac:dyDescent="0.25">
      <c r="A16" s="166">
        <v>5</v>
      </c>
      <c r="B16" s="185" t="s">
        <v>206</v>
      </c>
      <c r="C16" s="209"/>
      <c r="D16" s="166"/>
      <c r="E16" s="209" t="s">
        <v>56</v>
      </c>
      <c r="F16" s="166">
        <v>12</v>
      </c>
      <c r="G16" s="166"/>
      <c r="H16" s="248">
        <f t="shared" si="0"/>
        <v>0</v>
      </c>
      <c r="I16" s="249">
        <v>0.08</v>
      </c>
      <c r="J16" s="248">
        <f t="shared" si="1"/>
        <v>0</v>
      </c>
      <c r="K16" s="248">
        <f t="shared" si="2"/>
        <v>0</v>
      </c>
    </row>
    <row r="17" spans="1:12" ht="30.6" customHeight="1" thickBot="1" x14ac:dyDescent="0.25">
      <c r="A17" s="240"/>
      <c r="B17" s="246"/>
      <c r="C17" s="235"/>
      <c r="D17" s="235"/>
      <c r="E17" s="235"/>
      <c r="F17" s="235"/>
      <c r="G17" s="235"/>
      <c r="H17" s="251" t="s">
        <v>207</v>
      </c>
      <c r="I17" s="252"/>
      <c r="J17" s="253">
        <f>SUM(J12:J16)</f>
        <v>0</v>
      </c>
      <c r="K17" s="254">
        <f>SUM(K12:K16)</f>
        <v>0</v>
      </c>
    </row>
    <row r="20" spans="1:12" x14ac:dyDescent="0.2">
      <c r="B20" s="347" t="s">
        <v>280</v>
      </c>
      <c r="C20" s="348"/>
      <c r="D20" s="348"/>
      <c r="E20" s="348"/>
      <c r="F20" s="348"/>
      <c r="G20" s="348"/>
      <c r="H20" s="349"/>
      <c r="I20" s="350"/>
      <c r="J20" s="351"/>
      <c r="K20" s="11"/>
      <c r="L20" s="11"/>
    </row>
    <row r="21" spans="1:12" x14ac:dyDescent="0.2">
      <c r="B21" s="11"/>
      <c r="C21" s="11"/>
      <c r="D21" s="11"/>
      <c r="E21" s="11"/>
      <c r="F21" s="11"/>
      <c r="G21" s="11"/>
      <c r="H21" s="11"/>
      <c r="I21" s="11"/>
      <c r="J21" s="103"/>
      <c r="K21" s="11"/>
      <c r="L21" s="11"/>
    </row>
    <row r="22" spans="1:12" x14ac:dyDescent="0.2">
      <c r="B22" s="11"/>
      <c r="C22" s="11"/>
      <c r="D22" s="352" t="s">
        <v>274</v>
      </c>
      <c r="E22" s="11"/>
      <c r="F22" s="11"/>
      <c r="G22" s="11"/>
      <c r="H22" s="11"/>
      <c r="I22" s="11"/>
      <c r="J22" s="103"/>
      <c r="K22" s="11"/>
      <c r="L22" s="11"/>
    </row>
    <row r="23" spans="1:12" x14ac:dyDescent="0.2">
      <c r="B23" s="11"/>
      <c r="C23" s="11"/>
      <c r="D23" s="11"/>
      <c r="E23" s="11"/>
      <c r="F23" s="11"/>
      <c r="G23" s="11"/>
      <c r="H23" s="11"/>
      <c r="I23" s="11"/>
      <c r="J23" s="11"/>
      <c r="K23" s="11"/>
      <c r="L23" s="11"/>
    </row>
  </sheetData>
  <mergeCells count="6">
    <mergeCell ref="A10:K10"/>
    <mergeCell ref="I1:J1"/>
    <mergeCell ref="D2:G2"/>
    <mergeCell ref="F3:I3"/>
    <mergeCell ref="B6:E6"/>
    <mergeCell ref="B8:E8"/>
  </mergeCells>
  <pageMargins left="0.70866141732283472" right="0.70866141732283472" top="0.55118110236220474" bottom="0.74803149606299213" header="0.31496062992125984" footer="0.31496062992125984"/>
  <pageSetup paperSize="9" orientation="landscape" r:id="rId1"/>
  <headerFooter>
    <oddFoote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K28"/>
  <sheetViews>
    <sheetView showWhiteSpace="0" topLeftCell="A7" zoomScale="80" zoomScaleNormal="80" workbookViewId="0">
      <selection activeCell="B13" sqref="B13"/>
    </sheetView>
  </sheetViews>
  <sheetFormatPr defaultRowHeight="12.75" x14ac:dyDescent="0.2"/>
  <cols>
    <col min="1" max="1" width="3.28515625" customWidth="1"/>
    <col min="2" max="2" width="46" customWidth="1"/>
    <col min="3" max="3" width="11" customWidth="1"/>
    <col min="4" max="4" width="11.7109375" customWidth="1"/>
    <col min="5" max="5" width="7.28515625" customWidth="1"/>
    <col min="6" max="6" width="9.7109375" customWidth="1"/>
    <col min="7" max="7" width="8.5703125" customWidth="1"/>
    <col min="8" max="8" width="8.28515625" customWidth="1"/>
    <col min="9" max="9" width="6.85546875" customWidth="1"/>
    <col min="10" max="10" width="12.140625" customWidth="1"/>
    <col min="11" max="11" width="12.7109375" customWidth="1"/>
  </cols>
  <sheetData>
    <row r="1" spans="1:11" ht="15" x14ac:dyDescent="0.25">
      <c r="A1" s="267" t="s">
        <v>275</v>
      </c>
      <c r="F1" s="407" t="s">
        <v>268</v>
      </c>
      <c r="G1" s="407"/>
    </row>
    <row r="2" spans="1:11" ht="15" x14ac:dyDescent="0.25">
      <c r="A2" s="267"/>
      <c r="E2" s="408"/>
      <c r="F2" s="408"/>
      <c r="G2" s="408"/>
      <c r="H2" s="408"/>
    </row>
    <row r="3" spans="1:11" ht="15" x14ac:dyDescent="0.25">
      <c r="A3" s="267"/>
      <c r="D3" s="408" t="s">
        <v>269</v>
      </c>
      <c r="E3" s="408"/>
      <c r="F3" s="408"/>
      <c r="G3" s="408"/>
      <c r="H3" s="268"/>
    </row>
    <row r="5" spans="1:11" x14ac:dyDescent="0.2">
      <c r="A5" s="269" t="s">
        <v>270</v>
      </c>
      <c r="B5" s="269"/>
      <c r="C5" s="269"/>
      <c r="D5" s="270"/>
    </row>
    <row r="6" spans="1:11" x14ac:dyDescent="0.2">
      <c r="A6" s="409" t="s">
        <v>271</v>
      </c>
      <c r="B6" s="409"/>
      <c r="C6" s="409"/>
      <c r="D6" s="409"/>
    </row>
    <row r="7" spans="1:11" x14ac:dyDescent="0.2">
      <c r="A7" s="271" t="s">
        <v>272</v>
      </c>
      <c r="B7" s="271"/>
      <c r="C7" s="271"/>
      <c r="D7" s="271"/>
    </row>
    <row r="8" spans="1:11" x14ac:dyDescent="0.2">
      <c r="A8" s="410" t="s">
        <v>273</v>
      </c>
      <c r="B8" s="410"/>
      <c r="C8" s="410"/>
      <c r="D8" s="410"/>
    </row>
    <row r="9" spans="1:11" x14ac:dyDescent="0.2">
      <c r="A9" s="413" t="s">
        <v>133</v>
      </c>
      <c r="B9" s="414"/>
      <c r="C9" s="414"/>
      <c r="D9" s="414"/>
      <c r="E9" s="414"/>
      <c r="F9" s="414"/>
      <c r="G9" s="414"/>
      <c r="H9" s="414"/>
      <c r="I9" s="414"/>
      <c r="J9" s="414"/>
      <c r="K9" s="415"/>
    </row>
    <row r="10" spans="1:11" x14ac:dyDescent="0.2">
      <c r="A10" s="411"/>
      <c r="B10" s="412"/>
      <c r="C10" s="412"/>
      <c r="D10" s="412"/>
      <c r="E10" s="412"/>
      <c r="F10" s="412"/>
      <c r="G10" s="412"/>
      <c r="H10" s="412"/>
      <c r="I10" s="412"/>
      <c r="J10" s="412"/>
      <c r="K10" s="416"/>
    </row>
    <row r="11" spans="1:11" ht="13.5" thickBot="1" x14ac:dyDescent="0.25">
      <c r="A11" s="417"/>
      <c r="B11" s="418"/>
      <c r="C11" s="418"/>
      <c r="D11" s="418"/>
      <c r="E11" s="418"/>
      <c r="F11" s="418"/>
      <c r="G11" s="418"/>
      <c r="H11" s="418"/>
      <c r="I11" s="418"/>
      <c r="J11" s="418"/>
      <c r="K11" s="419"/>
    </row>
    <row r="12" spans="1:11" ht="56.25" x14ac:dyDescent="0.2">
      <c r="A12" s="68" t="s">
        <v>0</v>
      </c>
      <c r="B12" s="69" t="s">
        <v>8</v>
      </c>
      <c r="C12" s="204" t="s">
        <v>203</v>
      </c>
      <c r="D12" s="71" t="s">
        <v>11</v>
      </c>
      <c r="E12" s="70" t="s">
        <v>1</v>
      </c>
      <c r="F12" s="72" t="s">
        <v>136</v>
      </c>
      <c r="G12" s="70" t="s">
        <v>2</v>
      </c>
      <c r="H12" s="70" t="s">
        <v>3</v>
      </c>
      <c r="I12" s="70" t="s">
        <v>4</v>
      </c>
      <c r="J12" s="70" t="s">
        <v>5</v>
      </c>
      <c r="K12" s="70" t="s">
        <v>6</v>
      </c>
    </row>
    <row r="13" spans="1:11" ht="233.25" customHeight="1" thickBot="1" x14ac:dyDescent="0.25">
      <c r="A13" s="49">
        <v>1</v>
      </c>
      <c r="B13" s="53" t="s">
        <v>184</v>
      </c>
      <c r="C13" s="50"/>
      <c r="D13" s="50"/>
      <c r="E13" s="50" t="s">
        <v>56</v>
      </c>
      <c r="F13" s="54">
        <v>1200</v>
      </c>
      <c r="G13" s="55"/>
      <c r="H13" s="55">
        <f>ROUND(G13*I13+G13,2)</f>
        <v>0</v>
      </c>
      <c r="I13" s="56">
        <v>0.08</v>
      </c>
      <c r="J13" s="55">
        <f>ROUND(F13*G13,2)</f>
        <v>0</v>
      </c>
      <c r="K13" s="55">
        <f>ROUND(F13*H13,2)</f>
        <v>0</v>
      </c>
    </row>
    <row r="14" spans="1:11" ht="13.5" thickBot="1" x14ac:dyDescent="0.25">
      <c r="A14" s="46"/>
      <c r="B14" s="228"/>
      <c r="C14" s="2"/>
      <c r="D14" s="2"/>
      <c r="E14" s="2"/>
      <c r="F14" s="2"/>
      <c r="G14" s="2"/>
      <c r="H14" s="3"/>
      <c r="I14" s="5" t="s">
        <v>7</v>
      </c>
      <c r="J14" s="29">
        <f>SUM(J13:J13)</f>
        <v>0</v>
      </c>
      <c r="K14" s="30">
        <f>SUM(K13:K13)</f>
        <v>0</v>
      </c>
    </row>
    <row r="15" spans="1:11" x14ac:dyDescent="0.2">
      <c r="A15" s="14"/>
      <c r="B15" s="44"/>
      <c r="C15" s="44"/>
      <c r="D15" s="18"/>
      <c r="E15" s="18"/>
      <c r="F15" s="18"/>
      <c r="G15" s="18"/>
      <c r="H15" s="18"/>
    </row>
    <row r="16" spans="1:11" ht="15.75" x14ac:dyDescent="0.2">
      <c r="A16" s="22"/>
      <c r="B16" s="274" t="s">
        <v>276</v>
      </c>
      <c r="C16" s="275"/>
      <c r="D16" s="275"/>
      <c r="E16" s="275"/>
      <c r="F16" s="275"/>
      <c r="G16" s="275"/>
      <c r="H16" s="276"/>
      <c r="I16" s="277"/>
      <c r="J16" s="278"/>
      <c r="K16" s="12"/>
    </row>
    <row r="17" spans="1:11" x14ac:dyDescent="0.2">
      <c r="A17" s="22"/>
      <c r="J17" s="62"/>
      <c r="K17" s="12"/>
    </row>
    <row r="18" spans="1:11" x14ac:dyDescent="0.2">
      <c r="A18" s="6"/>
      <c r="D18" s="273" t="s">
        <v>274</v>
      </c>
      <c r="J18" s="62"/>
      <c r="K18" s="12"/>
    </row>
    <row r="19" spans="1:11" x14ac:dyDescent="0.2">
      <c r="A19" s="6"/>
      <c r="B19" s="44"/>
      <c r="C19" s="44"/>
      <c r="D19" s="18"/>
      <c r="E19" s="18"/>
      <c r="F19" s="18"/>
      <c r="G19" s="18"/>
      <c r="H19" s="18"/>
    </row>
    <row r="20" spans="1:11" x14ac:dyDescent="0.2">
      <c r="A20" s="6"/>
      <c r="B20" s="44"/>
      <c r="C20" s="44"/>
      <c r="D20" s="18"/>
      <c r="E20" s="18"/>
      <c r="F20" s="18"/>
      <c r="G20" s="18"/>
      <c r="H20" s="18"/>
    </row>
    <row r="21" spans="1:11" x14ac:dyDescent="0.2">
      <c r="A21" s="14"/>
      <c r="B21" s="44"/>
      <c r="C21" s="44"/>
      <c r="D21" s="18"/>
      <c r="E21" s="18"/>
      <c r="F21" s="18"/>
      <c r="G21" s="18"/>
      <c r="H21" s="18"/>
    </row>
    <row r="22" spans="1:11" ht="15.75" customHeight="1" x14ac:dyDescent="0.2">
      <c r="A22" s="22"/>
      <c r="B22" s="44"/>
      <c r="C22" s="44"/>
      <c r="D22" s="18"/>
      <c r="E22" s="18"/>
      <c r="F22" s="18"/>
      <c r="G22" s="18"/>
      <c r="H22" s="18"/>
    </row>
    <row r="23" spans="1:11" x14ac:dyDescent="0.2">
      <c r="A23" s="22"/>
      <c r="B23" s="44"/>
      <c r="C23" s="44"/>
      <c r="D23" s="18"/>
      <c r="E23" s="18"/>
      <c r="F23" s="18"/>
      <c r="G23" s="18"/>
      <c r="H23" s="18"/>
    </row>
    <row r="24" spans="1:11" x14ac:dyDescent="0.2">
      <c r="A24" s="44"/>
      <c r="B24" s="44"/>
      <c r="C24" s="44"/>
      <c r="D24" s="18"/>
      <c r="E24" s="18"/>
      <c r="F24" s="18"/>
      <c r="G24" s="18"/>
      <c r="H24" s="18"/>
    </row>
    <row r="25" spans="1:11" x14ac:dyDescent="0.2">
      <c r="A25" s="44"/>
      <c r="B25" s="44"/>
      <c r="C25" s="44"/>
      <c r="D25" s="18"/>
      <c r="E25" s="18"/>
      <c r="F25" s="18"/>
      <c r="G25" s="18"/>
      <c r="H25" s="18"/>
    </row>
    <row r="26" spans="1:11" x14ac:dyDescent="0.2">
      <c r="A26" s="44"/>
      <c r="B26" s="44"/>
      <c r="C26" s="44"/>
      <c r="D26" s="18"/>
      <c r="E26" s="18"/>
      <c r="F26" s="18"/>
      <c r="G26" s="18"/>
      <c r="H26" s="18"/>
    </row>
    <row r="27" spans="1:11" x14ac:dyDescent="0.2">
      <c r="A27" s="44"/>
      <c r="B27" s="44"/>
      <c r="C27" s="44"/>
      <c r="D27" s="18"/>
      <c r="E27" s="18"/>
      <c r="F27" s="18"/>
      <c r="G27" s="18"/>
      <c r="H27" s="18"/>
      <c r="J27" s="33"/>
    </row>
    <row r="28" spans="1:11" x14ac:dyDescent="0.2">
      <c r="A28" s="44"/>
      <c r="B28" s="44"/>
      <c r="C28" s="44"/>
      <c r="D28" s="18"/>
      <c r="E28" s="18"/>
      <c r="F28" s="18"/>
      <c r="G28" s="18"/>
      <c r="H28" s="18"/>
    </row>
  </sheetData>
  <mergeCells count="6">
    <mergeCell ref="A9:K11"/>
    <mergeCell ref="F1:G1"/>
    <mergeCell ref="E2:H2"/>
    <mergeCell ref="D3:G3"/>
    <mergeCell ref="A6:D6"/>
    <mergeCell ref="A8:D8"/>
  </mergeCells>
  <pageMargins left="0.23622047244094491" right="0.23622047244094491" top="0.74803149606299213" bottom="0.35433070866141736" header="0.31496062992125984" footer="0.31496062992125984"/>
  <pageSetup paperSize="9" orientation="landscape" r:id="rId1"/>
  <headerFooter>
    <oddFooter>Strona &amp;P z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sheetPr>
  <dimension ref="A1:K20"/>
  <sheetViews>
    <sheetView zoomScale="80" zoomScaleNormal="80" workbookViewId="0">
      <selection activeCell="B13" sqref="B13"/>
    </sheetView>
  </sheetViews>
  <sheetFormatPr defaultRowHeight="12.75" x14ac:dyDescent="0.2"/>
  <cols>
    <col min="1" max="1" width="5.28515625" customWidth="1"/>
    <col min="2" max="2" width="48.85546875" customWidth="1"/>
    <col min="3" max="3" width="11.28515625" customWidth="1"/>
    <col min="4" max="4" width="23.7109375" customWidth="1"/>
    <col min="5" max="5" width="6.5703125" customWidth="1"/>
    <col min="6" max="6" width="7.7109375" customWidth="1"/>
    <col min="7" max="7" width="6" customWidth="1"/>
    <col min="9" max="9" width="12.85546875" customWidth="1"/>
    <col min="10" max="10" width="9.5703125" customWidth="1"/>
    <col min="11" max="11" width="10.140625" customWidth="1"/>
  </cols>
  <sheetData>
    <row r="1" spans="1:11" ht="15" x14ac:dyDescent="0.25">
      <c r="B1" s="267" t="s">
        <v>275</v>
      </c>
      <c r="I1" s="407" t="s">
        <v>268</v>
      </c>
      <c r="J1" s="407"/>
    </row>
    <row r="2" spans="1:11" ht="15" x14ac:dyDescent="0.2">
      <c r="D2" s="408" t="s">
        <v>269</v>
      </c>
      <c r="E2" s="408"/>
      <c r="F2" s="408"/>
      <c r="G2" s="408"/>
    </row>
    <row r="3" spans="1:11" ht="15" x14ac:dyDescent="0.2">
      <c r="F3" s="408"/>
      <c r="G3" s="408"/>
      <c r="H3" s="408"/>
      <c r="I3" s="408"/>
    </row>
    <row r="4" spans="1:11" ht="15" x14ac:dyDescent="0.2">
      <c r="F4" s="268"/>
      <c r="G4" s="268"/>
      <c r="H4" s="268"/>
      <c r="I4" s="268"/>
    </row>
    <row r="5" spans="1:11" ht="15" x14ac:dyDescent="0.2">
      <c r="B5" s="269" t="s">
        <v>270</v>
      </c>
      <c r="C5" s="269"/>
      <c r="D5" s="269"/>
      <c r="E5" s="270"/>
      <c r="F5" s="268"/>
      <c r="G5" s="268"/>
      <c r="H5" s="268"/>
      <c r="I5" s="268"/>
    </row>
    <row r="6" spans="1:11" x14ac:dyDescent="0.2">
      <c r="B6" s="409" t="s">
        <v>271</v>
      </c>
      <c r="C6" s="409"/>
      <c r="D6" s="409"/>
      <c r="E6" s="409"/>
    </row>
    <row r="7" spans="1:11" x14ac:dyDescent="0.2">
      <c r="B7" s="271" t="s">
        <v>272</v>
      </c>
      <c r="C7" s="271"/>
      <c r="D7" s="271"/>
      <c r="E7" s="271"/>
    </row>
    <row r="8" spans="1:11" x14ac:dyDescent="0.2">
      <c r="B8" s="410" t="s">
        <v>273</v>
      </c>
      <c r="C8" s="410"/>
      <c r="D8" s="410"/>
      <c r="E8" s="410"/>
    </row>
    <row r="11" spans="1:11" x14ac:dyDescent="0.2">
      <c r="A11" s="559" t="s">
        <v>267</v>
      </c>
      <c r="B11" s="560"/>
      <c r="C11" s="560"/>
      <c r="D11" s="560"/>
      <c r="E11" s="560"/>
      <c r="F11" s="560"/>
      <c r="G11" s="560"/>
      <c r="H11" s="560"/>
      <c r="I11" s="560"/>
      <c r="J11" s="560"/>
      <c r="K11" s="561"/>
    </row>
    <row r="12" spans="1:11" ht="45" customHeight="1" x14ac:dyDescent="0.2">
      <c r="A12" s="167" t="s">
        <v>0</v>
      </c>
      <c r="B12" s="166" t="s">
        <v>8</v>
      </c>
      <c r="C12" s="167" t="s">
        <v>203</v>
      </c>
      <c r="D12" s="168" t="s">
        <v>11</v>
      </c>
      <c r="E12" s="167" t="s">
        <v>1</v>
      </c>
      <c r="F12" s="167" t="s">
        <v>180</v>
      </c>
      <c r="G12" s="167" t="s">
        <v>2</v>
      </c>
      <c r="H12" s="167" t="s">
        <v>3</v>
      </c>
      <c r="I12" s="167" t="s">
        <v>4</v>
      </c>
      <c r="J12" s="167" t="s">
        <v>5</v>
      </c>
      <c r="K12" s="167" t="s">
        <v>6</v>
      </c>
    </row>
    <row r="13" spans="1:11" ht="285" customHeight="1" x14ac:dyDescent="0.2">
      <c r="A13" s="166">
        <v>1</v>
      </c>
      <c r="B13" s="185" t="s">
        <v>208</v>
      </c>
      <c r="C13" s="167"/>
      <c r="D13" s="166"/>
      <c r="E13" s="167" t="s">
        <v>210</v>
      </c>
      <c r="F13" s="166">
        <v>3500</v>
      </c>
      <c r="G13" s="166"/>
      <c r="H13" s="193">
        <f>ROUND(G13*I13+G13,2)</f>
        <v>0</v>
      </c>
      <c r="I13" s="194">
        <v>0.08</v>
      </c>
      <c r="J13" s="193">
        <f>ROUND(G13*F13,2)</f>
        <v>0</v>
      </c>
      <c r="K13" s="193">
        <f>ROUND(H13*F13,2)</f>
        <v>0</v>
      </c>
    </row>
    <row r="14" spans="1:11" ht="72" customHeight="1" thickBot="1" x14ac:dyDescent="0.25">
      <c r="A14" s="166">
        <v>2</v>
      </c>
      <c r="B14" s="185" t="s">
        <v>209</v>
      </c>
      <c r="C14" s="167"/>
      <c r="D14" s="166"/>
      <c r="E14" s="167" t="s">
        <v>211</v>
      </c>
      <c r="F14" s="166">
        <v>200</v>
      </c>
      <c r="G14" s="166"/>
      <c r="H14" s="193">
        <f t="shared" ref="H14" si="0">ROUND(G14*I14+G14,2)</f>
        <v>0</v>
      </c>
      <c r="I14" s="194">
        <v>0.08</v>
      </c>
      <c r="J14" s="248">
        <f t="shared" ref="J14" si="1">ROUND(G14*F14,2)</f>
        <v>0</v>
      </c>
      <c r="K14" s="248">
        <f t="shared" ref="K14" si="2">ROUND(H14*F14,2)</f>
        <v>0</v>
      </c>
    </row>
    <row r="15" spans="1:11" ht="13.5" thickBot="1" x14ac:dyDescent="0.25">
      <c r="A15" s="234"/>
      <c r="B15" s="234"/>
      <c r="C15" s="195"/>
      <c r="D15" s="195"/>
      <c r="E15" s="195"/>
      <c r="F15" s="195"/>
      <c r="G15" s="196"/>
      <c r="H15" s="558" t="s">
        <v>7</v>
      </c>
      <c r="I15" s="558"/>
      <c r="J15" s="255">
        <f>SUM(J13:J14)</f>
        <v>0</v>
      </c>
      <c r="K15" s="256">
        <f>SUM(K13:K14)</f>
        <v>0</v>
      </c>
    </row>
    <row r="18" spans="2:10" ht="18.75" x14ac:dyDescent="0.25">
      <c r="B18" s="304" t="s">
        <v>279</v>
      </c>
      <c r="C18" s="305"/>
      <c r="D18" s="305"/>
      <c r="E18" s="305"/>
      <c r="F18" s="305"/>
      <c r="G18" s="305"/>
      <c r="H18" s="306"/>
      <c r="I18" s="307"/>
      <c r="J18" s="308"/>
    </row>
    <row r="19" spans="2:10" ht="18" x14ac:dyDescent="0.25">
      <c r="B19" s="309"/>
      <c r="C19" s="309"/>
      <c r="D19" s="309"/>
      <c r="E19" s="309"/>
      <c r="F19" s="309"/>
      <c r="G19" s="309"/>
      <c r="H19" s="309"/>
      <c r="I19" s="309"/>
      <c r="J19" s="310"/>
    </row>
    <row r="20" spans="2:10" ht="18" x14ac:dyDescent="0.25">
      <c r="B20" s="309"/>
      <c r="C20" s="309"/>
      <c r="D20" s="311" t="s">
        <v>274</v>
      </c>
      <c r="E20" s="309"/>
      <c r="F20" s="309"/>
      <c r="G20" s="309"/>
      <c r="H20" s="309"/>
      <c r="I20" s="309"/>
      <c r="J20" s="310"/>
    </row>
  </sheetData>
  <mergeCells count="7">
    <mergeCell ref="H15:I15"/>
    <mergeCell ref="A11:K11"/>
    <mergeCell ref="I1:J1"/>
    <mergeCell ref="D2:G2"/>
    <mergeCell ref="F3:I3"/>
    <mergeCell ref="B6:E6"/>
    <mergeCell ref="B8:E8"/>
  </mergeCells>
  <pageMargins left="0.7" right="0.7" top="0.75" bottom="0.75" header="0.3" footer="0.3"/>
  <pageSetup paperSize="9" orientation="landscape" r:id="rId1"/>
  <headerFooter>
    <oddFooter>Strona &amp;P z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4"/>
  </sheetPr>
  <dimension ref="A1:O19"/>
  <sheetViews>
    <sheetView workbookViewId="0">
      <selection activeCell="A10" sqref="A10:K10"/>
    </sheetView>
  </sheetViews>
  <sheetFormatPr defaultRowHeight="12.75" x14ac:dyDescent="0.2"/>
  <cols>
    <col min="2" max="2" width="36" customWidth="1"/>
    <col min="3" max="3" width="19.7109375" customWidth="1"/>
    <col min="4" max="4" width="11.85546875" customWidth="1"/>
    <col min="5" max="5" width="6.140625" customWidth="1"/>
    <col min="6" max="6" width="6.42578125" customWidth="1"/>
    <col min="7" max="7" width="8.140625" customWidth="1"/>
    <col min="8" max="8" width="14.7109375" customWidth="1"/>
    <col min="9" max="9" width="4.85546875" customWidth="1"/>
    <col min="10" max="11" width="10.5703125" bestFit="1" customWidth="1"/>
  </cols>
  <sheetData>
    <row r="1" spans="1:11" ht="15" x14ac:dyDescent="0.25">
      <c r="A1" s="267" t="s">
        <v>275</v>
      </c>
      <c r="H1" s="407" t="s">
        <v>268</v>
      </c>
      <c r="I1" s="407"/>
    </row>
    <row r="2" spans="1:11" ht="15" x14ac:dyDescent="0.2">
      <c r="C2" s="408" t="s">
        <v>269</v>
      </c>
      <c r="D2" s="408"/>
      <c r="E2" s="408"/>
      <c r="F2" s="408"/>
    </row>
    <row r="3" spans="1:11" ht="15" x14ac:dyDescent="0.2">
      <c r="E3" s="408"/>
      <c r="F3" s="408"/>
      <c r="G3" s="408"/>
      <c r="H3" s="408"/>
    </row>
    <row r="4" spans="1:11" ht="15" x14ac:dyDescent="0.2">
      <c r="E4" s="268"/>
      <c r="F4" s="268"/>
      <c r="G4" s="268"/>
      <c r="H4" s="268"/>
    </row>
    <row r="5" spans="1:11" ht="15" x14ac:dyDescent="0.2">
      <c r="A5" s="269" t="s">
        <v>270</v>
      </c>
      <c r="B5" s="269"/>
      <c r="C5" s="269"/>
      <c r="D5" s="270"/>
      <c r="E5" s="268"/>
      <c r="F5" s="268"/>
      <c r="G5" s="268"/>
      <c r="H5" s="268"/>
    </row>
    <row r="6" spans="1:11" x14ac:dyDescent="0.2">
      <c r="A6" s="409" t="s">
        <v>271</v>
      </c>
      <c r="B6" s="409"/>
      <c r="C6" s="409"/>
      <c r="D6" s="409"/>
    </row>
    <row r="7" spans="1:11" x14ac:dyDescent="0.2">
      <c r="A7" s="271" t="s">
        <v>272</v>
      </c>
      <c r="B7" s="271"/>
      <c r="C7" s="271"/>
      <c r="D7" s="271"/>
    </row>
    <row r="8" spans="1:11" x14ac:dyDescent="0.2">
      <c r="A8" s="410" t="s">
        <v>273</v>
      </c>
      <c r="B8" s="410"/>
      <c r="C8" s="410"/>
      <c r="D8" s="410"/>
    </row>
    <row r="9" spans="1:11" ht="13.5" thickBot="1" x14ac:dyDescent="0.25">
      <c r="F9" s="11"/>
    </row>
    <row r="10" spans="1:11" ht="13.5" thickBot="1" x14ac:dyDescent="0.25">
      <c r="A10" s="473" t="s">
        <v>293</v>
      </c>
      <c r="B10" s="533"/>
      <c r="C10" s="533"/>
      <c r="D10" s="533"/>
      <c r="E10" s="533"/>
      <c r="F10" s="533"/>
      <c r="G10" s="533"/>
      <c r="H10" s="533"/>
      <c r="I10" s="533"/>
      <c r="J10" s="533"/>
      <c r="K10" s="474"/>
    </row>
    <row r="11" spans="1:11" ht="48.75" x14ac:dyDescent="0.2">
      <c r="A11" s="197" t="s">
        <v>0</v>
      </c>
      <c r="B11" s="198" t="s">
        <v>8</v>
      </c>
      <c r="C11" s="197" t="s">
        <v>10</v>
      </c>
      <c r="D11" s="168" t="s">
        <v>11</v>
      </c>
      <c r="E11" s="197" t="s">
        <v>1</v>
      </c>
      <c r="F11" s="167" t="s">
        <v>158</v>
      </c>
      <c r="G11" s="197" t="s">
        <v>2</v>
      </c>
      <c r="H11" s="197" t="s">
        <v>3</v>
      </c>
      <c r="I11" s="197" t="s">
        <v>4</v>
      </c>
      <c r="J11" s="197" t="s">
        <v>5</v>
      </c>
      <c r="K11" s="199" t="s">
        <v>6</v>
      </c>
    </row>
    <row r="12" spans="1:11" x14ac:dyDescent="0.2">
      <c r="A12" s="534">
        <v>1</v>
      </c>
      <c r="B12" s="535" t="s">
        <v>161</v>
      </c>
      <c r="C12" s="538"/>
      <c r="D12" s="467"/>
      <c r="E12" s="454" t="s">
        <v>56</v>
      </c>
      <c r="F12" s="467">
        <v>1000</v>
      </c>
      <c r="G12" s="437"/>
      <c r="H12" s="437">
        <f>ROUND(G12*I12+G12,2)</f>
        <v>0</v>
      </c>
      <c r="I12" s="440">
        <v>0.08</v>
      </c>
      <c r="J12" s="437">
        <f>ROUND(G12*F12,2)</f>
        <v>0</v>
      </c>
      <c r="K12" s="437">
        <f>ROUND(H12*F12,2)</f>
        <v>0</v>
      </c>
    </row>
    <row r="13" spans="1:11" ht="157.5" customHeight="1" thickBot="1" x14ac:dyDescent="0.25">
      <c r="A13" s="534"/>
      <c r="B13" s="537"/>
      <c r="C13" s="540"/>
      <c r="D13" s="469"/>
      <c r="E13" s="456"/>
      <c r="F13" s="469"/>
      <c r="G13" s="469"/>
      <c r="H13" s="439"/>
      <c r="I13" s="442"/>
      <c r="J13" s="439"/>
      <c r="K13" s="439"/>
    </row>
    <row r="14" spans="1:11" ht="13.5" thickBot="1" x14ac:dyDescent="0.25">
      <c r="A14" s="243"/>
      <c r="B14" s="246"/>
      <c r="C14" s="39"/>
      <c r="D14" s="39"/>
      <c r="E14" s="39"/>
      <c r="F14" s="39"/>
      <c r="G14" s="126"/>
      <c r="H14" s="541" t="s">
        <v>7</v>
      </c>
      <c r="I14" s="541"/>
      <c r="J14" s="127">
        <f>SUM(J12)</f>
        <v>0</v>
      </c>
      <c r="K14" s="78">
        <f>SUM(K12)</f>
        <v>0</v>
      </c>
    </row>
    <row r="15" spans="1:11" ht="18.600000000000001" customHeight="1" x14ac:dyDescent="0.2"/>
    <row r="17" spans="2:15" x14ac:dyDescent="0.2">
      <c r="B17" s="347" t="s">
        <v>280</v>
      </c>
      <c r="C17" s="348"/>
      <c r="D17" s="348"/>
      <c r="E17" s="348"/>
      <c r="F17" s="348"/>
      <c r="G17" s="348"/>
      <c r="H17" s="349"/>
      <c r="I17" s="350"/>
      <c r="J17" s="351"/>
      <c r="K17" s="11"/>
      <c r="L17" s="11"/>
      <c r="M17" s="11"/>
      <c r="N17" s="11"/>
      <c r="O17" s="11"/>
    </row>
    <row r="18" spans="2:15" x14ac:dyDescent="0.2">
      <c r="B18" s="11"/>
      <c r="C18" s="11"/>
      <c r="D18" s="11"/>
      <c r="E18" s="11"/>
      <c r="F18" s="11"/>
      <c r="G18" s="11"/>
      <c r="H18" s="11"/>
      <c r="I18" s="11"/>
      <c r="J18" s="103"/>
      <c r="K18" s="11"/>
      <c r="L18" s="11"/>
      <c r="M18" s="11"/>
      <c r="N18" s="11"/>
      <c r="O18" s="11"/>
    </row>
    <row r="19" spans="2:15" x14ac:dyDescent="0.2">
      <c r="B19" s="11"/>
      <c r="C19" s="11"/>
      <c r="D19" s="352" t="s">
        <v>274</v>
      </c>
      <c r="E19" s="11"/>
      <c r="F19" s="11"/>
      <c r="G19" s="11"/>
      <c r="H19" s="11"/>
      <c r="I19" s="11"/>
      <c r="J19" s="103"/>
      <c r="K19" s="11"/>
      <c r="L19" s="11"/>
      <c r="M19" s="11"/>
      <c r="N19" s="11"/>
      <c r="O19" s="11"/>
    </row>
  </sheetData>
  <mergeCells count="18">
    <mergeCell ref="H1:I1"/>
    <mergeCell ref="C2:F2"/>
    <mergeCell ref="E3:H3"/>
    <mergeCell ref="A6:D6"/>
    <mergeCell ref="A8:D8"/>
    <mergeCell ref="A10:K10"/>
    <mergeCell ref="J12:J13"/>
    <mergeCell ref="K12:K13"/>
    <mergeCell ref="H14:I14"/>
    <mergeCell ref="A12:A13"/>
    <mergeCell ref="B12:B13"/>
    <mergeCell ref="C12:C13"/>
    <mergeCell ref="D12:D13"/>
    <mergeCell ref="E12:E13"/>
    <mergeCell ref="F12:F13"/>
    <mergeCell ref="G12:G13"/>
    <mergeCell ref="H12:H13"/>
    <mergeCell ref="I12:I13"/>
  </mergeCells>
  <pageMargins left="0.70866141732283472" right="0.70866141732283472" top="0.74803149606299213" bottom="0.74803149606299213" header="0.31496062992125984" footer="0.31496062992125984"/>
  <pageSetup paperSize="9" orientation="landscape" r:id="rId1"/>
  <headerFooter>
    <oddFoote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L24"/>
  <sheetViews>
    <sheetView showWhiteSpace="0" zoomScale="80" zoomScaleNormal="80" workbookViewId="0">
      <selection activeCell="B14" sqref="B14"/>
    </sheetView>
  </sheetViews>
  <sheetFormatPr defaultRowHeight="12.75" x14ac:dyDescent="0.2"/>
  <cols>
    <col min="1" max="1" width="3.28515625" customWidth="1"/>
    <col min="2" max="2" width="48.7109375" customWidth="1"/>
    <col min="3" max="3" width="13.140625" customWidth="1"/>
    <col min="4" max="4" width="14.140625" customWidth="1"/>
    <col min="5" max="5" width="7.28515625" customWidth="1"/>
    <col min="6" max="6" width="9.140625" customWidth="1"/>
    <col min="7" max="7" width="12.5703125" customWidth="1"/>
    <col min="8" max="8" width="12.85546875" customWidth="1"/>
    <col min="9" max="9" width="6.85546875" customWidth="1"/>
    <col min="10" max="10" width="12.140625" customWidth="1"/>
    <col min="11" max="11" width="12.7109375" customWidth="1"/>
  </cols>
  <sheetData>
    <row r="1" spans="1:12" ht="15" x14ac:dyDescent="0.25">
      <c r="B1" s="267" t="s">
        <v>275</v>
      </c>
      <c r="G1" s="407" t="s">
        <v>268</v>
      </c>
      <c r="H1" s="407"/>
    </row>
    <row r="2" spans="1:12" ht="15" x14ac:dyDescent="0.25">
      <c r="B2" s="267"/>
      <c r="F2" s="408"/>
      <c r="G2" s="408"/>
      <c r="H2" s="408"/>
      <c r="I2" s="408"/>
    </row>
    <row r="3" spans="1:12" ht="15" x14ac:dyDescent="0.25">
      <c r="B3" s="267"/>
      <c r="E3" s="408" t="s">
        <v>269</v>
      </c>
      <c r="F3" s="408"/>
      <c r="G3" s="408"/>
      <c r="H3" s="408"/>
      <c r="I3" s="268"/>
    </row>
    <row r="5" spans="1:12" x14ac:dyDescent="0.2">
      <c r="B5" s="269" t="s">
        <v>270</v>
      </c>
      <c r="C5" s="269"/>
      <c r="D5" s="269"/>
      <c r="E5" s="270"/>
    </row>
    <row r="6" spans="1:12" x14ac:dyDescent="0.2">
      <c r="B6" s="409" t="s">
        <v>271</v>
      </c>
      <c r="C6" s="409"/>
      <c r="D6" s="409"/>
      <c r="E6" s="409"/>
    </row>
    <row r="7" spans="1:12" x14ac:dyDescent="0.2">
      <c r="B7" s="271" t="s">
        <v>272</v>
      </c>
      <c r="C7" s="271"/>
      <c r="D7" s="271"/>
      <c r="E7" s="271"/>
    </row>
    <row r="8" spans="1:12" x14ac:dyDescent="0.2">
      <c r="B8" s="410" t="s">
        <v>273</v>
      </c>
      <c r="C8" s="410"/>
      <c r="D8" s="410"/>
      <c r="E8" s="410"/>
    </row>
    <row r="10" spans="1:12" x14ac:dyDescent="0.2">
      <c r="A10" s="413" t="s">
        <v>86</v>
      </c>
      <c r="B10" s="414"/>
      <c r="C10" s="414"/>
      <c r="D10" s="414"/>
      <c r="E10" s="414"/>
      <c r="F10" s="414"/>
      <c r="G10" s="414"/>
      <c r="H10" s="414"/>
      <c r="I10" s="414"/>
      <c r="J10" s="414"/>
      <c r="K10" s="415"/>
      <c r="L10" s="62"/>
    </row>
    <row r="11" spans="1:12" x14ac:dyDescent="0.2">
      <c r="A11" s="420"/>
      <c r="B11" s="421"/>
      <c r="C11" s="421"/>
      <c r="D11" s="421"/>
      <c r="E11" s="421"/>
      <c r="F11" s="421"/>
      <c r="G11" s="421"/>
      <c r="H11" s="421"/>
      <c r="I11" s="421"/>
      <c r="J11" s="421"/>
      <c r="K11" s="422"/>
      <c r="L11" s="62"/>
    </row>
    <row r="12" spans="1:12" ht="56.25" x14ac:dyDescent="0.2">
      <c r="A12" s="49" t="s">
        <v>0</v>
      </c>
      <c r="B12" s="45" t="s">
        <v>8</v>
      </c>
      <c r="C12" s="50" t="s">
        <v>10</v>
      </c>
      <c r="D12" s="51" t="s">
        <v>11</v>
      </c>
      <c r="E12" s="50" t="s">
        <v>1</v>
      </c>
      <c r="F12" s="52" t="s">
        <v>136</v>
      </c>
      <c r="G12" s="50" t="s">
        <v>2</v>
      </c>
      <c r="H12" s="50" t="s">
        <v>3</v>
      </c>
      <c r="I12" s="50" t="s">
        <v>4</v>
      </c>
      <c r="J12" s="50" t="s">
        <v>5</v>
      </c>
      <c r="K12" s="50" t="s">
        <v>6</v>
      </c>
      <c r="L12" s="62"/>
    </row>
    <row r="13" spans="1:12" ht="109.5" customHeight="1" x14ac:dyDescent="0.2">
      <c r="A13" s="49">
        <v>1</v>
      </c>
      <c r="B13" s="88" t="s">
        <v>74</v>
      </c>
      <c r="C13" s="50"/>
      <c r="D13" s="50"/>
      <c r="E13" s="50" t="s">
        <v>54</v>
      </c>
      <c r="F13" s="89">
        <v>4000</v>
      </c>
      <c r="G13" s="55"/>
      <c r="H13" s="55">
        <f>ROUND(G13*I13+G13,2)</f>
        <v>0</v>
      </c>
      <c r="I13" s="56">
        <v>0.08</v>
      </c>
      <c r="J13" s="55">
        <f>ROUND(G13*F13,2)</f>
        <v>0</v>
      </c>
      <c r="K13" s="55">
        <f>ROUND(F13*H13,2)</f>
        <v>0</v>
      </c>
      <c r="L13" s="62"/>
    </row>
    <row r="14" spans="1:12" ht="96" customHeight="1" thickBot="1" x14ac:dyDescent="0.25">
      <c r="A14" s="49">
        <v>2</v>
      </c>
      <c r="B14" s="53" t="s">
        <v>75</v>
      </c>
      <c r="C14" s="50"/>
      <c r="D14" s="50"/>
      <c r="E14" s="50" t="s">
        <v>54</v>
      </c>
      <c r="F14" s="90">
        <v>6400</v>
      </c>
      <c r="G14" s="55"/>
      <c r="H14" s="55">
        <f>ROUND(G14*I14+G14,2)</f>
        <v>0</v>
      </c>
      <c r="I14" s="56">
        <v>0.08</v>
      </c>
      <c r="J14" s="55">
        <f>ROUND(G14*F14,2)</f>
        <v>0</v>
      </c>
      <c r="K14" s="55">
        <f>ROUND(F14*H14,2)</f>
        <v>0</v>
      </c>
      <c r="L14" s="62"/>
    </row>
    <row r="15" spans="1:12" ht="13.5" thickBot="1" x14ac:dyDescent="0.25">
      <c r="A15" s="46"/>
      <c r="B15" s="228"/>
      <c r="I15" s="76" t="s">
        <v>7</v>
      </c>
      <c r="J15" s="77">
        <f>SUM(J13:J14)</f>
        <v>0</v>
      </c>
      <c r="K15" s="77">
        <f>SUM(K13:K14)</f>
        <v>0</v>
      </c>
      <c r="L15" s="62"/>
    </row>
    <row r="17" spans="2:10" ht="12.75" customHeight="1" x14ac:dyDescent="0.2">
      <c r="B17" s="274" t="s">
        <v>276</v>
      </c>
      <c r="C17" s="275"/>
      <c r="D17" s="275"/>
      <c r="E17" s="275"/>
      <c r="F17" s="275"/>
      <c r="G17" s="275"/>
      <c r="H17" s="276"/>
      <c r="I17" s="277"/>
      <c r="J17" s="278"/>
    </row>
    <row r="18" spans="2:10" ht="12.75" customHeight="1" x14ac:dyDescent="0.2">
      <c r="J18" s="62"/>
    </row>
    <row r="19" spans="2:10" ht="12.75" customHeight="1" x14ac:dyDescent="0.2">
      <c r="D19" s="273" t="s">
        <v>274</v>
      </c>
      <c r="J19" s="62"/>
    </row>
    <row r="20" spans="2:10" ht="12.75" customHeight="1" x14ac:dyDescent="0.2"/>
    <row r="21" spans="2:10" ht="12.75" customHeight="1" x14ac:dyDescent="0.2"/>
    <row r="22" spans="2:10" ht="12.75" customHeight="1" x14ac:dyDescent="0.2"/>
    <row r="23" spans="2:10" ht="12.75" customHeight="1" x14ac:dyDescent="0.2"/>
    <row r="24" spans="2:10" ht="12.75" customHeight="1" x14ac:dyDescent="0.2"/>
  </sheetData>
  <mergeCells count="6">
    <mergeCell ref="A10:K11"/>
    <mergeCell ref="G1:H1"/>
    <mergeCell ref="F2:I2"/>
    <mergeCell ref="E3:H3"/>
    <mergeCell ref="B6:E6"/>
    <mergeCell ref="B8:E8"/>
  </mergeCells>
  <pageMargins left="0.23622047244094491" right="0.23622047244094491" top="0.74803149606299213" bottom="0.35433070866141736" header="0.31496062992125984" footer="0.31496062992125984"/>
  <pageSetup paperSize="9" orientation="landscape" r:id="rId1"/>
  <headerFooter>
    <oddFooter>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K26"/>
  <sheetViews>
    <sheetView topLeftCell="A7" zoomScale="80" zoomScaleNormal="80" workbookViewId="0">
      <selection activeCell="B12" sqref="B12"/>
    </sheetView>
  </sheetViews>
  <sheetFormatPr defaultRowHeight="12.75" x14ac:dyDescent="0.2"/>
  <cols>
    <col min="1" max="1" width="3.28515625" customWidth="1"/>
    <col min="2" max="2" width="48.140625" customWidth="1"/>
    <col min="3" max="3" width="16" customWidth="1"/>
    <col min="4" max="4" width="13.42578125" customWidth="1"/>
    <col min="5" max="5" width="7.28515625" customWidth="1"/>
    <col min="6" max="6" width="14.85546875" customWidth="1"/>
    <col min="7" max="7" width="9.42578125" customWidth="1"/>
    <col min="8" max="8" width="8.85546875" customWidth="1"/>
    <col min="9" max="9" width="8.42578125" customWidth="1"/>
    <col min="10" max="10" width="12.140625" customWidth="1"/>
    <col min="11" max="11" width="12.7109375" customWidth="1"/>
  </cols>
  <sheetData>
    <row r="1" spans="1:11" ht="15" x14ac:dyDescent="0.25">
      <c r="B1" s="267" t="s">
        <v>275</v>
      </c>
      <c r="I1" s="407" t="s">
        <v>268</v>
      </c>
      <c r="J1" s="407"/>
    </row>
    <row r="3" spans="1:11" ht="15" x14ac:dyDescent="0.2">
      <c r="F3" s="408" t="s">
        <v>269</v>
      </c>
      <c r="G3" s="408"/>
      <c r="H3" s="408"/>
      <c r="I3" s="408"/>
    </row>
    <row r="4" spans="1:11" ht="15" x14ac:dyDescent="0.2">
      <c r="F4" s="268"/>
      <c r="G4" s="268"/>
      <c r="H4" s="268"/>
      <c r="I4" s="268"/>
    </row>
    <row r="5" spans="1:11" ht="15" x14ac:dyDescent="0.2">
      <c r="B5" s="269" t="s">
        <v>270</v>
      </c>
      <c r="C5" s="269"/>
      <c r="D5" s="269"/>
      <c r="E5" s="270"/>
      <c r="F5" s="268"/>
      <c r="G5" s="268"/>
      <c r="H5" s="268"/>
      <c r="I5" s="268"/>
    </row>
    <row r="6" spans="1:11" x14ac:dyDescent="0.2">
      <c r="B6" s="409" t="s">
        <v>271</v>
      </c>
      <c r="C6" s="409"/>
      <c r="D6" s="409"/>
      <c r="E6" s="409"/>
    </row>
    <row r="7" spans="1:11" x14ac:dyDescent="0.2">
      <c r="B7" s="271" t="s">
        <v>272</v>
      </c>
      <c r="C7" s="271"/>
      <c r="D7" s="271"/>
      <c r="E7" s="271"/>
    </row>
    <row r="8" spans="1:11" x14ac:dyDescent="0.2">
      <c r="B8" s="410" t="s">
        <v>273</v>
      </c>
      <c r="C8" s="410"/>
      <c r="D8" s="410"/>
      <c r="E8" s="410"/>
    </row>
    <row r="9" spans="1:11" x14ac:dyDescent="0.2">
      <c r="A9" s="413" t="s">
        <v>87</v>
      </c>
      <c r="B9" s="414"/>
      <c r="C9" s="414"/>
      <c r="D9" s="414"/>
      <c r="E9" s="414"/>
      <c r="F9" s="414"/>
      <c r="G9" s="414"/>
      <c r="H9" s="414"/>
      <c r="I9" s="414"/>
      <c r="J9" s="414"/>
      <c r="K9" s="415"/>
    </row>
    <row r="10" spans="1:11" ht="12.75" customHeight="1" thickBot="1" x14ac:dyDescent="0.25">
      <c r="A10" s="417"/>
      <c r="B10" s="418"/>
      <c r="C10" s="418"/>
      <c r="D10" s="418"/>
      <c r="E10" s="418"/>
      <c r="F10" s="418"/>
      <c r="G10" s="418"/>
      <c r="H10" s="418"/>
      <c r="I10" s="418"/>
      <c r="J10" s="418"/>
      <c r="K10" s="419"/>
    </row>
    <row r="11" spans="1:11" ht="108.75" customHeight="1" x14ac:dyDescent="0.2">
      <c r="A11" s="68" t="s">
        <v>0</v>
      </c>
      <c r="B11" s="69" t="s">
        <v>8</v>
      </c>
      <c r="C11" s="70" t="s">
        <v>212</v>
      </c>
      <c r="D11" s="71" t="s">
        <v>11</v>
      </c>
      <c r="E11" s="70" t="s">
        <v>1</v>
      </c>
      <c r="F11" s="72" t="s">
        <v>136</v>
      </c>
      <c r="G11" s="70" t="s">
        <v>2</v>
      </c>
      <c r="H11" s="70" t="s">
        <v>3</v>
      </c>
      <c r="I11" s="70" t="s">
        <v>4</v>
      </c>
      <c r="J11" s="70" t="s">
        <v>5</v>
      </c>
      <c r="K11" s="70" t="s">
        <v>6</v>
      </c>
    </row>
    <row r="12" spans="1:11" ht="220.5" customHeight="1" x14ac:dyDescent="0.2">
      <c r="A12" s="49">
        <v>1</v>
      </c>
      <c r="B12" s="88" t="s">
        <v>186</v>
      </c>
      <c r="C12" s="50"/>
      <c r="D12" s="50"/>
      <c r="E12" s="50" t="s">
        <v>56</v>
      </c>
      <c r="F12" s="93">
        <v>1000</v>
      </c>
      <c r="G12" s="55"/>
      <c r="H12" s="55">
        <f>ROUND(G12*I12+G12,2)</f>
        <v>0</v>
      </c>
      <c r="I12" s="56">
        <v>0.08</v>
      </c>
      <c r="J12" s="55">
        <f>ROUND(G12*F12,2)</f>
        <v>0</v>
      </c>
      <c r="K12" s="55">
        <f>ROUND(F12*H12,2)</f>
        <v>0</v>
      </c>
    </row>
    <row r="13" spans="1:11" ht="220.5" customHeight="1" x14ac:dyDescent="0.2">
      <c r="A13" s="49">
        <v>2</v>
      </c>
      <c r="B13" s="88" t="s">
        <v>198</v>
      </c>
      <c r="C13" s="50"/>
      <c r="D13" s="50"/>
      <c r="E13" s="50"/>
      <c r="F13" s="94">
        <v>100</v>
      </c>
      <c r="G13" s="55"/>
      <c r="H13" s="55">
        <f>ROUND(G13*I13+G13,2)</f>
        <v>0</v>
      </c>
      <c r="I13" s="56">
        <v>0.08</v>
      </c>
      <c r="J13" s="55">
        <f>ROUND(G13*F13,2)</f>
        <v>0</v>
      </c>
      <c r="K13" s="55">
        <f>ROUND(F13*H13,2)</f>
        <v>0</v>
      </c>
    </row>
    <row r="14" spans="1:11" ht="183" customHeight="1" x14ac:dyDescent="0.2">
      <c r="A14" s="49">
        <v>3</v>
      </c>
      <c r="B14" s="88" t="s">
        <v>76</v>
      </c>
      <c r="C14" s="50"/>
      <c r="D14" s="50"/>
      <c r="E14" s="50" t="s">
        <v>9</v>
      </c>
      <c r="F14" s="93">
        <v>1500</v>
      </c>
      <c r="G14" s="55"/>
      <c r="H14" s="55">
        <f t="shared" ref="H14" si="0">ROUND(G14*I14+G14,2)</f>
        <v>0</v>
      </c>
      <c r="I14" s="56">
        <v>0.08</v>
      </c>
      <c r="J14" s="55">
        <f t="shared" ref="J14" si="1">ROUND(G14*F14,2)</f>
        <v>0</v>
      </c>
      <c r="K14" s="55">
        <f t="shared" ref="K14" si="2">ROUND(F14*H14,2)</f>
        <v>0</v>
      </c>
    </row>
    <row r="15" spans="1:11" s="11" customFormat="1" ht="177" customHeight="1" thickBot="1" x14ac:dyDescent="0.25">
      <c r="A15" s="49">
        <v>4</v>
      </c>
      <c r="B15" s="53" t="s">
        <v>185</v>
      </c>
      <c r="C15" s="50"/>
      <c r="D15" s="50"/>
      <c r="E15" s="50" t="s">
        <v>56</v>
      </c>
      <c r="F15" s="93">
        <v>200</v>
      </c>
      <c r="G15" s="55"/>
      <c r="H15" s="55">
        <f>ROUND(G15*I15+G15,2)</f>
        <v>0</v>
      </c>
      <c r="I15" s="56">
        <v>0.08</v>
      </c>
      <c r="J15" s="55">
        <f>ROUND(G15*F15,22)</f>
        <v>0</v>
      </c>
      <c r="K15" s="55">
        <f>ROUND(F15*H15,2)</f>
        <v>0</v>
      </c>
    </row>
    <row r="16" spans="1:11" ht="13.5" thickBot="1" x14ac:dyDescent="0.25">
      <c r="A16" s="46"/>
      <c r="B16" s="228"/>
      <c r="C16" s="62"/>
      <c r="D16" s="39"/>
      <c r="E16" s="62"/>
      <c r="F16" s="62"/>
      <c r="G16" s="62"/>
      <c r="H16" s="62"/>
      <c r="I16" s="76" t="s">
        <v>7</v>
      </c>
      <c r="J16" s="77">
        <f>SUM(J12:J15)</f>
        <v>0</v>
      </c>
      <c r="K16" s="77">
        <f>SUM(K12:K15)</f>
        <v>0</v>
      </c>
    </row>
    <row r="18" spans="2:10" ht="15.75" x14ac:dyDescent="0.2">
      <c r="B18" s="274" t="s">
        <v>276</v>
      </c>
      <c r="C18" s="275"/>
      <c r="D18" s="275"/>
      <c r="E18" s="275"/>
      <c r="F18" s="275"/>
      <c r="G18" s="275"/>
      <c r="H18" s="276"/>
      <c r="I18" s="277"/>
      <c r="J18" s="278"/>
    </row>
    <row r="19" spans="2:10" x14ac:dyDescent="0.2">
      <c r="J19" s="62"/>
    </row>
    <row r="20" spans="2:10" x14ac:dyDescent="0.2">
      <c r="D20" s="273" t="s">
        <v>274</v>
      </c>
      <c r="J20" s="62"/>
    </row>
    <row r="24" spans="2:10" ht="15.75" customHeight="1" x14ac:dyDescent="0.2"/>
    <row r="26" spans="2:10" ht="15.75" customHeight="1" x14ac:dyDescent="0.2"/>
  </sheetData>
  <mergeCells count="5">
    <mergeCell ref="I1:J1"/>
    <mergeCell ref="F3:I3"/>
    <mergeCell ref="B6:E6"/>
    <mergeCell ref="B8:E8"/>
    <mergeCell ref="A9:K10"/>
  </mergeCells>
  <pageMargins left="0.23622047244094491" right="0.23622047244094491" top="0.74803149606299213" bottom="0.35433070866141736" header="0.31496062992125984" footer="0.31496062992125984"/>
  <pageSetup paperSize="9" orientation="landscape" r:id="rId1"/>
  <headerFooter>
    <oddFooter>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K22"/>
  <sheetViews>
    <sheetView zoomScale="80" zoomScaleNormal="80" workbookViewId="0">
      <selection activeCell="B14" sqref="B14"/>
    </sheetView>
  </sheetViews>
  <sheetFormatPr defaultRowHeight="12.75" x14ac:dyDescent="0.2"/>
  <cols>
    <col min="1" max="1" width="3.28515625" customWidth="1"/>
    <col min="2" max="2" width="46" customWidth="1"/>
    <col min="3" max="3" width="9.5703125" customWidth="1"/>
    <col min="4" max="4" width="13.42578125" customWidth="1"/>
    <col min="5" max="5" width="7.28515625" customWidth="1"/>
    <col min="6" max="6" width="17.28515625" customWidth="1"/>
    <col min="7" max="7" width="8.5703125" customWidth="1"/>
    <col min="8" max="8" width="9.42578125" customWidth="1"/>
    <col min="9" max="9" width="6.85546875" customWidth="1"/>
    <col min="10" max="10" width="15.85546875" customWidth="1"/>
    <col min="11" max="11" width="12.7109375" customWidth="1"/>
  </cols>
  <sheetData>
    <row r="1" spans="1:11" ht="15" x14ac:dyDescent="0.25">
      <c r="B1" s="267" t="s">
        <v>275</v>
      </c>
      <c r="I1" s="407" t="s">
        <v>268</v>
      </c>
      <c r="J1" s="407"/>
    </row>
    <row r="3" spans="1:11" ht="15" x14ac:dyDescent="0.2">
      <c r="F3" s="408" t="s">
        <v>269</v>
      </c>
      <c r="G3" s="408"/>
      <c r="H3" s="408"/>
      <c r="I3" s="408"/>
    </row>
    <row r="4" spans="1:11" ht="15" x14ac:dyDescent="0.2">
      <c r="F4" s="268"/>
      <c r="G4" s="268"/>
      <c r="H4" s="268"/>
      <c r="I4" s="268"/>
    </row>
    <row r="5" spans="1:11" ht="15" x14ac:dyDescent="0.2">
      <c r="B5" s="269" t="s">
        <v>270</v>
      </c>
      <c r="C5" s="269"/>
      <c r="D5" s="269"/>
      <c r="E5" s="270"/>
      <c r="F5" s="268"/>
      <c r="G5" s="268"/>
      <c r="H5" s="268"/>
      <c r="I5" s="268"/>
    </row>
    <row r="6" spans="1:11" x14ac:dyDescent="0.2">
      <c r="B6" s="409" t="s">
        <v>271</v>
      </c>
      <c r="C6" s="409"/>
      <c r="D6" s="409"/>
      <c r="E6" s="409"/>
    </row>
    <row r="7" spans="1:11" x14ac:dyDescent="0.2">
      <c r="B7" s="271" t="s">
        <v>272</v>
      </c>
      <c r="C7" s="271"/>
      <c r="D7" s="271"/>
      <c r="E7" s="271"/>
    </row>
    <row r="8" spans="1:11" x14ac:dyDescent="0.2">
      <c r="B8" s="410" t="s">
        <v>273</v>
      </c>
      <c r="C8" s="410"/>
      <c r="D8" s="410"/>
      <c r="E8" s="410"/>
    </row>
    <row r="11" spans="1:11" x14ac:dyDescent="0.2">
      <c r="A11" s="413" t="s">
        <v>88</v>
      </c>
      <c r="B11" s="414"/>
      <c r="C11" s="414"/>
      <c r="D11" s="414"/>
      <c r="E11" s="414"/>
      <c r="F11" s="414"/>
      <c r="G11" s="414"/>
      <c r="H11" s="414"/>
      <c r="I11" s="414"/>
      <c r="J11" s="414"/>
      <c r="K11" s="415"/>
    </row>
    <row r="12" spans="1:11" x14ac:dyDescent="0.2">
      <c r="A12" s="420"/>
      <c r="B12" s="421"/>
      <c r="C12" s="421"/>
      <c r="D12" s="421"/>
      <c r="E12" s="421"/>
      <c r="F12" s="421"/>
      <c r="G12" s="421"/>
      <c r="H12" s="421"/>
      <c r="I12" s="421"/>
      <c r="J12" s="421"/>
      <c r="K12" s="422"/>
    </row>
    <row r="13" spans="1:11" ht="56.25" x14ac:dyDescent="0.2">
      <c r="A13" s="49" t="s">
        <v>0</v>
      </c>
      <c r="B13" s="45" t="s">
        <v>8</v>
      </c>
      <c r="C13" s="50" t="s">
        <v>203</v>
      </c>
      <c r="D13" s="51" t="s">
        <v>11</v>
      </c>
      <c r="E13" s="50" t="s">
        <v>1</v>
      </c>
      <c r="F13" s="52" t="s">
        <v>136</v>
      </c>
      <c r="G13" s="50" t="s">
        <v>2</v>
      </c>
      <c r="H13" s="50" t="s">
        <v>3</v>
      </c>
      <c r="I13" s="50" t="s">
        <v>4</v>
      </c>
      <c r="J13" s="50" t="s">
        <v>5</v>
      </c>
      <c r="K13" s="50" t="s">
        <v>6</v>
      </c>
    </row>
    <row r="14" spans="1:11" ht="185.25" customHeight="1" x14ac:dyDescent="0.2">
      <c r="A14" s="49">
        <v>1</v>
      </c>
      <c r="B14" s="95" t="s">
        <v>77</v>
      </c>
      <c r="C14" s="50"/>
      <c r="D14" s="50"/>
      <c r="E14" s="50" t="s">
        <v>54</v>
      </c>
      <c r="F14" s="54">
        <v>1600</v>
      </c>
      <c r="G14" s="55"/>
      <c r="H14" s="55">
        <f>ROUND(G14*I14+G14,2)</f>
        <v>0</v>
      </c>
      <c r="I14" s="56">
        <v>0.08</v>
      </c>
      <c r="J14" s="55">
        <f>ROUND(G14*F14,2)</f>
        <v>0</v>
      </c>
      <c r="K14" s="55">
        <f>ROUND(F14*H14,2)</f>
        <v>0</v>
      </c>
    </row>
    <row r="15" spans="1:11" x14ac:dyDescent="0.2">
      <c r="A15" s="46"/>
      <c r="B15" s="228"/>
      <c r="C15" s="46"/>
      <c r="D15" s="46"/>
      <c r="E15" s="46"/>
      <c r="F15" s="46"/>
      <c r="G15" s="46"/>
      <c r="H15" s="46"/>
      <c r="I15" s="42" t="s">
        <v>7</v>
      </c>
      <c r="J15" s="47">
        <f>SUM(J14:J14)</f>
        <v>0</v>
      </c>
      <c r="K15" s="47">
        <f>SUM(K14:K14)</f>
        <v>0</v>
      </c>
    </row>
    <row r="17" spans="2:10" ht="15.75" x14ac:dyDescent="0.2">
      <c r="B17" s="274" t="s">
        <v>276</v>
      </c>
      <c r="C17" s="275"/>
      <c r="D17" s="275"/>
      <c r="E17" s="275"/>
      <c r="F17" s="275"/>
      <c r="G17" s="275"/>
      <c r="H17" s="276"/>
      <c r="I17" s="277"/>
      <c r="J17" s="278"/>
    </row>
    <row r="18" spans="2:10" x14ac:dyDescent="0.2">
      <c r="J18" s="62"/>
    </row>
    <row r="19" spans="2:10" x14ac:dyDescent="0.2">
      <c r="D19" s="273" t="s">
        <v>274</v>
      </c>
      <c r="J19" s="62"/>
    </row>
    <row r="22" spans="2:10" ht="15.75" customHeight="1" x14ac:dyDescent="0.2"/>
  </sheetData>
  <mergeCells count="5">
    <mergeCell ref="A11:K12"/>
    <mergeCell ref="I1:J1"/>
    <mergeCell ref="F3:I3"/>
    <mergeCell ref="B6:E6"/>
    <mergeCell ref="B8:E8"/>
  </mergeCells>
  <pageMargins left="0.23622047244094491" right="0.23622047244094491" top="0.74803149606299213" bottom="0.35433070866141736" header="0.31496062992125984" footer="0.31496062992125984"/>
  <pageSetup paperSize="9" orientation="landscape" r:id="rId1"/>
  <headerFooter>
    <oddFooter>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A1:K20"/>
  <sheetViews>
    <sheetView zoomScale="90" zoomScaleNormal="90" workbookViewId="0">
      <selection activeCell="B12" sqref="B12"/>
    </sheetView>
  </sheetViews>
  <sheetFormatPr defaultRowHeight="12.75" x14ac:dyDescent="0.2"/>
  <cols>
    <col min="1" max="1" width="3.28515625" customWidth="1"/>
    <col min="2" max="2" width="46" customWidth="1"/>
    <col min="3" max="3" width="10.42578125" customWidth="1"/>
    <col min="4" max="4" width="12.42578125" customWidth="1"/>
    <col min="5" max="5" width="7.28515625" customWidth="1"/>
    <col min="6" max="6" width="9.85546875" customWidth="1"/>
    <col min="7" max="7" width="7.7109375" customWidth="1"/>
    <col min="8" max="8" width="8" customWidth="1"/>
    <col min="9" max="9" width="6.85546875" customWidth="1"/>
    <col min="10" max="10" width="12.140625" customWidth="1"/>
    <col min="11" max="11" width="12.7109375" customWidth="1"/>
  </cols>
  <sheetData>
    <row r="1" spans="1:11" ht="15" x14ac:dyDescent="0.25">
      <c r="B1" s="267" t="s">
        <v>275</v>
      </c>
      <c r="I1" s="407" t="s">
        <v>268</v>
      </c>
      <c r="J1" s="407"/>
    </row>
    <row r="3" spans="1:11" ht="15" x14ac:dyDescent="0.2">
      <c r="F3" s="408" t="s">
        <v>269</v>
      </c>
      <c r="G3" s="408"/>
      <c r="H3" s="408"/>
      <c r="I3" s="408"/>
    </row>
    <row r="4" spans="1:11" ht="15" x14ac:dyDescent="0.2">
      <c r="F4" s="268"/>
      <c r="G4" s="268"/>
      <c r="H4" s="268"/>
      <c r="I4" s="268"/>
    </row>
    <row r="5" spans="1:11" ht="15" x14ac:dyDescent="0.2">
      <c r="B5" s="269" t="s">
        <v>270</v>
      </c>
      <c r="C5" s="269"/>
      <c r="D5" s="269"/>
      <c r="E5" s="270"/>
      <c r="F5" s="268"/>
      <c r="G5" s="268"/>
      <c r="H5" s="268"/>
      <c r="I5" s="268"/>
    </row>
    <row r="6" spans="1:11" x14ac:dyDescent="0.2">
      <c r="B6" s="409" t="s">
        <v>271</v>
      </c>
      <c r="C6" s="409"/>
      <c r="D6" s="409"/>
      <c r="E6" s="409"/>
    </row>
    <row r="7" spans="1:11" x14ac:dyDescent="0.2">
      <c r="B7" s="271" t="s">
        <v>272</v>
      </c>
      <c r="C7" s="271"/>
      <c r="D7" s="271"/>
      <c r="E7" s="271"/>
    </row>
    <row r="8" spans="1:11" x14ac:dyDescent="0.2">
      <c r="B8" s="410" t="s">
        <v>273</v>
      </c>
      <c r="C8" s="410"/>
      <c r="D8" s="410"/>
      <c r="E8" s="410"/>
    </row>
    <row r="9" spans="1:11" ht="13.5" thickBot="1" x14ac:dyDescent="0.25"/>
    <row r="10" spans="1:11" ht="13.5" thickBot="1" x14ac:dyDescent="0.25">
      <c r="A10" s="423" t="s">
        <v>89</v>
      </c>
      <c r="B10" s="424"/>
      <c r="C10" s="424"/>
      <c r="D10" s="424"/>
      <c r="E10" s="424"/>
      <c r="F10" s="424"/>
      <c r="G10" s="424"/>
      <c r="H10" s="424"/>
      <c r="I10" s="424"/>
      <c r="J10" s="424"/>
      <c r="K10" s="425"/>
    </row>
    <row r="11" spans="1:11" ht="56.25" x14ac:dyDescent="0.2">
      <c r="A11" s="68" t="s">
        <v>0</v>
      </c>
      <c r="B11" s="69" t="s">
        <v>8</v>
      </c>
      <c r="C11" s="70" t="s">
        <v>10</v>
      </c>
      <c r="D11" s="71" t="s">
        <v>11</v>
      </c>
      <c r="E11" s="70" t="s">
        <v>1</v>
      </c>
      <c r="F11" s="72" t="s">
        <v>136</v>
      </c>
      <c r="G11" s="70" t="s">
        <v>2</v>
      </c>
      <c r="H11" s="70" t="s">
        <v>3</v>
      </c>
      <c r="I11" s="70" t="s">
        <v>4</v>
      </c>
      <c r="J11" s="70" t="s">
        <v>5</v>
      </c>
      <c r="K11" s="70" t="s">
        <v>6</v>
      </c>
    </row>
    <row r="12" spans="1:11" ht="136.5" customHeight="1" thickBot="1" x14ac:dyDescent="0.25">
      <c r="A12" s="49">
        <v>1</v>
      </c>
      <c r="B12" s="135" t="s">
        <v>57</v>
      </c>
      <c r="C12" s="50"/>
      <c r="D12" s="50"/>
      <c r="E12" s="50" t="s">
        <v>56</v>
      </c>
      <c r="F12" s="54">
        <v>1800</v>
      </c>
      <c r="G12" s="55"/>
      <c r="H12" s="55">
        <f>ROUND(G12*I12+G12,2)</f>
        <v>0</v>
      </c>
      <c r="I12" s="56">
        <v>0.08</v>
      </c>
      <c r="J12" s="55">
        <f>ROUND(G12*F12,2)</f>
        <v>0</v>
      </c>
      <c r="K12" s="55">
        <f>ROUND(F12*H12,2)</f>
        <v>0</v>
      </c>
    </row>
    <row r="13" spans="1:11" ht="13.5" thickBot="1" x14ac:dyDescent="0.25">
      <c r="A13" s="46"/>
      <c r="B13" s="228"/>
      <c r="C13" s="39"/>
      <c r="D13" s="39"/>
      <c r="E13" s="39"/>
      <c r="F13" s="39"/>
      <c r="G13" s="39"/>
      <c r="H13" s="39"/>
      <c r="I13" s="76" t="s">
        <v>7</v>
      </c>
      <c r="J13" s="77">
        <f>SUM(J12)</f>
        <v>0</v>
      </c>
      <c r="K13" s="78">
        <f>SUM(K12)</f>
        <v>0</v>
      </c>
    </row>
    <row r="14" spans="1:11" x14ac:dyDescent="0.2">
      <c r="A14" s="62"/>
      <c r="B14" s="62"/>
      <c r="C14" s="62"/>
      <c r="D14" s="62"/>
      <c r="E14" s="62"/>
      <c r="F14" s="62"/>
      <c r="G14" s="62"/>
      <c r="H14" s="62"/>
      <c r="I14" s="62"/>
      <c r="J14" s="62"/>
      <c r="K14" s="62"/>
    </row>
    <row r="15" spans="1:11" ht="15.75" x14ac:dyDescent="0.2">
      <c r="A15" s="62"/>
      <c r="B15" s="274" t="s">
        <v>276</v>
      </c>
      <c r="C15" s="275"/>
      <c r="D15" s="275"/>
      <c r="E15" s="275"/>
      <c r="F15" s="275"/>
      <c r="G15" s="275"/>
      <c r="H15" s="276"/>
      <c r="I15" s="277"/>
      <c r="J15" s="278"/>
      <c r="K15" s="62"/>
    </row>
    <row r="16" spans="1:11" x14ac:dyDescent="0.2">
      <c r="A16" s="62"/>
      <c r="J16" s="62"/>
      <c r="K16" s="62"/>
    </row>
    <row r="17" spans="1:11" x14ac:dyDescent="0.2">
      <c r="A17" s="62"/>
      <c r="D17" s="273" t="s">
        <v>274</v>
      </c>
      <c r="J17" s="62"/>
      <c r="K17" s="62"/>
    </row>
    <row r="20" spans="1:11" ht="15.75" customHeight="1" x14ac:dyDescent="0.2"/>
  </sheetData>
  <mergeCells count="5">
    <mergeCell ref="A10:K10"/>
    <mergeCell ref="I1:J1"/>
    <mergeCell ref="F3:I3"/>
    <mergeCell ref="B6:E6"/>
    <mergeCell ref="B8:E8"/>
  </mergeCells>
  <pageMargins left="0.23622047244094491" right="0.23622047244094491" top="0.74803149606299213" bottom="0.35433070866141736" header="0.31496062992125984" footer="0.31496062992125984"/>
  <pageSetup paperSize="9" orientation="landscape" r:id="rId1"/>
  <headerFooter>
    <oddFooter>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1:K28"/>
  <sheetViews>
    <sheetView zoomScale="80" zoomScaleNormal="80" workbookViewId="0">
      <selection activeCell="B14" sqref="B14"/>
    </sheetView>
  </sheetViews>
  <sheetFormatPr defaultRowHeight="12.75" x14ac:dyDescent="0.2"/>
  <cols>
    <col min="1" max="1" width="3.28515625" customWidth="1"/>
    <col min="2" max="2" width="49.5703125" customWidth="1"/>
    <col min="3" max="3" width="13.140625" customWidth="1"/>
    <col min="4" max="4" width="13.42578125" customWidth="1"/>
    <col min="5" max="5" width="7.28515625" customWidth="1"/>
    <col min="6" max="6" width="11.42578125" customWidth="1"/>
    <col min="7" max="8" width="6.7109375" customWidth="1"/>
    <col min="9" max="9" width="8.7109375" customWidth="1"/>
    <col min="10" max="10" width="12.140625" customWidth="1"/>
    <col min="11" max="11" width="14.28515625" customWidth="1"/>
  </cols>
  <sheetData>
    <row r="1" spans="1:11" ht="15" x14ac:dyDescent="0.25">
      <c r="B1" s="267" t="s">
        <v>275</v>
      </c>
      <c r="I1" s="407" t="s">
        <v>268</v>
      </c>
      <c r="J1" s="407"/>
    </row>
    <row r="2" spans="1:11" ht="15" x14ac:dyDescent="0.2">
      <c r="D2" s="408" t="s">
        <v>269</v>
      </c>
      <c r="E2" s="408"/>
      <c r="F2" s="408"/>
      <c r="G2" s="408"/>
    </row>
    <row r="3" spans="1:11" ht="15" x14ac:dyDescent="0.2">
      <c r="F3" s="408"/>
      <c r="G3" s="408"/>
      <c r="H3" s="408"/>
      <c r="I3" s="408"/>
    </row>
    <row r="4" spans="1:11" ht="15" x14ac:dyDescent="0.2">
      <c r="F4" s="268"/>
      <c r="G4" s="268"/>
      <c r="H4" s="268"/>
      <c r="I4" s="268"/>
    </row>
    <row r="5" spans="1:11" ht="15" x14ac:dyDescent="0.2">
      <c r="B5" s="269" t="s">
        <v>270</v>
      </c>
      <c r="C5" s="269"/>
      <c r="D5" s="269"/>
      <c r="E5" s="270"/>
      <c r="F5" s="268"/>
      <c r="G5" s="268"/>
      <c r="H5" s="268"/>
      <c r="I5" s="268"/>
    </row>
    <row r="6" spans="1:11" x14ac:dyDescent="0.2">
      <c r="B6" s="409" t="s">
        <v>271</v>
      </c>
      <c r="C6" s="409"/>
      <c r="D6" s="409"/>
      <c r="E6" s="409"/>
    </row>
    <row r="7" spans="1:11" x14ac:dyDescent="0.2">
      <c r="B7" s="271" t="s">
        <v>272</v>
      </c>
      <c r="C7" s="271"/>
      <c r="D7" s="271"/>
      <c r="E7" s="271"/>
    </row>
    <row r="8" spans="1:11" ht="13.5" thickBot="1" x14ac:dyDescent="0.25">
      <c r="B8" s="410" t="s">
        <v>273</v>
      </c>
      <c r="C8" s="410"/>
      <c r="D8" s="410"/>
      <c r="E8" s="410"/>
    </row>
    <row r="9" spans="1:11" ht="13.5" thickBot="1" x14ac:dyDescent="0.25">
      <c r="A9" s="423" t="s">
        <v>90</v>
      </c>
      <c r="B9" s="424"/>
      <c r="C9" s="424"/>
      <c r="D9" s="424"/>
      <c r="E9" s="424"/>
      <c r="F9" s="424"/>
      <c r="G9" s="424"/>
      <c r="H9" s="424"/>
      <c r="I9" s="424"/>
      <c r="J9" s="424"/>
      <c r="K9" s="425"/>
    </row>
    <row r="10" spans="1:11" ht="56.25" x14ac:dyDescent="0.2">
      <c r="A10" s="68" t="s">
        <v>0</v>
      </c>
      <c r="B10" s="69" t="s">
        <v>8</v>
      </c>
      <c r="C10" s="70" t="s">
        <v>10</v>
      </c>
      <c r="D10" s="71" t="s">
        <v>11</v>
      </c>
      <c r="E10" s="70" t="s">
        <v>1</v>
      </c>
      <c r="F10" s="72" t="s">
        <v>136</v>
      </c>
      <c r="G10" s="70" t="s">
        <v>2</v>
      </c>
      <c r="H10" s="70" t="s">
        <v>3</v>
      </c>
      <c r="I10" s="70" t="s">
        <v>4</v>
      </c>
      <c r="J10" s="70" t="s">
        <v>5</v>
      </c>
      <c r="K10" s="70" t="s">
        <v>6</v>
      </c>
    </row>
    <row r="11" spans="1:11" ht="98.25" customHeight="1" x14ac:dyDescent="0.2">
      <c r="A11" s="49">
        <v>1</v>
      </c>
      <c r="B11" s="96" t="s">
        <v>80</v>
      </c>
      <c r="C11" s="50"/>
      <c r="D11" s="50"/>
      <c r="E11" s="50" t="s">
        <v>54</v>
      </c>
      <c r="F11" s="97">
        <v>600</v>
      </c>
      <c r="G11" s="55"/>
      <c r="H11" s="55">
        <f>ROUND(G11*I11+G11,2)</f>
        <v>0</v>
      </c>
      <c r="I11" s="56">
        <v>0.08</v>
      </c>
      <c r="J11" s="55">
        <f>ROUND(G11*F11,2)</f>
        <v>0</v>
      </c>
      <c r="K11" s="55">
        <f>ROUND(H11*F11,2)</f>
        <v>0</v>
      </c>
    </row>
    <row r="12" spans="1:11" ht="33" customHeight="1" x14ac:dyDescent="0.2">
      <c r="A12" s="49">
        <v>2</v>
      </c>
      <c r="B12" s="96" t="s">
        <v>91</v>
      </c>
      <c r="C12" s="50"/>
      <c r="D12" s="50"/>
      <c r="E12" s="50" t="s">
        <v>54</v>
      </c>
      <c r="F12" s="97">
        <v>2000</v>
      </c>
      <c r="G12" s="55"/>
      <c r="H12" s="55">
        <f t="shared" ref="H12:H14" si="0">ROUND(G12*I12+G12,2)</f>
        <v>0</v>
      </c>
      <c r="I12" s="56">
        <v>0.08</v>
      </c>
      <c r="J12" s="55">
        <f t="shared" ref="J12:J14" si="1">ROUND(G12*F12,2)</f>
        <v>0</v>
      </c>
      <c r="K12" s="55">
        <f t="shared" ref="K12:K14" si="2">ROUND(H12*F12,2)</f>
        <v>0</v>
      </c>
    </row>
    <row r="13" spans="1:11" ht="22.5" customHeight="1" x14ac:dyDescent="0.2">
      <c r="A13" s="49">
        <v>3</v>
      </c>
      <c r="B13" s="96" t="s">
        <v>130</v>
      </c>
      <c r="C13" s="50"/>
      <c r="D13" s="50"/>
      <c r="E13" s="50" t="s">
        <v>54</v>
      </c>
      <c r="F13" s="97">
        <v>8000</v>
      </c>
      <c r="G13" s="55"/>
      <c r="H13" s="55">
        <f t="shared" si="0"/>
        <v>0</v>
      </c>
      <c r="I13" s="56">
        <v>0.08</v>
      </c>
      <c r="J13" s="55">
        <f t="shared" si="1"/>
        <v>0</v>
      </c>
      <c r="K13" s="55">
        <f t="shared" si="2"/>
        <v>0</v>
      </c>
    </row>
    <row r="14" spans="1:11" ht="89.25" customHeight="1" x14ac:dyDescent="0.2">
      <c r="A14" s="49">
        <v>4</v>
      </c>
      <c r="B14" s="58" t="s">
        <v>81</v>
      </c>
      <c r="C14" s="50"/>
      <c r="D14" s="50"/>
      <c r="E14" s="50" t="s">
        <v>54</v>
      </c>
      <c r="F14" s="50">
        <v>1000</v>
      </c>
      <c r="G14" s="55"/>
      <c r="H14" s="55">
        <f t="shared" si="0"/>
        <v>0</v>
      </c>
      <c r="I14" s="98">
        <v>0.08</v>
      </c>
      <c r="J14" s="99">
        <f t="shared" si="1"/>
        <v>0</v>
      </c>
      <c r="K14" s="99">
        <f t="shared" si="2"/>
        <v>0</v>
      </c>
    </row>
    <row r="15" spans="1:11" ht="26.1" customHeight="1" x14ac:dyDescent="0.2">
      <c r="A15" s="46"/>
      <c r="B15" s="228"/>
      <c r="C15" s="33"/>
      <c r="D15" s="33"/>
      <c r="E15" s="33"/>
      <c r="F15" s="33"/>
      <c r="G15" s="33"/>
      <c r="H15" s="33"/>
      <c r="I15" s="42" t="s">
        <v>7</v>
      </c>
      <c r="J15" s="47">
        <f>SUM(J11:J14)</f>
        <v>0</v>
      </c>
      <c r="K15" s="47">
        <f>SUM(K11:K14)</f>
        <v>0</v>
      </c>
    </row>
    <row r="16" spans="1:11" ht="15.75" x14ac:dyDescent="0.2">
      <c r="A16" s="33"/>
      <c r="B16" s="274" t="s">
        <v>276</v>
      </c>
      <c r="C16" s="275"/>
      <c r="D16" s="275"/>
      <c r="E16" s="275"/>
      <c r="F16" s="275"/>
      <c r="G16" s="275"/>
      <c r="H16" s="276"/>
      <c r="I16" s="277"/>
      <c r="J16" s="278"/>
      <c r="K16" s="33"/>
    </row>
    <row r="17" spans="1:11" x14ac:dyDescent="0.2">
      <c r="A17" s="33"/>
      <c r="J17" s="62"/>
      <c r="K17" s="33"/>
    </row>
    <row r="18" spans="1:11" x14ac:dyDescent="0.2">
      <c r="A18" s="33"/>
      <c r="D18" s="273" t="s">
        <v>274</v>
      </c>
      <c r="J18" s="62"/>
      <c r="K18" s="33"/>
    </row>
    <row r="19" spans="1:11" x14ac:dyDescent="0.2">
      <c r="A19" s="33"/>
      <c r="B19" s="33"/>
      <c r="C19" s="33"/>
      <c r="D19" s="33"/>
      <c r="E19" s="33"/>
      <c r="F19" s="33"/>
      <c r="G19" s="33"/>
      <c r="H19" s="33"/>
      <c r="I19" s="33"/>
      <c r="J19" s="33"/>
      <c r="K19" s="33"/>
    </row>
    <row r="20" spans="1:11" x14ac:dyDescent="0.2">
      <c r="A20" s="33"/>
      <c r="B20" s="33"/>
      <c r="C20" s="33"/>
      <c r="D20" s="33"/>
      <c r="E20" s="33"/>
      <c r="F20" s="33"/>
      <c r="G20" s="33"/>
      <c r="H20" s="33"/>
      <c r="I20" s="33"/>
      <c r="J20" s="33"/>
      <c r="K20" s="33"/>
    </row>
    <row r="21" spans="1:11" x14ac:dyDescent="0.2">
      <c r="A21" s="33"/>
      <c r="B21" s="33"/>
      <c r="C21" s="33"/>
      <c r="D21" s="33"/>
      <c r="E21" s="33"/>
      <c r="F21" s="33"/>
      <c r="G21" s="33"/>
      <c r="H21" s="33"/>
      <c r="I21" s="33"/>
      <c r="J21" s="33"/>
      <c r="K21" s="33"/>
    </row>
    <row r="22" spans="1:11" ht="15.75" customHeight="1" x14ac:dyDescent="0.2">
      <c r="A22" s="33"/>
      <c r="B22" s="33"/>
      <c r="C22" s="33"/>
      <c r="D22" s="33"/>
      <c r="E22" s="33"/>
      <c r="F22" s="33"/>
      <c r="G22" s="33"/>
      <c r="H22" s="33"/>
      <c r="I22" s="33"/>
      <c r="J22" s="33"/>
      <c r="K22" s="33"/>
    </row>
    <row r="23" spans="1:11" x14ac:dyDescent="0.2">
      <c r="A23" s="33"/>
      <c r="B23" s="33"/>
      <c r="C23" s="33"/>
      <c r="D23" s="33"/>
      <c r="E23" s="33"/>
      <c r="F23" s="33"/>
      <c r="G23" s="33"/>
      <c r="H23" s="33"/>
      <c r="I23" s="33"/>
      <c r="J23" s="33"/>
      <c r="K23" s="33"/>
    </row>
    <row r="24" spans="1:11" ht="15.75" customHeight="1" x14ac:dyDescent="0.2">
      <c r="A24" s="33"/>
      <c r="B24" s="33"/>
      <c r="C24" s="33"/>
      <c r="D24" s="33"/>
      <c r="E24" s="33"/>
      <c r="F24" s="33"/>
      <c r="G24" s="33"/>
      <c r="H24" s="33"/>
      <c r="I24" s="33"/>
      <c r="J24" s="33"/>
      <c r="K24" s="33"/>
    </row>
    <row r="25" spans="1:11" x14ac:dyDescent="0.2">
      <c r="A25" s="33"/>
      <c r="B25" s="33"/>
      <c r="C25" s="33"/>
      <c r="D25" s="33"/>
      <c r="E25" s="33"/>
      <c r="F25" s="33"/>
      <c r="G25" s="33"/>
      <c r="H25" s="33"/>
      <c r="I25" s="33"/>
      <c r="J25" s="33"/>
      <c r="K25" s="33"/>
    </row>
    <row r="26" spans="1:11" x14ac:dyDescent="0.2">
      <c r="A26" s="33"/>
      <c r="B26" s="33"/>
      <c r="C26" s="33"/>
      <c r="D26" s="33"/>
      <c r="E26" s="33"/>
      <c r="F26" s="33"/>
      <c r="G26" s="33"/>
      <c r="H26" s="33"/>
      <c r="I26" s="33"/>
      <c r="J26" s="33"/>
      <c r="K26" s="33"/>
    </row>
    <row r="27" spans="1:11" x14ac:dyDescent="0.2">
      <c r="A27" s="32"/>
      <c r="B27" s="32"/>
      <c r="C27" s="32"/>
      <c r="D27" s="18"/>
      <c r="E27" s="18"/>
      <c r="F27" s="18"/>
      <c r="G27" s="18"/>
      <c r="H27" s="18"/>
      <c r="I27" s="32"/>
      <c r="J27" s="32"/>
    </row>
    <row r="28" spans="1:11" x14ac:dyDescent="0.2">
      <c r="A28" s="32"/>
      <c r="B28" s="32"/>
      <c r="C28" s="32"/>
      <c r="D28" s="18"/>
      <c r="E28" s="18"/>
      <c r="F28" s="18"/>
      <c r="G28" s="18"/>
      <c r="H28" s="18"/>
      <c r="I28" s="32"/>
      <c r="J28" s="32"/>
    </row>
  </sheetData>
  <mergeCells count="6">
    <mergeCell ref="A9:K9"/>
    <mergeCell ref="I1:J1"/>
    <mergeCell ref="F3:I3"/>
    <mergeCell ref="B6:E6"/>
    <mergeCell ref="B8:E8"/>
    <mergeCell ref="D2:G2"/>
  </mergeCells>
  <pageMargins left="0.25" right="0.25" top="0.75" bottom="0.75" header="0.3" footer="0.3"/>
  <pageSetup paperSize="9" orientation="landscape" r:id="rId1"/>
  <headerFooter>
    <oddFooter>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sheetPr>
  <dimension ref="A1:K19"/>
  <sheetViews>
    <sheetView zoomScale="90" zoomScaleNormal="90" workbookViewId="0">
      <selection activeCell="B14" sqref="B14"/>
    </sheetView>
  </sheetViews>
  <sheetFormatPr defaultRowHeight="12.75" x14ac:dyDescent="0.2"/>
  <cols>
    <col min="1" max="1" width="3.28515625" customWidth="1"/>
    <col min="2" max="2" width="46" customWidth="1"/>
    <col min="3" max="3" width="12" customWidth="1"/>
    <col min="4" max="4" width="13.42578125" customWidth="1"/>
    <col min="5" max="5" width="7.28515625" customWidth="1"/>
    <col min="6" max="6" width="11.85546875" customWidth="1"/>
    <col min="7" max="7" width="7.85546875" customWidth="1"/>
    <col min="8" max="8" width="7.5703125" customWidth="1"/>
    <col min="9" max="9" width="6.85546875" customWidth="1"/>
    <col min="10" max="10" width="12.140625" customWidth="1"/>
    <col min="11" max="11" width="12.7109375" customWidth="1"/>
  </cols>
  <sheetData>
    <row r="1" spans="1:11" ht="15" x14ac:dyDescent="0.25">
      <c r="B1" s="267" t="s">
        <v>275</v>
      </c>
      <c r="I1" s="407" t="s">
        <v>268</v>
      </c>
      <c r="J1" s="407"/>
    </row>
    <row r="2" spans="1:11" ht="15" x14ac:dyDescent="0.2">
      <c r="D2" s="408" t="s">
        <v>269</v>
      </c>
      <c r="E2" s="408"/>
      <c r="F2" s="408"/>
      <c r="G2" s="408"/>
    </row>
    <row r="3" spans="1:11" ht="15" x14ac:dyDescent="0.2">
      <c r="F3" s="408"/>
      <c r="G3" s="408"/>
      <c r="H3" s="408"/>
      <c r="I3" s="408"/>
    </row>
    <row r="4" spans="1:11" ht="15" x14ac:dyDescent="0.2">
      <c r="F4" s="268"/>
      <c r="G4" s="268"/>
      <c r="H4" s="268"/>
      <c r="I4" s="268"/>
    </row>
    <row r="5" spans="1:11" ht="15" x14ac:dyDescent="0.2">
      <c r="B5" s="269" t="s">
        <v>270</v>
      </c>
      <c r="C5" s="269"/>
      <c r="D5" s="269"/>
      <c r="E5" s="270"/>
      <c r="F5" s="268"/>
      <c r="G5" s="268"/>
      <c r="H5" s="268"/>
      <c r="I5" s="268"/>
    </row>
    <row r="6" spans="1:11" x14ac:dyDescent="0.2">
      <c r="B6" s="409" t="s">
        <v>271</v>
      </c>
      <c r="C6" s="409"/>
      <c r="D6" s="409"/>
      <c r="E6" s="409"/>
    </row>
    <row r="7" spans="1:11" x14ac:dyDescent="0.2">
      <c r="B7" s="271" t="s">
        <v>272</v>
      </c>
      <c r="C7" s="271"/>
      <c r="D7" s="271"/>
      <c r="E7" s="271"/>
    </row>
    <row r="8" spans="1:11" x14ac:dyDescent="0.2">
      <c r="B8" s="410" t="s">
        <v>273</v>
      </c>
      <c r="C8" s="410"/>
      <c r="D8" s="410"/>
      <c r="E8" s="410"/>
    </row>
    <row r="9" spans="1:11" ht="13.5" thickBot="1" x14ac:dyDescent="0.25"/>
    <row r="10" spans="1:11" ht="13.5" thickBot="1" x14ac:dyDescent="0.25">
      <c r="A10" s="423" t="s">
        <v>152</v>
      </c>
      <c r="B10" s="424"/>
      <c r="C10" s="424"/>
      <c r="D10" s="424"/>
      <c r="E10" s="424"/>
      <c r="F10" s="424"/>
      <c r="G10" s="424"/>
      <c r="H10" s="424"/>
      <c r="I10" s="424"/>
      <c r="J10" s="424"/>
      <c r="K10" s="425"/>
    </row>
    <row r="11" spans="1:11" ht="56.25" x14ac:dyDescent="0.2">
      <c r="A11" s="70" t="s">
        <v>0</v>
      </c>
      <c r="B11" s="69" t="s">
        <v>8</v>
      </c>
      <c r="C11" s="70" t="s">
        <v>10</v>
      </c>
      <c r="D11" s="74" t="s">
        <v>11</v>
      </c>
      <c r="E11" s="70" t="s">
        <v>1</v>
      </c>
      <c r="F11" s="70" t="s">
        <v>136</v>
      </c>
      <c r="G11" s="70" t="s">
        <v>2</v>
      </c>
      <c r="H11" s="70" t="s">
        <v>3</v>
      </c>
      <c r="I11" s="70" t="s">
        <v>4</v>
      </c>
      <c r="J11" s="70" t="s">
        <v>5</v>
      </c>
      <c r="K11" s="70" t="s">
        <v>6</v>
      </c>
    </row>
    <row r="12" spans="1:11" ht="63" customHeight="1" thickBot="1" x14ac:dyDescent="0.25">
      <c r="A12" s="50">
        <v>1</v>
      </c>
      <c r="B12" s="53" t="s">
        <v>177</v>
      </c>
      <c r="C12" s="100"/>
      <c r="D12" s="46"/>
      <c r="E12" s="50" t="s">
        <v>54</v>
      </c>
      <c r="F12" s="101">
        <v>700</v>
      </c>
      <c r="G12" s="55"/>
      <c r="H12" s="55">
        <f>ROUND(G12*I12+G12,2)</f>
        <v>0</v>
      </c>
      <c r="I12" s="98">
        <v>0.08</v>
      </c>
      <c r="J12" s="99">
        <f>ROUND(G12*F12,2)</f>
        <v>0</v>
      </c>
      <c r="K12" s="99">
        <f>ROUND(H12*F12,2)</f>
        <v>0</v>
      </c>
    </row>
    <row r="13" spans="1:11" ht="13.5" thickBot="1" x14ac:dyDescent="0.25">
      <c r="A13" s="207" t="s">
        <v>12</v>
      </c>
      <c r="B13" s="229" t="s">
        <v>55</v>
      </c>
      <c r="C13" s="213"/>
      <c r="D13" s="213"/>
      <c r="E13" s="213"/>
      <c r="F13" s="39"/>
      <c r="G13" s="39"/>
      <c r="I13" s="76" t="s">
        <v>7</v>
      </c>
      <c r="J13" s="77">
        <f>SUM(J12:J12)</f>
        <v>0</v>
      </c>
      <c r="K13" s="78">
        <f>SUM(K12:K12)</f>
        <v>0</v>
      </c>
    </row>
    <row r="14" spans="1:11" ht="25.5" x14ac:dyDescent="0.2">
      <c r="A14" s="230" t="s">
        <v>12</v>
      </c>
      <c r="B14" s="359" t="s">
        <v>277</v>
      </c>
      <c r="C14" s="213"/>
      <c r="D14" s="213"/>
      <c r="E14" s="213"/>
      <c r="F14" s="92"/>
      <c r="G14" s="92"/>
    </row>
    <row r="15" spans="1:11" x14ac:dyDescent="0.2">
      <c r="D15" s="44"/>
      <c r="E15" s="44"/>
      <c r="F15" s="44"/>
      <c r="G15" s="44"/>
      <c r="H15" s="44"/>
    </row>
    <row r="16" spans="1:11" ht="15.75" x14ac:dyDescent="0.2">
      <c r="B16" s="274" t="s">
        <v>276</v>
      </c>
      <c r="C16" s="275"/>
      <c r="D16" s="275"/>
      <c r="E16" s="275"/>
      <c r="F16" s="275"/>
      <c r="G16" s="275"/>
      <c r="H16" s="276"/>
      <c r="I16" s="277"/>
      <c r="J16" s="278"/>
    </row>
    <row r="17" spans="4:10" x14ac:dyDescent="0.2">
      <c r="J17" s="62"/>
    </row>
    <row r="18" spans="4:10" x14ac:dyDescent="0.2">
      <c r="D18" s="273" t="s">
        <v>274</v>
      </c>
      <c r="J18" s="62"/>
    </row>
    <row r="19" spans="4:10" ht="15.75" customHeight="1" x14ac:dyDescent="0.2"/>
  </sheetData>
  <mergeCells count="6">
    <mergeCell ref="A10:K10"/>
    <mergeCell ref="I1:J1"/>
    <mergeCell ref="D2:G2"/>
    <mergeCell ref="F3:I3"/>
    <mergeCell ref="B6:E6"/>
    <mergeCell ref="B8:E8"/>
  </mergeCells>
  <pageMargins left="0.23622047244094491" right="0.23622047244094491" top="0.74803149606299213" bottom="0.35433070866141736" header="0.31496062992125984" footer="0.31496062992125984"/>
  <pageSetup paperSize="9" scale="87" orientation="landscape" r:id="rId1"/>
  <headerFooter>
    <oddFooter>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31</vt:i4>
      </vt:variant>
      <vt:variant>
        <vt:lpstr>Nazwane zakresy</vt:lpstr>
      </vt:variant>
      <vt:variant>
        <vt:i4>8</vt:i4>
      </vt:variant>
    </vt:vector>
  </HeadingPairs>
  <TitlesOfParts>
    <vt:vector size="39" baseType="lpstr">
      <vt:lpstr>Pakiet Nr 1-fartuchy </vt:lpstr>
      <vt:lpstr>Pakiet Nr 2-serwety</vt:lpstr>
      <vt:lpstr>Pakiet Nr 3-do mycia pola</vt:lpstr>
      <vt:lpstr>Pakiet Nr 4-podkłady jałowe</vt:lpstr>
      <vt:lpstr>Pakiet NR 5- blok laryngologia</vt:lpstr>
      <vt:lpstr>Pakiet Nr 6-serwety blok laryng</vt:lpstr>
      <vt:lpstr>Pakiet Nr 7-zestaw do mycia pol</vt:lpstr>
      <vt:lpstr>Pakiet Nr 8-serwety do zakładan</vt:lpstr>
      <vt:lpstr>Pakiet Nr 9- osłony na sondy</vt:lpstr>
      <vt:lpstr>Pakiet Nr 10-obłożenia okulisty</vt:lpstr>
      <vt:lpstr>Pakiet Nr 11-obłożenia kardioch</vt:lpstr>
      <vt:lpstr>Arkusz1</vt:lpstr>
      <vt:lpstr>Pakiet Nr 12 -małe zestawy zabi</vt:lpstr>
      <vt:lpstr>Pakiet Nr 13-obłożenia stołu o </vt:lpstr>
      <vt:lpstr>Pakiet Nr 14-obłożenia ortopedi</vt:lpstr>
      <vt:lpstr>Pakiet Nr 15-zestawy do zabiegó</vt:lpstr>
      <vt:lpstr>Pakier Nr 16-obłożenia dla chir</vt:lpstr>
      <vt:lpstr>Pakiet Nr 17-faruch wzmocniony</vt:lpstr>
      <vt:lpstr>Pakiet Nr 18-serwety operacyjne</vt:lpstr>
      <vt:lpstr>Pakiet Nr 19-pokrowce</vt:lpstr>
      <vt:lpstr>Pakiet Nr 20-fartuchy chirurgi </vt:lpstr>
      <vt:lpstr>Pakiet Nr 21-bielizna blok elek</vt:lpstr>
      <vt:lpstr>Pakiet Nr 22-bileizna blok hemo</vt:lpstr>
      <vt:lpstr>Pakiet 23-obłoż do laparoskopii</vt:lpstr>
      <vt:lpstr>Pakiet 24- fartuchy Dla IS</vt:lpstr>
      <vt:lpstr>Pakiet Nr25-serwety dla IS</vt:lpstr>
      <vt:lpstr>Pakiet 26- obłożenia UCGP</vt:lpstr>
      <vt:lpstr>Pakiet Nr 27-zestawy do dezynfe</vt:lpstr>
      <vt:lpstr>Pakiet 28 zestaway spec. UCPG </vt:lpstr>
      <vt:lpstr>Pakiet 29 fartuchy-osłony UCPG</vt:lpstr>
      <vt:lpstr>Pakiet 30- pokrowiec na ramię C</vt:lpstr>
      <vt:lpstr>'Pakier Nr 16-obłożenia dla chir'!Obszar_wydruku</vt:lpstr>
      <vt:lpstr>'Pakiet 26- obłożenia UCGP'!Obszar_wydruku</vt:lpstr>
      <vt:lpstr>'Pakiet 28 zestaway spec. UCPG '!Obszar_wydruku</vt:lpstr>
      <vt:lpstr>'Pakiet Nr 15-zestawy do zabiegó'!Obszar_wydruku</vt:lpstr>
      <vt:lpstr>'Pakiet Nr 18-serwety operacyjne'!Obszar_wydruku</vt:lpstr>
      <vt:lpstr>'Pakiet Nr 1-fartuchy '!Obszar_wydruku</vt:lpstr>
      <vt:lpstr>'Pakiet Nr 22-bileizna blok hemo'!Obszar_wydruku</vt:lpstr>
      <vt:lpstr>'Pakiet Nr 4-podkłady jałowe'!Obszar_wydruku</vt:lpstr>
    </vt:vector>
  </TitlesOfParts>
  <Company>SPZOZ USK nr 1 im.N.Barlickiego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ANiedzialkowska</dc:creator>
  <cp:lastModifiedBy>Agnieszka Bartczak</cp:lastModifiedBy>
  <cp:lastPrinted>2023-07-10T10:32:26Z</cp:lastPrinted>
  <dcterms:created xsi:type="dcterms:W3CDTF">2015-04-23T09:01:24Z</dcterms:created>
  <dcterms:modified xsi:type="dcterms:W3CDTF">2023-08-22T13:11:57Z</dcterms:modified>
</cp:coreProperties>
</file>