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LIK\$zam_pub$\1_BAZA PN\MONIKA\2022\73_22 PROGRAMY LEKOWE_CHEMIOTERAPIA\04_KWOTY PRZEZNACZONE\"/>
    </mc:Choice>
  </mc:AlternateContent>
  <xr:revisionPtr revIDLastSave="0" documentId="13_ncr:1_{736F66D7-AA4C-4CDC-93D0-F3AF89C37F5B}" xr6:coauthVersionLast="47" xr6:coauthVersionMax="47" xr10:uidLastSave="{00000000-0000-0000-0000-000000000000}"/>
  <bookViews>
    <workbookView xWindow="-120" yWindow="-120" windowWidth="19440" windowHeight="15000" xr2:uid="{88BC500B-4B78-42A0-9757-C54B98644AD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M4" i="1" s="1"/>
  <c r="K5" i="1"/>
  <c r="K6" i="1"/>
  <c r="M6" i="1" s="1"/>
  <c r="K7" i="1"/>
  <c r="K8" i="1"/>
  <c r="M8" i="1" s="1"/>
  <c r="K9" i="1"/>
  <c r="M9" i="1" s="1"/>
  <c r="K10" i="1"/>
  <c r="M10" i="1" s="1"/>
  <c r="K11" i="1"/>
  <c r="K12" i="1"/>
  <c r="M12" i="1" s="1"/>
  <c r="K13" i="1"/>
  <c r="K14" i="1"/>
  <c r="M14" i="1" s="1"/>
  <c r="K15" i="1"/>
  <c r="K17" i="1"/>
  <c r="M17" i="1" s="1"/>
  <c r="K18" i="1"/>
  <c r="M18" i="1" s="1"/>
  <c r="K19" i="1"/>
  <c r="M19" i="1" s="1"/>
  <c r="K20" i="1"/>
  <c r="K21" i="1"/>
  <c r="K22" i="1"/>
  <c r="K23" i="1"/>
  <c r="M23" i="1" s="1"/>
  <c r="K25" i="1"/>
  <c r="K26" i="1"/>
  <c r="K27" i="1"/>
  <c r="M27" i="1" s="1"/>
  <c r="K28" i="1"/>
  <c r="M28" i="1" s="1"/>
  <c r="K29" i="1"/>
  <c r="K30" i="1"/>
  <c r="K31" i="1"/>
  <c r="M31" i="1" s="1"/>
  <c r="K32" i="1"/>
  <c r="M32" i="1" s="1"/>
  <c r="K33" i="1"/>
  <c r="K34" i="1"/>
  <c r="K35" i="1"/>
  <c r="M35" i="1" s="1"/>
  <c r="K36" i="1"/>
  <c r="M36" i="1" s="1"/>
  <c r="K37" i="1"/>
  <c r="K38" i="1"/>
  <c r="K39" i="1"/>
  <c r="K40" i="1"/>
  <c r="M40" i="1" s="1"/>
  <c r="K41" i="1"/>
  <c r="K42" i="1"/>
  <c r="K43" i="1"/>
  <c r="M43" i="1" s="1"/>
  <c r="K44" i="1"/>
  <c r="M44" i="1" s="1"/>
  <c r="K45" i="1"/>
  <c r="K46" i="1"/>
  <c r="K47" i="1"/>
  <c r="M47" i="1" s="1"/>
  <c r="K49" i="1"/>
  <c r="K50" i="1"/>
  <c r="K51" i="1"/>
  <c r="M51" i="1" s="1"/>
  <c r="K52" i="1"/>
  <c r="M52" i="1" s="1"/>
  <c r="K54" i="1"/>
  <c r="K55" i="1"/>
  <c r="K56" i="1"/>
  <c r="M56" i="1" s="1"/>
  <c r="K57" i="1"/>
  <c r="M57" i="1" s="1"/>
  <c r="K58" i="1"/>
  <c r="K59" i="1"/>
  <c r="K60" i="1"/>
  <c r="M60" i="1" s="1"/>
  <c r="K61" i="1"/>
  <c r="M61" i="1" s="1"/>
  <c r="K62" i="1"/>
  <c r="K63" i="1"/>
  <c r="M63" i="1" s="1"/>
  <c r="K64" i="1"/>
  <c r="M64" i="1" s="1"/>
  <c r="K65" i="1"/>
  <c r="M65" i="1" s="1"/>
  <c r="K66" i="1"/>
  <c r="K67" i="1"/>
  <c r="M67" i="1"/>
  <c r="M66" i="1"/>
  <c r="M62" i="1"/>
  <c r="M59" i="1"/>
  <c r="M58" i="1"/>
  <c r="M55" i="1"/>
  <c r="M54" i="1"/>
  <c r="M50" i="1"/>
  <c r="M49" i="1"/>
  <c r="M46" i="1"/>
  <c r="M45" i="1"/>
  <c r="M42" i="1"/>
  <c r="M41" i="1"/>
  <c r="M39" i="1"/>
  <c r="M38" i="1"/>
  <c r="M37" i="1"/>
  <c r="M34" i="1"/>
  <c r="M33" i="1"/>
  <c r="M30" i="1"/>
  <c r="M29" i="1"/>
  <c r="M26" i="1"/>
  <c r="M25" i="1"/>
  <c r="M22" i="1"/>
  <c r="M20" i="1"/>
  <c r="M15" i="1"/>
  <c r="M13" i="1"/>
  <c r="M11" i="1"/>
  <c r="M7" i="1"/>
  <c r="M5" i="1"/>
  <c r="M48" i="1" l="1"/>
  <c r="K24" i="1"/>
  <c r="K48" i="1"/>
  <c r="K53" i="1"/>
  <c r="M21" i="1"/>
  <c r="M24" i="1" s="1"/>
  <c r="M53" i="1"/>
</calcChain>
</file>

<file path=xl/sharedStrings.xml><?xml version="1.0" encoding="utf-8"?>
<sst xmlns="http://schemas.openxmlformats.org/spreadsheetml/2006/main" count="282" uniqueCount="130">
  <si>
    <t>fiolka - koncentrat do sporządzania roztworu do infuzji</t>
  </si>
  <si>
    <t>1mg *</t>
  </si>
  <si>
    <t>*</t>
  </si>
  <si>
    <t>mg</t>
  </si>
  <si>
    <t>ALIROCUMAB</t>
  </si>
  <si>
    <t>wstrzykiwacz – roztwór do wstrzykiwań</t>
  </si>
  <si>
    <t>150mg</t>
  </si>
  <si>
    <t>op.</t>
  </si>
  <si>
    <t>BOSUTINIB</t>
  </si>
  <si>
    <t>tabletka powlekana</t>
  </si>
  <si>
    <t>100mg</t>
  </si>
  <si>
    <t>CERITINIB</t>
  </si>
  <si>
    <t>kapsułka twarda</t>
  </si>
  <si>
    <t>tabletka</t>
  </si>
  <si>
    <t>DARATUMUMAB</t>
  </si>
  <si>
    <t>fiolka – roztwór do wstrzykiwań</t>
  </si>
  <si>
    <t>120mg/ml
15ml</t>
  </si>
  <si>
    <t>ENZALUTAMIDE</t>
  </si>
  <si>
    <t>40mg</t>
  </si>
  <si>
    <t>FEDRATINIB</t>
  </si>
  <si>
    <t>FINGOLIMID</t>
  </si>
  <si>
    <t>0,5mg</t>
  </si>
  <si>
    <t>IDURSULFASE</t>
  </si>
  <si>
    <t>2mg/ml
3ml</t>
  </si>
  <si>
    <t>ampułkostrzykawka – roztwór do wstrzykiwań</t>
  </si>
  <si>
    <t>44mcg/0,5ml</t>
  </si>
  <si>
    <t>wkład – roztwór do wstrzykiwań</t>
  </si>
  <si>
    <t>132mcg/1,5ml</t>
  </si>
  <si>
    <t>fiolka - koncentrat do sporządzania roztworu  do infuzji</t>
  </si>
  <si>
    <t>5mg/ml
10ml</t>
  </si>
  <si>
    <t>GEMTUZUMAB OZOGAMYCIN</t>
  </si>
  <si>
    <t>fiolka – proszek do sporządzania koncentratu roztworu do infuzji</t>
  </si>
  <si>
    <t>5mg</t>
  </si>
  <si>
    <t>GILTERITINIB</t>
  </si>
  <si>
    <t>16a</t>
  </si>
  <si>
    <t>LENALIDOMID</t>
  </si>
  <si>
    <t>16b</t>
  </si>
  <si>
    <t>10mg</t>
  </si>
  <si>
    <t>16c</t>
  </si>
  <si>
    <t>15mg</t>
  </si>
  <si>
    <t>16d</t>
  </si>
  <si>
    <t>25mg</t>
  </si>
  <si>
    <t>Wymagane jest złożenie oferty na Część 16a, 16b, 16c oraz 16d. RAZEM CZĘŚĆ 16 = 16a + 16b + 16c + 16d:</t>
  </si>
  <si>
    <t>X</t>
  </si>
  <si>
    <t>kapsułka miękka</t>
  </si>
  <si>
    <t>NATALIZUMAB</t>
  </si>
  <si>
    <t>300mg</t>
  </si>
  <si>
    <t>PALIVIZUMAB</t>
  </si>
  <si>
    <t>fiolka - roztwór do wstrzykiwań</t>
  </si>
  <si>
    <t>100mg/ml
0,5ml</t>
  </si>
  <si>
    <t>PEGINTERFERON BETA-1A</t>
  </si>
  <si>
    <t>1 wstrzyk. 63mcg + 1 wstrzyk.  94mcg</t>
  </si>
  <si>
    <t>125mcg</t>
  </si>
  <si>
    <t>fiolka - proszek do sporządzania koncentratu roztworu do infuzji</t>
  </si>
  <si>
    <t>1mg*</t>
  </si>
  <si>
    <t>RANIBIZUMAB</t>
  </si>
  <si>
    <t>10mg/ml
0,23ml</t>
  </si>
  <si>
    <t>RUXOLITYNIB</t>
  </si>
  <si>
    <t>20mg</t>
  </si>
  <si>
    <t>TRASTUZUMAB</t>
  </si>
  <si>
    <t>600mg</t>
  </si>
  <si>
    <t>VENETOCLAX</t>
  </si>
  <si>
    <t>50mg</t>
  </si>
  <si>
    <t>fiolka - proszek do sporządzania roztworu do wstrzykiwań</t>
  </si>
  <si>
    <t>3,5mg</t>
  </si>
  <si>
    <t>50mg/ml
1mg*</t>
  </si>
  <si>
    <t>DOXORUBICIN PEGYLATED LIPOSOMAL</t>
  </si>
  <si>
    <t>fiolka - koncentrat do sporządzania roztworu do infuzji, postać liposomalna</t>
  </si>
  <si>
    <t>2mg/ml
10ml</t>
  </si>
  <si>
    <t>37a</t>
  </si>
  <si>
    <t xml:space="preserve">ERLOTINIB </t>
  </si>
  <si>
    <t>37b</t>
  </si>
  <si>
    <t>37c</t>
  </si>
  <si>
    <t>Wymagane jest złożenie oferty na Część 37a, 37b oraz 37c. RAZEM CZĘŚĆ 37 = 37a + 37b + 37c:</t>
  </si>
  <si>
    <t>FILGRASTIM</t>
  </si>
  <si>
    <t>48mln j.m./0,5ml</t>
  </si>
  <si>
    <t>FLUDARABINE PHOSPHATE</t>
  </si>
  <si>
    <t>40a</t>
  </si>
  <si>
    <t>fiolka – roztwór do wstrzykiwań i infuzji</t>
  </si>
  <si>
    <t>40b</t>
  </si>
  <si>
    <t>8</t>
  </si>
  <si>
    <r>
      <rPr>
        <sz val="10"/>
        <rFont val="Times New Roman"/>
        <family val="1"/>
        <charset val="1"/>
      </rPr>
      <t xml:space="preserve">40 </t>
    </r>
    <r>
      <rPr>
        <vertAlign val="superscript"/>
        <sz val="10"/>
        <rFont val="Times New Roman"/>
        <family val="1"/>
        <charset val="1"/>
      </rPr>
      <t>4)</t>
    </r>
  </si>
  <si>
    <t>Wymagane jest złożenie oferty na Część 40a oraz 40b. RAZEM CZĘŚĆ 40 = 40a + 40b:</t>
  </si>
  <si>
    <t>fiolka – proszek do sporządzania roztworu do wstrzykiwań</t>
  </si>
  <si>
    <t>1mg/ml
1mg*</t>
  </si>
  <si>
    <t>1000mg</t>
  </si>
  <si>
    <t>fiolka – koncentrat do sporządzania roztworu do infuzji</t>
  </si>
  <si>
    <t>100mg/ml
50ml</t>
  </si>
  <si>
    <t>fiolka – proszek do sporządzania koncentratu lub koncentrat roztworu do infuzji</t>
  </si>
  <si>
    <t>RASBURICASE</t>
  </si>
  <si>
    <t>fiolka – proszek i rozpuszczalnik do sporządzania koncentratu roztworu do infuzji</t>
  </si>
  <si>
    <t>1,5mg</t>
  </si>
  <si>
    <t>1mg/ml
1ml</t>
  </si>
  <si>
    <t>ZOLEDRONIC ACID</t>
  </si>
  <si>
    <t>fiolka / worek - koncentrat do sporządzania roztworu do infuzji lub roztwór do infuzji</t>
  </si>
  <si>
    <t>4mg</t>
  </si>
  <si>
    <t>25mg/ml
2ml</t>
  </si>
  <si>
    <t>MITOXANTRONE</t>
  </si>
  <si>
    <t>worek</t>
  </si>
  <si>
    <t>50ml</t>
  </si>
  <si>
    <t>szt.</t>
  </si>
  <si>
    <t>THIOTEPA</t>
  </si>
  <si>
    <t>TRETINOIN</t>
  </si>
  <si>
    <t>VINBLASTINE SULFATE</t>
  </si>
  <si>
    <t>1mg/ml
10ml</t>
  </si>
  <si>
    <t xml:space="preserve">NATRIUM CHLORATUM 0,9%
</t>
  </si>
  <si>
    <t>KWOTY PRZEZNACZONE NA SFINANSOWANIE ZAMÓWIENIA</t>
  </si>
  <si>
    <t>Numer Części</t>
  </si>
  <si>
    <t xml:space="preserve">kwota przeznaczona na sfinansowanie zamówienia </t>
  </si>
  <si>
    <t>LP</t>
  </si>
  <si>
    <t>FLUOROURACIL</t>
  </si>
  <si>
    <t xml:space="preserve">LEVOFOLIC ACID </t>
  </si>
  <si>
    <t xml:space="preserve">IDARUBICIN HYDROCHLORIDE </t>
  </si>
  <si>
    <t xml:space="preserve">IFOSFAMIDE </t>
  </si>
  <si>
    <t xml:space="preserve">METHOTREXATE </t>
  </si>
  <si>
    <t xml:space="preserve">PEMETREXED </t>
  </si>
  <si>
    <t xml:space="preserve">TEMOZOLOMIDE </t>
  </si>
  <si>
    <t xml:space="preserve">TOPOTECAN </t>
  </si>
  <si>
    <t xml:space="preserve">BORTEZOMIB </t>
  </si>
  <si>
    <t xml:space="preserve">CYTARABINE </t>
  </si>
  <si>
    <t>TRASTUZUMAB EMTANSINE</t>
  </si>
  <si>
    <t xml:space="preserve">TRASTUZUMAB </t>
  </si>
  <si>
    <t xml:space="preserve">POLATUZUMAB VEDOTIN </t>
  </si>
  <si>
    <t xml:space="preserve">MIDOSTAURIN </t>
  </si>
  <si>
    <t xml:space="preserve">IPILIMUMAB </t>
  </si>
  <si>
    <t xml:space="preserve">INTERFERON BETA-1A </t>
  </si>
  <si>
    <t xml:space="preserve">AFLIBERCEPT </t>
  </si>
  <si>
    <t xml:space="preserve">CLADRIBINE </t>
  </si>
  <si>
    <t xml:space="preserve">ELTROMBOPAG </t>
  </si>
  <si>
    <t>WSZSL/FZ-73/22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</si>
</sst>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" fontId="0" fillId="0" borderId="0" xfId="0" applyNumberFormat="1"/>
    <xf numFmtId="0" fontId="1" fillId="2" borderId="0" xfId="0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" fontId="2" fillId="3" borderId="8" xfId="0" applyNumberFormat="1" applyFont="1" applyFill="1" applyBorder="1" applyAlignment="1">
      <alignment vertical="center" wrapText="1"/>
    </xf>
    <xf numFmtId="4" fontId="2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4" fontId="2" fillId="4" borderId="7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" fontId="2" fillId="2" borderId="8" xfId="0" applyNumberFormat="1" applyFont="1" applyFill="1" applyBorder="1" applyAlignment="1">
      <alignment vertical="center" wrapText="1"/>
    </xf>
    <xf numFmtId="4" fontId="2" fillId="2" borderId="8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vertical="center" wrapText="1"/>
    </xf>
    <xf numFmtId="4" fontId="2" fillId="3" borderId="9" xfId="0" applyNumberFormat="1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" fontId="2" fillId="3" borderId="7" xfId="0" applyNumberFormat="1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" fontId="2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horizontal="right" vertical="center"/>
    </xf>
    <xf numFmtId="4" fontId="2" fillId="2" borderId="9" xfId="0" applyNumberFormat="1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vertical="center" wrapText="1"/>
    </xf>
    <xf numFmtId="4" fontId="5" fillId="2" borderId="9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4" fillId="4" borderId="10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9" fillId="2" borderId="0" xfId="0" applyFon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104F-1FD2-48AA-8A5C-AB949CF21953}">
  <dimension ref="A1:Q67"/>
  <sheetViews>
    <sheetView tabSelected="1" workbookViewId="0">
      <selection activeCell="R5" sqref="R5"/>
    </sheetView>
  </sheetViews>
  <sheetFormatPr defaultRowHeight="15" x14ac:dyDescent="0.25"/>
  <cols>
    <col min="1" max="1" width="9.140625" style="3"/>
    <col min="2" max="2" width="39.5703125" style="3" customWidth="1"/>
    <col min="3" max="10" width="0" style="3" hidden="1" customWidth="1"/>
    <col min="11" max="11" width="17.42578125" style="3" hidden="1" customWidth="1"/>
    <col min="12" max="12" width="0" style="3" hidden="1" customWidth="1"/>
    <col min="13" max="13" width="27.42578125" style="3" customWidth="1"/>
    <col min="14" max="14" width="10" bestFit="1" customWidth="1"/>
  </cols>
  <sheetData>
    <row r="1" spans="1:17" ht="29.25" customHeight="1" x14ac:dyDescent="0.25">
      <c r="A1" s="91" t="s">
        <v>129</v>
      </c>
    </row>
    <row r="2" spans="1:17" ht="28.5" customHeight="1" x14ac:dyDescent="0.25">
      <c r="A2" s="2"/>
      <c r="B2" s="41" t="s">
        <v>106</v>
      </c>
    </row>
    <row r="3" spans="1:17" ht="43.5" customHeight="1" x14ac:dyDescent="0.25">
      <c r="A3" s="63" t="s">
        <v>109</v>
      </c>
      <c r="B3" s="63" t="s">
        <v>107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 t="s">
        <v>108</v>
      </c>
      <c r="N3" s="48"/>
      <c r="O3" s="48"/>
      <c r="P3" s="48"/>
      <c r="Q3" s="46"/>
    </row>
    <row r="4" spans="1:17" ht="23.25" customHeight="1" x14ac:dyDescent="0.25">
      <c r="A4" s="42">
        <v>1</v>
      </c>
      <c r="B4" s="43" t="s">
        <v>126</v>
      </c>
      <c r="C4" s="43"/>
      <c r="D4" s="44"/>
      <c r="E4" s="42" t="s">
        <v>0</v>
      </c>
      <c r="F4" s="42" t="s">
        <v>1</v>
      </c>
      <c r="G4" s="42" t="s">
        <v>2</v>
      </c>
      <c r="H4" s="42" t="s">
        <v>3</v>
      </c>
      <c r="I4" s="42">
        <v>30000</v>
      </c>
      <c r="J4" s="45">
        <v>9.27</v>
      </c>
      <c r="K4" s="45">
        <f>J4*I4</f>
        <v>278100</v>
      </c>
      <c r="L4" s="42">
        <v>8</v>
      </c>
      <c r="M4" s="45">
        <f t="shared" ref="M4:M15" si="0">K4*1.08</f>
        <v>300348</v>
      </c>
    </row>
    <row r="5" spans="1:17" ht="21" customHeight="1" x14ac:dyDescent="0.25">
      <c r="A5" s="8">
        <v>2</v>
      </c>
      <c r="B5" s="9" t="s">
        <v>4</v>
      </c>
      <c r="C5" s="9"/>
      <c r="D5" s="10"/>
      <c r="E5" s="8" t="s">
        <v>5</v>
      </c>
      <c r="F5" s="8" t="s">
        <v>6</v>
      </c>
      <c r="G5" s="8">
        <v>2</v>
      </c>
      <c r="H5" s="8" t="s">
        <v>7</v>
      </c>
      <c r="I5" s="8">
        <v>18</v>
      </c>
      <c r="J5" s="11">
        <v>1092.5999999999999</v>
      </c>
      <c r="K5" s="11">
        <f>J5*I5</f>
        <v>19666.8</v>
      </c>
      <c r="L5" s="8">
        <v>8</v>
      </c>
      <c r="M5" s="11">
        <f t="shared" si="0"/>
        <v>21240.144</v>
      </c>
    </row>
    <row r="6" spans="1:17" ht="22.5" customHeight="1" x14ac:dyDescent="0.25">
      <c r="A6" s="8">
        <v>3</v>
      </c>
      <c r="B6" s="9" t="s">
        <v>8</v>
      </c>
      <c r="C6" s="9"/>
      <c r="D6" s="10"/>
      <c r="E6" s="8" t="s">
        <v>9</v>
      </c>
      <c r="F6" s="8" t="s">
        <v>10</v>
      </c>
      <c r="G6" s="8">
        <v>28</v>
      </c>
      <c r="H6" s="8" t="s">
        <v>7</v>
      </c>
      <c r="I6" s="8">
        <v>90</v>
      </c>
      <c r="J6" s="11">
        <v>1835.19</v>
      </c>
      <c r="K6" s="11">
        <f>I6*J6</f>
        <v>165167.1</v>
      </c>
      <c r="L6" s="8">
        <v>8</v>
      </c>
      <c r="M6" s="11">
        <f t="shared" si="0"/>
        <v>178380.46800000002</v>
      </c>
    </row>
    <row r="7" spans="1:17" ht="21.75" customHeight="1" x14ac:dyDescent="0.25">
      <c r="A7" s="8">
        <v>4</v>
      </c>
      <c r="B7" s="9" t="s">
        <v>11</v>
      </c>
      <c r="C7" s="9"/>
      <c r="D7" s="10"/>
      <c r="E7" s="8" t="s">
        <v>12</v>
      </c>
      <c r="F7" s="8" t="s">
        <v>6</v>
      </c>
      <c r="G7" s="8">
        <v>150</v>
      </c>
      <c r="H7" s="8" t="s">
        <v>7</v>
      </c>
      <c r="I7" s="8">
        <v>6</v>
      </c>
      <c r="J7" s="11">
        <v>12739.93</v>
      </c>
      <c r="K7" s="11">
        <f>I7*J7</f>
        <v>76439.58</v>
      </c>
      <c r="L7" s="8">
        <v>8</v>
      </c>
      <c r="M7" s="11">
        <f t="shared" si="0"/>
        <v>82554.746400000004</v>
      </c>
    </row>
    <row r="8" spans="1:17" ht="18.75" customHeight="1" x14ac:dyDescent="0.25">
      <c r="A8" s="4">
        <v>5</v>
      </c>
      <c r="B8" s="5" t="s">
        <v>127</v>
      </c>
      <c r="C8" s="5"/>
      <c r="D8" s="6"/>
      <c r="E8" s="4" t="s">
        <v>13</v>
      </c>
      <c r="F8" s="4" t="s">
        <v>1</v>
      </c>
      <c r="G8" s="4" t="s">
        <v>2</v>
      </c>
      <c r="H8" s="4" t="s">
        <v>3</v>
      </c>
      <c r="I8" s="4">
        <v>600</v>
      </c>
      <c r="J8" s="7">
        <v>720</v>
      </c>
      <c r="K8" s="7">
        <f>I8*J8</f>
        <v>432000</v>
      </c>
      <c r="L8" s="4">
        <v>8</v>
      </c>
      <c r="M8" s="7">
        <f t="shared" si="0"/>
        <v>466560.00000000006</v>
      </c>
    </row>
    <row r="9" spans="1:17" ht="25.5" customHeight="1" x14ac:dyDescent="0.25">
      <c r="A9" s="8">
        <v>6</v>
      </c>
      <c r="B9" s="9" t="s">
        <v>14</v>
      </c>
      <c r="C9" s="9"/>
      <c r="D9" s="10"/>
      <c r="E9" s="8" t="s">
        <v>15</v>
      </c>
      <c r="F9" s="8" t="s">
        <v>16</v>
      </c>
      <c r="G9" s="8">
        <v>1</v>
      </c>
      <c r="H9" s="8" t="s">
        <v>7</v>
      </c>
      <c r="I9" s="8">
        <v>100</v>
      </c>
      <c r="J9" s="11">
        <v>13842.6</v>
      </c>
      <c r="K9" s="11">
        <f>J9*I9</f>
        <v>1384260</v>
      </c>
      <c r="L9" s="8">
        <v>8</v>
      </c>
      <c r="M9" s="11">
        <f t="shared" si="0"/>
        <v>1495000.8</v>
      </c>
    </row>
    <row r="10" spans="1:17" ht="20.25" customHeight="1" x14ac:dyDescent="0.25">
      <c r="A10" s="4">
        <v>7</v>
      </c>
      <c r="B10" s="5" t="s">
        <v>128</v>
      </c>
      <c r="C10" s="5"/>
      <c r="D10" s="6"/>
      <c r="E10" s="4" t="s">
        <v>9</v>
      </c>
      <c r="F10" s="4" t="s">
        <v>1</v>
      </c>
      <c r="G10" s="4" t="s">
        <v>2</v>
      </c>
      <c r="H10" s="4" t="s">
        <v>3</v>
      </c>
      <c r="I10" s="4">
        <v>35000</v>
      </c>
      <c r="J10" s="7">
        <v>2.95</v>
      </c>
      <c r="K10" s="7">
        <f>I10*J10</f>
        <v>103250</v>
      </c>
      <c r="L10" s="4">
        <v>8</v>
      </c>
      <c r="M10" s="7">
        <f t="shared" si="0"/>
        <v>111510.00000000001</v>
      </c>
    </row>
    <row r="11" spans="1:17" ht="25.5" x14ac:dyDescent="0.25">
      <c r="A11" s="8">
        <v>8</v>
      </c>
      <c r="B11" s="9" t="s">
        <v>17</v>
      </c>
      <c r="C11" s="9"/>
      <c r="D11" s="10"/>
      <c r="E11" s="8" t="s">
        <v>9</v>
      </c>
      <c r="F11" s="8" t="s">
        <v>18</v>
      </c>
      <c r="G11" s="8">
        <v>112</v>
      </c>
      <c r="H11" s="8" t="s">
        <v>7</v>
      </c>
      <c r="I11" s="8">
        <v>240</v>
      </c>
      <c r="J11" s="11">
        <v>7906.52</v>
      </c>
      <c r="K11" s="11">
        <f>J11*I11</f>
        <v>1897564.8</v>
      </c>
      <c r="L11" s="8">
        <v>8</v>
      </c>
      <c r="M11" s="11">
        <f t="shared" si="0"/>
        <v>2049369.9840000002</v>
      </c>
    </row>
    <row r="12" spans="1:17" ht="21" customHeight="1" x14ac:dyDescent="0.25">
      <c r="A12" s="8">
        <v>9</v>
      </c>
      <c r="B12" s="9" t="s">
        <v>19</v>
      </c>
      <c r="C12" s="9"/>
      <c r="D12" s="10"/>
      <c r="E12" s="8" t="s">
        <v>12</v>
      </c>
      <c r="F12" s="8" t="s">
        <v>10</v>
      </c>
      <c r="G12" s="8">
        <v>112</v>
      </c>
      <c r="H12" s="8" t="s">
        <v>7</v>
      </c>
      <c r="I12" s="8">
        <v>36</v>
      </c>
      <c r="J12" s="11">
        <v>21270.38</v>
      </c>
      <c r="K12" s="11">
        <f>I12*J12</f>
        <v>765733.68</v>
      </c>
      <c r="L12" s="8">
        <v>8</v>
      </c>
      <c r="M12" s="11">
        <f t="shared" si="0"/>
        <v>826992.37440000009</v>
      </c>
    </row>
    <row r="13" spans="1:17" ht="21.75" customHeight="1" x14ac:dyDescent="0.25">
      <c r="A13" s="8">
        <v>10</v>
      </c>
      <c r="B13" s="9" t="s">
        <v>20</v>
      </c>
      <c r="C13" s="9"/>
      <c r="D13" s="10"/>
      <c r="E13" s="8" t="s">
        <v>12</v>
      </c>
      <c r="F13" s="8" t="s">
        <v>21</v>
      </c>
      <c r="G13" s="8">
        <v>28</v>
      </c>
      <c r="H13" s="8" t="s">
        <v>7</v>
      </c>
      <c r="I13" s="8">
        <v>180</v>
      </c>
      <c r="J13" s="11">
        <v>2625</v>
      </c>
      <c r="K13" s="11">
        <f>I13*J13</f>
        <v>472500</v>
      </c>
      <c r="L13" s="8">
        <v>8</v>
      </c>
      <c r="M13" s="11">
        <f t="shared" si="0"/>
        <v>510300.00000000006</v>
      </c>
    </row>
    <row r="14" spans="1:17" ht="21" customHeight="1" x14ac:dyDescent="0.25">
      <c r="A14" s="8">
        <v>11</v>
      </c>
      <c r="B14" s="47" t="s">
        <v>22</v>
      </c>
      <c r="C14" s="9"/>
      <c r="D14" s="10"/>
      <c r="E14" s="8" t="s">
        <v>0</v>
      </c>
      <c r="F14" s="8" t="s">
        <v>23</v>
      </c>
      <c r="G14" s="8">
        <v>1</v>
      </c>
      <c r="H14" s="8" t="s">
        <v>7</v>
      </c>
      <c r="I14" s="8">
        <v>480</v>
      </c>
      <c r="J14" s="11">
        <v>10173.64</v>
      </c>
      <c r="K14" s="11">
        <f>I14*J14</f>
        <v>4883347.1999999993</v>
      </c>
      <c r="L14" s="8">
        <v>8</v>
      </c>
      <c r="M14" s="11">
        <f t="shared" si="0"/>
        <v>5274014.9759999998</v>
      </c>
    </row>
    <row r="15" spans="1:17" ht="19.5" customHeight="1" x14ac:dyDescent="0.25">
      <c r="A15" s="89">
        <v>12</v>
      </c>
      <c r="B15" s="90" t="s">
        <v>125</v>
      </c>
      <c r="C15" s="12"/>
      <c r="D15" s="13"/>
      <c r="E15" s="12" t="s">
        <v>24</v>
      </c>
      <c r="F15" s="12" t="s">
        <v>25</v>
      </c>
      <c r="G15" s="12">
        <v>12</v>
      </c>
      <c r="H15" s="12" t="s">
        <v>7</v>
      </c>
      <c r="I15" s="85">
        <v>75</v>
      </c>
      <c r="J15" s="87">
        <v>2300</v>
      </c>
      <c r="K15" s="87">
        <f>J15*I15</f>
        <v>172500</v>
      </c>
      <c r="L15" s="85">
        <v>8</v>
      </c>
      <c r="M15" s="79">
        <f t="shared" si="0"/>
        <v>186300</v>
      </c>
    </row>
    <row r="16" spans="1:17" ht="51" hidden="1" x14ac:dyDescent="0.25">
      <c r="A16" s="89">
        <v>13</v>
      </c>
      <c r="B16" s="90"/>
      <c r="C16" s="14"/>
      <c r="D16" s="13"/>
      <c r="E16" s="12" t="s">
        <v>26</v>
      </c>
      <c r="F16" s="12" t="s">
        <v>27</v>
      </c>
      <c r="G16" s="12">
        <v>4</v>
      </c>
      <c r="H16" s="12" t="s">
        <v>7</v>
      </c>
      <c r="I16" s="86"/>
      <c r="J16" s="88"/>
      <c r="K16" s="88"/>
      <c r="L16" s="86"/>
      <c r="M16" s="79"/>
    </row>
    <row r="17" spans="1:13" ht="21" customHeight="1" x14ac:dyDescent="0.25">
      <c r="A17" s="8">
        <v>13</v>
      </c>
      <c r="B17" s="9" t="s">
        <v>124</v>
      </c>
      <c r="C17" s="9"/>
      <c r="D17" s="10"/>
      <c r="E17" s="8" t="s">
        <v>28</v>
      </c>
      <c r="F17" s="8" t="s">
        <v>29</v>
      </c>
      <c r="G17" s="8">
        <v>1</v>
      </c>
      <c r="H17" s="8" t="s">
        <v>7</v>
      </c>
      <c r="I17" s="8">
        <v>16</v>
      </c>
      <c r="J17" s="11">
        <v>13244.5</v>
      </c>
      <c r="K17" s="11">
        <f>I17*J17</f>
        <v>211912</v>
      </c>
      <c r="L17" s="8">
        <v>8</v>
      </c>
      <c r="M17" s="11">
        <f t="shared" ref="M17:M23" si="1">K17*1.08</f>
        <v>228864.96000000002</v>
      </c>
    </row>
    <row r="18" spans="1:13" ht="24.75" customHeight="1" x14ac:dyDescent="0.25">
      <c r="A18" s="8">
        <v>14</v>
      </c>
      <c r="B18" s="15" t="s">
        <v>30</v>
      </c>
      <c r="C18" s="9"/>
      <c r="D18" s="10"/>
      <c r="E18" s="8" t="s">
        <v>31</v>
      </c>
      <c r="F18" s="8" t="s">
        <v>32</v>
      </c>
      <c r="G18" s="8">
        <v>1</v>
      </c>
      <c r="H18" s="8" t="s">
        <v>7</v>
      </c>
      <c r="I18" s="8">
        <v>6</v>
      </c>
      <c r="J18" s="16">
        <v>27317.85</v>
      </c>
      <c r="K18" s="16">
        <f>J18*I18</f>
        <v>163907.09999999998</v>
      </c>
      <c r="L18" s="8">
        <v>8</v>
      </c>
      <c r="M18" s="16">
        <f t="shared" si="1"/>
        <v>177019.66799999998</v>
      </c>
    </row>
    <row r="19" spans="1:13" ht="18" customHeight="1" x14ac:dyDescent="0.25">
      <c r="A19" s="8">
        <v>15</v>
      </c>
      <c r="B19" s="15" t="s">
        <v>33</v>
      </c>
      <c r="C19" s="9"/>
      <c r="D19" s="10"/>
      <c r="E19" s="8" t="s">
        <v>9</v>
      </c>
      <c r="F19" s="8" t="s">
        <v>18</v>
      </c>
      <c r="G19" s="8">
        <v>84</v>
      </c>
      <c r="H19" s="8" t="s">
        <v>7</v>
      </c>
      <c r="I19" s="8">
        <v>6</v>
      </c>
      <c r="J19" s="16">
        <v>88324.44</v>
      </c>
      <c r="K19" s="16">
        <f>J19*I19</f>
        <v>529946.64</v>
      </c>
      <c r="L19" s="8">
        <v>8</v>
      </c>
      <c r="M19" s="16">
        <f t="shared" si="1"/>
        <v>572342.37120000005</v>
      </c>
    </row>
    <row r="20" spans="1:13" ht="19.5" customHeight="1" x14ac:dyDescent="0.25">
      <c r="A20" s="12" t="s">
        <v>34</v>
      </c>
      <c r="B20" s="14" t="s">
        <v>35</v>
      </c>
      <c r="C20" s="14"/>
      <c r="D20" s="13"/>
      <c r="E20" s="12" t="s">
        <v>12</v>
      </c>
      <c r="F20" s="12" t="s">
        <v>32</v>
      </c>
      <c r="G20" s="12">
        <v>21</v>
      </c>
      <c r="H20" s="12" t="s">
        <v>7</v>
      </c>
      <c r="I20" s="12">
        <v>24</v>
      </c>
      <c r="J20" s="17">
        <v>110</v>
      </c>
      <c r="K20" s="17">
        <f>I20*J20</f>
        <v>2640</v>
      </c>
      <c r="L20" s="12">
        <v>8</v>
      </c>
      <c r="M20" s="17">
        <f t="shared" si="1"/>
        <v>2851.2000000000003</v>
      </c>
    </row>
    <row r="21" spans="1:13" ht="22.5" customHeight="1" x14ac:dyDescent="0.25">
      <c r="A21" s="12" t="s">
        <v>36</v>
      </c>
      <c r="B21" s="14" t="s">
        <v>35</v>
      </c>
      <c r="C21" s="14"/>
      <c r="D21" s="13"/>
      <c r="E21" s="12" t="s">
        <v>12</v>
      </c>
      <c r="F21" s="12" t="s">
        <v>37</v>
      </c>
      <c r="G21" s="12">
        <v>21</v>
      </c>
      <c r="H21" s="12" t="s">
        <v>7</v>
      </c>
      <c r="I21" s="12">
        <v>180</v>
      </c>
      <c r="J21" s="17">
        <v>220</v>
      </c>
      <c r="K21" s="17">
        <f>I21*J21</f>
        <v>39600</v>
      </c>
      <c r="L21" s="12">
        <v>8</v>
      </c>
      <c r="M21" s="17">
        <f t="shared" si="1"/>
        <v>42768</v>
      </c>
    </row>
    <row r="22" spans="1:13" ht="19.5" customHeight="1" x14ac:dyDescent="0.25">
      <c r="A22" s="12" t="s">
        <v>38</v>
      </c>
      <c r="B22" s="14" t="s">
        <v>35</v>
      </c>
      <c r="C22" s="14"/>
      <c r="D22" s="13"/>
      <c r="E22" s="12" t="s">
        <v>12</v>
      </c>
      <c r="F22" s="12" t="s">
        <v>39</v>
      </c>
      <c r="G22" s="12">
        <v>21</v>
      </c>
      <c r="H22" s="12" t="s">
        <v>7</v>
      </c>
      <c r="I22" s="12">
        <v>24</v>
      </c>
      <c r="J22" s="17">
        <v>330</v>
      </c>
      <c r="K22" s="17">
        <f>I22*J22</f>
        <v>7920</v>
      </c>
      <c r="L22" s="12">
        <v>8</v>
      </c>
      <c r="M22" s="17">
        <f t="shared" si="1"/>
        <v>8553.6</v>
      </c>
    </row>
    <row r="23" spans="1:13" ht="22.5" customHeight="1" x14ac:dyDescent="0.25">
      <c r="A23" s="49" t="s">
        <v>40</v>
      </c>
      <c r="B23" s="50" t="s">
        <v>35</v>
      </c>
      <c r="C23" s="50"/>
      <c r="D23" s="51"/>
      <c r="E23" s="49" t="s">
        <v>12</v>
      </c>
      <c r="F23" s="49" t="s">
        <v>41</v>
      </c>
      <c r="G23" s="49">
        <v>21</v>
      </c>
      <c r="H23" s="49" t="s">
        <v>7</v>
      </c>
      <c r="I23" s="49">
        <v>360</v>
      </c>
      <c r="J23" s="52">
        <v>550</v>
      </c>
      <c r="K23" s="17">
        <f>I23*J23</f>
        <v>198000</v>
      </c>
      <c r="L23" s="12">
        <v>8</v>
      </c>
      <c r="M23" s="17">
        <f t="shared" si="1"/>
        <v>213840</v>
      </c>
    </row>
    <row r="24" spans="1:13" ht="54.75" customHeight="1" x14ac:dyDescent="0.25">
      <c r="A24" s="53">
        <v>16</v>
      </c>
      <c r="B24" s="80" t="s">
        <v>42</v>
      </c>
      <c r="C24" s="80"/>
      <c r="D24" s="80"/>
      <c r="E24" s="80"/>
      <c r="F24" s="80"/>
      <c r="G24" s="80"/>
      <c r="H24" s="80"/>
      <c r="I24" s="80"/>
      <c r="J24" s="80"/>
      <c r="K24" s="54">
        <f>SUM(K20:K23)</f>
        <v>248160</v>
      </c>
      <c r="L24" s="49" t="s">
        <v>43</v>
      </c>
      <c r="M24" s="52">
        <f>SUM(M20:M23)</f>
        <v>268012.79999999999</v>
      </c>
    </row>
    <row r="25" spans="1:13" ht="21.75" customHeight="1" x14ac:dyDescent="0.25">
      <c r="A25" s="59">
        <v>17</v>
      </c>
      <c r="B25" s="60" t="s">
        <v>123</v>
      </c>
      <c r="C25" s="60"/>
      <c r="D25" s="61"/>
      <c r="E25" s="59" t="s">
        <v>44</v>
      </c>
      <c r="F25" s="59" t="s">
        <v>1</v>
      </c>
      <c r="G25" s="59" t="s">
        <v>2</v>
      </c>
      <c r="H25" s="59" t="s">
        <v>3</v>
      </c>
      <c r="I25" s="59">
        <v>50400</v>
      </c>
      <c r="J25" s="62">
        <v>10.26</v>
      </c>
      <c r="K25" s="62">
        <f>I25*J25</f>
        <v>517104</v>
      </c>
      <c r="L25" s="59">
        <v>8</v>
      </c>
      <c r="M25" s="62">
        <f t="shared" ref="M25:M47" si="2">K25*1.08</f>
        <v>558472.32000000007</v>
      </c>
    </row>
    <row r="26" spans="1:13" ht="26.25" customHeight="1" x14ac:dyDescent="0.25">
      <c r="A26" s="55">
        <v>18</v>
      </c>
      <c r="B26" s="56" t="s">
        <v>45</v>
      </c>
      <c r="C26" s="56"/>
      <c r="D26" s="57"/>
      <c r="E26" s="55" t="s">
        <v>0</v>
      </c>
      <c r="F26" s="55" t="s">
        <v>46</v>
      </c>
      <c r="G26" s="55">
        <v>1</v>
      </c>
      <c r="H26" s="55" t="s">
        <v>7</v>
      </c>
      <c r="I26" s="55">
        <v>40</v>
      </c>
      <c r="J26" s="58">
        <v>4350</v>
      </c>
      <c r="K26" s="58">
        <f t="shared" ref="K26:K41" si="3">J26*I26</f>
        <v>174000</v>
      </c>
      <c r="L26" s="55">
        <v>8</v>
      </c>
      <c r="M26" s="58">
        <f t="shared" si="2"/>
        <v>187920</v>
      </c>
    </row>
    <row r="27" spans="1:13" ht="21" customHeight="1" x14ac:dyDescent="0.25">
      <c r="A27" s="8">
        <v>19</v>
      </c>
      <c r="B27" s="9" t="s">
        <v>47</v>
      </c>
      <c r="C27" s="9"/>
      <c r="D27" s="10"/>
      <c r="E27" s="8" t="s">
        <v>48</v>
      </c>
      <c r="F27" s="8" t="s">
        <v>49</v>
      </c>
      <c r="G27" s="8">
        <v>1</v>
      </c>
      <c r="H27" s="8" t="s">
        <v>7</v>
      </c>
      <c r="I27" s="8">
        <v>450</v>
      </c>
      <c r="J27" s="11">
        <v>1541.67</v>
      </c>
      <c r="K27" s="11">
        <f t="shared" si="3"/>
        <v>693751.5</v>
      </c>
      <c r="L27" s="8">
        <v>8</v>
      </c>
      <c r="M27" s="11">
        <f t="shared" si="2"/>
        <v>749251.62</v>
      </c>
    </row>
    <row r="28" spans="1:13" ht="24.75" customHeight="1" x14ac:dyDescent="0.25">
      <c r="A28" s="8">
        <v>20</v>
      </c>
      <c r="B28" s="9" t="s">
        <v>50</v>
      </c>
      <c r="C28" s="9"/>
      <c r="D28" s="10"/>
      <c r="E28" s="8" t="s">
        <v>5</v>
      </c>
      <c r="F28" s="8" t="s">
        <v>51</v>
      </c>
      <c r="G28" s="8">
        <v>2</v>
      </c>
      <c r="H28" s="8" t="s">
        <v>7</v>
      </c>
      <c r="I28" s="8">
        <v>5</v>
      </c>
      <c r="J28" s="11">
        <v>1760.37</v>
      </c>
      <c r="K28" s="11">
        <f t="shared" si="3"/>
        <v>8801.8499999999985</v>
      </c>
      <c r="L28" s="8">
        <v>8</v>
      </c>
      <c r="M28" s="11">
        <f t="shared" si="2"/>
        <v>9505.9979999999996</v>
      </c>
    </row>
    <row r="29" spans="1:13" ht="21.75" customHeight="1" x14ac:dyDescent="0.25">
      <c r="A29" s="8">
        <v>21</v>
      </c>
      <c r="B29" s="9" t="s">
        <v>50</v>
      </c>
      <c r="C29" s="9"/>
      <c r="D29" s="10"/>
      <c r="E29" s="8" t="s">
        <v>5</v>
      </c>
      <c r="F29" s="8" t="s">
        <v>52</v>
      </c>
      <c r="G29" s="8">
        <v>2</v>
      </c>
      <c r="H29" s="8" t="s">
        <v>7</v>
      </c>
      <c r="I29" s="8">
        <v>180</v>
      </c>
      <c r="J29" s="11">
        <v>1760.37</v>
      </c>
      <c r="K29" s="11">
        <f t="shared" si="3"/>
        <v>316866.59999999998</v>
      </c>
      <c r="L29" s="8">
        <v>8</v>
      </c>
      <c r="M29" s="11">
        <f t="shared" si="2"/>
        <v>342215.92800000001</v>
      </c>
    </row>
    <row r="30" spans="1:13" ht="24" customHeight="1" x14ac:dyDescent="0.25">
      <c r="A30" s="4">
        <v>22</v>
      </c>
      <c r="B30" s="5" t="s">
        <v>122</v>
      </c>
      <c r="C30" s="5"/>
      <c r="D30" s="6"/>
      <c r="E30" s="4" t="s">
        <v>53</v>
      </c>
      <c r="F30" s="4" t="s">
        <v>54</v>
      </c>
      <c r="G30" s="4" t="s">
        <v>2</v>
      </c>
      <c r="H30" s="4" t="s">
        <v>3</v>
      </c>
      <c r="I30" s="4">
        <v>2800</v>
      </c>
      <c r="J30" s="7">
        <v>206.62</v>
      </c>
      <c r="K30" s="7">
        <f t="shared" si="3"/>
        <v>578536</v>
      </c>
      <c r="L30" s="4">
        <v>8</v>
      </c>
      <c r="M30" s="7">
        <f t="shared" si="2"/>
        <v>624818.88</v>
      </c>
    </row>
    <row r="31" spans="1:13" ht="18.75" customHeight="1" x14ac:dyDescent="0.25">
      <c r="A31" s="8">
        <v>23</v>
      </c>
      <c r="B31" s="9" t="s">
        <v>55</v>
      </c>
      <c r="C31" s="9"/>
      <c r="D31" s="10"/>
      <c r="E31" s="8" t="s">
        <v>48</v>
      </c>
      <c r="F31" s="8" t="s">
        <v>56</v>
      </c>
      <c r="G31" s="8">
        <v>1</v>
      </c>
      <c r="H31" s="8" t="s">
        <v>7</v>
      </c>
      <c r="I31" s="8">
        <v>80</v>
      </c>
      <c r="J31" s="11">
        <v>1161.1199999999999</v>
      </c>
      <c r="K31" s="11">
        <f t="shared" si="3"/>
        <v>92889.599999999991</v>
      </c>
      <c r="L31" s="8">
        <v>8</v>
      </c>
      <c r="M31" s="11">
        <f t="shared" si="2"/>
        <v>100320.768</v>
      </c>
    </row>
    <row r="32" spans="1:13" x14ac:dyDescent="0.25">
      <c r="A32" s="8">
        <v>24</v>
      </c>
      <c r="B32" s="9" t="s">
        <v>57</v>
      </c>
      <c r="C32" s="9"/>
      <c r="D32" s="10"/>
      <c r="E32" s="8" t="s">
        <v>13</v>
      </c>
      <c r="F32" s="8" t="s">
        <v>39</v>
      </c>
      <c r="G32" s="8">
        <v>56</v>
      </c>
      <c r="H32" s="8" t="s">
        <v>7</v>
      </c>
      <c r="I32" s="8">
        <v>90</v>
      </c>
      <c r="J32" s="11">
        <v>8577.7800000000007</v>
      </c>
      <c r="K32" s="11">
        <f t="shared" si="3"/>
        <v>772000.20000000007</v>
      </c>
      <c r="L32" s="8">
        <v>8</v>
      </c>
      <c r="M32" s="11">
        <f t="shared" si="2"/>
        <v>833760.21600000013</v>
      </c>
    </row>
    <row r="33" spans="1:13" x14ac:dyDescent="0.25">
      <c r="A33" s="8">
        <v>25</v>
      </c>
      <c r="B33" s="9" t="s">
        <v>57</v>
      </c>
      <c r="C33" s="9"/>
      <c r="D33" s="10"/>
      <c r="E33" s="8" t="s">
        <v>13</v>
      </c>
      <c r="F33" s="8" t="s">
        <v>58</v>
      </c>
      <c r="G33" s="8">
        <v>56</v>
      </c>
      <c r="H33" s="8" t="s">
        <v>7</v>
      </c>
      <c r="I33" s="8">
        <v>150</v>
      </c>
      <c r="J33" s="11">
        <v>8577.7800000000007</v>
      </c>
      <c r="K33" s="11">
        <f t="shared" si="3"/>
        <v>1286667</v>
      </c>
      <c r="L33" s="8">
        <v>8</v>
      </c>
      <c r="M33" s="11">
        <f t="shared" si="2"/>
        <v>1389600.36</v>
      </c>
    </row>
    <row r="34" spans="1:13" ht="21" customHeight="1" x14ac:dyDescent="0.25">
      <c r="A34" s="4">
        <v>26</v>
      </c>
      <c r="B34" s="5" t="s">
        <v>121</v>
      </c>
      <c r="C34" s="5"/>
      <c r="D34" s="6"/>
      <c r="E34" s="4" t="s">
        <v>53</v>
      </c>
      <c r="F34" s="4" t="s">
        <v>1</v>
      </c>
      <c r="G34" s="4" t="s">
        <v>2</v>
      </c>
      <c r="H34" s="4" t="s">
        <v>3</v>
      </c>
      <c r="I34" s="4">
        <v>63000</v>
      </c>
      <c r="J34" s="7">
        <v>1.6</v>
      </c>
      <c r="K34" s="7">
        <f t="shared" si="3"/>
        <v>100800</v>
      </c>
      <c r="L34" s="4">
        <v>8</v>
      </c>
      <c r="M34" s="7">
        <f t="shared" si="2"/>
        <v>108864</v>
      </c>
    </row>
    <row r="35" spans="1:13" ht="22.5" customHeight="1" x14ac:dyDescent="0.25">
      <c r="A35" s="8">
        <v>27</v>
      </c>
      <c r="B35" s="9" t="s">
        <v>59</v>
      </c>
      <c r="C35" s="9"/>
      <c r="D35" s="10"/>
      <c r="E35" s="8" t="s">
        <v>48</v>
      </c>
      <c r="F35" s="8" t="s">
        <v>60</v>
      </c>
      <c r="G35" s="8">
        <v>1</v>
      </c>
      <c r="H35" s="8" t="s">
        <v>7</v>
      </c>
      <c r="I35" s="8">
        <v>900</v>
      </c>
      <c r="J35" s="11">
        <v>2361.1799999999998</v>
      </c>
      <c r="K35" s="11">
        <f t="shared" si="3"/>
        <v>2125062</v>
      </c>
      <c r="L35" s="8">
        <v>8</v>
      </c>
      <c r="M35" s="11">
        <f t="shared" si="2"/>
        <v>2295066.96</v>
      </c>
    </row>
    <row r="36" spans="1:13" ht="21" customHeight="1" x14ac:dyDescent="0.25">
      <c r="A36" s="64">
        <v>28</v>
      </c>
      <c r="B36" s="65" t="s">
        <v>120</v>
      </c>
      <c r="C36" s="65"/>
      <c r="D36" s="66"/>
      <c r="E36" s="64" t="s">
        <v>53</v>
      </c>
      <c r="F36" s="64" t="s">
        <v>1</v>
      </c>
      <c r="G36" s="64" t="s">
        <v>2</v>
      </c>
      <c r="H36" s="64" t="s">
        <v>3</v>
      </c>
      <c r="I36" s="64">
        <v>24000</v>
      </c>
      <c r="J36" s="67">
        <v>39.409999999999997</v>
      </c>
      <c r="K36" s="67">
        <f t="shared" si="3"/>
        <v>945839.99999999988</v>
      </c>
      <c r="L36" s="64">
        <v>8</v>
      </c>
      <c r="M36" s="67">
        <f t="shared" si="2"/>
        <v>1021507.2</v>
      </c>
    </row>
    <row r="37" spans="1:13" ht="25.5" x14ac:dyDescent="0.25">
      <c r="A37" s="69">
        <v>29</v>
      </c>
      <c r="B37" s="70" t="s">
        <v>61</v>
      </c>
      <c r="C37" s="70"/>
      <c r="D37" s="71"/>
      <c r="E37" s="69" t="s">
        <v>9</v>
      </c>
      <c r="F37" s="72" t="s">
        <v>37</v>
      </c>
      <c r="G37" s="72">
        <v>14</v>
      </c>
      <c r="H37" s="69" t="s">
        <v>7</v>
      </c>
      <c r="I37" s="72">
        <v>18</v>
      </c>
      <c r="J37" s="73">
        <v>166.7</v>
      </c>
      <c r="K37" s="74">
        <f t="shared" si="3"/>
        <v>3000.6</v>
      </c>
      <c r="L37" s="69">
        <v>8</v>
      </c>
      <c r="M37" s="74">
        <f t="shared" si="2"/>
        <v>3240.6480000000001</v>
      </c>
    </row>
    <row r="38" spans="1:13" ht="25.5" x14ac:dyDescent="0.25">
      <c r="A38" s="69">
        <v>30</v>
      </c>
      <c r="B38" s="70" t="s">
        <v>61</v>
      </c>
      <c r="C38" s="70"/>
      <c r="D38" s="71"/>
      <c r="E38" s="69" t="s">
        <v>9</v>
      </c>
      <c r="F38" s="69" t="s">
        <v>62</v>
      </c>
      <c r="G38" s="69">
        <v>7</v>
      </c>
      <c r="H38" s="69" t="s">
        <v>7</v>
      </c>
      <c r="I38" s="69">
        <v>18</v>
      </c>
      <c r="J38" s="74">
        <v>416.75</v>
      </c>
      <c r="K38" s="74">
        <f t="shared" si="3"/>
        <v>7501.5</v>
      </c>
      <c r="L38" s="69">
        <v>8</v>
      </c>
      <c r="M38" s="74">
        <f t="shared" si="2"/>
        <v>8101.6200000000008</v>
      </c>
    </row>
    <row r="39" spans="1:13" ht="25.5" x14ac:dyDescent="0.25">
      <c r="A39" s="69">
        <v>31</v>
      </c>
      <c r="B39" s="70" t="s">
        <v>61</v>
      </c>
      <c r="C39" s="70"/>
      <c r="D39" s="71"/>
      <c r="E39" s="69" t="s">
        <v>9</v>
      </c>
      <c r="F39" s="69" t="s">
        <v>10</v>
      </c>
      <c r="G39" s="69">
        <v>7</v>
      </c>
      <c r="H39" s="69" t="s">
        <v>7</v>
      </c>
      <c r="I39" s="69">
        <v>18</v>
      </c>
      <c r="J39" s="74">
        <v>833.5</v>
      </c>
      <c r="K39" s="74">
        <f t="shared" si="3"/>
        <v>15003</v>
      </c>
      <c r="L39" s="69">
        <v>8</v>
      </c>
      <c r="M39" s="74">
        <f t="shared" si="2"/>
        <v>16203.240000000002</v>
      </c>
    </row>
    <row r="40" spans="1:13" ht="25.5" x14ac:dyDescent="0.25">
      <c r="A40" s="69">
        <v>32</v>
      </c>
      <c r="B40" s="70" t="s">
        <v>61</v>
      </c>
      <c r="C40" s="70"/>
      <c r="D40" s="71"/>
      <c r="E40" s="69" t="s">
        <v>9</v>
      </c>
      <c r="F40" s="69" t="s">
        <v>10</v>
      </c>
      <c r="G40" s="69">
        <v>14</v>
      </c>
      <c r="H40" s="69" t="s">
        <v>7</v>
      </c>
      <c r="I40" s="69">
        <v>18</v>
      </c>
      <c r="J40" s="74">
        <v>1666.99</v>
      </c>
      <c r="K40" s="74">
        <f t="shared" si="3"/>
        <v>30005.82</v>
      </c>
      <c r="L40" s="69">
        <v>8</v>
      </c>
      <c r="M40" s="74">
        <f t="shared" si="2"/>
        <v>32406.285600000003</v>
      </c>
    </row>
    <row r="41" spans="1:13" ht="25.5" x14ac:dyDescent="0.25">
      <c r="A41" s="69">
        <v>33</v>
      </c>
      <c r="B41" s="70" t="s">
        <v>61</v>
      </c>
      <c r="C41" s="70"/>
      <c r="D41" s="71"/>
      <c r="E41" s="69" t="s">
        <v>9</v>
      </c>
      <c r="F41" s="69" t="s">
        <v>10</v>
      </c>
      <c r="G41" s="69">
        <v>112</v>
      </c>
      <c r="H41" s="69" t="s">
        <v>7</v>
      </c>
      <c r="I41" s="69">
        <v>180</v>
      </c>
      <c r="J41" s="74">
        <v>13335.93</v>
      </c>
      <c r="K41" s="74">
        <f t="shared" si="3"/>
        <v>2400467.4</v>
      </c>
      <c r="L41" s="69">
        <v>8</v>
      </c>
      <c r="M41" s="74">
        <f t="shared" si="2"/>
        <v>2592504.7919999999</v>
      </c>
    </row>
    <row r="42" spans="1:13" ht="24" customHeight="1" x14ac:dyDescent="0.25">
      <c r="A42" s="69">
        <v>34</v>
      </c>
      <c r="B42" s="75" t="s">
        <v>118</v>
      </c>
      <c r="C42" s="70"/>
      <c r="D42" s="71"/>
      <c r="E42" s="76" t="s">
        <v>63</v>
      </c>
      <c r="F42" s="76" t="s">
        <v>64</v>
      </c>
      <c r="G42" s="76">
        <v>1</v>
      </c>
      <c r="H42" s="76" t="s">
        <v>7</v>
      </c>
      <c r="I42" s="76">
        <v>600</v>
      </c>
      <c r="J42" s="77">
        <v>119</v>
      </c>
      <c r="K42" s="78">
        <f t="shared" ref="K42:K47" si="4">I42*J42</f>
        <v>71400</v>
      </c>
      <c r="L42" s="76">
        <v>8</v>
      </c>
      <c r="M42" s="74">
        <f t="shared" si="2"/>
        <v>77112</v>
      </c>
    </row>
    <row r="43" spans="1:13" ht="24" customHeight="1" x14ac:dyDescent="0.25">
      <c r="A43" s="42">
        <v>35</v>
      </c>
      <c r="B43" s="43" t="s">
        <v>119</v>
      </c>
      <c r="C43" s="43"/>
      <c r="D43" s="44"/>
      <c r="E43" s="42" t="s">
        <v>15</v>
      </c>
      <c r="F43" s="42" t="s">
        <v>65</v>
      </c>
      <c r="G43" s="42" t="s">
        <v>2</v>
      </c>
      <c r="H43" s="42" t="s">
        <v>3</v>
      </c>
      <c r="I43" s="42">
        <v>500000</v>
      </c>
      <c r="J43" s="45">
        <v>0.09</v>
      </c>
      <c r="K43" s="45">
        <f t="shared" si="4"/>
        <v>45000</v>
      </c>
      <c r="L43" s="68">
        <v>8</v>
      </c>
      <c r="M43" s="45">
        <f t="shared" si="2"/>
        <v>48600</v>
      </c>
    </row>
    <row r="44" spans="1:13" ht="23.25" customHeight="1" x14ac:dyDescent="0.25">
      <c r="A44" s="8">
        <v>36</v>
      </c>
      <c r="B44" s="9" t="s">
        <v>66</v>
      </c>
      <c r="C44" s="9"/>
      <c r="D44" s="9"/>
      <c r="E44" s="23" t="s">
        <v>67</v>
      </c>
      <c r="F44" s="8" t="s">
        <v>68</v>
      </c>
      <c r="G44" s="8">
        <v>1</v>
      </c>
      <c r="H44" s="8" t="s">
        <v>7</v>
      </c>
      <c r="I44" s="8">
        <v>100</v>
      </c>
      <c r="J44" s="27">
        <v>612.98</v>
      </c>
      <c r="K44" s="11">
        <f t="shared" si="4"/>
        <v>61298</v>
      </c>
      <c r="L44" s="28">
        <v>8</v>
      </c>
      <c r="M44" s="11">
        <f t="shared" si="2"/>
        <v>66201.840000000011</v>
      </c>
    </row>
    <row r="45" spans="1:13" ht="25.5" x14ac:dyDescent="0.25">
      <c r="A45" s="12" t="s">
        <v>69</v>
      </c>
      <c r="B45" s="29" t="s">
        <v>70</v>
      </c>
      <c r="C45" s="29"/>
      <c r="D45" s="30"/>
      <c r="E45" s="12" t="s">
        <v>9</v>
      </c>
      <c r="F45" s="31" t="s">
        <v>41</v>
      </c>
      <c r="G45" s="31">
        <v>30</v>
      </c>
      <c r="H45" s="31" t="s">
        <v>7</v>
      </c>
      <c r="I45" s="31">
        <v>2</v>
      </c>
      <c r="J45" s="32">
        <v>175</v>
      </c>
      <c r="K45" s="32">
        <f t="shared" si="4"/>
        <v>350</v>
      </c>
      <c r="L45" s="31">
        <v>8</v>
      </c>
      <c r="M45" s="17">
        <f t="shared" si="2"/>
        <v>378</v>
      </c>
    </row>
    <row r="46" spans="1:13" ht="25.5" x14ac:dyDescent="0.25">
      <c r="A46" s="12" t="s">
        <v>71</v>
      </c>
      <c r="B46" s="29" t="s">
        <v>70</v>
      </c>
      <c r="C46" s="29"/>
      <c r="D46" s="30"/>
      <c r="E46" s="12" t="s">
        <v>9</v>
      </c>
      <c r="F46" s="31" t="s">
        <v>10</v>
      </c>
      <c r="G46" s="31">
        <v>30</v>
      </c>
      <c r="H46" s="31" t="s">
        <v>7</v>
      </c>
      <c r="I46" s="31">
        <v>2</v>
      </c>
      <c r="J46" s="32">
        <v>700</v>
      </c>
      <c r="K46" s="32">
        <f t="shared" si="4"/>
        <v>1400</v>
      </c>
      <c r="L46" s="31">
        <v>8</v>
      </c>
      <c r="M46" s="17">
        <f t="shared" si="2"/>
        <v>1512</v>
      </c>
    </row>
    <row r="47" spans="1:13" ht="25.5" x14ac:dyDescent="0.25">
      <c r="A47" s="12" t="s">
        <v>72</v>
      </c>
      <c r="B47" s="29" t="s">
        <v>70</v>
      </c>
      <c r="C47" s="29"/>
      <c r="D47" s="30"/>
      <c r="E47" s="12" t="s">
        <v>9</v>
      </c>
      <c r="F47" s="31" t="s">
        <v>6</v>
      </c>
      <c r="G47" s="31">
        <v>30</v>
      </c>
      <c r="H47" s="31" t="s">
        <v>7</v>
      </c>
      <c r="I47" s="31">
        <v>24</v>
      </c>
      <c r="J47" s="32">
        <v>1050</v>
      </c>
      <c r="K47" s="32">
        <f t="shared" si="4"/>
        <v>25200</v>
      </c>
      <c r="L47" s="31">
        <v>8</v>
      </c>
      <c r="M47" s="17">
        <f t="shared" si="2"/>
        <v>27216</v>
      </c>
    </row>
    <row r="48" spans="1:13" ht="39.75" customHeight="1" x14ac:dyDescent="0.25">
      <c r="A48" s="12">
        <v>37</v>
      </c>
      <c r="B48" s="81" t="s">
        <v>73</v>
      </c>
      <c r="C48" s="82"/>
      <c r="D48" s="82"/>
      <c r="E48" s="82"/>
      <c r="F48" s="82"/>
      <c r="G48" s="82"/>
      <c r="H48" s="82"/>
      <c r="I48" s="82"/>
      <c r="J48" s="83"/>
      <c r="K48" s="32">
        <f>SUM(K45:K47)</f>
        <v>26950</v>
      </c>
      <c r="L48" s="31" t="s">
        <v>43</v>
      </c>
      <c r="M48" s="17">
        <f>SUM(M45:M47)</f>
        <v>29106</v>
      </c>
    </row>
    <row r="49" spans="1:14" ht="27" customHeight="1" x14ac:dyDescent="0.25">
      <c r="A49" s="8">
        <v>38</v>
      </c>
      <c r="B49" s="22" t="s">
        <v>74</v>
      </c>
      <c r="C49" s="9"/>
      <c r="D49" s="10"/>
      <c r="E49" s="23" t="s">
        <v>24</v>
      </c>
      <c r="F49" s="8" t="s">
        <v>75</v>
      </c>
      <c r="G49" s="8">
        <v>1</v>
      </c>
      <c r="H49" s="8" t="s">
        <v>7</v>
      </c>
      <c r="I49" s="8">
        <v>1800</v>
      </c>
      <c r="J49" s="27">
        <v>40</v>
      </c>
      <c r="K49" s="11">
        <f>I49*J49</f>
        <v>72000</v>
      </c>
      <c r="L49" s="28">
        <v>8</v>
      </c>
      <c r="M49" s="11">
        <f>K49*1.08</f>
        <v>77760</v>
      </c>
    </row>
    <row r="50" spans="1:14" ht="26.25" customHeight="1" x14ac:dyDescent="0.25">
      <c r="A50" s="8">
        <v>39</v>
      </c>
      <c r="B50" s="22" t="s">
        <v>76</v>
      </c>
      <c r="C50" s="9"/>
      <c r="D50" s="10"/>
      <c r="E50" s="23" t="s">
        <v>9</v>
      </c>
      <c r="F50" s="8" t="s">
        <v>37</v>
      </c>
      <c r="G50" s="8">
        <v>20</v>
      </c>
      <c r="H50" s="8" t="s">
        <v>7</v>
      </c>
      <c r="I50" s="8">
        <v>40</v>
      </c>
      <c r="J50" s="27">
        <v>1512</v>
      </c>
      <c r="K50" s="11">
        <f>I50*J50</f>
        <v>60480</v>
      </c>
      <c r="L50" s="28">
        <v>8</v>
      </c>
      <c r="M50" s="11">
        <f>K50*1.08</f>
        <v>65318.400000000001</v>
      </c>
    </row>
    <row r="51" spans="1:14" ht="24" customHeight="1" x14ac:dyDescent="0.25">
      <c r="A51" s="12" t="s">
        <v>77</v>
      </c>
      <c r="B51" s="29" t="s">
        <v>110</v>
      </c>
      <c r="C51" s="14"/>
      <c r="D51" s="13"/>
      <c r="E51" s="12" t="s">
        <v>78</v>
      </c>
      <c r="F51" s="12" t="s">
        <v>65</v>
      </c>
      <c r="G51" s="12" t="s">
        <v>2</v>
      </c>
      <c r="H51" s="12" t="s">
        <v>3</v>
      </c>
      <c r="I51" s="12">
        <v>3600000</v>
      </c>
      <c r="J51" s="33">
        <v>1.4999999999999999E-2</v>
      </c>
      <c r="K51" s="17">
        <f>I51*J51</f>
        <v>54000</v>
      </c>
      <c r="L51" s="34">
        <v>8</v>
      </c>
      <c r="M51" s="35">
        <f>K51*1.08</f>
        <v>58320.000000000007</v>
      </c>
      <c r="N51" s="1"/>
    </row>
    <row r="52" spans="1:14" ht="21.75" customHeight="1" x14ac:dyDescent="0.25">
      <c r="A52" s="31" t="s">
        <v>79</v>
      </c>
      <c r="B52" s="14" t="s">
        <v>111</v>
      </c>
      <c r="C52" s="14"/>
      <c r="D52" s="13"/>
      <c r="E52" s="12" t="s">
        <v>78</v>
      </c>
      <c r="F52" s="12" t="s">
        <v>65</v>
      </c>
      <c r="G52" s="12" t="s">
        <v>2</v>
      </c>
      <c r="H52" s="12" t="s">
        <v>3</v>
      </c>
      <c r="I52" s="12">
        <v>180000</v>
      </c>
      <c r="J52" s="17">
        <v>0.28000000000000003</v>
      </c>
      <c r="K52" s="17">
        <f>I52*J52</f>
        <v>50400.000000000007</v>
      </c>
      <c r="L52" s="34" t="s">
        <v>80</v>
      </c>
      <c r="M52" s="35">
        <f>K52*1.08</f>
        <v>54432.000000000015</v>
      </c>
    </row>
    <row r="53" spans="1:14" ht="44.25" customHeight="1" x14ac:dyDescent="0.25">
      <c r="A53" s="12" t="s">
        <v>81</v>
      </c>
      <c r="B53" s="81" t="s">
        <v>82</v>
      </c>
      <c r="C53" s="82"/>
      <c r="D53" s="82"/>
      <c r="E53" s="82"/>
      <c r="F53" s="82"/>
      <c r="G53" s="82"/>
      <c r="H53" s="82"/>
      <c r="I53" s="82"/>
      <c r="J53" s="84"/>
      <c r="K53" s="35">
        <f>SUM(K51:K52)</f>
        <v>104400</v>
      </c>
      <c r="L53" s="36" t="s">
        <v>43</v>
      </c>
      <c r="M53" s="35">
        <f>SUM(M51:M52)</f>
        <v>112752.00000000003</v>
      </c>
    </row>
    <row r="54" spans="1:14" ht="24" customHeight="1" x14ac:dyDescent="0.25">
      <c r="A54" s="4">
        <v>41</v>
      </c>
      <c r="B54" s="37" t="s">
        <v>112</v>
      </c>
      <c r="C54" s="5"/>
      <c r="D54" s="6"/>
      <c r="E54" s="4" t="s">
        <v>83</v>
      </c>
      <c r="F54" s="4" t="s">
        <v>84</v>
      </c>
      <c r="G54" s="4" t="s">
        <v>2</v>
      </c>
      <c r="H54" s="4" t="s">
        <v>3</v>
      </c>
      <c r="I54" s="4">
        <v>400</v>
      </c>
      <c r="J54" s="7">
        <v>64.02</v>
      </c>
      <c r="K54" s="7">
        <f t="shared" ref="K54:K61" si="5">I54*J54</f>
        <v>25608</v>
      </c>
      <c r="L54" s="26">
        <v>8</v>
      </c>
      <c r="M54" s="7">
        <f t="shared" ref="M54:M67" si="6">K54*1.08</f>
        <v>27656.640000000003</v>
      </c>
    </row>
    <row r="55" spans="1:14" ht="21" customHeight="1" x14ac:dyDescent="0.25">
      <c r="A55" s="8">
        <v>42</v>
      </c>
      <c r="B55" s="22" t="s">
        <v>113</v>
      </c>
      <c r="C55" s="9"/>
      <c r="D55" s="10"/>
      <c r="E55" s="8" t="s">
        <v>83</v>
      </c>
      <c r="F55" s="8" t="s">
        <v>85</v>
      </c>
      <c r="G55" s="8">
        <v>1</v>
      </c>
      <c r="H55" s="8" t="s">
        <v>7</v>
      </c>
      <c r="I55" s="8">
        <v>120</v>
      </c>
      <c r="J55" s="27">
        <v>116</v>
      </c>
      <c r="K55" s="11">
        <f t="shared" si="5"/>
        <v>13920</v>
      </c>
      <c r="L55" s="28" t="s">
        <v>80</v>
      </c>
      <c r="M55" s="11">
        <f t="shared" si="6"/>
        <v>15033.6</v>
      </c>
    </row>
    <row r="56" spans="1:14" ht="22.5" customHeight="1" x14ac:dyDescent="0.25">
      <c r="A56" s="8">
        <v>43</v>
      </c>
      <c r="B56" s="9" t="s">
        <v>114</v>
      </c>
      <c r="C56" s="9"/>
      <c r="D56" s="10"/>
      <c r="E56" s="23" t="s">
        <v>86</v>
      </c>
      <c r="F56" s="8" t="s">
        <v>87</v>
      </c>
      <c r="G56" s="8">
        <v>1</v>
      </c>
      <c r="H56" s="8" t="s">
        <v>7</v>
      </c>
      <c r="I56" s="8">
        <v>24</v>
      </c>
      <c r="J56" s="11">
        <v>275.63</v>
      </c>
      <c r="K56" s="11">
        <f t="shared" si="5"/>
        <v>6615.12</v>
      </c>
      <c r="L56" s="28">
        <v>8</v>
      </c>
      <c r="M56" s="11">
        <f t="shared" si="6"/>
        <v>7144.3296</v>
      </c>
    </row>
    <row r="57" spans="1:14" ht="24" customHeight="1" x14ac:dyDescent="0.25">
      <c r="A57" s="4">
        <v>44</v>
      </c>
      <c r="B57" s="5" t="s">
        <v>115</v>
      </c>
      <c r="C57" s="5"/>
      <c r="D57" s="6"/>
      <c r="E57" s="4" t="s">
        <v>88</v>
      </c>
      <c r="F57" s="4" t="s">
        <v>54</v>
      </c>
      <c r="G57" s="4" t="s">
        <v>2</v>
      </c>
      <c r="H57" s="4" t="s">
        <v>3</v>
      </c>
      <c r="I57" s="4">
        <v>27000</v>
      </c>
      <c r="J57" s="7">
        <v>0.53</v>
      </c>
      <c r="K57" s="7">
        <f t="shared" si="5"/>
        <v>14310</v>
      </c>
      <c r="L57" s="4">
        <v>8</v>
      </c>
      <c r="M57" s="7">
        <f t="shared" si="6"/>
        <v>15454.800000000001</v>
      </c>
    </row>
    <row r="58" spans="1:14" ht="23.25" customHeight="1" x14ac:dyDescent="0.25">
      <c r="A58" s="8">
        <v>45</v>
      </c>
      <c r="B58" s="9" t="s">
        <v>89</v>
      </c>
      <c r="C58" s="9"/>
      <c r="D58" s="10"/>
      <c r="E58" s="8" t="s">
        <v>90</v>
      </c>
      <c r="F58" s="8" t="s">
        <v>91</v>
      </c>
      <c r="G58" s="8">
        <v>3</v>
      </c>
      <c r="H58" s="8" t="s">
        <v>7</v>
      </c>
      <c r="I58" s="8">
        <v>30</v>
      </c>
      <c r="J58" s="11">
        <v>640</v>
      </c>
      <c r="K58" s="11">
        <f t="shared" si="5"/>
        <v>19200</v>
      </c>
      <c r="L58" s="28">
        <v>8</v>
      </c>
      <c r="M58" s="11">
        <f t="shared" si="6"/>
        <v>20736</v>
      </c>
    </row>
    <row r="59" spans="1:14" ht="21.75" customHeight="1" x14ac:dyDescent="0.25">
      <c r="A59" s="4">
        <v>46</v>
      </c>
      <c r="B59" s="37" t="s">
        <v>116</v>
      </c>
      <c r="C59" s="37"/>
      <c r="D59" s="38"/>
      <c r="E59" s="39" t="s">
        <v>12</v>
      </c>
      <c r="F59" s="39" t="s">
        <v>54</v>
      </c>
      <c r="G59" s="39" t="s">
        <v>2</v>
      </c>
      <c r="H59" s="39" t="s">
        <v>3</v>
      </c>
      <c r="I59" s="39">
        <v>60000</v>
      </c>
      <c r="J59" s="40">
        <v>0.2</v>
      </c>
      <c r="K59" s="40">
        <f t="shared" si="5"/>
        <v>12000</v>
      </c>
      <c r="L59" s="39">
        <v>8</v>
      </c>
      <c r="M59" s="40">
        <f t="shared" si="6"/>
        <v>12960</v>
      </c>
    </row>
    <row r="60" spans="1:14" ht="24" customHeight="1" x14ac:dyDescent="0.25">
      <c r="A60" s="8">
        <v>47</v>
      </c>
      <c r="B60" s="9" t="s">
        <v>117</v>
      </c>
      <c r="C60" s="9"/>
      <c r="D60" s="10"/>
      <c r="E60" s="23" t="s">
        <v>28</v>
      </c>
      <c r="F60" s="8" t="s">
        <v>92</v>
      </c>
      <c r="G60" s="8">
        <v>1</v>
      </c>
      <c r="H60" s="8" t="s">
        <v>7</v>
      </c>
      <c r="I60" s="8">
        <v>450</v>
      </c>
      <c r="J60" s="27">
        <v>65</v>
      </c>
      <c r="K60" s="11">
        <f t="shared" si="5"/>
        <v>29250</v>
      </c>
      <c r="L60" s="28" t="s">
        <v>80</v>
      </c>
      <c r="M60" s="11">
        <f t="shared" si="6"/>
        <v>31590.000000000004</v>
      </c>
    </row>
    <row r="61" spans="1:14" ht="20.25" customHeight="1" x14ac:dyDescent="0.25">
      <c r="A61" s="8">
        <v>48</v>
      </c>
      <c r="B61" s="18" t="s">
        <v>93</v>
      </c>
      <c r="C61" s="18"/>
      <c r="D61" s="19"/>
      <c r="E61" s="20" t="s">
        <v>94</v>
      </c>
      <c r="F61" s="20" t="s">
        <v>95</v>
      </c>
      <c r="G61" s="20">
        <v>1</v>
      </c>
      <c r="H61" s="20" t="s">
        <v>7</v>
      </c>
      <c r="I61" s="20">
        <v>270</v>
      </c>
      <c r="J61" s="21">
        <v>40</v>
      </c>
      <c r="K61" s="11">
        <f t="shared" si="5"/>
        <v>10800</v>
      </c>
      <c r="L61" s="28" t="s">
        <v>80</v>
      </c>
      <c r="M61" s="11">
        <f t="shared" si="6"/>
        <v>11664</v>
      </c>
    </row>
    <row r="62" spans="1:14" ht="29.25" customHeight="1" x14ac:dyDescent="0.25">
      <c r="A62" s="8">
        <v>49</v>
      </c>
      <c r="B62" s="22" t="s">
        <v>76</v>
      </c>
      <c r="C62" s="9"/>
      <c r="D62" s="10"/>
      <c r="E62" s="20" t="s">
        <v>0</v>
      </c>
      <c r="F62" s="8" t="s">
        <v>96</v>
      </c>
      <c r="G62" s="8">
        <v>5</v>
      </c>
      <c r="H62" s="8" t="s">
        <v>7</v>
      </c>
      <c r="I62" s="8">
        <v>12</v>
      </c>
      <c r="J62" s="27">
        <v>750</v>
      </c>
      <c r="K62" s="11">
        <f t="shared" ref="K62:K67" si="7">I62*J62</f>
        <v>9000</v>
      </c>
      <c r="L62" s="28">
        <v>8</v>
      </c>
      <c r="M62" s="11">
        <f t="shared" si="6"/>
        <v>9720</v>
      </c>
    </row>
    <row r="63" spans="1:14" ht="24.75" customHeight="1" x14ac:dyDescent="0.25">
      <c r="A63" s="8">
        <v>50</v>
      </c>
      <c r="B63" s="9" t="s">
        <v>97</v>
      </c>
      <c r="C63" s="9"/>
      <c r="D63" s="10"/>
      <c r="E63" s="20" t="s">
        <v>0</v>
      </c>
      <c r="F63" s="8" t="s">
        <v>68</v>
      </c>
      <c r="G63" s="8">
        <v>1</v>
      </c>
      <c r="H63" s="8" t="s">
        <v>7</v>
      </c>
      <c r="I63" s="8">
        <v>60</v>
      </c>
      <c r="J63" s="27">
        <v>320</v>
      </c>
      <c r="K63" s="11">
        <f t="shared" si="7"/>
        <v>19200</v>
      </c>
      <c r="L63" s="28">
        <v>8</v>
      </c>
      <c r="M63" s="11">
        <f t="shared" si="6"/>
        <v>20736</v>
      </c>
    </row>
    <row r="64" spans="1:14" ht="21.75" customHeight="1" x14ac:dyDescent="0.25">
      <c r="A64" s="8">
        <v>51</v>
      </c>
      <c r="B64" s="22" t="s">
        <v>105</v>
      </c>
      <c r="C64" s="9"/>
      <c r="D64" s="10"/>
      <c r="E64" s="23" t="s">
        <v>98</v>
      </c>
      <c r="F64" s="8" t="s">
        <v>99</v>
      </c>
      <c r="G64" s="8">
        <v>1</v>
      </c>
      <c r="H64" s="8" t="s">
        <v>100</v>
      </c>
      <c r="I64" s="8">
        <v>1200</v>
      </c>
      <c r="J64" s="11">
        <v>3.15</v>
      </c>
      <c r="K64" s="11">
        <f t="shared" si="7"/>
        <v>3780</v>
      </c>
      <c r="L64" s="28" t="s">
        <v>80</v>
      </c>
      <c r="M64" s="11">
        <f t="shared" si="6"/>
        <v>4082.4</v>
      </c>
    </row>
    <row r="65" spans="1:13" ht="23.25" customHeight="1" x14ac:dyDescent="0.25">
      <c r="A65" s="8">
        <v>52</v>
      </c>
      <c r="B65" s="9" t="s">
        <v>101</v>
      </c>
      <c r="C65" s="9"/>
      <c r="D65" s="10"/>
      <c r="E65" s="23" t="s">
        <v>31</v>
      </c>
      <c r="F65" s="23" t="s">
        <v>39</v>
      </c>
      <c r="G65" s="23">
        <v>1</v>
      </c>
      <c r="H65" s="23" t="s">
        <v>7</v>
      </c>
      <c r="I65" s="23">
        <v>12</v>
      </c>
      <c r="J65" s="24">
        <v>550</v>
      </c>
      <c r="K65" s="25">
        <f t="shared" si="7"/>
        <v>6600</v>
      </c>
      <c r="L65" s="23">
        <v>8</v>
      </c>
      <c r="M65" s="11">
        <f t="shared" si="6"/>
        <v>7128.0000000000009</v>
      </c>
    </row>
    <row r="66" spans="1:13" ht="25.5" x14ac:dyDescent="0.25">
      <c r="A66" s="8">
        <v>53</v>
      </c>
      <c r="B66" s="9" t="s">
        <v>102</v>
      </c>
      <c r="C66" s="9"/>
      <c r="D66" s="10"/>
      <c r="E66" s="23" t="s">
        <v>44</v>
      </c>
      <c r="F66" s="8" t="s">
        <v>37</v>
      </c>
      <c r="G66" s="8">
        <v>100</v>
      </c>
      <c r="H66" s="8" t="s">
        <v>7</v>
      </c>
      <c r="I66" s="8">
        <v>2</v>
      </c>
      <c r="J66" s="27">
        <v>1080</v>
      </c>
      <c r="K66" s="11">
        <f t="shared" si="7"/>
        <v>2160</v>
      </c>
      <c r="L66" s="28">
        <v>8</v>
      </c>
      <c r="M66" s="11">
        <f t="shared" si="6"/>
        <v>2332.8000000000002</v>
      </c>
    </row>
    <row r="67" spans="1:13" ht="23.25" customHeight="1" x14ac:dyDescent="0.25">
      <c r="A67" s="8">
        <v>54</v>
      </c>
      <c r="B67" s="9" t="s">
        <v>103</v>
      </c>
      <c r="C67" s="9"/>
      <c r="D67" s="10"/>
      <c r="E67" s="20" t="s">
        <v>0</v>
      </c>
      <c r="F67" s="8" t="s">
        <v>104</v>
      </c>
      <c r="G67" s="8">
        <v>1</v>
      </c>
      <c r="H67" s="8" t="s">
        <v>7</v>
      </c>
      <c r="I67" s="8">
        <v>120</v>
      </c>
      <c r="J67" s="27">
        <v>120</v>
      </c>
      <c r="K67" s="11">
        <f t="shared" si="7"/>
        <v>14400</v>
      </c>
      <c r="L67" s="28">
        <v>8</v>
      </c>
      <c r="M67" s="11">
        <f t="shared" si="6"/>
        <v>15552.000000000002</v>
      </c>
    </row>
  </sheetData>
  <mergeCells count="10">
    <mergeCell ref="A15:A16"/>
    <mergeCell ref="B15:B16"/>
    <mergeCell ref="M15:M16"/>
    <mergeCell ref="B24:J24"/>
    <mergeCell ref="B48:J48"/>
    <mergeCell ref="B53:J53"/>
    <mergeCell ref="L15:L16"/>
    <mergeCell ref="K15:K16"/>
    <mergeCell ref="J15:J16"/>
    <mergeCell ref="I15:I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Krzak</dc:creator>
  <cp:lastModifiedBy>Monika Krzak</cp:lastModifiedBy>
  <dcterms:created xsi:type="dcterms:W3CDTF">2022-10-10T08:43:26Z</dcterms:created>
  <dcterms:modified xsi:type="dcterms:W3CDTF">2022-10-17T08:18:49Z</dcterms:modified>
</cp:coreProperties>
</file>