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.ficerman\Desktop\Odpowiedzi na pytania Mickiewicza i Groblowa\"/>
    </mc:Choice>
  </mc:AlternateContent>
  <xr:revisionPtr revIDLastSave="0" documentId="8_{13B9203E-7C9C-41FE-B5B0-12ABBB05ADC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Kosztorys inwestorski" sheetId="2" r:id="rId1"/>
  </sheets>
  <calcPr calcId="181029"/>
</workbook>
</file>

<file path=xl/calcChain.xml><?xml version="1.0" encoding="utf-8"?>
<calcChain xmlns="http://schemas.openxmlformats.org/spreadsheetml/2006/main">
  <c r="F37" i="2" l="1"/>
  <c r="F33" i="2"/>
  <c r="F28" i="2"/>
  <c r="F24" i="2"/>
  <c r="F20" i="2"/>
  <c r="F16" i="2"/>
  <c r="F10" i="2"/>
  <c r="F31" i="2"/>
  <c r="F18" i="2"/>
  <c r="F54" i="2" l="1"/>
  <c r="F45" i="2" l="1"/>
  <c r="F13" i="2"/>
  <c r="F12" i="2"/>
  <c r="F5" i="2" l="1"/>
  <c r="F6" i="2"/>
  <c r="F7" i="2"/>
  <c r="F8" i="2"/>
  <c r="F9" i="2"/>
  <c r="F46" i="2" l="1"/>
  <c r="F44" i="2"/>
  <c r="F43" i="2"/>
  <c r="F66" i="2"/>
  <c r="F64" i="2"/>
  <c r="F63" i="2"/>
  <c r="F62" i="2"/>
  <c r="F47" i="2"/>
  <c r="F57" i="2"/>
  <c r="F56" i="2"/>
  <c r="F55" i="2"/>
  <c r="F53" i="2"/>
  <c r="F52" i="2"/>
  <c r="F51" i="2"/>
  <c r="F67" i="2" l="1"/>
  <c r="F48" i="2"/>
  <c r="F58" i="2"/>
  <c r="F35" i="2" l="1"/>
  <c r="F30" i="2"/>
  <c r="F26" i="2"/>
  <c r="F15" i="2"/>
  <c r="F14" i="2"/>
  <c r="F39" i="2"/>
  <c r="F23" i="2"/>
  <c r="F19" i="2"/>
  <c r="F22" i="2" l="1"/>
  <c r="F32" i="2" l="1"/>
  <c r="F36" i="2"/>
  <c r="F27" i="2"/>
  <c r="F40" i="2" l="1"/>
  <c r="F68" i="2" s="1"/>
  <c r="F69" i="2" l="1"/>
  <c r="F70" i="2" s="1"/>
</calcChain>
</file>

<file path=xl/sharedStrings.xml><?xml version="1.0" encoding="utf-8"?>
<sst xmlns="http://schemas.openxmlformats.org/spreadsheetml/2006/main" count="109" uniqueCount="72">
  <si>
    <t>RAZEM BRUTTO</t>
  </si>
  <si>
    <t>Obmiar</t>
  </si>
  <si>
    <t>j.m.</t>
  </si>
  <si>
    <t>Cena jedn.</t>
  </si>
  <si>
    <t>Wartość</t>
  </si>
  <si>
    <t>RAZEM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</si>
  <si>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</si>
  <si>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VAT 23 %</t>
  </si>
  <si>
    <t>Opis robót i obliczenie ilości</t>
  </si>
  <si>
    <t>Poz. koszt.</t>
  </si>
  <si>
    <t>szt.</t>
  </si>
  <si>
    <t>m</t>
  </si>
  <si>
    <r>
      <t>m</t>
    </r>
    <r>
      <rPr>
        <vertAlign val="superscript"/>
        <sz val="10"/>
        <rFont val="Arial Narrow"/>
        <family val="2"/>
        <charset val="238"/>
      </rPr>
      <t>3</t>
    </r>
  </si>
  <si>
    <t>Ustawienie obrzeży betonowych o wymiarach 8x30 na podsypce cementowo - piaskowej, spoiny wypełnione zaprawą cementową</t>
  </si>
  <si>
    <t>Regulacja pionowa skrzynek zaworowych wodociągowych i gazowych na zaprawie szybkowiążącej</t>
  </si>
  <si>
    <t xml:space="preserve">Rozebranie ław betonowych pod krawężniki lub inne elementy dróg </t>
  </si>
  <si>
    <t xml:space="preserve">Rozebranie obrzeży betonowych  </t>
  </si>
  <si>
    <t>Rozebranie nawierzchni chodnika z elementów betonowych</t>
  </si>
  <si>
    <t>Wywóz mareriałów z rozbiórki na na odległ. 10 km</t>
  </si>
  <si>
    <t>kpl.</t>
  </si>
  <si>
    <t>Geodezyjna inwentaryzacja powykonawcza.</t>
  </si>
  <si>
    <t>Wykonanie podbudowy z kruszywa stabilizowanego cementem gr. 15 cm</t>
  </si>
  <si>
    <t>Ustawienie opornika betonowego 12x25 cm na ławie zwykłej z betonu C12/15</t>
  </si>
  <si>
    <t>Rozbiórka elementów dróg,ogrodzeń i przepustów</t>
  </si>
  <si>
    <t>Regulacja elementów urządzeń podziemnych</t>
  </si>
  <si>
    <t>Koryto wraz z profilowaniem i zagęszczeniem podłoża</t>
  </si>
  <si>
    <t>Podbudowa i ulepszone podłoże z gruntu stabilizowanego cementem</t>
  </si>
  <si>
    <t>Krawężniki kamienne</t>
  </si>
  <si>
    <t>Chodniki</t>
  </si>
  <si>
    <t>Obrzeża betonowe</t>
  </si>
  <si>
    <t>Pomiar powykonawczy zrealizowanych obiektów drogowych</t>
  </si>
  <si>
    <t>REMONT NAWIERZCHNI CHODNIKÓW</t>
  </si>
  <si>
    <t>REMONT NAWIERZCHNI CHODNIKÓW RAZEM (netto)</t>
  </si>
  <si>
    <t>REMONT NAWIERZCHNI JEZDNI</t>
  </si>
  <si>
    <t>BUDOWA OŚWIETLENIA</t>
  </si>
  <si>
    <t>Dostawa i montaż słupów oświetleniowych aluminiowych o wysokości maksymalnej 6 metrów na fundamentach prefabrykowanych, wyposażonych w złącza IZK, z wykopem i odtworzeniem nawierzchni</t>
  </si>
  <si>
    <t>Wykonanie dokumentacji powykonawczej.</t>
  </si>
  <si>
    <t>Oznakowanie pionowe</t>
  </si>
  <si>
    <t>Oznakowanie poziome</t>
  </si>
  <si>
    <t>BUDOWA OŚWIETLENIA RAZEM (netto)</t>
  </si>
  <si>
    <t>MONTAŻ SYSTEMU ORAZ OZNAKOWANIE PIONOWE I POZIOME</t>
  </si>
  <si>
    <t xml:space="preserve">MONTAŻ SYSTMU ORAZ OZNAKOWANIE PIONOWE I POZIOME RAZEM </t>
  </si>
  <si>
    <t>Słupki z rur stalowych ocynkowanych o średnicy 70 mm</t>
  </si>
  <si>
    <t xml:space="preserve">Znaki zakazu, nakazu, ostrzegawcze i informacyjne o powierzchni ponad 0,3 m2 </t>
  </si>
  <si>
    <t>Montaż gniazd RS 76 do mocowania słupków 70 mm</t>
  </si>
  <si>
    <t xml:space="preserve">Oznakowanie jezdni grubowarstwowe chemoutwardzalne </t>
  </si>
  <si>
    <t>m2</t>
  </si>
  <si>
    <t>REMONT NAWIERZCHNI JEZDNI RAZEM (netto)</t>
  </si>
  <si>
    <t>RAZEM NETTO</t>
  </si>
  <si>
    <t>Mechaniczne oczyszczenie i skropienie warstw konstrukcyjnych emulsją asfaltową</t>
  </si>
  <si>
    <t>Wykonanie frezowania nawierzchni asfaltowych na zimno o grubości 8 cm                   z wywozem urobku na odl. 10 km (do miejsca wskazanego przez Zamawiającego)</t>
  </si>
  <si>
    <t>Wykonanie nawierzchni z betonu asfaltowego AC 16 W, warstwa wiążąca gr. 4 cm z transportem</t>
  </si>
  <si>
    <t>Wykonanie nawierzchni z mieszanki SMA 8 gr, 4 cm z dowozem</t>
  </si>
  <si>
    <t>KOSZTORYS OFERTOWY - UL. GROBLOWA</t>
  </si>
  <si>
    <t xml:space="preserve">Rozebranie krawężników betonowych </t>
  </si>
  <si>
    <t>Regulacja studzienek rewizyjnych</t>
  </si>
  <si>
    <t>Regulacja studni teletechnicznych</t>
  </si>
  <si>
    <t>Regulacja pionowa świetlików piwnicznych wraz z wymianą kratek i ramy</t>
  </si>
  <si>
    <t xml:space="preserve">Mechaniczne wykonanie koryta z profilowaniem i zagęszczeniem podłoża głębokości 25 cm z transportem urobku do 10 km </t>
  </si>
  <si>
    <t>Ustawienie krawężników kamiennych wtopionych o wymiarach 12x20 cm na ławie betonowej z oporem [(0,35 x ,015) + (0,15 x 0,15) = 0,075 m3/m] - beton C12/15</t>
  </si>
  <si>
    <t>Ustawienie krawężników kamiennych wystającycho wymiarach 20x25 cm na ławie betonowej z oporem [(0,35 x ,015) + (0,15 x 0,15) = 0,075 m3/m] - beton C12/15</t>
  </si>
  <si>
    <t xml:space="preserve">Wymiana z regulacją pionową skrzynek zasuwowych na zaprawie szybkowiążącej </t>
  </si>
  <si>
    <t>Podłaczenie i uruchomienie oświetlenia oraz wykonanie pomiarów elektrycznych kabli i natężenia oświetlenia dla każdego z dwóch przejść.</t>
  </si>
  <si>
    <t xml:space="preserve">Dostawa i montaż sygnalizatorów ostrzegawczych 1-komorowych z akumulatorami niezbędnymi do podtrzymania świecenia w ciągu dnia oraz  przycisków wzbudzania wraz z ich podłączeniem. </t>
  </si>
  <si>
    <t>Dostawa i ułożenie kabla YAKXS 3x10mm2 w rurze ochronnej na całej długości (proponowane rozwiązanie w pliku PZT oświetlenie), wraz z wykopem, przeciskiem sterowanym 9m, podłączeniem i odtworzeniem nawierzchni.</t>
  </si>
  <si>
    <t>Dostawa i montaż opraw oświetleniowych z optyką przeznaczoną do oświetlenia przejścia dla pieszych i przejazdów dla rowerów oraz wykonanymi obliczeniami fotometrycznymi oraz parametrami: moc i strumień świetlny zgodny z obliczeniami fotometrycznymi celem spełnienia założonej normy oświetlenia, temp barwowa 5000K, trwałość eksploatacyjna min. L90B10 dla 100 tys. godzin, IP66, obudowa bez wnęk zbierających zanieczyszczenia. Oprawy muszą być wyposażone w zasilacz z możliwością regulacji i podłączenia zewnętrznego systemu sterowania.</t>
  </si>
  <si>
    <t>Uzgodnienia z gestorami sieci oraz obliczenia fotometryczne (przyjęta klasa oświetleniowa dla przejścia PC3)</t>
  </si>
  <si>
    <t xml:space="preserve">Mechaniczne wykonanie koryta z profilowaniem i zagęszczeniem podłoża głębokości 45 cm z transportem urobku do 10 km </t>
  </si>
  <si>
    <t>Wykonanie podbudowy z kruszywa kamiennego łamanego 0-31 mm stabilizowanego cementem gr. 30 cm</t>
  </si>
  <si>
    <t>Wykonanie nawierzchni chodnika z płyt granitowych 90x60x10 na podsypce cementowo - piaskowej 5 cm</t>
  </si>
  <si>
    <t>Wykonanie nawierzchni chodnika z kamiennej kostki nieregularnej 9/11 cm na podsypce cementowo - piaskowej 5 cm</t>
  </si>
  <si>
    <t>Wykonanie nawierzchni zjazdu z kamiennej kostki nieregularnej 9/11 cm na podsypce cementowo - piaskowej 10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</si>
</sst>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164" formatCode="_-* #,##0.00\ _z_ł_-;\-* #,##0.00\ _z_ł_-;_-* &quot;-&quot;??\ _z_ł_-;_-@_-"/>
    <numFmt numFmtId="165" formatCode="#,##0.00\ _z_ł"/>
    <numFmt numFmtId="166" formatCode="#,##0.0"/>
    <numFmt numFmtId="167" formatCode="#,##0.00_ ;\-#,##0.00\ "/>
    <numFmt numFmtId="168" formatCode="#,##0.00\ &quot;zł&quot;"/>
    <numFmt numFmtId="169" formatCode="#,##0_ ;\-#,##0\ "/>
  </numFmts>
  <fonts count="6" x14ac:knownFonts="1">
    <font>
      <sz val="10"/>
      <name val="Arial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7" fontId="0" fillId="0" borderId="0" xfId="0" applyNumberFormat="1"/>
    <xf numFmtId="7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7" fontId="1" fillId="5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8" fontId="1" fillId="5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168" fontId="1" fillId="6" borderId="9" xfId="0" applyNumberFormat="1" applyFont="1" applyFill="1" applyBorder="1" applyAlignment="1">
      <alignment vertical="center" wrapText="1"/>
    </xf>
    <xf numFmtId="7" fontId="1" fillId="6" borderId="9" xfId="0" applyNumberFormat="1" applyFont="1" applyFill="1" applyBorder="1" applyAlignment="1">
      <alignment horizontal="right" vertical="center" wrapText="1"/>
    </xf>
    <xf numFmtId="7" fontId="1" fillId="6" borderId="1" xfId="0" applyNumberFormat="1" applyFont="1" applyFill="1" applyBorder="1" applyAlignment="1">
      <alignment horizontal="right" vertical="center" wrapText="1"/>
    </xf>
    <xf numFmtId="168" fontId="1" fillId="5" borderId="1" xfId="0" applyNumberFormat="1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center" vertical="center" wrapText="1"/>
    </xf>
    <xf numFmtId="166" fontId="1" fillId="7" borderId="1" xfId="0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6" borderId="7" xfId="0" applyFont="1" applyFill="1" applyBorder="1" applyAlignment="1">
      <alignment horizontal="right" vertical="center" wrapText="1"/>
    </xf>
    <xf numFmtId="0" fontId="1" fillId="6" borderId="5" xfId="0" applyFont="1" applyFill="1" applyBorder="1" applyAlignment="1">
      <alignment horizontal="right" vertical="center" wrapText="1"/>
    </xf>
    <xf numFmtId="0" fontId="1" fillId="6" borderId="8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horizontal="right" vertical="center" wrapText="1"/>
    </xf>
    <xf numFmtId="0" fontId="1" fillId="6" borderId="2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right" vertical="center" wrapText="1"/>
    </xf>
    <xf numFmtId="0" fontId="1" fillId="6" borderId="3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topLeftCell="A22" workbookViewId="0">
      <selection activeCell="A38" sqref="A38:F38"/>
    </sheetView>
  </sheetViews>
  <sheetFormatPr defaultRowHeight="12.75" x14ac:dyDescent="0.2"/>
  <cols>
    <col min="1" max="1" width="5.7109375" customWidth="1"/>
    <col min="2" max="2" width="54" customWidth="1"/>
    <col min="3" max="3" width="3.7109375" customWidth="1"/>
    <col min="4" max="4" width="8.85546875" customWidth="1"/>
    <col min="5" max="5" width="8.5703125" customWidth="1"/>
    <col min="6" max="6" width="10.28515625" customWidth="1"/>
    <col min="9" max="9" width="11.140625" bestFit="1" customWidth="1"/>
  </cols>
  <sheetData>
    <row r="1" spans="1:6" ht="27" customHeight="1" x14ac:dyDescent="0.2">
      <c r="A1" s="41" t="s">
        <v>53</v>
      </c>
      <c r="B1" s="41"/>
      <c r="C1" s="41"/>
      <c r="D1" s="41"/>
      <c r="E1" s="41"/>
      <c r="F1" s="41"/>
    </row>
    <row r="2" spans="1:6" ht="25.5" x14ac:dyDescent="0.2">
      <c r="A2" s="30" t="s">
        <v>9</v>
      </c>
      <c r="B2" s="30" t="s">
        <v>8</v>
      </c>
      <c r="C2" s="30" t="s">
        <v>2</v>
      </c>
      <c r="D2" s="31" t="s">
        <v>1</v>
      </c>
      <c r="E2" s="32" t="s">
        <v>3</v>
      </c>
      <c r="F2" s="33" t="s">
        <v>4</v>
      </c>
    </row>
    <row r="3" spans="1:6" ht="26.25" customHeight="1" x14ac:dyDescent="0.2">
      <c r="A3" s="42" t="s">
        <v>31</v>
      </c>
      <c r="B3" s="42"/>
      <c r="C3" s="42"/>
      <c r="D3" s="42"/>
      <c r="E3" s="42"/>
      <c r="F3" s="42"/>
    </row>
    <row r="4" spans="1:6" x14ac:dyDescent="0.2">
      <c r="A4" s="39" t="s">
        <v>23</v>
      </c>
      <c r="B4" s="39"/>
      <c r="C4" s="39"/>
      <c r="D4" s="39"/>
      <c r="E4" s="39"/>
      <c r="F4" s="39"/>
    </row>
    <row r="5" spans="1:6" x14ac:dyDescent="0.2">
      <c r="A5" s="1">
        <v>1</v>
      </c>
      <c r="B5" s="2" t="s">
        <v>54</v>
      </c>
      <c r="C5" s="1" t="s">
        <v>11</v>
      </c>
      <c r="D5" s="4">
        <v>158.30000000000001</v>
      </c>
      <c r="E5" s="5"/>
      <c r="F5" s="6">
        <f>ROUND(E5*D5,2)</f>
        <v>0</v>
      </c>
    </row>
    <row r="6" spans="1:6" ht="15" x14ac:dyDescent="0.2">
      <c r="A6" s="1">
        <v>2</v>
      </c>
      <c r="B6" s="2" t="s">
        <v>15</v>
      </c>
      <c r="C6" s="1" t="s">
        <v>12</v>
      </c>
      <c r="D6" s="4">
        <v>2.37</v>
      </c>
      <c r="E6" s="5"/>
      <c r="F6" s="6">
        <f t="shared" ref="F6:F8" si="0">ROUND(E6*D6,2)</f>
        <v>0</v>
      </c>
    </row>
    <row r="7" spans="1:6" x14ac:dyDescent="0.2">
      <c r="A7" s="1">
        <v>3</v>
      </c>
      <c r="B7" s="2" t="s">
        <v>16</v>
      </c>
      <c r="C7" s="1" t="s">
        <v>11</v>
      </c>
      <c r="D7" s="4">
        <v>75</v>
      </c>
      <c r="E7" s="5"/>
      <c r="F7" s="6">
        <f t="shared" si="0"/>
        <v>0</v>
      </c>
    </row>
    <row r="8" spans="1:6" ht="15" x14ac:dyDescent="0.2">
      <c r="A8" s="1">
        <v>4</v>
      </c>
      <c r="B8" s="2" t="s">
        <v>17</v>
      </c>
      <c r="C8" s="1" t="s">
        <v>6</v>
      </c>
      <c r="D8" s="4">
        <v>462</v>
      </c>
      <c r="E8" s="5"/>
      <c r="F8" s="6">
        <f t="shared" si="0"/>
        <v>0</v>
      </c>
    </row>
    <row r="9" spans="1:6" ht="15" x14ac:dyDescent="0.2">
      <c r="A9" s="1">
        <v>5</v>
      </c>
      <c r="B9" s="2" t="s">
        <v>18</v>
      </c>
      <c r="C9" s="1" t="s">
        <v>12</v>
      </c>
      <c r="D9" s="4">
        <v>46.2</v>
      </c>
      <c r="E9" s="5"/>
      <c r="F9" s="6">
        <f>ROUND(E9*D9,2)</f>
        <v>0</v>
      </c>
    </row>
    <row r="10" spans="1:6" x14ac:dyDescent="0.2">
      <c r="A10" s="43" t="s">
        <v>5</v>
      </c>
      <c r="B10" s="43"/>
      <c r="C10" s="43"/>
      <c r="D10" s="43"/>
      <c r="E10" s="43"/>
      <c r="F10" s="14">
        <f>SUM(F5:F9)</f>
        <v>0</v>
      </c>
    </row>
    <row r="11" spans="1:6" x14ac:dyDescent="0.2">
      <c r="A11" s="39" t="s">
        <v>24</v>
      </c>
      <c r="B11" s="39"/>
      <c r="C11" s="40"/>
      <c r="D11" s="40"/>
      <c r="E11" s="39"/>
      <c r="F11" s="39"/>
    </row>
    <row r="12" spans="1:6" x14ac:dyDescent="0.2">
      <c r="A12" s="1">
        <v>6</v>
      </c>
      <c r="B12" s="2" t="s">
        <v>55</v>
      </c>
      <c r="C12" s="1" t="s">
        <v>10</v>
      </c>
      <c r="D12" s="1">
        <v>3</v>
      </c>
      <c r="E12" s="34"/>
      <c r="F12" s="6">
        <f t="shared" ref="F12:F13" si="1">ROUND(E12*D12,2)</f>
        <v>0</v>
      </c>
    </row>
    <row r="13" spans="1:6" x14ac:dyDescent="0.2">
      <c r="A13" s="1">
        <v>7</v>
      </c>
      <c r="B13" s="2" t="s">
        <v>56</v>
      </c>
      <c r="C13" s="1" t="s">
        <v>10</v>
      </c>
      <c r="D13" s="1">
        <v>8</v>
      </c>
      <c r="E13" s="34"/>
      <c r="F13" s="6">
        <f t="shared" si="1"/>
        <v>0</v>
      </c>
    </row>
    <row r="14" spans="1:6" ht="25.5" x14ac:dyDescent="0.2">
      <c r="A14" s="1">
        <v>8</v>
      </c>
      <c r="B14" s="11" t="s">
        <v>14</v>
      </c>
      <c r="C14" s="1" t="s">
        <v>10</v>
      </c>
      <c r="D14" s="35">
        <v>6</v>
      </c>
      <c r="E14" s="3"/>
      <c r="F14" s="6">
        <f>ROUND(E14*D14,2)</f>
        <v>0</v>
      </c>
    </row>
    <row r="15" spans="1:6" x14ac:dyDescent="0.2">
      <c r="A15" s="1">
        <v>9</v>
      </c>
      <c r="B15" s="11" t="s">
        <v>57</v>
      </c>
      <c r="C15" s="1" t="s">
        <v>10</v>
      </c>
      <c r="D15" s="35">
        <v>9</v>
      </c>
      <c r="E15" s="3"/>
      <c r="F15" s="6">
        <f>ROUND(E15*D15,2)</f>
        <v>0</v>
      </c>
    </row>
    <row r="16" spans="1:6" x14ac:dyDescent="0.2">
      <c r="A16" s="43" t="s">
        <v>5</v>
      </c>
      <c r="B16" s="43"/>
      <c r="C16" s="43"/>
      <c r="D16" s="43"/>
      <c r="E16" s="43"/>
      <c r="F16" s="14">
        <f>SUM(F12:F15)</f>
        <v>0</v>
      </c>
    </row>
    <row r="17" spans="1:6" x14ac:dyDescent="0.2">
      <c r="A17" s="39" t="s">
        <v>25</v>
      </c>
      <c r="B17" s="39"/>
      <c r="C17" s="40"/>
      <c r="D17" s="40"/>
      <c r="E17" s="39"/>
      <c r="F17" s="39"/>
    </row>
    <row r="18" spans="1:6" ht="25.5" x14ac:dyDescent="0.2">
      <c r="A18" s="1">
        <v>10</v>
      </c>
      <c r="B18" s="2" t="s">
        <v>58</v>
      </c>
      <c r="C18" s="1" t="s">
        <v>6</v>
      </c>
      <c r="D18" s="3">
        <v>452</v>
      </c>
      <c r="E18" s="4"/>
      <c r="F18" s="6">
        <f>ROUND(E18*D18,2)</f>
        <v>0</v>
      </c>
    </row>
    <row r="19" spans="1:6" ht="25.5" x14ac:dyDescent="0.2">
      <c r="A19" s="1">
        <v>11</v>
      </c>
      <c r="B19" s="2" t="s">
        <v>67</v>
      </c>
      <c r="C19" s="1" t="s">
        <v>6</v>
      </c>
      <c r="D19" s="3">
        <v>10</v>
      </c>
      <c r="E19" s="4"/>
      <c r="F19" s="6">
        <f>ROUND(E19*D19,2)</f>
        <v>0</v>
      </c>
    </row>
    <row r="20" spans="1:6" x14ac:dyDescent="0.2">
      <c r="A20" s="43" t="s">
        <v>5</v>
      </c>
      <c r="B20" s="43"/>
      <c r="C20" s="43"/>
      <c r="D20" s="43"/>
      <c r="E20" s="43"/>
      <c r="F20" s="14">
        <f>SUM(F18:F19)</f>
        <v>0</v>
      </c>
    </row>
    <row r="21" spans="1:6" x14ac:dyDescent="0.2">
      <c r="A21" s="39" t="s">
        <v>26</v>
      </c>
      <c r="B21" s="39"/>
      <c r="C21" s="40"/>
      <c r="D21" s="40"/>
      <c r="E21" s="39"/>
      <c r="F21" s="39"/>
    </row>
    <row r="22" spans="1:6" ht="15" x14ac:dyDescent="0.2">
      <c r="A22" s="1">
        <v>12</v>
      </c>
      <c r="B22" s="2" t="s">
        <v>21</v>
      </c>
      <c r="C22" s="1" t="s">
        <v>6</v>
      </c>
      <c r="D22" s="3">
        <v>452</v>
      </c>
      <c r="E22" s="4"/>
      <c r="F22" s="6">
        <f t="shared" ref="F22" si="2">ROUND(E22*D22,2)</f>
        <v>0</v>
      </c>
    </row>
    <row r="23" spans="1:6" ht="25.5" x14ac:dyDescent="0.2">
      <c r="A23" s="1">
        <v>13</v>
      </c>
      <c r="B23" s="2" t="s">
        <v>68</v>
      </c>
      <c r="C23" s="1" t="s">
        <v>6</v>
      </c>
      <c r="D23" s="3">
        <v>10</v>
      </c>
      <c r="E23" s="4"/>
      <c r="F23" s="6">
        <f>ROUND(E23*D23,2)</f>
        <v>0</v>
      </c>
    </row>
    <row r="24" spans="1:6" x14ac:dyDescent="0.2">
      <c r="A24" s="43" t="s">
        <v>5</v>
      </c>
      <c r="B24" s="43"/>
      <c r="C24" s="43"/>
      <c r="D24" s="43"/>
      <c r="E24" s="43"/>
      <c r="F24" s="14">
        <f>SUM(F22:F23)</f>
        <v>0</v>
      </c>
    </row>
    <row r="25" spans="1:6" x14ac:dyDescent="0.2">
      <c r="A25" s="39" t="s">
        <v>27</v>
      </c>
      <c r="B25" s="39"/>
      <c r="C25" s="39"/>
      <c r="D25" s="39"/>
      <c r="E25" s="39"/>
      <c r="F25" s="39"/>
    </row>
    <row r="26" spans="1:6" ht="38.25" x14ac:dyDescent="0.2">
      <c r="A26" s="1">
        <v>14</v>
      </c>
      <c r="B26" s="2" t="s">
        <v>59</v>
      </c>
      <c r="C26" s="1" t="s">
        <v>11</v>
      </c>
      <c r="D26" s="4">
        <v>26</v>
      </c>
      <c r="E26" s="4"/>
      <c r="F26" s="6">
        <f>ROUND(D26*E26,2)</f>
        <v>0</v>
      </c>
    </row>
    <row r="27" spans="1:6" ht="38.25" x14ac:dyDescent="0.2">
      <c r="A27" s="1">
        <v>15</v>
      </c>
      <c r="B27" s="2" t="s">
        <v>60</v>
      </c>
      <c r="C27" s="1" t="s">
        <v>11</v>
      </c>
      <c r="D27" s="4">
        <v>132.30000000000001</v>
      </c>
      <c r="E27" s="4"/>
      <c r="F27" s="6">
        <f t="shared" ref="F27" si="3">ROUND(E27*D27,2)</f>
        <v>0</v>
      </c>
    </row>
    <row r="28" spans="1:6" x14ac:dyDescent="0.2">
      <c r="A28" s="43" t="s">
        <v>5</v>
      </c>
      <c r="B28" s="43"/>
      <c r="C28" s="43"/>
      <c r="D28" s="43"/>
      <c r="E28" s="43"/>
      <c r="F28" s="14">
        <f>SUM(F26:F27)</f>
        <v>0</v>
      </c>
    </row>
    <row r="29" spans="1:6" x14ac:dyDescent="0.2">
      <c r="A29" s="39" t="s">
        <v>28</v>
      </c>
      <c r="B29" s="39"/>
      <c r="C29" s="39"/>
      <c r="D29" s="39"/>
      <c r="E29" s="39"/>
      <c r="F29" s="39"/>
    </row>
    <row r="30" spans="1:6" ht="25.5" x14ac:dyDescent="0.2">
      <c r="A30" s="1">
        <v>16</v>
      </c>
      <c r="B30" s="2" t="s">
        <v>69</v>
      </c>
      <c r="C30" s="1" t="s">
        <v>6</v>
      </c>
      <c r="D30" s="3">
        <v>150</v>
      </c>
      <c r="E30" s="4"/>
      <c r="F30" s="6">
        <f t="shared" ref="F30:F31" si="4">ROUND(E30*D30,2)</f>
        <v>0</v>
      </c>
    </row>
    <row r="31" spans="1:6" ht="25.5" x14ac:dyDescent="0.2">
      <c r="A31" s="1">
        <v>17</v>
      </c>
      <c r="B31" s="2" t="s">
        <v>70</v>
      </c>
      <c r="C31" s="1" t="s">
        <v>6</v>
      </c>
      <c r="D31" s="3">
        <v>302</v>
      </c>
      <c r="E31" s="4"/>
      <c r="F31" s="6">
        <f t="shared" si="4"/>
        <v>0</v>
      </c>
    </row>
    <row r="32" spans="1:6" ht="25.5" x14ac:dyDescent="0.2">
      <c r="A32" s="1">
        <v>18</v>
      </c>
      <c r="B32" s="2" t="s">
        <v>71</v>
      </c>
      <c r="C32" s="1" t="s">
        <v>6</v>
      </c>
      <c r="D32" s="3">
        <v>10</v>
      </c>
      <c r="E32" s="4"/>
      <c r="F32" s="6">
        <f t="shared" ref="F32" si="5">ROUND(E32*D32,2)</f>
        <v>0</v>
      </c>
    </row>
    <row r="33" spans="1:9" x14ac:dyDescent="0.2">
      <c r="A33" s="43" t="s">
        <v>5</v>
      </c>
      <c r="B33" s="43"/>
      <c r="C33" s="43"/>
      <c r="D33" s="43"/>
      <c r="E33" s="43"/>
      <c r="F33" s="14">
        <f>SUM(F30:F32)</f>
        <v>0</v>
      </c>
      <c r="I33" s="9"/>
    </row>
    <row r="34" spans="1:9" x14ac:dyDescent="0.2">
      <c r="A34" s="39" t="s">
        <v>29</v>
      </c>
      <c r="B34" s="39"/>
      <c r="C34" s="39"/>
      <c r="D34" s="39"/>
      <c r="E34" s="39"/>
      <c r="F34" s="39"/>
      <c r="I34" s="9"/>
    </row>
    <row r="35" spans="1:9" ht="25.5" x14ac:dyDescent="0.2">
      <c r="A35" s="1">
        <v>19</v>
      </c>
      <c r="B35" s="2" t="s">
        <v>22</v>
      </c>
      <c r="C35" s="1" t="s">
        <v>11</v>
      </c>
      <c r="D35" s="4">
        <v>6</v>
      </c>
      <c r="E35" s="4"/>
      <c r="F35" s="6">
        <f t="shared" ref="F35" si="6">ROUND(E35*D35,2)</f>
        <v>0</v>
      </c>
      <c r="H35" s="16"/>
      <c r="I35" s="9"/>
    </row>
    <row r="36" spans="1:9" ht="25.5" x14ac:dyDescent="0.2">
      <c r="A36" s="1">
        <v>20</v>
      </c>
      <c r="B36" s="2" t="s">
        <v>13</v>
      </c>
      <c r="C36" s="1" t="s">
        <v>11</v>
      </c>
      <c r="D36" s="4">
        <v>75</v>
      </c>
      <c r="E36" s="4"/>
      <c r="F36" s="6">
        <f t="shared" ref="F36" si="7">ROUND(E36*D36,2)</f>
        <v>0</v>
      </c>
      <c r="I36" s="9"/>
    </row>
    <row r="37" spans="1:9" x14ac:dyDescent="0.2">
      <c r="A37" s="43" t="s">
        <v>5</v>
      </c>
      <c r="B37" s="43"/>
      <c r="C37" s="43"/>
      <c r="D37" s="43"/>
      <c r="E37" s="43"/>
      <c r="F37" s="14">
        <f>SUM(F35:F36)</f>
        <v>0</v>
      </c>
      <c r="I37" s="9"/>
    </row>
    <row r="38" spans="1:9" ht="24.75" customHeight="1" x14ac:dyDescent="0.2">
      <c r="A38" s="57" t="s">
        <v>30</v>
      </c>
      <c r="B38" s="58"/>
      <c r="C38" s="58"/>
      <c r="D38" s="58"/>
      <c r="E38" s="58"/>
      <c r="F38" s="59"/>
    </row>
    <row r="39" spans="1:9" ht="12.75" customHeight="1" x14ac:dyDescent="0.2">
      <c r="A39" s="12">
        <v>21</v>
      </c>
      <c r="B39" s="13" t="s">
        <v>20</v>
      </c>
      <c r="C39" s="1" t="s">
        <v>19</v>
      </c>
      <c r="D39" s="35">
        <v>1</v>
      </c>
      <c r="E39" s="15"/>
      <c r="F39" s="10">
        <f>ROUND(E39*D39,2)</f>
        <v>0</v>
      </c>
    </row>
    <row r="40" spans="1:9" ht="25.5" customHeight="1" x14ac:dyDescent="0.2">
      <c r="A40" s="47" t="s">
        <v>32</v>
      </c>
      <c r="B40" s="47"/>
      <c r="C40" s="47"/>
      <c r="D40" s="47"/>
      <c r="E40" s="47"/>
      <c r="F40" s="14">
        <f>SUM(F39,F37,F33,F28,F24,F20,F16,F10)</f>
        <v>0</v>
      </c>
    </row>
    <row r="41" spans="1:9" x14ac:dyDescent="0.2">
      <c r="A41" s="54"/>
      <c r="B41" s="55"/>
      <c r="C41" s="55"/>
      <c r="D41" s="55"/>
      <c r="E41" s="55"/>
      <c r="F41" s="56"/>
    </row>
    <row r="42" spans="1:9" x14ac:dyDescent="0.2">
      <c r="A42" s="60" t="s">
        <v>33</v>
      </c>
      <c r="B42" s="61"/>
      <c r="C42" s="61"/>
      <c r="D42" s="61"/>
      <c r="E42" s="61"/>
      <c r="F42" s="62"/>
    </row>
    <row r="43" spans="1:9" ht="25.5" x14ac:dyDescent="0.2">
      <c r="A43" s="1">
        <v>22</v>
      </c>
      <c r="B43" s="18" t="s">
        <v>61</v>
      </c>
      <c r="C43" s="36" t="s">
        <v>10</v>
      </c>
      <c r="D43" s="4">
        <v>5</v>
      </c>
      <c r="E43" s="17"/>
      <c r="F43" s="6">
        <f t="shared" ref="F43:F46" si="8">ROUND(E43*D43,2)</f>
        <v>0</v>
      </c>
    </row>
    <row r="44" spans="1:9" ht="25.5" x14ac:dyDescent="0.2">
      <c r="A44" s="1">
        <v>23</v>
      </c>
      <c r="B44" s="18" t="s">
        <v>49</v>
      </c>
      <c r="C44" s="1" t="s">
        <v>46</v>
      </c>
      <c r="D44" s="4">
        <v>58.4</v>
      </c>
      <c r="E44" s="17"/>
      <c r="F44" s="6">
        <f t="shared" si="8"/>
        <v>0</v>
      </c>
    </row>
    <row r="45" spans="1:9" ht="12.75" customHeight="1" x14ac:dyDescent="0.2">
      <c r="A45" s="1">
        <v>24</v>
      </c>
      <c r="B45" s="37" t="s">
        <v>50</v>
      </c>
      <c r="C45" s="1" t="s">
        <v>46</v>
      </c>
      <c r="D45" s="4">
        <v>58.4</v>
      </c>
      <c r="E45" s="17"/>
      <c r="F45" s="6">
        <f t="shared" si="8"/>
        <v>0</v>
      </c>
    </row>
    <row r="46" spans="1:9" ht="25.5" customHeight="1" x14ac:dyDescent="0.2">
      <c r="A46" s="1">
        <v>25</v>
      </c>
      <c r="B46" s="37" t="s">
        <v>51</v>
      </c>
      <c r="C46" s="1" t="s">
        <v>46</v>
      </c>
      <c r="D46" s="4">
        <v>58.4</v>
      </c>
      <c r="E46" s="17"/>
      <c r="F46" s="6">
        <f t="shared" si="8"/>
        <v>0</v>
      </c>
    </row>
    <row r="47" spans="1:9" ht="12.75" customHeight="1" x14ac:dyDescent="0.2">
      <c r="A47" s="1">
        <v>26</v>
      </c>
      <c r="B47" s="21" t="s">
        <v>52</v>
      </c>
      <c r="C47" s="1" t="s">
        <v>46</v>
      </c>
      <c r="D47" s="4">
        <v>58.4</v>
      </c>
      <c r="E47" s="1"/>
      <c r="F47" s="6">
        <f t="shared" ref="F47" si="9">ROUND(E47*D47,2)</f>
        <v>0</v>
      </c>
    </row>
    <row r="48" spans="1:9" ht="27.75" customHeight="1" x14ac:dyDescent="0.2">
      <c r="A48" s="48" t="s">
        <v>47</v>
      </c>
      <c r="B48" s="49"/>
      <c r="C48" s="49"/>
      <c r="D48" s="49"/>
      <c r="E48" s="50"/>
      <c r="F48" s="29">
        <f>SUM(F43:F47)</f>
        <v>0</v>
      </c>
    </row>
    <row r="49" spans="1:6" x14ac:dyDescent="0.2">
      <c r="A49" s="54"/>
      <c r="B49" s="55"/>
      <c r="C49" s="55"/>
      <c r="D49" s="55"/>
      <c r="E49" s="55"/>
      <c r="F49" s="56"/>
    </row>
    <row r="50" spans="1:6" x14ac:dyDescent="0.2">
      <c r="A50" s="60" t="s">
        <v>34</v>
      </c>
      <c r="B50" s="61"/>
      <c r="C50" s="61"/>
      <c r="D50" s="61"/>
      <c r="E50" s="61"/>
      <c r="F50" s="62"/>
    </row>
    <row r="51" spans="1:6" ht="25.5" x14ac:dyDescent="0.2">
      <c r="A51" s="1">
        <v>27</v>
      </c>
      <c r="B51" s="18" t="s">
        <v>66</v>
      </c>
      <c r="C51" s="1" t="s">
        <v>19</v>
      </c>
      <c r="D51" s="1">
        <v>1</v>
      </c>
      <c r="E51" s="1"/>
      <c r="F51" s="6">
        <f t="shared" ref="F51:F57" si="10">ROUND(E51*D51,2)</f>
        <v>0</v>
      </c>
    </row>
    <row r="52" spans="1:6" ht="38.25" x14ac:dyDescent="0.2">
      <c r="A52" s="1">
        <v>28</v>
      </c>
      <c r="B52" s="18" t="s">
        <v>35</v>
      </c>
      <c r="C52" s="1" t="s">
        <v>19</v>
      </c>
      <c r="D52" s="1">
        <v>4</v>
      </c>
      <c r="E52" s="1"/>
      <c r="F52" s="6">
        <f t="shared" si="10"/>
        <v>0</v>
      </c>
    </row>
    <row r="53" spans="1:6" ht="102" x14ac:dyDescent="0.2">
      <c r="A53" s="1">
        <v>29</v>
      </c>
      <c r="B53" s="19" t="s">
        <v>65</v>
      </c>
      <c r="C53" s="1" t="s">
        <v>10</v>
      </c>
      <c r="D53" s="1">
        <v>4</v>
      </c>
      <c r="E53" s="1"/>
      <c r="F53" s="6">
        <f t="shared" si="10"/>
        <v>0</v>
      </c>
    </row>
    <row r="54" spans="1:6" ht="38.25" x14ac:dyDescent="0.2">
      <c r="A54" s="1">
        <v>30</v>
      </c>
      <c r="B54" s="38" t="s">
        <v>63</v>
      </c>
      <c r="C54" s="1" t="s">
        <v>10</v>
      </c>
      <c r="D54" s="1">
        <v>4</v>
      </c>
      <c r="E54" s="1"/>
      <c r="F54" s="6">
        <f t="shared" si="10"/>
        <v>0</v>
      </c>
    </row>
    <row r="55" spans="1:6" ht="12.75" customHeight="1" x14ac:dyDescent="0.2">
      <c r="A55" s="1">
        <v>31</v>
      </c>
      <c r="B55" s="37" t="s">
        <v>64</v>
      </c>
      <c r="C55" s="1" t="s">
        <v>11</v>
      </c>
      <c r="D55" s="1">
        <v>68</v>
      </c>
      <c r="E55" s="1"/>
      <c r="F55" s="6">
        <f t="shared" si="10"/>
        <v>0</v>
      </c>
    </row>
    <row r="56" spans="1:6" ht="26.25" customHeight="1" x14ac:dyDescent="0.2">
      <c r="A56" s="1">
        <v>32</v>
      </c>
      <c r="B56" s="2" t="s">
        <v>62</v>
      </c>
      <c r="C56" s="1" t="s">
        <v>19</v>
      </c>
      <c r="D56" s="1">
        <v>2</v>
      </c>
      <c r="E56" s="1"/>
      <c r="F56" s="6">
        <f t="shared" si="10"/>
        <v>0</v>
      </c>
    </row>
    <row r="57" spans="1:6" ht="12.75" customHeight="1" x14ac:dyDescent="0.2">
      <c r="A57" s="1">
        <v>33</v>
      </c>
      <c r="B57" s="2" t="s">
        <v>36</v>
      </c>
      <c r="C57" s="1" t="s">
        <v>19</v>
      </c>
      <c r="D57" s="1">
        <v>1</v>
      </c>
      <c r="E57" s="1"/>
      <c r="F57" s="6">
        <f t="shared" si="10"/>
        <v>0</v>
      </c>
    </row>
    <row r="58" spans="1:6" ht="27" customHeight="1" x14ac:dyDescent="0.2">
      <c r="A58" s="47" t="s">
        <v>39</v>
      </c>
      <c r="B58" s="47"/>
      <c r="C58" s="47"/>
      <c r="D58" s="47"/>
      <c r="E58" s="47"/>
      <c r="F58" s="29">
        <f>SUM(F51:F57)</f>
        <v>0</v>
      </c>
    </row>
    <row r="59" spans="1:6" ht="12.75" customHeight="1" x14ac:dyDescent="0.2">
      <c r="A59" s="54"/>
      <c r="B59" s="55"/>
      <c r="C59" s="55"/>
      <c r="D59" s="55"/>
      <c r="E59" s="55"/>
      <c r="F59" s="56"/>
    </row>
    <row r="60" spans="1:6" x14ac:dyDescent="0.2">
      <c r="A60" s="60" t="s">
        <v>40</v>
      </c>
      <c r="B60" s="61"/>
      <c r="C60" s="61"/>
      <c r="D60" s="61"/>
      <c r="E60" s="61"/>
      <c r="F60" s="62"/>
    </row>
    <row r="61" spans="1:6" x14ac:dyDescent="0.2">
      <c r="A61" s="57" t="s">
        <v>37</v>
      </c>
      <c r="B61" s="58"/>
      <c r="C61" s="58"/>
      <c r="D61" s="58"/>
      <c r="E61" s="58"/>
      <c r="F61" s="59"/>
    </row>
    <row r="62" spans="1:6" x14ac:dyDescent="0.2">
      <c r="A62" s="1">
        <v>34</v>
      </c>
      <c r="B62" s="18" t="s">
        <v>42</v>
      </c>
      <c r="C62" s="22" t="s">
        <v>10</v>
      </c>
      <c r="D62" s="22">
        <v>8</v>
      </c>
      <c r="E62" s="1"/>
      <c r="F62" s="6">
        <f t="shared" ref="F62:F64" si="11">ROUND(E62*D62,2)</f>
        <v>0</v>
      </c>
    </row>
    <row r="63" spans="1:6" ht="12.75" customHeight="1" x14ac:dyDescent="0.2">
      <c r="A63" s="1">
        <v>35</v>
      </c>
      <c r="B63" s="18" t="s">
        <v>43</v>
      </c>
      <c r="C63" s="22" t="s">
        <v>10</v>
      </c>
      <c r="D63" s="22">
        <v>10</v>
      </c>
      <c r="E63" s="1"/>
      <c r="F63" s="6">
        <f t="shared" si="11"/>
        <v>0</v>
      </c>
    </row>
    <row r="64" spans="1:6" ht="12.75" customHeight="1" x14ac:dyDescent="0.2">
      <c r="A64" s="1">
        <v>36</v>
      </c>
      <c r="B64" s="18" t="s">
        <v>44</v>
      </c>
      <c r="C64" s="22" t="s">
        <v>10</v>
      </c>
      <c r="D64" s="22">
        <v>3</v>
      </c>
      <c r="E64" s="1"/>
      <c r="F64" s="6">
        <f t="shared" si="11"/>
        <v>0</v>
      </c>
    </row>
    <row r="65" spans="1:6" ht="25.5" customHeight="1" x14ac:dyDescent="0.2">
      <c r="A65" s="57" t="s">
        <v>38</v>
      </c>
      <c r="B65" s="58"/>
      <c r="C65" s="58"/>
      <c r="D65" s="58"/>
      <c r="E65" s="58"/>
      <c r="F65" s="59"/>
    </row>
    <row r="66" spans="1:6" ht="25.5" customHeight="1" x14ac:dyDescent="0.2">
      <c r="A66" s="1">
        <v>37</v>
      </c>
      <c r="B66" s="20" t="s">
        <v>45</v>
      </c>
      <c r="C66" s="22" t="s">
        <v>46</v>
      </c>
      <c r="D66" s="22">
        <v>88.82</v>
      </c>
      <c r="E66" s="1"/>
      <c r="F66" s="6">
        <f t="shared" ref="F66" si="12">ROUND(E66*D66,2)</f>
        <v>0</v>
      </c>
    </row>
    <row r="67" spans="1:6" ht="26.25" customHeight="1" x14ac:dyDescent="0.2">
      <c r="A67" s="47" t="s">
        <v>41</v>
      </c>
      <c r="B67" s="47"/>
      <c r="C67" s="47"/>
      <c r="D67" s="47"/>
      <c r="E67" s="47"/>
      <c r="F67" s="23">
        <f>SUM(F66,F62:F64)</f>
        <v>0</v>
      </c>
    </row>
    <row r="68" spans="1:6" ht="25.5" customHeight="1" x14ac:dyDescent="0.2">
      <c r="A68" s="24"/>
      <c r="B68" s="25"/>
      <c r="C68" s="51" t="s">
        <v>48</v>
      </c>
      <c r="D68" s="52"/>
      <c r="E68" s="53"/>
      <c r="F68" s="26">
        <f>SUM(F40,F58,F67,F48)</f>
        <v>0</v>
      </c>
    </row>
    <row r="69" spans="1:6" ht="12.75" customHeight="1" x14ac:dyDescent="0.2">
      <c r="A69" s="7"/>
      <c r="B69" s="8"/>
      <c r="C69" s="44" t="s">
        <v>7</v>
      </c>
      <c r="D69" s="45"/>
      <c r="E69" s="46"/>
      <c r="F69" s="27">
        <f>ROUND(F60*0.23,2)</f>
        <v>0</v>
      </c>
    </row>
    <row r="70" spans="1:6" ht="12.75" customHeight="1" x14ac:dyDescent="0.2">
      <c r="A70" s="7"/>
      <c r="B70" s="8"/>
      <c r="C70" s="51" t="s">
        <v>0</v>
      </c>
      <c r="D70" s="52"/>
      <c r="E70" s="53"/>
      <c r="F70" s="28">
        <f>SUM(F60:F69)</f>
        <v>0</v>
      </c>
    </row>
  </sheetData>
  <mergeCells count="32">
    <mergeCell ref="C70:E70"/>
    <mergeCell ref="A29:F29"/>
    <mergeCell ref="A33:E33"/>
    <mergeCell ref="A37:E37"/>
    <mergeCell ref="A38:F38"/>
    <mergeCell ref="A40:E40"/>
    <mergeCell ref="A60:F60"/>
    <mergeCell ref="A50:F50"/>
    <mergeCell ref="A42:F42"/>
    <mergeCell ref="A61:F61"/>
    <mergeCell ref="A65:F65"/>
    <mergeCell ref="A58:E58"/>
    <mergeCell ref="A24:E24"/>
    <mergeCell ref="A25:F25"/>
    <mergeCell ref="A28:E28"/>
    <mergeCell ref="A34:F34"/>
    <mergeCell ref="C69:E69"/>
    <mergeCell ref="A67:E67"/>
    <mergeCell ref="A48:E48"/>
    <mergeCell ref="C68:E68"/>
    <mergeCell ref="A41:F41"/>
    <mergeCell ref="A49:F49"/>
    <mergeCell ref="A59:F59"/>
    <mergeCell ref="A21:F21"/>
    <mergeCell ref="A1:F1"/>
    <mergeCell ref="A3:F3"/>
    <mergeCell ref="A4:F4"/>
    <mergeCell ref="A10:E10"/>
    <mergeCell ref="A11:F11"/>
    <mergeCell ref="A16:E16"/>
    <mergeCell ref="A17:F17"/>
    <mergeCell ref="A20:E20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Company>INŻDRÓG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Ficerman</dc:creator>
  <cp:lastModifiedBy>Ramona Ficerman</cp:lastModifiedBy>
  <cp:lastPrinted>2023-11-03T09:58:41Z</cp:lastPrinted>
  <dcterms:created xsi:type="dcterms:W3CDTF">2008-07-30T06:09:19Z</dcterms:created>
  <dcterms:modified xsi:type="dcterms:W3CDTF">2023-11-16T14:33:59Z</dcterms:modified>
</cp:coreProperties>
</file>