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14DFF4E3-E2A3-4FBA-8B9D-5CCA0DF5D42F}" xr6:coauthVersionLast="47" xr6:coauthVersionMax="47" xr10:uidLastSave="{00000000-0000-0000-0000-000000000000}"/>
  <bookViews>
    <workbookView xWindow="-108" yWindow="-108" windowWidth="23256" windowHeight="12576" firstSheet="8" activeTab="11" xr2:uid="{00000000-000D-0000-FFFF-FFFF00000000}"/>
  </bookViews>
  <sheets>
    <sheet name="Charakterystyka " sheetId="13" r:id="rId1"/>
    <sheet name="Zał. nr 1 - budynki" sheetId="1" r:id="rId2"/>
    <sheet name="Zał. nr 3 zabezpieczenia" sheetId="2" r:id="rId3"/>
    <sheet name="Zał. nr 2 budowle" sheetId="28" r:id="rId4"/>
    <sheet name="Zał. nr 4 Sprzęt elekt stacj" sheetId="3" r:id="rId5"/>
    <sheet name="Zał. nr 5 sprzęt elekt przen" sheetId="6" r:id="rId6"/>
    <sheet name="Zał. nr 6 środki trwałe" sheetId="4" r:id="rId7"/>
    <sheet name="Zał. nr 7 maszyny" sheetId="8" r:id="rId8"/>
    <sheet name="Zał. nr 8 punkt kasowy" sheetId="7" r:id="rId9"/>
    <sheet name="Zał. nr 9 pojazdy" sheetId="9" r:id="rId10"/>
    <sheet name="Zał. nr 10 fotowoltaika, solary" sheetId="25" r:id="rId11"/>
    <sheet name="Zał. nr 11 Zbiorcze SU" sheetId="29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29" l="1"/>
  <c r="F25" i="29"/>
  <c r="E25" i="29"/>
  <c r="D25" i="29"/>
  <c r="C25" i="29"/>
  <c r="D96" i="28"/>
  <c r="E22" i="1" l="1"/>
  <c r="D234" i="3" l="1"/>
  <c r="C236" i="4"/>
  <c r="C188" i="4"/>
  <c r="C116" i="4"/>
  <c r="C104" i="4"/>
  <c r="E590" i="6" l="1"/>
  <c r="E685" i="3"/>
  <c r="C91" i="25"/>
  <c r="C70" i="25"/>
  <c r="C93" i="25" s="1"/>
  <c r="C250" i="4"/>
  <c r="C249" i="4"/>
  <c r="C246" i="4"/>
  <c r="C244" i="4"/>
  <c r="D70" i="28"/>
  <c r="D65" i="28"/>
  <c r="D89" i="28" s="1"/>
  <c r="E102" i="1"/>
  <c r="E130" i="1" s="1"/>
  <c r="L128" i="1"/>
  <c r="L127" i="1"/>
  <c r="L122" i="1"/>
  <c r="L121" i="1"/>
  <c r="C252" i="4" l="1"/>
  <c r="D570" i="6"/>
  <c r="C224" i="4"/>
  <c r="D560" i="6"/>
  <c r="D657" i="3"/>
  <c r="C212" i="4"/>
  <c r="D543" i="6"/>
  <c r="D642" i="3"/>
  <c r="D41" i="28"/>
  <c r="C200" i="4"/>
  <c r="D491" i="6"/>
  <c r="D552" i="3"/>
  <c r="E84" i="1"/>
  <c r="D464" i="6"/>
  <c r="D529" i="3"/>
  <c r="D31" i="28"/>
  <c r="C174" i="4"/>
  <c r="C176" i="4" s="1"/>
  <c r="D400" i="6"/>
  <c r="D466" i="3"/>
  <c r="D25" i="28"/>
  <c r="C159" i="4" l="1"/>
  <c r="D343" i="6"/>
  <c r="D436" i="3"/>
  <c r="D18" i="28"/>
  <c r="H2" i="28" s="1"/>
  <c r="C147" i="4"/>
  <c r="D296" i="6"/>
  <c r="D256" i="6"/>
  <c r="D400" i="3"/>
  <c r="D341" i="3"/>
  <c r="C134" i="4"/>
  <c r="D229" i="6"/>
  <c r="D259" i="3"/>
  <c r="E54" i="1"/>
  <c r="C24" i="8"/>
  <c r="D179" i="6"/>
  <c r="D248" i="3"/>
  <c r="D18" i="8"/>
  <c r="C89" i="4"/>
  <c r="D153" i="6"/>
  <c r="D222" i="3"/>
  <c r="E36" i="1"/>
  <c r="C78" i="4"/>
  <c r="D132" i="6"/>
  <c r="D202" i="3"/>
  <c r="C12" i="8"/>
  <c r="D149" i="3"/>
  <c r="C66" i="4"/>
  <c r="D115" i="6"/>
  <c r="D90" i="3"/>
  <c r="C51" i="4"/>
  <c r="D46" i="6"/>
  <c r="E9" i="1"/>
  <c r="I2" i="1" s="1"/>
  <c r="C42" i="4"/>
  <c r="D37" i="6"/>
  <c r="D69" i="3"/>
  <c r="D47" i="3"/>
  <c r="J3" i="3" s="1"/>
  <c r="C26" i="4"/>
  <c r="J4" i="6" l="1"/>
  <c r="G3" i="4"/>
  <c r="I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99" authorId="0" shapeId="0" xr:uid="{6C109B8A-FA0F-4D35-AADD-F614EE3840DA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należy oszacować nową wartość podaną do ubezpieczenia w związku ze zwiększeniem wartości środka</t>
        </r>
      </text>
    </comment>
  </commentList>
</comments>
</file>

<file path=xl/sharedStrings.xml><?xml version="1.0" encoding="utf-8"?>
<sst xmlns="http://schemas.openxmlformats.org/spreadsheetml/2006/main" count="4278" uniqueCount="1727">
  <si>
    <t>lp.</t>
  </si>
  <si>
    <t>rok budowy</t>
  </si>
  <si>
    <t xml:space="preserve">suma ubezpieczenia </t>
  </si>
  <si>
    <t>rodzaj wartości (KB- księgowa brutto lub  O- odtworzeniowa)</t>
  </si>
  <si>
    <t>materiały budowlane</t>
  </si>
  <si>
    <t>powierzchnia użytkowa w m²</t>
  </si>
  <si>
    <t>ilość kondygnacji</t>
  </si>
  <si>
    <t>ściany</t>
  </si>
  <si>
    <t>stropy</t>
  </si>
  <si>
    <t>dach</t>
  </si>
  <si>
    <t>Razem</t>
  </si>
  <si>
    <t>Lp.</t>
  </si>
  <si>
    <t xml:space="preserve">Nazwa  </t>
  </si>
  <si>
    <t>Rok produkcji</t>
  </si>
  <si>
    <t>ŚRODKI TRWAŁE - podział na grupy</t>
  </si>
  <si>
    <t>grupa 014 (zbiory biblioteczne)</t>
  </si>
  <si>
    <t>RAZEM</t>
  </si>
  <si>
    <t>Wykaz sprzętu elektronicznego przenośnego</t>
  </si>
  <si>
    <t xml:space="preserve">środki obrotowe </t>
  </si>
  <si>
    <t>Grupa III</t>
  </si>
  <si>
    <t>Grupa V</t>
  </si>
  <si>
    <t>Grupa VII (po wyłączeniu pojazdów podlegajacych rejestracji)</t>
  </si>
  <si>
    <t>cena zakupu/wytworzenia</t>
  </si>
  <si>
    <t>WARTOŚĆ KSIĘGOWA BRUTTO (łączna wartość wszystkich środków ewidencjonowanych w poszczególnej grupie księgowej)</t>
  </si>
  <si>
    <t>L.p.</t>
  </si>
  <si>
    <t>Nr rejestracyjny</t>
  </si>
  <si>
    <t>Marka</t>
  </si>
  <si>
    <t>Nr nadwozia</t>
  </si>
  <si>
    <t>Pojemność</t>
  </si>
  <si>
    <t>Ładowność / masa całkowita</t>
  </si>
  <si>
    <t>Ilość miejsc</t>
  </si>
  <si>
    <t>AC</t>
  </si>
  <si>
    <t>Od</t>
  </si>
  <si>
    <t>Do</t>
  </si>
  <si>
    <t>Wartość aktualna</t>
  </si>
  <si>
    <t>Nazwa sprzętu</t>
  </si>
  <si>
    <t>wartość brutto</t>
  </si>
  <si>
    <t xml:space="preserve">Nazwa: </t>
  </si>
  <si>
    <t>Adres siedziby</t>
  </si>
  <si>
    <t>REGON</t>
  </si>
  <si>
    <t>PKD (należy wymienić wszystkie)</t>
  </si>
  <si>
    <t>dokładny opis przedmiotu działalności</t>
  </si>
  <si>
    <t>Adresy wszystkich lokalizacji w których prowadzona jest działalność (również działki, miejsca w których znajduje się ubezpieczone mienie):</t>
  </si>
  <si>
    <t>KRS</t>
  </si>
  <si>
    <t>ilość</t>
  </si>
  <si>
    <t>Wartość</t>
  </si>
  <si>
    <t>Rodzaj wartości</t>
  </si>
  <si>
    <t>1.</t>
  </si>
  <si>
    <t>2.</t>
  </si>
  <si>
    <t>3.</t>
  </si>
  <si>
    <t>4.</t>
  </si>
  <si>
    <t>czy podlega konserwatorowi zabytków (tak/nie)</t>
  </si>
  <si>
    <t>budowle</t>
  </si>
  <si>
    <t>Rok  budowy</t>
  </si>
  <si>
    <t xml:space="preserve">Wartość </t>
  </si>
  <si>
    <t>Lokalizacja (adres)</t>
  </si>
  <si>
    <t>rodzaj wartości (KB, odtworzeniowa)</t>
  </si>
  <si>
    <t>Rodzaj zgodnie z dowodem rejestracyjnym</t>
  </si>
  <si>
    <t>Leasing (tak/nie)</t>
  </si>
  <si>
    <t>model, typ</t>
  </si>
  <si>
    <t>NIP</t>
  </si>
  <si>
    <t>CHARAKTERYSTYKA JEDNOSTKI</t>
  </si>
  <si>
    <t>Lokalizacja</t>
  </si>
  <si>
    <t>Rok instalacji</t>
  </si>
  <si>
    <t>Wykaz budynków</t>
  </si>
  <si>
    <t xml:space="preserve">lokalizacja </t>
  </si>
  <si>
    <t>Liczba pracowników</t>
  </si>
  <si>
    <t>liczba uczniów/wychowanków/pensjonariuszy</t>
  </si>
  <si>
    <t>System pracy</t>
  </si>
  <si>
    <r>
      <t xml:space="preserve">Wykaz sprzętu elektronicznego </t>
    </r>
    <r>
      <rPr>
        <b/>
        <u/>
        <sz val="11"/>
        <color indexed="8"/>
        <rFont val="Calibri"/>
        <family val="2"/>
        <charset val="238"/>
      </rPr>
      <t>stacjonarnego</t>
    </r>
  </si>
  <si>
    <t>przeprowadzone remonty generalne np. wymiana dachu, okien, termomodernizacja)</t>
  </si>
  <si>
    <t>stan techniczny (zły, dostateczny, dobry, bardzo dobry)</t>
  </si>
  <si>
    <t>budynek (nazwa)</t>
  </si>
  <si>
    <t>budynek podpiwniczony? (tak/nie)</t>
  </si>
  <si>
    <t>żródło ogrzewania</t>
  </si>
  <si>
    <t>Wartość księgowa brutto/odtworzeniowa</t>
  </si>
  <si>
    <t>Grupa IV (bez sprzętów elektronicznych do 8 lat wykazanych w tabelach sprzet elektroniczny stacjonarny i przenośny)</t>
  </si>
  <si>
    <t>Grupa VI (bez sprzętów elektronicznych do 8 lat wykazanych w tabelach sprzet elektroniczny stacjonarny i przenośny)</t>
  </si>
  <si>
    <t>Grupa VIII (bez sprzętów elektronicznych do 8 lat wykazanych w tabelach sprzet elektroniczny stacjonarny i przenośny)</t>
  </si>
  <si>
    <t>Środki niskocenne/grupa 013 (bez sprzętów elektronicznych do 8 lat wykazanych w tabelach sprzet elektroniczny stacjonarny i przenośny)</t>
  </si>
  <si>
    <t>TAK</t>
  </si>
  <si>
    <t>NIE</t>
  </si>
  <si>
    <t>max. wartość środków obrotowych oraz lokalizacje w których są przechowywane</t>
  </si>
  <si>
    <t xml:space="preserve">Biblioteka Publiczna Miasta i Gminy Łapy </t>
  </si>
  <si>
    <t>18 – 100 Łapy, ul. Nowy Rynek 15</t>
  </si>
  <si>
    <t>966-10-29-620</t>
  </si>
  <si>
    <t>050367606</t>
  </si>
  <si>
    <t xml:space="preserve">91.01.A </t>
  </si>
  <si>
    <t>podstawowy</t>
  </si>
  <si>
    <t>Działalność bibliotek publicznych (gromadzenie i udostępnianie zbiorów różnego typu na miejscu i na zewnątrz, działalność kulturalno-oświatowa dla różnych grup wiekowych)</t>
  </si>
  <si>
    <t>Biblioteka główna w Łapach ul. Nowy Rynek 15, 18-100 Łapy; Filia Biblioteczna w Daniłowie Dużym 53, 18-112 Poświętne; Filia Biblioteczna w Płonce Kościelnej 66, 18-100 Łapy; Filia Biblioteczna w Uhowie ul.Kościelna 42, 18-100 Łapy</t>
  </si>
  <si>
    <t xml:space="preserve">ul. Nowy Rynek 15 lokal nr 7 </t>
  </si>
  <si>
    <t xml:space="preserve"> dobry</t>
  </si>
  <si>
    <t xml:space="preserve"> 657,80 m2</t>
  </si>
  <si>
    <t xml:space="preserve">miejska śieć cieplna </t>
  </si>
  <si>
    <t xml:space="preserve">ul. Nowy Rynek 15 lokal nr 4 </t>
  </si>
  <si>
    <t>dobry</t>
  </si>
  <si>
    <t xml:space="preserve"> 295 m2</t>
  </si>
  <si>
    <t xml:space="preserve">Biblioteka Publiczna Miasta i Gminy </t>
  </si>
  <si>
    <t>TAK (łącznie z instalacją rekuperacji i systemu przeciwpożarowego)</t>
  </si>
  <si>
    <t>Biblioteka Publiczna Miasta i Gminy Łapy</t>
  </si>
  <si>
    <t>Serwer Dell T430 E5-2620v3 24GB</t>
  </si>
  <si>
    <t>2016</t>
  </si>
  <si>
    <t>UPS APC SMC1000I</t>
  </si>
  <si>
    <t>2018</t>
  </si>
  <si>
    <t>Komputer AiO DELL Windows 10Prof + UPS</t>
  </si>
  <si>
    <t>2019</t>
  </si>
  <si>
    <t>Urządzenie wielofunkcyjne RICOH MP C2011</t>
  </si>
  <si>
    <t>Urządzenie wielofunkcyjne RICOH IM2702</t>
  </si>
  <si>
    <t>Drukarka do kart ZEBRA ZC300</t>
  </si>
  <si>
    <t>Zestaw komputerowy Lenovo V530</t>
  </si>
  <si>
    <t>2020</t>
  </si>
  <si>
    <t>Zestaw komputerowy TH Alplast ADS-S26</t>
  </si>
  <si>
    <t>Urządzenie wielofunkcyjne Canon MF742 cdw</t>
  </si>
  <si>
    <t>Urządzenie wielofunkcyjne Canon MF443 dw</t>
  </si>
  <si>
    <t>Drukarka kart Zebra ZC300</t>
  </si>
  <si>
    <t>Centrala zabezpieczająca iPad 6 szt.</t>
  </si>
  <si>
    <t>Infokiosk TOTEM MONOLIT 32</t>
  </si>
  <si>
    <t>Zestaw gamingowy do Sali Widowiskowo-Multimedialnej</t>
  </si>
  <si>
    <t>Zestaw gamingowy do Oddziału dla Dzieci</t>
  </si>
  <si>
    <t>Drukarka etykiet</t>
  </si>
  <si>
    <t>Drukarka HP LASERJET PRO M203DN</t>
  </si>
  <si>
    <t>Drukarka Brother HL-1223WE</t>
  </si>
  <si>
    <t>Mysz + klawiatura dla niepełnosprawnych (3szt.)</t>
  </si>
  <si>
    <t>Myszka + klawiatura + podkładka gaming (7 szt.)</t>
  </si>
  <si>
    <t>Serwer plików NAS  Asustor</t>
  </si>
  <si>
    <t>Zasilacz awaryjny MPRT</t>
  </si>
  <si>
    <t>Zestaw komputerowy Dell Desktop Vostro</t>
  </si>
  <si>
    <t xml:space="preserve">Notebook Dell Vostro 3578 + oprogramowanie Office </t>
  </si>
  <si>
    <t>Laptop Dell Vostro 3591</t>
  </si>
  <si>
    <t>Projektor przenośny "Podłoga interaktywna"</t>
  </si>
  <si>
    <t>Telefon komórkowy Samsung Galaxy J3</t>
  </si>
  <si>
    <t>Aparat cyfrowy NIKON COOLPIX B500+Torba</t>
  </si>
  <si>
    <t>Kamera cyfrowa JVC + karta pamięci + statyw</t>
  </si>
  <si>
    <t>Czytnik do kodów (14 szt.)</t>
  </si>
  <si>
    <t>Tablet Huawei + Gra Scottie + Robot Photon</t>
  </si>
  <si>
    <t>Czytnik kodów HDWR HD44</t>
  </si>
  <si>
    <t xml:space="preserve">Notebook </t>
  </si>
  <si>
    <t xml:space="preserve">Laptop GATEWAY </t>
  </si>
  <si>
    <t>Laptop ACER</t>
  </si>
  <si>
    <t>Zestaw mikrofonów Shure BLX288E/PG58-H8E</t>
  </si>
  <si>
    <t>Zestaw nagłośnieniowy (kolumna JBL IRX112BT 2 szt. subwoofer 1 szt., statyw kolumnowy 2 szt.)</t>
  </si>
  <si>
    <t xml:space="preserve">Dźwig </t>
  </si>
  <si>
    <t>FB Uhowo</t>
  </si>
  <si>
    <t>FB Płonka Kościelna</t>
  </si>
  <si>
    <t>FB Daniłowo Duże</t>
  </si>
  <si>
    <t>Łapy</t>
  </si>
  <si>
    <t>Miejsce uzytkowania</t>
  </si>
  <si>
    <t>ul. Gen. Wł. Sikorskiego 24,  18-100 Łapy</t>
  </si>
  <si>
    <t>050844348</t>
  </si>
  <si>
    <t>6920Z</t>
  </si>
  <si>
    <t>obsługa finansowo-księgowa szkół podstawowych, przedszkoli, żłobka, Ośrodka Przedsiębiorczości i Ośrodka Kultury Fizycznej</t>
  </si>
  <si>
    <t>Przychód roczny</t>
  </si>
  <si>
    <t>brak</t>
  </si>
  <si>
    <t>podstawowy system pracy</t>
  </si>
  <si>
    <t>BIURO OBSŁUGI SZKÓŁ SAMORZĄDOWYCH</t>
  </si>
  <si>
    <t>Drukarka HP LaserJet P1102 CE651A</t>
  </si>
  <si>
    <t>Drukarka HP LJPro 400 M402</t>
  </si>
  <si>
    <t>Komputer PC AiW H150/4GB/256GBSSD</t>
  </si>
  <si>
    <t>Monitor PHILIPS 21,5</t>
  </si>
  <si>
    <t>5.</t>
  </si>
  <si>
    <t>Drukarka HP Laser Jet Pro M12a</t>
  </si>
  <si>
    <t>6.</t>
  </si>
  <si>
    <t>Zasilacz awaryjny Qoltec UPS</t>
  </si>
  <si>
    <t>7.</t>
  </si>
  <si>
    <t>Mikrotic router</t>
  </si>
  <si>
    <t>8.</t>
  </si>
  <si>
    <t>Drukarka nHP M12A</t>
  </si>
  <si>
    <t>9.</t>
  </si>
  <si>
    <t xml:space="preserve">Drukarka Kyccera ECOSYSvP2040 </t>
  </si>
  <si>
    <t>10.</t>
  </si>
  <si>
    <t>Niszczarka automatyczna HSM</t>
  </si>
  <si>
    <t>11.</t>
  </si>
  <si>
    <t>Komputer PC 290 G3 MT</t>
  </si>
  <si>
    <t>12.</t>
  </si>
  <si>
    <t>Drukarka laserowa HP LJPro M404DN</t>
  </si>
  <si>
    <t>13.</t>
  </si>
  <si>
    <t>Komputer DELL 706015 8GEN</t>
  </si>
  <si>
    <t>14.</t>
  </si>
  <si>
    <t>Komputer Dell Optiplex 7060SFF</t>
  </si>
  <si>
    <t>15.</t>
  </si>
  <si>
    <t>Komputer Dell Vostro 3888</t>
  </si>
  <si>
    <t>16.</t>
  </si>
  <si>
    <t>Drukarka HP Laserjet M404DN</t>
  </si>
  <si>
    <t>17.</t>
  </si>
  <si>
    <t>Komputer DELL V3710I5/12400/16/512/WW11P</t>
  </si>
  <si>
    <t>18.</t>
  </si>
  <si>
    <t>UPS zasilacza awaryjny VOLT</t>
  </si>
  <si>
    <t>SUMA</t>
  </si>
  <si>
    <t>BRAK</t>
  </si>
  <si>
    <t>CENTRUM OPIEKUŃCZO-MIESZKALNE W DANIŁOWIE DUŻYM</t>
  </si>
  <si>
    <t>DANIŁOWO DUŻE 61</t>
  </si>
  <si>
    <t xml:space="preserve">usługa zamieszkania </t>
  </si>
  <si>
    <t>usługi opiekuńcze</t>
  </si>
  <si>
    <t>specjalistyczne usługi opiekuńcze</t>
  </si>
  <si>
    <t>usługa wyżywienia</t>
  </si>
  <si>
    <t>usługa pobytu dziennego i całodobowego</t>
  </si>
  <si>
    <t>Świadczenie usług opiekuńczych, specjalistycznych usług opiekuńczych uczestnikom dziennego i całodobowego pobytu</t>
  </si>
  <si>
    <t>Daniłowo Duże 61, Gmina Łapy, działka geod.2</t>
  </si>
  <si>
    <t>podstawowy, równoważny</t>
  </si>
  <si>
    <t>liczba pensjonariuszy</t>
  </si>
  <si>
    <t xml:space="preserve">CENTRUM OPIEKUŃCZO-MIESZKALNE </t>
  </si>
  <si>
    <t>Daniłowo Duże 61, Gmina Łapy dz. Nr geod.2</t>
  </si>
  <si>
    <t>BARDZO DOBRY</t>
  </si>
  <si>
    <t>POMPA CIEPŁA</t>
  </si>
  <si>
    <t>urządzenie wielofunkcyjne HP laserlet</t>
  </si>
  <si>
    <t>urządzenie wielofunkcyjne Hpcolor laserlet</t>
  </si>
  <si>
    <t>telewizor Philips Led</t>
  </si>
  <si>
    <t>pralka bosch</t>
  </si>
  <si>
    <t>suszarka bosch</t>
  </si>
  <si>
    <t>orbitrek treningowy</t>
  </si>
  <si>
    <t>rower magnetyczny</t>
  </si>
  <si>
    <t>bieżnia PIONEER R2</t>
  </si>
  <si>
    <t>generator pary Philips</t>
  </si>
  <si>
    <t>odkurzacz piorący</t>
  </si>
  <si>
    <t>power audio sony</t>
  </si>
  <si>
    <t>robot planetarny BOSCH</t>
  </si>
  <si>
    <t>smart SN058soBo26123</t>
  </si>
  <si>
    <t>lampa</t>
  </si>
  <si>
    <t>wiertarko wkrętarka sieciowa</t>
  </si>
  <si>
    <t>sonda laserowa</t>
  </si>
  <si>
    <t>DELL Vestro3515R3</t>
  </si>
  <si>
    <t>smartfon SAMSUNG</t>
  </si>
  <si>
    <t>monitoring</t>
  </si>
  <si>
    <t>Srodki trwałe</t>
  </si>
  <si>
    <t>Centrum Usług Społecznych w Łapach</t>
  </si>
  <si>
    <t>ul. Główna 50, 18-100 Łapy</t>
  </si>
  <si>
    <t>966-05-91-331</t>
  </si>
  <si>
    <t>Centrum Usług Społecznych w Łapach jest Jednostką Samorządu Terytorialnego działającą na podstawie ustaw i rozporządzeń Rzeczypospolitej Polskiej. Strukturę CUS stanowią działy: Organizacyjny, Finansowo-Księgowy, ds. Świadczeń, Zespół do spraw realizacji zadań z zakresu pomocy społecznej, Zespół do spraw organizowania usług społecznych, Świetlica Socjoterapeutyczna, DD Senior +, Klub Senior +, Klub Integracji Społecznej, Klub Wolontariusza. Nie jest prowadzona stołówka.</t>
  </si>
  <si>
    <t>ul. Główna 50, 18-100 Łapy, ul. Leśnikowska 54, 18-100 Łapy</t>
  </si>
  <si>
    <t xml:space="preserve">Podstawowy system czasu pracy 8h. </t>
  </si>
  <si>
    <t>Budynek biurowy</t>
  </si>
  <si>
    <t>cegła</t>
  </si>
  <si>
    <t>beton</t>
  </si>
  <si>
    <t>wełna mineralna i papa</t>
  </si>
  <si>
    <t>remont kapitalny 2013r</t>
  </si>
  <si>
    <t>CO</t>
  </si>
  <si>
    <t>Budynek DDSenior+, Klub Senior+ ,KIS, Klub Wolontariusza</t>
  </si>
  <si>
    <t>ul. Leśnikowska 54, 18-100 Łapy</t>
  </si>
  <si>
    <t>suporeks</t>
  </si>
  <si>
    <t>wełna mineralna i papa oraz styropapa</t>
  </si>
  <si>
    <t>częściowy remont kapitalny 2020, częściowy remont kapitalny 2021, docieplenie stropodachu 2021</t>
  </si>
  <si>
    <t>Budynek Świetlicy Socjoterapeutycznej</t>
  </si>
  <si>
    <t>blachodachówka</t>
  </si>
  <si>
    <t>remont kapitalny 2013r; wymiana poszycia dachowego 2015r; termomodernizacja 2017r</t>
  </si>
  <si>
    <t>Ksero CANON IR2520</t>
  </si>
  <si>
    <t>CUS</t>
  </si>
  <si>
    <t>Stacjonarny DELL Vostro V3650MT</t>
  </si>
  <si>
    <t>Monitor 21,5" LCD  DELL</t>
  </si>
  <si>
    <t>Drukarka HP Pro</t>
  </si>
  <si>
    <t>Świetlica</t>
  </si>
  <si>
    <t>Drukarka Brother MFC5720 urz wielofunkc</t>
  </si>
  <si>
    <t>DDS+</t>
  </si>
  <si>
    <t>Uwielofunkc. Brother MFC-28650CDW</t>
  </si>
  <si>
    <t>Uwielofunkc. Brother MFC-L353</t>
  </si>
  <si>
    <t>Komputer HP 800 SFF</t>
  </si>
  <si>
    <t>Urz wielof. FAX HPM227</t>
  </si>
  <si>
    <t>Switch UBIQUITI</t>
  </si>
  <si>
    <t>Router UBIQUITI</t>
  </si>
  <si>
    <t>UBIQUITI UNIFI</t>
  </si>
  <si>
    <t>Dysk Seagate</t>
  </si>
  <si>
    <t>Kamera IP Kenik</t>
  </si>
  <si>
    <t>Switch cisco</t>
  </si>
  <si>
    <t>kamera HDCUI DAHUA (nr2 w rejestratorze)</t>
  </si>
  <si>
    <t>Drukarka Brother MFC-L3770CDW</t>
  </si>
  <si>
    <t>kserokopiarka konica minolta 227</t>
  </si>
  <si>
    <t>projektor InFocus IN 119HDG</t>
  </si>
  <si>
    <t>Urządzenie wielofunkcyjne HPLaserPro</t>
  </si>
  <si>
    <t>PC DELL</t>
  </si>
  <si>
    <t>PC DELL VOSTRO</t>
  </si>
  <si>
    <t>Drukarka Brother HL-L6400DW</t>
  </si>
  <si>
    <t>Kserokopiarka Konica minolta bizhub C454e</t>
  </si>
  <si>
    <t>Komputer PC DELL Vostro</t>
  </si>
  <si>
    <t>Monitor 238 LCD</t>
  </si>
  <si>
    <t>Drukarka Brother MFC-8690CDW</t>
  </si>
  <si>
    <t>Komputer Dell Vostro</t>
  </si>
  <si>
    <t xml:space="preserve">Drukarka </t>
  </si>
  <si>
    <t>Niszczarka HSM Securio</t>
  </si>
  <si>
    <t>laptop DELL Vostro5568</t>
  </si>
  <si>
    <t>Notebook Hp ProBook 440G3 14"</t>
  </si>
  <si>
    <t>laptop DELL Inspirion 3553</t>
  </si>
  <si>
    <t>Notebook Dell 3520</t>
  </si>
  <si>
    <t>2023</t>
  </si>
  <si>
    <t>laptop asus</t>
  </si>
  <si>
    <t>notebook DELL VOSTRO 3568</t>
  </si>
  <si>
    <t>notebook DELL Vostro 3568</t>
  </si>
  <si>
    <t>Laptop DELL Inspirion 5567</t>
  </si>
  <si>
    <t>Dysk zewnętrzny Sincon Power</t>
  </si>
  <si>
    <t>Laptop DELL Vostro 15</t>
  </si>
  <si>
    <t>Notebook DELL Vostro V3583</t>
  </si>
  <si>
    <t>Dysk zewn 1 TB Verbatim</t>
  </si>
  <si>
    <t>Laptop DELL VOSTRO3580</t>
  </si>
  <si>
    <t>dysk</t>
  </si>
  <si>
    <t>Laptop Acer Aspire</t>
  </si>
  <si>
    <t>smartfon samsung</t>
  </si>
  <si>
    <t>Laptop HP255G7+MsOffice2019H&amp;B</t>
  </si>
  <si>
    <t>Laptop HP 15s-eq 1009nw + MsOffice2019H&amp;B</t>
  </si>
  <si>
    <t>Laptop HP 15s-eq 1009nw</t>
  </si>
  <si>
    <t>Laptop DELL VOSTRO3500</t>
  </si>
  <si>
    <t>Smartfon samsung galaxy S20 FE 5G</t>
  </si>
  <si>
    <t>Notebook DELL Vostro 3510</t>
  </si>
  <si>
    <t>Notebook DELL Vostro</t>
  </si>
  <si>
    <t>Laptop DELL Vostro 3510 Win11</t>
  </si>
  <si>
    <t>Laptop DELL Vostro 3510</t>
  </si>
  <si>
    <t>2024</t>
  </si>
  <si>
    <t xml:space="preserve">Zielona Karta (tak/nie) </t>
  </si>
  <si>
    <t>BIA 156AA</t>
  </si>
  <si>
    <t>przyczepa</t>
  </si>
  <si>
    <t>TEMA BOX</t>
  </si>
  <si>
    <t>przyczepka samochodowa</t>
  </si>
  <si>
    <t>SWH2360S0GBO76902</t>
  </si>
  <si>
    <t>BIA 61077</t>
  </si>
  <si>
    <t>DACIA</t>
  </si>
  <si>
    <t>DUSTER</t>
  </si>
  <si>
    <t>osobowy</t>
  </si>
  <si>
    <t>VF1HJD20X64404136</t>
  </si>
  <si>
    <t>BIA 76777</t>
  </si>
  <si>
    <t>MAN</t>
  </si>
  <si>
    <t>TGE</t>
  </si>
  <si>
    <t>osobowy przewóz osób Niepełnosprawnych, specjalistyczny</t>
  </si>
  <si>
    <t>WMA03VUY0M9016997</t>
  </si>
  <si>
    <t>BIA 250AK</t>
  </si>
  <si>
    <t>SVNFA850A00008505</t>
  </si>
  <si>
    <t>serwer</t>
  </si>
  <si>
    <t>schodołaz</t>
  </si>
  <si>
    <t xml:space="preserve">schodołaz </t>
  </si>
  <si>
    <t>DOM KULTURY W ŁAPACH</t>
  </si>
  <si>
    <t>ul. Główna 8, 18-100 Łapy</t>
  </si>
  <si>
    <t>966-05-73-936</t>
  </si>
  <si>
    <t>9004Z</t>
  </si>
  <si>
    <t>Działalność kulturalna</t>
  </si>
  <si>
    <t>WDK Uhowo, WDK Płonka Kościelna, WDK Łapy-Szołajdy, Świetlica Wiejska Bokiny, Świetlica Wiejska Łupianka Stara</t>
  </si>
  <si>
    <t>3.302.741,00</t>
  </si>
  <si>
    <t>Równoważny</t>
  </si>
  <si>
    <t>Budynek użyteczności publicznej na cele kulturalno - edukacyjne</t>
  </si>
  <si>
    <t>18-100 Łapy, ul. Główna 8</t>
  </si>
  <si>
    <t>mur</t>
  </si>
  <si>
    <t>płyty kanałowe</t>
  </si>
  <si>
    <t>drewno + blacha</t>
  </si>
  <si>
    <t>bardzo dobry</t>
  </si>
  <si>
    <t>tak</t>
  </si>
  <si>
    <t>nie</t>
  </si>
  <si>
    <t>sieć miejska</t>
  </si>
  <si>
    <t>telebim P16.9 kabin 1.024x1.208</t>
  </si>
  <si>
    <t>zestaw komputerowy ASUS</t>
  </si>
  <si>
    <t>zestaw komputerowy RYZEN 5+monitor 24s/n EIZO</t>
  </si>
  <si>
    <t>system monitoringu</t>
  </si>
  <si>
    <t>serwer SYNOLOGY</t>
  </si>
  <si>
    <t>podesty sceniczne stałe ALUDECK LIGHT HEXA</t>
  </si>
  <si>
    <t>mikser AR8 USB</t>
  </si>
  <si>
    <t>keyboard aranżer KORG PA 700</t>
  </si>
  <si>
    <t>router Board Cloude Core Router CCR1009-7G-1C-1S+RACK.1U</t>
  </si>
  <si>
    <t>odtwarzacz Blu Ray Sony UBPX800M2B</t>
  </si>
  <si>
    <t>YAMAHA STAGEPAS 600 BT - zestaw nagłośnieniowy</t>
  </si>
  <si>
    <t>UPS GT S 2000VA/1800 W 8xlEC online rack/tower 19*2U</t>
  </si>
  <si>
    <t>komputer PC M4 2400/P16/S128+H1WINDOWS 10 PRO MAK PL (DK17)</t>
  </si>
  <si>
    <t>kasa fiskalna Elzab K10 Online BT/Wiffi EX</t>
  </si>
  <si>
    <t>komputer PC M4 2400/P16/S128+H1WINDOWS 10 PRO MAK PL (DK16)</t>
  </si>
  <si>
    <t>Ekspres AUT ECAm23.460.S</t>
  </si>
  <si>
    <t>HUDSON 9x8 Domek Metalowy</t>
  </si>
  <si>
    <t>drukarka KYOCERA M5621COW</t>
  </si>
  <si>
    <t>drukarka EPSON Sure Color S.C. P9500</t>
  </si>
  <si>
    <t>kserokopiarka CANON IR Adwance C5535i</t>
  </si>
  <si>
    <t>instalacja multimedialna na Sali widowiskowej: projektor multimedialny laserowy z optyką - 1szt+ekran napinany na ramie aluminiowej - 1szt uchwyt do montażu projektora - 1szt, mikser scaller video - 1szt ekstender sygnału - 1szt okablowanie  - 1szt</t>
  </si>
  <si>
    <t>projektor 1 szt+ekran elektrycznie rozwijany 1 szt</t>
  </si>
  <si>
    <t>zegar elewacyjny 1 szt</t>
  </si>
  <si>
    <t>koło garncarskie 1 szt</t>
  </si>
  <si>
    <t>piec do wypalania ceramiki 1 szt</t>
  </si>
  <si>
    <t>syrena alarmowa DSE 1200S 1 kpl</t>
  </si>
  <si>
    <t>wyposażenie Sali widowiskowej Oświetlenie sceny - Załącznik nr 7 poz. A</t>
  </si>
  <si>
    <t>wyposażenie Sali widowiskowej Mechanika Sceny - Załącznik nr 7 poz. B</t>
  </si>
  <si>
    <t>wyposażenie Sali widowiskowej Nagłośnienie - Załącznik nr 7 poz. C</t>
  </si>
  <si>
    <t>monitoring centrala telefoniczna, komputery z osprzętem - Załącznik nr 7 poz. D</t>
  </si>
  <si>
    <t>mównica+półki buk</t>
  </si>
  <si>
    <t>lodówka Midea MDRB424FGF011</t>
  </si>
  <si>
    <t>pianino cyfrowe YAMAHA YDP-145B</t>
  </si>
  <si>
    <t>zestaw nagłośnieniowy BEHRINGER EPS500MP3</t>
  </si>
  <si>
    <t>odkurzacz KARCHER piorący PUZZI 10/1</t>
  </si>
  <si>
    <t>szorowarka KARCHER BD43/35 C EP</t>
  </si>
  <si>
    <t>zmywarka SHARP QW-N113149EX-DE</t>
  </si>
  <si>
    <t>pralka AMICA MWAC610DL</t>
  </si>
  <si>
    <t>zestawy komputerów INTEL CORE, ASUS Geforce 5szt</t>
  </si>
  <si>
    <t>klimatyzator Gree Fairy 5kw i 7 kw z osprzętem WDK Płonka Kościelna</t>
  </si>
  <si>
    <t>klimatyzator Gree 5 kw wraz z osprzętem WDK Łapy Szołajdy</t>
  </si>
  <si>
    <t>kuchnia Amica 6118IED3.380HTaDp</t>
  </si>
  <si>
    <t>ruchoma głowa Wash Beam + Roto 19x15W - 2 sztuki</t>
  </si>
  <si>
    <t>kuchnia GORENJE MEKIS6101</t>
  </si>
  <si>
    <t>zmywarka BOSCH SMS4HVW45E 13KPL  WDK Płonka Kościelna</t>
  </si>
  <si>
    <t>ścianka wystawowa Galeria "Pod Zegarem"</t>
  </si>
  <si>
    <t>lodówka MPM-254-FF-51 WDK Uhowo</t>
  </si>
  <si>
    <t>stół bilardowy VIP Extra 9FT WDK Łapy Szołajdy</t>
  </si>
  <si>
    <t>odkurzacz BOSCH Unlimited 7</t>
  </si>
  <si>
    <t>Iphone 12, 64GB black MGJ53PM/A 5G</t>
  </si>
  <si>
    <t>laptop LENOVO Ideapad 330-15ARR 240GB Ssd/12/GB</t>
  </si>
  <si>
    <t>podesty sceniczne plenerowe ALUDECK LIGHT HEXA</t>
  </si>
  <si>
    <t>laptop LENOVO V-15-ADA</t>
  </si>
  <si>
    <t>statyw MANFROTTO HO55xPRO03+głowica Video Mandrotto 503HDV</t>
  </si>
  <si>
    <t>laptopy ACER 315-34-C552 6szt</t>
  </si>
  <si>
    <t>MAKITA dmuchawa spal./odkurzacz BHX2501 1,1KM</t>
  </si>
  <si>
    <t>klimatyzator przenośny YOER PACO2W</t>
  </si>
  <si>
    <t>Aparat Canon EOS R6 RF24-105 F4-7.1 S EU26,  obiektyw CANON RF50MM F1.8 STM</t>
  </si>
  <si>
    <t>Transmiter audio bezprzewodowy AUTO Profes. Stealth Wireless</t>
  </si>
  <si>
    <t>FBT PROMAXX 112A kolumna aktywna/1</t>
  </si>
  <si>
    <t xml:space="preserve">FBT PROMAXX 112A kolumna aktywna/2 </t>
  </si>
  <si>
    <t>Projektor OPTOMA UHD38X</t>
  </si>
  <si>
    <t>Ośrodek Kultury Fizycznej w Łapach</t>
  </si>
  <si>
    <t>18-100 Łapy, ul. Leśnikowska 18a</t>
  </si>
  <si>
    <t>966 12 83 488</t>
  </si>
  <si>
    <t>000986685</t>
  </si>
  <si>
    <t xml:space="preserve"> Ośrodek Kultury Fizycznej w Łapach dociera do mieszkańców miasta i gminy Łapy z bogatą ofertą sportową, w której znajdują się liczne imprezy i wydarzenia sportowe oraz regularne zajęcia sportowe. Dodatkow zajmujemy się utrzymaniem infrastruktury sportowej i rekreacyjnej która znajduje się pod naszą administracją.</t>
  </si>
  <si>
    <t>Stadion Miejski, ul Leśnikowska 18a, 18-100 Łapy</t>
  </si>
  <si>
    <t xml:space="preserve">dwuzmianowy </t>
  </si>
  <si>
    <t>Budynek socjalno -  gospodarczy  z szatniami i magazynkiem na stadionie miejskim w Łapach</t>
  </si>
  <si>
    <t>bloczki wapienne</t>
  </si>
  <si>
    <t>papa</t>
  </si>
  <si>
    <t>dostateczny</t>
  </si>
  <si>
    <t>elekryczne</t>
  </si>
  <si>
    <t xml:space="preserve">Budynek gospodarczy </t>
  </si>
  <si>
    <t>Uhowo – stadion, ul. Sportowa</t>
  </si>
  <si>
    <t>Budynek biurowy z szatniami i kotłownią</t>
  </si>
  <si>
    <t xml:space="preserve">cegła </t>
  </si>
  <si>
    <t xml:space="preserve">Blachodachówka </t>
  </si>
  <si>
    <t>150 m2</t>
  </si>
  <si>
    <t>olej opałowy</t>
  </si>
  <si>
    <t>Garaż blaszany – 4 sztuki</t>
  </si>
  <si>
    <t xml:space="preserve">blaszane </t>
  </si>
  <si>
    <t>blacha</t>
  </si>
  <si>
    <t>80 m2</t>
  </si>
  <si>
    <t>Kserokopiarka Canon</t>
  </si>
  <si>
    <t xml:space="preserve">Drukarka HP 1280 </t>
  </si>
  <si>
    <t>Monitor LG 21,5”</t>
  </si>
  <si>
    <t xml:space="preserve">Zestaw komputerowy </t>
  </si>
  <si>
    <t>kopiarka RICOH</t>
  </si>
  <si>
    <t xml:space="preserve">Systemy alarmowe </t>
  </si>
  <si>
    <t xml:space="preserve">Drukarka HP </t>
  </si>
  <si>
    <t>radio Philips</t>
  </si>
  <si>
    <t>Komputer PC Core</t>
  </si>
  <si>
    <t>Monitor Led Samsung 21,5”</t>
  </si>
  <si>
    <t>Drukarka urządzenie wielofunkcyjne</t>
  </si>
  <si>
    <t>Drukarka HP wielofunkcyjna</t>
  </si>
  <si>
    <t>Sprzęt nagłaśniający Amplimixer</t>
  </si>
  <si>
    <t>Kolumna</t>
  </si>
  <si>
    <t xml:space="preserve">Zestaw bezprzewodowy przenośny – mikrofony </t>
  </si>
  <si>
    <t>Wzmacniacz Żar GTX</t>
  </si>
  <si>
    <t>Komputer przenośny HP 550</t>
  </si>
  <si>
    <t>Sprzęt nagłaśniający bezprzewodowy</t>
  </si>
  <si>
    <t>Aparat fotograficzny Kodak</t>
  </si>
  <si>
    <t>Notebook HP 17-BY0061CL Windows 10</t>
  </si>
  <si>
    <t>Aparat fotograficzny Nikon B600</t>
  </si>
  <si>
    <t>Megafon</t>
  </si>
  <si>
    <t>Notebook Lenovo IdeaPad 100 Windows 10</t>
  </si>
  <si>
    <t xml:space="preserve">Tablica elektroniczna wyników z oprzyrządowaniem </t>
  </si>
  <si>
    <t xml:space="preserve">Kasa fiskalna Elizab Mini E </t>
  </si>
  <si>
    <t>Kasa fiskalna Elizab Mini K10 online BT/WiFi</t>
  </si>
  <si>
    <t>Grupa V Sprzęt – wyposażenie siłowni miejskiej</t>
  </si>
  <si>
    <t>Piec olejowy</t>
  </si>
  <si>
    <t>Pompa do studni głębinowej</t>
  </si>
  <si>
    <t>BIA TE75</t>
  </si>
  <si>
    <t>URSUS</t>
  </si>
  <si>
    <t>C 360</t>
  </si>
  <si>
    <t>Ciągnik rolniczy</t>
  </si>
  <si>
    <t>_</t>
  </si>
  <si>
    <t>BIA JE68</t>
  </si>
  <si>
    <t>przyczepka</t>
  </si>
  <si>
    <t>BIA015092011</t>
  </si>
  <si>
    <t xml:space="preserve">nie </t>
  </si>
  <si>
    <t>BIA 41717</t>
  </si>
  <si>
    <t xml:space="preserve">Volkswagen </t>
  </si>
  <si>
    <t>samochód osobowy</t>
  </si>
  <si>
    <t>WV2ZZZ70ZWX078584</t>
  </si>
  <si>
    <t xml:space="preserve"> 2 680 kg</t>
  </si>
  <si>
    <t>-</t>
  </si>
  <si>
    <t>Ośrodek Przedsiębiorczości w Łapach</t>
  </si>
  <si>
    <t>ul. Gen. Wł. Sikorskiego 22A</t>
  </si>
  <si>
    <t>9662023097 NIP GMINY: 9662106860</t>
  </si>
  <si>
    <t>200338833 REGON GMINY:050659094</t>
  </si>
  <si>
    <t>70.22.Z</t>
  </si>
  <si>
    <t xml:space="preserve">Ośrodek Przedsiębiorczości w Łapach (jednostka organizacyjna Gminy Łapy – jednostka budżetowa) na  zarządza i administruje budynkiem Inkubatora Przedsiębiorczości w Łapach, który został przekazany jej w trwały zarząd. Głównym jego celem działania jest realizacja zadań związanych ze wsparciem i upowszechnianiem idei samorządowej, a w szczególności tworzeniem warunków i wdrażaniem programów pobudzania aktywności obywatelskiej, w tym przedsiębiorczości.
W ramach realizacji zadań związanych z inkubowaniem przedsiębiorstw prowadzona jest działalność w zakresie: 
Udzielanie wszelkiej pomocy w tworzeniu i rozwijaniu przedsiębiorstw, a w szczególności:
udzielanie informacji o administracyjno-prawnych aspektach podejmowania i prowadzenia działalności gospodarczej, 
udostępnianie powierzchni, infrastruktury technicznej i wyposażenia IP, w tym najmu pomieszczeń biurowych na preferencyjnych warunkach, 
organizację szkoleń, warsztatów, seminariów i konferencji, 
doradztwo i pomoc w ubieganiu się o zewnętrzne wsparcie finansowe, 
doradztwo biznesowe, prawne, podatkowe i ekonomiczne, 
udostępnianie sali szkoleniowej i konferencyjnej. 
 2) Tworzenie specjalnych warunków organizacyjno-technicznych, ułatwiających powstawanie nowych i rozwój istniejących przedsiębiorstw. 
3) Aktywne przeciwdziałanie bezrobociu, w tym w szczególności aktywizacja społeczności do podejmowania działalności gospodarczej. 
4)  Pozyskiwanie zewnętrznych funduszy wspierających działalność IP. 
5) Wydawanie i redakcja lokalnej gazety – Gazeta Łapska
</t>
  </si>
  <si>
    <t>ul. Gen. Wł. Sikorskiego 22A 18-100 Łapy</t>
  </si>
  <si>
    <t>5 dni po 8h</t>
  </si>
  <si>
    <t xml:space="preserve">gaz (podłączenie do kotłowni Urzędu Miejskiego w Łapach </t>
  </si>
  <si>
    <t>Budynek biurowy Inkubator przedsiębiorczości</t>
  </si>
  <si>
    <t>Sikorskiego 22A</t>
  </si>
  <si>
    <t>kb</t>
  </si>
  <si>
    <t>cegła ceramiczna pełna, bloczek silikonowy</t>
  </si>
  <si>
    <t>żelbetowe wylewane</t>
  </si>
  <si>
    <t>stropodach pełny - płyta zelbetowa, 2 warstwy papy termozgrzewalne</t>
  </si>
  <si>
    <t>budynek przebudowany i oddany do uzytku w 08.2014</t>
  </si>
  <si>
    <t>db</t>
  </si>
  <si>
    <t xml:space="preserve">Kamera IP Dahua </t>
  </si>
  <si>
    <t>NAS SYNOLOGY ds.923 + serwer</t>
  </si>
  <si>
    <t>Serwer Cisco SG2220-26-K9-EU</t>
  </si>
  <si>
    <t>Dysk 4TB Seagate Nas IronWolf</t>
  </si>
  <si>
    <t>Switch TP-Link TL-SG1024D</t>
  </si>
  <si>
    <t>Zmywarka Beko</t>
  </si>
  <si>
    <t>Ekspres ciśnieniowy SAECO</t>
  </si>
  <si>
    <t>razem</t>
  </si>
  <si>
    <t>Komputer Dell Inspiron G55505</t>
  </si>
  <si>
    <t>Komputer Dell L3520</t>
  </si>
  <si>
    <t>Notebook ASUS B1500CEAE-BQ3019X</t>
  </si>
  <si>
    <t>Przedszkole nr 1 z Oddziałami Integracyjnymi w Łapach</t>
  </si>
  <si>
    <t>18-100 Łapy, ul. Polna 27</t>
  </si>
  <si>
    <t>Przedszkole dziesięciogodzinne z pełnym wyżywieniem , stołówki brak</t>
  </si>
  <si>
    <t>ul. Polna 27</t>
  </si>
  <si>
    <t>dzienny</t>
  </si>
  <si>
    <t>budynek przedszkola</t>
  </si>
  <si>
    <t>księgowa brutto</t>
  </si>
  <si>
    <t>cegła,styropian,tynk,płyt komorowe z poliwęglanu</t>
  </si>
  <si>
    <t>granulowana wełna mineralna skalna; papa</t>
  </si>
  <si>
    <t>termodernizacja budynku zakończona w 2014 r.</t>
  </si>
  <si>
    <t>Plac zabaw</t>
  </si>
  <si>
    <t>Kserokopiarka Konica</t>
  </si>
  <si>
    <t>Drukarka BROTHER</t>
  </si>
  <si>
    <t>Drukarka atramentowa EPSON ECONTANK L6270</t>
  </si>
  <si>
    <t>1599,00 ZŁ</t>
  </si>
  <si>
    <t>Tablica interaktywna  My Board</t>
  </si>
  <si>
    <t>Monitoring (4 kamery)</t>
  </si>
  <si>
    <t>Router ADSL Asus</t>
  </si>
  <si>
    <t>Wentylator x2</t>
  </si>
  <si>
    <t>Telefon Panasonic</t>
  </si>
  <si>
    <t>Drukarka Xerox</t>
  </si>
  <si>
    <t>Notebook Lenovo</t>
  </si>
  <si>
    <t>Notebook Acer</t>
  </si>
  <si>
    <t>Notebook Huawei</t>
  </si>
  <si>
    <t>Laptop HP x2</t>
  </si>
  <si>
    <t>Laptop Lenovox2</t>
  </si>
  <si>
    <t>Notebook HP</t>
  </si>
  <si>
    <t>Tablet Lenovo x17</t>
  </si>
  <si>
    <t>Projektor Acer</t>
  </si>
  <si>
    <t>Kamera internetowa x3</t>
  </si>
  <si>
    <t>Głośnik x2</t>
  </si>
  <si>
    <t>Laptop Dell Vostro x2</t>
  </si>
  <si>
    <t>Laptop Dell Vostro i5</t>
  </si>
  <si>
    <t>tablica multimedialna MAC 75" 4k</t>
  </si>
  <si>
    <t>Laptop Lenov IdeaPad3</t>
  </si>
  <si>
    <t>Niszczarka Fellowes</t>
  </si>
  <si>
    <t>urządzenie dźwigowe</t>
  </si>
  <si>
    <t>1980 r.</t>
  </si>
  <si>
    <t>platforma dźwigowa - winda</t>
  </si>
  <si>
    <t>2014 r.</t>
  </si>
  <si>
    <t>klimatyzacja</t>
  </si>
  <si>
    <t>Przedszkole nr 2</t>
  </si>
  <si>
    <t>Cmentarna 23, 18-100 Łapy</t>
  </si>
  <si>
    <t>966-13-94-561</t>
  </si>
  <si>
    <t>050215144</t>
  </si>
  <si>
    <t>8010A</t>
  </si>
  <si>
    <t>działalność oświatowa, prowadzona jest stołówka</t>
  </si>
  <si>
    <t>Daniłowo Duże</t>
  </si>
  <si>
    <t>Przedszkole( w tym mieszkanie lokatorskie)</t>
  </si>
  <si>
    <t>płaski</t>
  </si>
  <si>
    <t>- termoimodernizacja budynku 2014 ( ocieplanie ścian, zwenetrznych, ocieplanie stropodachu, wymiana stolarki okiennej, modernizacja,                    - 02.03.2021 wykonanie prac intstalacji fotowoltaicznej,                  - 01.09.2022 rozbudowa Przedszkola nr 2                               - 01.01.2024 dołożenie paneli do instalacji fotowoltaicznej.</t>
  </si>
  <si>
    <t>ta</t>
  </si>
  <si>
    <t>własna kotłownia gaz</t>
  </si>
  <si>
    <t>Zamiejsciowy Odział przedszkolny Przedszkola nr 2  w Łapach w Daniłowie Dużym</t>
  </si>
  <si>
    <t>własna kotłownia olej</t>
  </si>
  <si>
    <t>tablica interaktywna</t>
  </si>
  <si>
    <t>projektor Epson</t>
  </si>
  <si>
    <t>tablica ceramiczna</t>
  </si>
  <si>
    <t>projekt Epson</t>
  </si>
  <si>
    <t>wentylatory 4 szt</t>
  </si>
  <si>
    <t>Projektor Optoma X340UST,     Black 90C                             2022                   6836,34</t>
  </si>
  <si>
    <t>Kserokopiarka Konica Minolta Bizhub C220</t>
  </si>
  <si>
    <t>Projektor  Acer P1250B</t>
  </si>
  <si>
    <t>Laptop ASUS R556LJ-XO165T</t>
  </si>
  <si>
    <t>Laptop HP 250 G7</t>
  </si>
  <si>
    <t>Laptop lenovo Think Pad E 590</t>
  </si>
  <si>
    <t>Laptop acer B114 AMD A6</t>
  </si>
  <si>
    <t>Notebook/Laptop 15,6 Asus VivoBook 15 F515JA</t>
  </si>
  <si>
    <t>Monitor Dell</t>
  </si>
  <si>
    <t>ASUS VivoBook 17 A705MA-BX188T-szary</t>
  </si>
  <si>
    <t>Komputer Toschiba</t>
  </si>
  <si>
    <t>Komputer z monitorem</t>
  </si>
  <si>
    <t xml:space="preserve">Kserokopiarka </t>
  </si>
  <si>
    <t>HP P AVILION X 360 14-DH 1007 NE 8FM 82EAR#ABV RENEW</t>
  </si>
  <si>
    <t xml:space="preserve">Laptop " Otwarte drzwi" </t>
  </si>
  <si>
    <t>Podłoga interaktywna typu" Magiczny dywan"</t>
  </si>
  <si>
    <t xml:space="preserve">Laptop Acer TravelMateP2TMP215-41G3\ </t>
  </si>
  <si>
    <t>Laptop Acer TravelMateP2TMP215-41G3\</t>
  </si>
  <si>
    <t>Laptop Acer TrawelMateP2TMP215-41G3</t>
  </si>
  <si>
    <t>Monitor interaktywny myBoard SILVER 65</t>
  </si>
  <si>
    <t>Podstawa mobilna do monitora VIS 46 PLUS</t>
  </si>
  <si>
    <t xml:space="preserve">Mobilny zestaw nagłąśniający Ibiza PORT </t>
  </si>
  <si>
    <t>Rzutnik</t>
  </si>
  <si>
    <t>drukarka etykiet Brother PT -E110</t>
  </si>
  <si>
    <t>TABLETY KRUGER 25 szt</t>
  </si>
  <si>
    <t>TABLETY LENOVO m10</t>
  </si>
  <si>
    <t xml:space="preserve">Monitoring </t>
  </si>
  <si>
    <t>Tablet ThingPad E15 I5-10GEN 16/240GB SSD SHD WIN+OPROGRAMOWANIE</t>
  </si>
  <si>
    <t>laminarka</t>
  </si>
  <si>
    <t>kopiarka konica minolta c250i</t>
  </si>
  <si>
    <t>drukarka hp</t>
  </si>
  <si>
    <t>moinitor MAC75 4K</t>
  </si>
  <si>
    <t>odśnieżarka</t>
  </si>
  <si>
    <t>wkrętarka</t>
  </si>
  <si>
    <t>materiałówka</t>
  </si>
  <si>
    <t>Szkoła Podstawowa nr 1 z Oddziałami Integracyjnymi im. Świętego Jana Pawła II w Łapach</t>
  </si>
  <si>
    <t>ul. Polna 9</t>
  </si>
  <si>
    <t>000734481</t>
  </si>
  <si>
    <t>8520Z</t>
  </si>
  <si>
    <t>działalność oświatowa</t>
  </si>
  <si>
    <t>ul. Polna 9 
ul. Matejki 19 
18-100 Łapy</t>
  </si>
  <si>
    <t>liczba uczniów</t>
  </si>
  <si>
    <t>budynek szkoły, Segmenty A,B,C,D,E 
z dźwigiem osobowym</t>
  </si>
  <si>
    <t>cegła + ocieplenie styropianem</t>
  </si>
  <si>
    <t xml:space="preserve">termomodernizacja, wymiana okien, docieplenie stropodachów, 
wymiana instalacji c.o.  
 2014 r. </t>
  </si>
  <si>
    <t>3 430,00</t>
  </si>
  <si>
    <t>ciepłownia miejska</t>
  </si>
  <si>
    <t>budynek szkoły ze stołowką
 i dźwigiem osobowym</t>
  </si>
  <si>
    <t>ul. Matejki 19</t>
  </si>
  <si>
    <t>4 003 047,75 zł</t>
  </si>
  <si>
    <t>ściany zewnętrzne - elementy prefabrykowane typ cegła żerańska, fragmenty ścian przy klatce schodowej oraz między płytami z cegły pełnej palonej lub betonowe wylewne, sciany wewnętrzne prefabrykowane z cegły</t>
  </si>
  <si>
    <t>stropy prefabrykowane żelbetonowe kanałowe</t>
  </si>
  <si>
    <t xml:space="preserve">Termomodernizacja całego budynku i wymiana okien 2007 r. 
 Dobudowa wejścia do szkoły i windy - 2008 r.
</t>
  </si>
  <si>
    <t>7 272,90</t>
  </si>
  <si>
    <t>pomnik</t>
  </si>
  <si>
    <t>2010</t>
  </si>
  <si>
    <t>37 330,20 zł</t>
  </si>
  <si>
    <t>wielofunkcyjne urządzenie HP</t>
  </si>
  <si>
    <t>urządzenie wielofunkcyjne Samsung</t>
  </si>
  <si>
    <t xml:space="preserve">urządzenie wielofunkcyjne </t>
  </si>
  <si>
    <t>drukarka samsung</t>
  </si>
  <si>
    <t>urządzenie wielofunkcyjne</t>
  </si>
  <si>
    <t>urządzenie wielofuncyjne</t>
  </si>
  <si>
    <t>drukarka laserowa</t>
  </si>
  <si>
    <t>sieciowa drukarka laserowa</t>
  </si>
  <si>
    <t>urządzenie wielofunkcyjne HP laser Jet M26a</t>
  </si>
  <si>
    <t>urządzenie wielofunkcyjne HP laser Jet M26n</t>
  </si>
  <si>
    <t>drukarka HP Laser jet pro M15A A4</t>
  </si>
  <si>
    <t>urządzenie wielofunkcyjne BRTOHTER</t>
  </si>
  <si>
    <t>urządzenie wielofunkcyjne atramentowe Canon Pixma</t>
  </si>
  <si>
    <t>urządzenie wielofunkcyjne atramentowe canon pixma</t>
  </si>
  <si>
    <t>urządzenie wielofunkcyjne EPSON L6260</t>
  </si>
  <si>
    <t>urządzenie wielofunkcyjne atramentowe Brother</t>
  </si>
  <si>
    <t>monitor 17"LCD</t>
  </si>
  <si>
    <t>monitor</t>
  </si>
  <si>
    <t>zestaw komputerowy</t>
  </si>
  <si>
    <t>komputer PC Intel</t>
  </si>
  <si>
    <t>komputer all in one lEnovo</t>
  </si>
  <si>
    <t>zestaw komputerowy 6 szt.</t>
  </si>
  <si>
    <t>komputer PC athlon</t>
  </si>
  <si>
    <t>komputer</t>
  </si>
  <si>
    <t>monitor belinea</t>
  </si>
  <si>
    <t>komputer PC  premium</t>
  </si>
  <si>
    <t>zestaw komputerowy 10 szt.</t>
  </si>
  <si>
    <t xml:space="preserve">zestaw komputerowy </t>
  </si>
  <si>
    <t>zestaw komputerowy serwer</t>
  </si>
  <si>
    <t>zestawy komputerowe uczniowskie 9 szt.</t>
  </si>
  <si>
    <t>zestawy komp. z nagrywarką</t>
  </si>
  <si>
    <t>komputer dell vostro 12 szt.</t>
  </si>
  <si>
    <t>komputer dell vostro 3671 MT</t>
  </si>
  <si>
    <t xml:space="preserve">monitor dell </t>
  </si>
  <si>
    <t>serwer dell</t>
  </si>
  <si>
    <t>DELL 7060 i5 z oprogramowaniem</t>
  </si>
  <si>
    <t>podłoga interaktywna magiczny dywan</t>
  </si>
  <si>
    <t>samsung</t>
  </si>
  <si>
    <t>telewizor samsung</t>
  </si>
  <si>
    <t>rejestrator DAHUA</t>
  </si>
  <si>
    <t xml:space="preserve">kamera </t>
  </si>
  <si>
    <t>switch POE</t>
  </si>
  <si>
    <t>kamera IP Kenik</t>
  </si>
  <si>
    <t>kamera obrotowa</t>
  </si>
  <si>
    <t>telefon panasonic</t>
  </si>
  <si>
    <t>projector Ricoh</t>
  </si>
  <si>
    <t>blaupunkt wieża</t>
  </si>
  <si>
    <t>wieża sharp</t>
  </si>
  <si>
    <t>radioodtwarzacz blaupunkt</t>
  </si>
  <si>
    <t>urządzenie wielofunkcyjne CANON PIxma</t>
  </si>
  <si>
    <t>monitor interaktywny</t>
  </si>
  <si>
    <t>Szkoła Podstawowa nr 1 z Oddziałami Integracyjnymi im. Świętego Jana Pawła II w Łapach UL. POLNA</t>
  </si>
  <si>
    <t>Szkoła Podstawowa nr 1 z Oddziałami Integracyjnymi im. Świętego Jana Pawła II w Łapach UL. MATEJKI</t>
  </si>
  <si>
    <t>Nazwa</t>
  </si>
  <si>
    <t>drukarka ML-2571n</t>
  </si>
  <si>
    <t>urządzenie wielofunkcyjne HP laser Jet M28a</t>
  </si>
  <si>
    <t>urzadzenie wielofunkcyjne LEXMARK</t>
  </si>
  <si>
    <t>skaner HP scanjet</t>
  </si>
  <si>
    <t>wielofunkcyjne urządzenie</t>
  </si>
  <si>
    <t>projektor</t>
  </si>
  <si>
    <t>telewizor</t>
  </si>
  <si>
    <t>telewizor SAMSUNG</t>
  </si>
  <si>
    <t>kamera</t>
  </si>
  <si>
    <t>rejestrator dahua</t>
  </si>
  <si>
    <t>switch poe getfort</t>
  </si>
  <si>
    <t>wieża blaupunkt</t>
  </si>
  <si>
    <t>wzmacniacz</t>
  </si>
  <si>
    <t>głosnik JBL stagel 2szt.</t>
  </si>
  <si>
    <t>kamera IP Kenik Lite</t>
  </si>
  <si>
    <t>urządzenie sieciowe</t>
  </si>
  <si>
    <t xml:space="preserve"> monitor interaktywny</t>
  </si>
  <si>
    <t>monitor dotykowy</t>
  </si>
  <si>
    <t>notebook HP</t>
  </si>
  <si>
    <t>laptop klennot</t>
  </si>
  <si>
    <t>notebook lenovo</t>
  </si>
  <si>
    <t>tablet graficzny WACOM ONE MEDIUM</t>
  </si>
  <si>
    <t>notebook asus</t>
  </si>
  <si>
    <t>komputer przenośny ASUS</t>
  </si>
  <si>
    <t>notebook dell</t>
  </si>
  <si>
    <t>komputer przenośny z zestawem</t>
  </si>
  <si>
    <t>komputer przenośny</t>
  </si>
  <si>
    <t>tablet graficzny one by wacom</t>
  </si>
  <si>
    <t>tablet lenovo TAB</t>
  </si>
  <si>
    <t>urządzenie talksUP</t>
  </si>
  <si>
    <t>sluchawki INFINITE z trybem BT 5 szt.</t>
  </si>
  <si>
    <t>zestaw bone conduction KIT 2 szt.</t>
  </si>
  <si>
    <t>smartfon xiaomi</t>
  </si>
  <si>
    <t>czytnik bezprzewodowy Datalogic</t>
  </si>
  <si>
    <t>power audio manta karaoke</t>
  </si>
  <si>
    <r>
      <rPr>
        <sz val="11"/>
        <color rgb="FF000000"/>
        <rFont val="Calibri, Arial"/>
      </rPr>
      <t xml:space="preserve">Wykaz sprzętu elektronicznego przenośnego </t>
    </r>
    <r>
      <rPr>
        <b/>
        <sz val="11"/>
        <color rgb="FF000000"/>
        <rFont val="Calibri, Arial"/>
      </rPr>
      <t>POLNA</t>
    </r>
    <r>
      <rPr>
        <sz val="11"/>
        <color rgb="FF000000"/>
        <rFont val="Calibri, Arial"/>
      </rPr>
      <t xml:space="preserve">  śr.trw. 011  grupa 8</t>
    </r>
  </si>
  <si>
    <t>Zestaw bezprzewodowej transmisji dzwieku SARAMONIC</t>
  </si>
  <si>
    <t>1 199,00</t>
  </si>
  <si>
    <t>STABILIZATOR DO APARATU moza aircross 2 PRO KIT</t>
  </si>
  <si>
    <t>1 299,99</t>
  </si>
  <si>
    <t>DJI OSMO MOBILE 5 SZARY</t>
  </si>
  <si>
    <t>Mikrofon DNA RV-4 4 nagłówne</t>
  </si>
  <si>
    <t>1 399,00</t>
  </si>
  <si>
    <t>Kolumna estradowa Q1240</t>
  </si>
  <si>
    <t>Mikser VK AM-MINI 8p</t>
  </si>
  <si>
    <t>1 099,00</t>
  </si>
  <si>
    <t>Zestaw karaoke - stacja + 2 mikrofony 2X C-05</t>
  </si>
  <si>
    <t>zestaw głośników</t>
  </si>
  <si>
    <t>Mikroskop bezprzowodowy SARAMONIC Blink 500</t>
  </si>
  <si>
    <t>Mikrokontroler El-Go edu2BOX Arduino</t>
  </si>
  <si>
    <t>Bezprzewodowe centrum pogodowe BRESSER 5-w-1</t>
  </si>
  <si>
    <t>Dyktafon PHILIPS 4 GB, plik WAV/MP#</t>
  </si>
  <si>
    <t>Dron DJI MINI SE</t>
  </si>
  <si>
    <t>1 499,00</t>
  </si>
  <si>
    <t>Teleskop LEVENHUK 120S SKYLINE BASE</t>
  </si>
  <si>
    <t>1 529,95</t>
  </si>
  <si>
    <t>Aparat SONY ZV1BDI.EU do wideoblogów</t>
  </si>
  <si>
    <t>3 459,00</t>
  </si>
  <si>
    <t>Drukarka 3D Flashforge Adventurer 4</t>
  </si>
  <si>
    <t>4 544,72</t>
  </si>
  <si>
    <t>Biblioteka modeli 3D kompatybilna z drukarka, pakiet</t>
  </si>
  <si>
    <t>3 899,63</t>
  </si>
  <si>
    <t>Laptop lenovo</t>
  </si>
  <si>
    <t>notebook optimus prestige</t>
  </si>
  <si>
    <t>notebook lenovo idea pad</t>
  </si>
  <si>
    <t>laptop huawei matebook d15 10 szt</t>
  </si>
  <si>
    <t>laptop note lenovo v15 14 szt.</t>
  </si>
  <si>
    <t>tablet m7</t>
  </si>
  <si>
    <t>lenovo yoga</t>
  </si>
  <si>
    <t>laptop dell vostro 3500 28 szt.</t>
  </si>
  <si>
    <t>laptop lenovo V15 ryzen 10 szt.</t>
  </si>
  <si>
    <t>komputer przenośny HP model 255GB</t>
  </si>
  <si>
    <t>notebook lenovo IP5</t>
  </si>
  <si>
    <t>tablet samsung</t>
  </si>
  <si>
    <t>laptop + oprogramowanie netsupport 16 szt.</t>
  </si>
  <si>
    <t>sense disc physics</t>
  </si>
  <si>
    <t>głośnik mobilny czarny</t>
  </si>
  <si>
    <r>
      <rPr>
        <sz val="11"/>
        <color rgb="FF000000"/>
        <rFont val="Calibri, Arial"/>
      </rPr>
      <t xml:space="preserve">Wykaz sprzętu elektronicznego przenośnego </t>
    </r>
    <r>
      <rPr>
        <b/>
        <sz val="11"/>
        <color rgb="FF000000"/>
        <rFont val="Calibri, Arial"/>
      </rPr>
      <t>MATEJKI</t>
    </r>
    <r>
      <rPr>
        <sz val="11"/>
        <color rgb="FF000000"/>
        <rFont val="Calibri, Arial"/>
      </rPr>
      <t xml:space="preserve">  śr.trw.011  grupa 8</t>
    </r>
  </si>
  <si>
    <t>Okulary Class VR Premium VRP8 - wirtualne laboratorium</t>
  </si>
  <si>
    <t>21 490,00</t>
  </si>
  <si>
    <t>Power audio MANTA SPK5305 BT KARAOKE</t>
  </si>
  <si>
    <t>Kamera sportowa GOPRO HER09 Black</t>
  </si>
  <si>
    <t>1 847,99</t>
  </si>
  <si>
    <t>Makeblock - Zestaw Ultimate Robot Kit 2.0; klasa 7-8 i</t>
  </si>
  <si>
    <t>2 890,00</t>
  </si>
  <si>
    <t xml:space="preserve">Szkoła Podstawowa nr 1 z Oddziałami Integracyjnymi im. Świętego Jana Pawła II w Łapach </t>
  </si>
  <si>
    <t>---</t>
  </si>
  <si>
    <t>----</t>
  </si>
  <si>
    <t>8010B</t>
  </si>
  <si>
    <t>dydaktyczno -opiekuńczo wychowawcza</t>
  </si>
  <si>
    <t>Łapy, ul. Piekna 17</t>
  </si>
  <si>
    <t>Szkoła Podstawowa nr 2 im. M.Kopernika w Łapach</t>
  </si>
  <si>
    <t>ul.Piękna 17</t>
  </si>
  <si>
    <t>cegła pełna</t>
  </si>
  <si>
    <t>prefabrykowane DMS</t>
  </si>
  <si>
    <t>termomdernizacja 2013</t>
  </si>
  <si>
    <t>gaz</t>
  </si>
  <si>
    <t xml:space="preserve">Szkoła Podstawowa nr 2 </t>
  </si>
  <si>
    <t>boisko</t>
  </si>
  <si>
    <t>SP2 Łapy</t>
  </si>
  <si>
    <t>Ogrodzenia instalacji fotowoltaicznej</t>
  </si>
  <si>
    <t>KB</t>
  </si>
  <si>
    <t>Wykonanie kanalizacji deszczowej na placu rekreacyjnym przy szkole</t>
  </si>
  <si>
    <t>Zagospodarowanie  terenu przy szkole</t>
  </si>
  <si>
    <t>zagospodarowanie placu na terenie szkoły (podłoże z granulatu, montaz urządzeń...)2023</t>
  </si>
  <si>
    <t>komputer, skaner i czytnik kodów (przekazane przez Gminę Łapy)</t>
  </si>
  <si>
    <t>telewizor KRUGER (464SP2)</t>
  </si>
  <si>
    <t>zestaw tablica Silver+PROJEKTOR 2 szt x6000zł467SP2</t>
  </si>
  <si>
    <t>drukarka brother -466SP2</t>
  </si>
  <si>
    <t>telewizor KRUGER 465SP2</t>
  </si>
  <si>
    <t>komputer DELL426SP2</t>
  </si>
  <si>
    <t>telewizor Samsung 425SP2</t>
  </si>
  <si>
    <t>zestaw komputerowy 424SP2</t>
  </si>
  <si>
    <t>tablica interaktywna MyBoard Silver -421SP2</t>
  </si>
  <si>
    <t>serwer wirtualny-409SP2</t>
  </si>
  <si>
    <t>projektor NEC 2 sztx4000zł - 404-405SP2</t>
  </si>
  <si>
    <t>drukarka brother- 401SP2</t>
  </si>
  <si>
    <t>zestaw interaktywny GREEN 2 sztx8750 - 391-393SP2</t>
  </si>
  <si>
    <t>urzadzenie wielofunkcyjne Brother- 388SP2</t>
  </si>
  <si>
    <t>projektor NEC 379SP2</t>
  </si>
  <si>
    <t xml:space="preserve">projektor Benq </t>
  </si>
  <si>
    <t>telewizor LG</t>
  </si>
  <si>
    <t>komputer Dell</t>
  </si>
  <si>
    <t>projektor Benq 2 x1900zł</t>
  </si>
  <si>
    <t xml:space="preserve">niszczarka </t>
  </si>
  <si>
    <t xml:space="preserve">tablica interaktywna </t>
  </si>
  <si>
    <t xml:space="preserve">monitor </t>
  </si>
  <si>
    <t>komputer Adax Delta</t>
  </si>
  <si>
    <t xml:space="preserve">drukarka laserowa Xerox </t>
  </si>
  <si>
    <t>urządzenie wielofunkcyjne HP</t>
  </si>
  <si>
    <t>monitor interaktywny OPTOMA 3751RKz acesoriami 804SP2</t>
  </si>
  <si>
    <r>
      <t>monitor interaktywny OPTOMA 3751RKz acesoriami - 839-844SP2  -</t>
    </r>
    <r>
      <rPr>
        <b/>
        <sz val="10"/>
        <rFont val="Calibri"/>
        <family val="2"/>
        <charset val="238"/>
        <scheme val="minor"/>
      </rPr>
      <t xml:space="preserve"> 6 szt x6850</t>
    </r>
  </si>
  <si>
    <r>
      <t>monitor interaktywny IDBOARD -</t>
    </r>
    <r>
      <rPr>
        <b/>
        <sz val="10"/>
        <rFont val="Calibri"/>
        <family val="2"/>
        <charset val="238"/>
        <scheme val="minor"/>
      </rPr>
      <t>2 sztx6578zł (872-873SP2)</t>
    </r>
  </si>
  <si>
    <t>drukarka HP tank wireles (877SP2)</t>
  </si>
  <si>
    <t>Monitor interaktywny MAC (835SP2)</t>
  </si>
  <si>
    <t>Urządzenie wielofunkcyjne Brother- 388SP2</t>
  </si>
  <si>
    <t>Kamera IP KENIK 954SP2</t>
  </si>
  <si>
    <r>
      <t xml:space="preserve">laptop NOTE LENOWO V15-ADA AMD Ryzen5 (445-454SP2) </t>
    </r>
    <r>
      <rPr>
        <b/>
        <sz val="10"/>
        <rFont val="Calibri"/>
        <family val="2"/>
        <charset val="238"/>
        <scheme val="minor"/>
      </rPr>
      <t>10sztx2836,38zł</t>
    </r>
  </si>
  <si>
    <r>
      <t>Laptop 15,6 HuAWEI MateBOOKD15 (433-439SP2)-</t>
    </r>
    <r>
      <rPr>
        <b/>
        <sz val="10"/>
        <rFont val="Calibri"/>
        <family val="2"/>
        <charset val="238"/>
        <scheme val="minor"/>
      </rPr>
      <t>7sztx2625zł</t>
    </r>
  </si>
  <si>
    <t>zestaw mikrofonów bezprzewodowych ATHLETIC (428 SP2)</t>
  </si>
  <si>
    <t>laptop DELL7010 (427SP2)</t>
  </si>
  <si>
    <t>notebook10cit (423SP2)</t>
  </si>
  <si>
    <t>laptop DELL Latiude (408SP2)</t>
  </si>
  <si>
    <t>Yamaha P-45B 407SP2</t>
  </si>
  <si>
    <t>laptop Laptop Lenowo 360 SP2</t>
  </si>
  <si>
    <t>laptop Laptop Lenowo 358 SP2</t>
  </si>
  <si>
    <t>laptop Laptop Lenowo 357SP2</t>
  </si>
  <si>
    <r>
      <t xml:space="preserve">laptop DELL VOSTRO 3500 (651-671SP2) </t>
    </r>
    <r>
      <rPr>
        <b/>
        <sz val="10"/>
        <rFont val="Calibri"/>
        <family val="2"/>
        <charset val="238"/>
        <scheme val="minor"/>
      </rPr>
      <t>21 sztx2287,80zł</t>
    </r>
  </si>
  <si>
    <t>laptopDell Latiude (514SP2)</t>
  </si>
  <si>
    <t>kolumna mobilna IBIZA (690SP2)</t>
  </si>
  <si>
    <r>
      <t>robot edukacyjny skribot(497-509SP2)</t>
    </r>
    <r>
      <rPr>
        <b/>
        <sz val="10"/>
        <rFont val="Calibri"/>
        <family val="2"/>
        <charset val="238"/>
        <scheme val="minor"/>
      </rPr>
      <t>13sztx1282,89</t>
    </r>
  </si>
  <si>
    <t>wizualizer AVerF178M (702SP2)</t>
  </si>
  <si>
    <r>
      <t>robot CodeyRocky (706SP2)</t>
    </r>
    <r>
      <rPr>
        <b/>
        <sz val="10"/>
        <rFont val="Calibri"/>
        <family val="2"/>
        <charset val="238"/>
        <scheme val="minor"/>
      </rPr>
      <t>10sztx950</t>
    </r>
  </si>
  <si>
    <t xml:space="preserve">Zestaw nagłosnieniowy VENYX (718SP2) </t>
  </si>
  <si>
    <t>zestaw mikrofonów bezprzew. POWER DYNAMICS (719SP2)</t>
  </si>
  <si>
    <t>mikrofon bezprzewodowy z głośnikiem Avtek Micker Pro (722SP2) 2 sztx945</t>
  </si>
  <si>
    <t>Laptop multimedialny2 (725SP2)</t>
  </si>
  <si>
    <t>Kamera cyfrowa SONY 726SP2</t>
  </si>
  <si>
    <t>Maszyna do szycia Łucznik 750SP2</t>
  </si>
  <si>
    <t>wyzynarka stołowa 753SP2</t>
  </si>
  <si>
    <t>drukarka 3d Banach  779SP2</t>
  </si>
  <si>
    <t>aparat cyfrowy 795SP2</t>
  </si>
  <si>
    <r>
      <t xml:space="preserve">komputer przenośny Hp model 255 (805-806SP2)                                  </t>
    </r>
    <r>
      <rPr>
        <b/>
        <sz val="10"/>
        <rFont val="Calibri"/>
        <family val="2"/>
        <charset val="238"/>
        <scheme val="minor"/>
      </rPr>
      <t>2 sztx2704,77</t>
    </r>
  </si>
  <si>
    <r>
      <t xml:space="preserve">komputer przenośny HP 250 G7 </t>
    </r>
    <r>
      <rPr>
        <b/>
        <sz val="10"/>
        <rFont val="Calibri"/>
        <family val="2"/>
        <charset val="238"/>
        <scheme val="minor"/>
      </rPr>
      <t>26 sztx2245 (808-833SP2)</t>
    </r>
  </si>
  <si>
    <r>
      <t xml:space="preserve">tablet Samsung A7 lite (846-871SP2) </t>
    </r>
    <r>
      <rPr>
        <b/>
        <sz val="10"/>
        <rFont val="Calibri"/>
        <family val="2"/>
        <charset val="238"/>
        <scheme val="minor"/>
      </rPr>
      <t>(9sztx770zł)</t>
    </r>
  </si>
  <si>
    <t>aparat cyfrowy NICON 855SP2</t>
  </si>
  <si>
    <t>laminator 720SP2</t>
  </si>
  <si>
    <t>kolumna LD 602 857SP2 2 sztx2600</t>
  </si>
  <si>
    <t>wzmacniacz FX1206 858SP2</t>
  </si>
  <si>
    <t>wieża Blaupunkt 4 sztx439 862SP2</t>
  </si>
  <si>
    <t>kolumna MIKO 2sztx1050 863SP2</t>
  </si>
  <si>
    <t>gimbal ręczny 864SP2</t>
  </si>
  <si>
    <t>akumulatorowa wkrętarko wiertarka 766SP2</t>
  </si>
  <si>
    <t>Środki niskocenne/grupa 013 (bez sprzętów elektronicznych do 8 lat wykazanych w tabelach sprzet elektroniczny stacjonarny i przenośny) (w tym poza bilans 62 398,92 +39 601,95)</t>
  </si>
  <si>
    <t>SZKOŁA PODSTAWOWA NR 3 IM. MARII KONOPNICKIEJ</t>
  </si>
  <si>
    <t>UL. LETNIA 1, 18-100 ŁAPY</t>
  </si>
  <si>
    <t>DZIAŁALNOŚĆ OŚWIATOWA</t>
  </si>
  <si>
    <t>DZIENNY, JEDNOZMIANOWY</t>
  </si>
  <si>
    <t>BUDYNEK SZKOŁY Z HALĄ SPORTOWĄ</t>
  </si>
  <si>
    <t>1969, 1987,
2015</t>
  </si>
  <si>
    <t>PUSTAK</t>
  </si>
  <si>
    <t>DZ - 3</t>
  </si>
  <si>
    <t>DMS, BLACHA TRAPEZOWA</t>
  </si>
  <si>
    <t>TAK, CZĘŚCIOWO</t>
  </si>
  <si>
    <t>GAZ</t>
  </si>
  <si>
    <t>o</t>
  </si>
  <si>
    <t>WIELOFUNKCYJNE BOISKO SPORTOWE</t>
  </si>
  <si>
    <t>UL. LETNIA 1             18-100 ŁAPY</t>
  </si>
  <si>
    <t>ZIELONA SIŁOWNIA</t>
  </si>
  <si>
    <t>PLAC ZABAW</t>
  </si>
  <si>
    <t>Monitor interaktywny</t>
  </si>
  <si>
    <t>Monitor interaktywny AVTEK</t>
  </si>
  <si>
    <t>Ksero KYOCERA</t>
  </si>
  <si>
    <t>Ksero  Konica Minolta</t>
  </si>
  <si>
    <t>Komputer</t>
  </si>
  <si>
    <t>Monitor</t>
  </si>
  <si>
    <t>Tablica multimedialna</t>
  </si>
  <si>
    <t>3 835,00</t>
  </si>
  <si>
    <t>Projektor</t>
  </si>
  <si>
    <t>Rejestrator monitoringu</t>
  </si>
  <si>
    <t>Zestaw komputer DELL</t>
  </si>
  <si>
    <t>12 zest.</t>
  </si>
  <si>
    <t>Serwer DELL</t>
  </si>
  <si>
    <t>Zestaw komputerowy DELL</t>
  </si>
  <si>
    <t>4 zest</t>
  </si>
  <si>
    <t>Tablica interaktywna</t>
  </si>
  <si>
    <t>Zestaw DELL</t>
  </si>
  <si>
    <t>Telewizor SAMSUNG LED</t>
  </si>
  <si>
    <t>19.</t>
  </si>
  <si>
    <t>20.</t>
  </si>
  <si>
    <t>Drukarka  HP Laser Jet 150nw</t>
  </si>
  <si>
    <t>21.</t>
  </si>
  <si>
    <t>Drukarka 3D Flashforge Adventure 4</t>
  </si>
  <si>
    <t>22.</t>
  </si>
  <si>
    <t>Skaner 3D</t>
  </si>
  <si>
    <t>23.</t>
  </si>
  <si>
    <t>FlySky 2.0</t>
  </si>
  <si>
    <t>24.</t>
  </si>
  <si>
    <t>Klimatyzator</t>
  </si>
  <si>
    <t>25.</t>
  </si>
  <si>
    <t>Tablica multimedialna MAC 65"</t>
  </si>
  <si>
    <t>26.</t>
  </si>
  <si>
    <t>Głośnik JBL</t>
  </si>
  <si>
    <t>Projektor ACER</t>
  </si>
  <si>
    <t>Aparat cyfrowy Samsung</t>
  </si>
  <si>
    <t>Aparat cyfrowy Canon</t>
  </si>
  <si>
    <t>Ntebook HP Compaq</t>
  </si>
  <si>
    <t>Notebook ASUS</t>
  </si>
  <si>
    <t>Komp. przenośny</t>
  </si>
  <si>
    <t>Projektor multimedialny</t>
  </si>
  <si>
    <t xml:space="preserve">Laptop STONE </t>
  </si>
  <si>
    <t>Laptop HP</t>
  </si>
  <si>
    <t>Sprzęt do karaoke</t>
  </si>
  <si>
    <t>Laptop</t>
  </si>
  <si>
    <t>Roboty do nauki programowania</t>
  </si>
  <si>
    <t>Projektor Vivitek</t>
  </si>
  <si>
    <t xml:space="preserve">Projektor Benq </t>
  </si>
  <si>
    <t>Wizualizer</t>
  </si>
  <si>
    <t>Projektor Optoma</t>
  </si>
  <si>
    <t>Laptop Lenovo</t>
  </si>
  <si>
    <t>Laptop Huawei</t>
  </si>
  <si>
    <t>Dysk zewnetrzny</t>
  </si>
  <si>
    <t>Laptop DELL VOSTRO</t>
  </si>
  <si>
    <t>Smartfon Realme</t>
  </si>
  <si>
    <t>Smartfon SAMSUNG SM-G780G</t>
  </si>
  <si>
    <t>27.</t>
  </si>
  <si>
    <t>Lenovo Yoga</t>
  </si>
  <si>
    <t>28.</t>
  </si>
  <si>
    <t>Jimu Robot TrackBot</t>
  </si>
  <si>
    <t>29.</t>
  </si>
  <si>
    <t>30.</t>
  </si>
  <si>
    <t>Aparat Sony z akcesoriami</t>
  </si>
  <si>
    <t>31.</t>
  </si>
  <si>
    <t>Mikroport mikrofon nagłowny</t>
  </si>
  <si>
    <t>32.</t>
  </si>
  <si>
    <t>Mikroskop BioLight</t>
  </si>
  <si>
    <t>33.</t>
  </si>
  <si>
    <t>Mikroskop Celestron LCDII</t>
  </si>
  <si>
    <t>34.</t>
  </si>
  <si>
    <t>35.</t>
  </si>
  <si>
    <t>36.</t>
  </si>
  <si>
    <t>Laptop Note Lenovo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</si>
  <si>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</si>
  <si>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</si>
  <si>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</si>
  <si>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</si>
  <si>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</si>
  <si>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</si>
  <si>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</si>
  <si>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</si>
  <si>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</si>
  <si>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</si>
  <si>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</si>
  <si>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</si>
  <si>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Komputer przenośny HP 255</t>
  </si>
  <si>
    <t>49.</t>
  </si>
  <si>
    <t>Komputer przenośny HP 256</t>
  </si>
  <si>
    <t>50.</t>
  </si>
  <si>
    <t>Okulary VR Oculus Quest</t>
  </si>
  <si>
    <t>Szkoła Podstawowa im. Jana III Sobieskiego w Płonce Kościelnej</t>
  </si>
  <si>
    <t>Płonka Kościelna 82, 18-100 łapy</t>
  </si>
  <si>
    <t>Placówka oswiatowa - Szkoła Podstawowa</t>
  </si>
  <si>
    <t>Zespół budynków szkoły wraz z towarzyszącą infrastrukturą techniczną</t>
  </si>
  <si>
    <t xml:space="preserve"> Płonka Kościelna 82</t>
  </si>
  <si>
    <t>odtworzeniowa nowa</t>
  </si>
  <si>
    <t>murowane z pustaków ceramicznych i cegły kratówki</t>
  </si>
  <si>
    <t>w części starej budynku - strop żelbetonowy, w części nowej- stropy prefabrykowane z płyty.</t>
  </si>
  <si>
    <t>w obu częściach budynku dach dwuspadowy drewniany pokryty blachą.</t>
  </si>
  <si>
    <t>trmomodernizacja</t>
  </si>
  <si>
    <t>PELLET</t>
  </si>
  <si>
    <t xml:space="preserve">Boisko sportowe wielofunkcyjne o nawierzchni poliuretanowej </t>
  </si>
  <si>
    <t>odtworzeniowa</t>
  </si>
  <si>
    <t>SP Płonka Kościelna 82</t>
  </si>
  <si>
    <t>Sportowe obiekty przyszkolne- boisko, bieżnia</t>
  </si>
  <si>
    <t>SP Płonka Kościelna 83</t>
  </si>
  <si>
    <t>SP Płonka Kościelna 84</t>
  </si>
  <si>
    <t>Projektor Acer 2024r.</t>
  </si>
  <si>
    <t>Drukarka HP laser Jet</t>
  </si>
  <si>
    <t>Wieloprojektor Benq</t>
  </si>
  <si>
    <t>Drukarka HP P2035</t>
  </si>
  <si>
    <t>Komputer z nagrywarką</t>
  </si>
  <si>
    <t>Monitor LCD AsusVW 193</t>
  </si>
  <si>
    <t>Projektor Proxima</t>
  </si>
  <si>
    <t>Tablica interaktywna QOMO</t>
  </si>
  <si>
    <t xml:space="preserve">Projektor </t>
  </si>
  <si>
    <t>Projektor multimed.Benq</t>
  </si>
  <si>
    <t>Telewizor Philips</t>
  </si>
  <si>
    <t>Projektor NEC krótkoogniskowy</t>
  </si>
  <si>
    <t>Projektor Benq</t>
  </si>
  <si>
    <t xml:space="preserve">Monitor LCD AsusVW </t>
  </si>
  <si>
    <t>Zestaw komp.z oproram+monitLCD</t>
  </si>
  <si>
    <t>Router z zaporą sieciową</t>
  </si>
  <si>
    <t>Rejestrator Kamer</t>
  </si>
  <si>
    <t>Tablica wyników sportowych</t>
  </si>
  <si>
    <t>ZasilaczAMX 610</t>
  </si>
  <si>
    <t>Telewizor LG32</t>
  </si>
  <si>
    <t>KameraGL-600</t>
  </si>
  <si>
    <t>centrala alarmowa</t>
  </si>
  <si>
    <t>Projektor Sanyo PLC-SW30</t>
  </si>
  <si>
    <t>Telewizor LED LG</t>
  </si>
  <si>
    <t>Monitor interaktywnt AWTEK 65pro</t>
  </si>
  <si>
    <t>Monitor interaktywnt AWTEK 75pro</t>
  </si>
  <si>
    <t>Ksero konica Minolta bizhub c224e</t>
  </si>
  <si>
    <t>Projektor VIVITEK</t>
  </si>
  <si>
    <t>KomputerINTEL 15-6400</t>
  </si>
  <si>
    <t>monitor Philips 243</t>
  </si>
  <si>
    <t>Kamera IP DAHUA kopuła</t>
  </si>
  <si>
    <t>Kamera IP DAHUA bulet</t>
  </si>
  <si>
    <t>telewizor Samsung z uchwytem</t>
  </si>
  <si>
    <t>kamera IP DAHUA kopuła</t>
  </si>
  <si>
    <t>Kopiarko drukarka ze skanerem</t>
  </si>
  <si>
    <t>RejestratorDahua 16 portowy</t>
  </si>
  <si>
    <t>Serwer Dell z syst.oper,monitor</t>
  </si>
  <si>
    <t>Komputer Dell Vostr z systop.monito(12szt.)</t>
  </si>
  <si>
    <t>Monitor interaktywnt AWTEK 65XT</t>
  </si>
  <si>
    <t>Monitoring wizyjny szkoły</t>
  </si>
  <si>
    <t>kamera na boisko</t>
  </si>
  <si>
    <t>Monitor interaktywny Avtek 6lite75"</t>
  </si>
  <si>
    <t>Klimatyzator GREE5kw</t>
  </si>
  <si>
    <t>Interaktywna podłoga Smartfloor v850</t>
  </si>
  <si>
    <t>Monitor interaktywny Avtek 6lite75" (proj.NAW)</t>
  </si>
  <si>
    <t>Urządzenie wielofunkcyjne (proj.NAW)</t>
  </si>
  <si>
    <t>Monitor interaktywny HikvisionDS</t>
  </si>
  <si>
    <t>Monitor interaktywny Avtek Mate 75"</t>
  </si>
  <si>
    <t>Monitor dotykowy</t>
  </si>
  <si>
    <t>Kserokopiarka Konica c364e</t>
  </si>
  <si>
    <t xml:space="preserve">Laptop 2024r. </t>
  </si>
  <si>
    <t>kamera SamsungVPA34</t>
  </si>
  <si>
    <t>Notrbook Dell Vostro V3460</t>
  </si>
  <si>
    <t>Laptop 5537</t>
  </si>
  <si>
    <t>Aparat cyfrowy NIKON</t>
  </si>
  <si>
    <t>OrganyYamaha</t>
  </si>
  <si>
    <t>Notrbook Dell Vostro V3560</t>
  </si>
  <si>
    <t>Komputer przenośny</t>
  </si>
  <si>
    <t>Kosa spalinowa</t>
  </si>
  <si>
    <t>Laptop 553715</t>
  </si>
  <si>
    <t>Myjka still MV3</t>
  </si>
  <si>
    <t>aparat cyfrowy OLIMPUS</t>
  </si>
  <si>
    <t>Aparatfotograficzny SONY</t>
  </si>
  <si>
    <t>Pianino cyfrowe CASIO CDP2</t>
  </si>
  <si>
    <t xml:space="preserve">Notrbook Dell </t>
  </si>
  <si>
    <t>KolumnyLD412</t>
  </si>
  <si>
    <t>Tablet (6 szt).</t>
  </si>
  <si>
    <t>telefon XIAOMI Redmi Note8T</t>
  </si>
  <si>
    <t>generator ozonu</t>
  </si>
  <si>
    <t xml:space="preserve">Laptop Huawei </t>
  </si>
  <si>
    <t>Nożyce elektryczne</t>
  </si>
  <si>
    <t>Laptop Note Lenowo</t>
  </si>
  <si>
    <t>Tablet graficzny</t>
  </si>
  <si>
    <t>Tablet klawiatura z oprogram. 25szt.</t>
  </si>
  <si>
    <t>Laptop Lenova Yoga C740-14IML 3 szt.</t>
  </si>
  <si>
    <t>Wiertarka udarowa 850  GRaphite</t>
  </si>
  <si>
    <t>Telefon kom. Sam.gal s10 G973F</t>
  </si>
  <si>
    <t>Robot Codey Rocky (Akt.T.) 2 szt.</t>
  </si>
  <si>
    <t>Odkirzacz Karcher WD 3 Car</t>
  </si>
  <si>
    <t>Laptop Dell Vostro 3500  6 szt.</t>
  </si>
  <si>
    <t>Laptop MSI (Akt.T.)</t>
  </si>
  <si>
    <t>Notebook Acer Aspire 3 (proj.NAW) 2 szt.</t>
  </si>
  <si>
    <t>Tablet graficzny WACOM (proj.NAW) 2 szt.</t>
  </si>
  <si>
    <t>Okulary VR 128GB</t>
  </si>
  <si>
    <t>Aparat SONY ZV1</t>
  </si>
  <si>
    <t>drukarka 3D</t>
  </si>
  <si>
    <t>Klimatyzator przenośny</t>
  </si>
  <si>
    <t>Zestaw robotów</t>
  </si>
  <si>
    <t>Drukarka etykiet Brother</t>
  </si>
  <si>
    <t>Telewizor Samsung LED</t>
  </si>
  <si>
    <t>Komputer przenośnyHP Model 255 G8</t>
  </si>
  <si>
    <t>Komputer przenośnyHP Model 255 G9</t>
  </si>
  <si>
    <t>Zestaw nagłaśniający (Labolatoria przyszł.)</t>
  </si>
  <si>
    <t xml:space="preserve">Głośnik mobilny </t>
  </si>
  <si>
    <t>Robot  na bluetooth</t>
  </si>
  <si>
    <t>Telewizor SamsungLED UE75A7192</t>
  </si>
  <si>
    <t>Laptop z oprogr.NetSupport (16szt.x2448,31)</t>
  </si>
  <si>
    <t>Mikrofon RODE MS Pair</t>
  </si>
  <si>
    <t>Niszczarka HAMA Premium</t>
  </si>
  <si>
    <t>Zamiatarka spalinowa</t>
  </si>
  <si>
    <t>Szczotka do szorowania elektryczna</t>
  </si>
  <si>
    <t xml:space="preserve">Ładowność </t>
  </si>
  <si>
    <t>DMC</t>
  </si>
  <si>
    <t>Zielona Karta (tak/nie) jeżeli tak to jakie kraje</t>
  </si>
  <si>
    <t>Okres ubezpieczenia OC/NNW</t>
  </si>
  <si>
    <t>Okres ubezpieczenia AC</t>
  </si>
  <si>
    <t>BIA 77N5</t>
  </si>
  <si>
    <t>Mercedes</t>
  </si>
  <si>
    <t>WDB9066571S879299</t>
  </si>
  <si>
    <t>01.06.2023</t>
  </si>
  <si>
    <t>31.05.2024</t>
  </si>
  <si>
    <t>BIA 55500</t>
  </si>
  <si>
    <t>NLTBG136H01000281</t>
  </si>
  <si>
    <t>01.06.2024</t>
  </si>
  <si>
    <t>31.05.2025</t>
  </si>
  <si>
    <t>BIA 92500</t>
  </si>
  <si>
    <t>NLTBG136H01000284</t>
  </si>
  <si>
    <t>Szkoła Podstawowa im. Hugona Kołłątaja u Uhowie</t>
  </si>
  <si>
    <t>18-100 Łapy Uhowo ul. Szkolna 19</t>
  </si>
  <si>
    <t>Placówka oświatowa. W szkole funkcjonuje świetlica z dożywianiem. Placówka posiada własną kuchnię i sami przygotowujemy posiłki dla uczniów.</t>
  </si>
  <si>
    <t>18-100 Łapy   Uhowo ul. Szkolna 19</t>
  </si>
  <si>
    <t>jednozmianowy</t>
  </si>
  <si>
    <t>Budynek szkoły Stare skrzydło. Nowe skrzydło oraz budynek gospodarczy</t>
  </si>
  <si>
    <t>1958                   1970</t>
  </si>
  <si>
    <t>technologia tradycyjna, murowane</t>
  </si>
  <si>
    <t>stropy prefabrykatowe DZ-3 - DZ-4</t>
  </si>
  <si>
    <t>konstrukcja dachu drewniana,    pokrycie dachu blacha stalowa na łączniku papa</t>
  </si>
  <si>
    <t>Modernizacja budynku gospodarczego;       Remont sali oddziału przedszkolnego (3-4 latków).</t>
  </si>
  <si>
    <t>690                      452</t>
  </si>
  <si>
    <t xml:space="preserve">centralne ogrzewanie. </t>
  </si>
  <si>
    <t>Sala gimnastyczna z zapleczem sportowym</t>
  </si>
  <si>
    <t>technologia tradycyjna</t>
  </si>
  <si>
    <t>konstrukcja stalowa</t>
  </si>
  <si>
    <t>konstrukcji dachu metalowa,pokrycie dachu blacha trapezowa ocynkowana</t>
  </si>
  <si>
    <t>centralne ogrzewanie.</t>
  </si>
  <si>
    <t>Plac rekreacyjno - sportowy</t>
  </si>
  <si>
    <t>Zestaw interaktywny Green standard</t>
  </si>
  <si>
    <t>Projektor Epson</t>
  </si>
  <si>
    <t>Tablica Interaktywna wielodotykowa MY Board 84</t>
  </si>
  <si>
    <t>Tablica Interaktywna wielodotykowa MY Booard SILVER 84'' + głośniki</t>
  </si>
  <si>
    <t>Monitor Interaktywny AVTEK TOUCHSCREEN 6 LITE 75</t>
  </si>
  <si>
    <t>Monitoring :  rejestrator-2020r.-2999,99zł;              kamera HDCVI-2020r. - 3szt.-739,22zł; extender - 2020r. - 1szt.-450zł; dysk 6TB SEAGETE SKYHAWK - 2020r. -1 szt. -730,01zł; Kamera HDCVI DAHUA HAC-HDW1200TRQ-0280B 2023 r. 3 szt. - 900,36 zł</t>
  </si>
  <si>
    <r>
      <t xml:space="preserve">komputery DELL Vostro 3671 - </t>
    </r>
    <r>
      <rPr>
        <b/>
        <sz val="10"/>
        <rFont val="Calibri"/>
        <family val="2"/>
        <scheme val="minor"/>
      </rPr>
      <t>14 sztuk</t>
    </r>
  </si>
  <si>
    <t>Komputer Dell vostro3681</t>
  </si>
  <si>
    <t>Komputer DELL Vostro3671</t>
  </si>
  <si>
    <t>Serwer DELL Power Edge</t>
  </si>
  <si>
    <t>Monitor SAMSUNG</t>
  </si>
  <si>
    <t>Monitor SAMSUNG S23E650-A</t>
  </si>
  <si>
    <t>Komputer DELL 9020</t>
  </si>
  <si>
    <t xml:space="preserve">Kserokopiarka Toshiba E- studio 257 </t>
  </si>
  <si>
    <t>Drukarka 3D Banach School 1</t>
  </si>
  <si>
    <t>Monitor interaktywny myBoard GREY ROCK 75" UHD 4K z Androidem 11.0</t>
  </si>
  <si>
    <r>
      <t xml:space="preserve">Dell Vostro 3500 - </t>
    </r>
    <r>
      <rPr>
        <b/>
        <sz val="10"/>
        <rFont val="Calibri"/>
        <family val="2"/>
        <charset val="238"/>
        <scheme val="minor"/>
      </rPr>
      <t>6 sztuk</t>
    </r>
  </si>
  <si>
    <t>Laptop Fujitsu</t>
  </si>
  <si>
    <r>
      <t xml:space="preserve">Laptopy HP 650 - </t>
    </r>
    <r>
      <rPr>
        <b/>
        <sz val="10"/>
        <rFont val="Calibri"/>
        <family val="2"/>
        <charset val="238"/>
        <scheme val="minor"/>
      </rPr>
      <t>2 sztuki</t>
    </r>
    <r>
      <rPr>
        <sz val="10"/>
        <rFont val="Calibri"/>
        <family val="2"/>
        <scheme val="minor"/>
      </rPr>
      <t xml:space="preserve"> </t>
    </r>
  </si>
  <si>
    <r>
      <t xml:space="preserve">Laptop Lenova Yoga C740-14IML  - </t>
    </r>
    <r>
      <rPr>
        <b/>
        <sz val="10"/>
        <rFont val="Calibri"/>
        <family val="2"/>
        <charset val="238"/>
        <scheme val="minor"/>
      </rPr>
      <t xml:space="preserve">3 sztuki </t>
    </r>
  </si>
  <si>
    <r>
      <t xml:space="preserve">Laptop Note Lenovo V-15-ADA AMD RYZEN5          - </t>
    </r>
    <r>
      <rPr>
        <b/>
        <sz val="10"/>
        <rFont val="Calibri"/>
        <family val="2"/>
        <charset val="238"/>
        <scheme val="minor"/>
      </rPr>
      <t xml:space="preserve">2 sztuki </t>
    </r>
  </si>
  <si>
    <r>
      <t xml:space="preserve">Laptop 15" 6 HUAWEI MateBook D15 - </t>
    </r>
    <r>
      <rPr>
        <b/>
        <sz val="10"/>
        <rFont val="Calibri"/>
        <family val="2"/>
        <charset val="238"/>
        <scheme val="minor"/>
      </rPr>
      <t>2 sztuki</t>
    </r>
  </si>
  <si>
    <t>Aparat cyfrowy Sony RX-100M3</t>
  </si>
  <si>
    <t xml:space="preserve">Epson Projektor EB-E20 </t>
  </si>
  <si>
    <r>
      <t xml:space="preserve">Laptop HP Model CND - </t>
    </r>
    <r>
      <rPr>
        <b/>
        <sz val="10"/>
        <rFont val="Calibri"/>
        <family val="2"/>
        <charset val="238"/>
        <scheme val="minor"/>
      </rPr>
      <t>2 sztuki</t>
    </r>
  </si>
  <si>
    <t>Dell Latitude E5550</t>
  </si>
  <si>
    <t>HP ELITBOOK 8460P</t>
  </si>
  <si>
    <t>Mikrofon DNA STAGE VOCAL SET</t>
  </si>
  <si>
    <r>
      <t xml:space="preserve">Tablet - </t>
    </r>
    <r>
      <rPr>
        <b/>
        <sz val="10"/>
        <rFont val="Calibri"/>
        <family val="2"/>
        <charset val="238"/>
        <scheme val="minor"/>
      </rPr>
      <t xml:space="preserve">4 sztuki </t>
    </r>
  </si>
  <si>
    <r>
      <t>Tablet Lenovo -</t>
    </r>
    <r>
      <rPr>
        <b/>
        <sz val="10"/>
        <rFont val="Calibri"/>
        <family val="2"/>
        <charset val="238"/>
        <scheme val="minor"/>
      </rPr>
      <t xml:space="preserve"> 9 sztuk </t>
    </r>
  </si>
  <si>
    <r>
      <t xml:space="preserve">Tablet graficzny - </t>
    </r>
    <r>
      <rPr>
        <b/>
        <sz val="10"/>
        <rFont val="Calibri"/>
        <family val="2"/>
        <charset val="238"/>
        <scheme val="minor"/>
      </rPr>
      <t>2 sztuki</t>
    </r>
  </si>
  <si>
    <r>
      <t>Tablet HUAWEi -</t>
    </r>
    <r>
      <rPr>
        <b/>
        <sz val="10"/>
        <rFont val="Calibri"/>
        <family val="2"/>
        <charset val="238"/>
        <scheme val="minor"/>
      </rPr>
      <t xml:space="preserve"> 4 sztuki</t>
    </r>
  </si>
  <si>
    <r>
      <t>Robot Photon -</t>
    </r>
    <r>
      <rPr>
        <b/>
        <sz val="10"/>
        <rFont val="Calibri"/>
        <family val="2"/>
        <charset val="238"/>
        <scheme val="minor"/>
      </rPr>
      <t xml:space="preserve"> 2 sztuki</t>
    </r>
  </si>
  <si>
    <r>
      <t xml:space="preserve">Makc block - Robot mod-Nl - </t>
    </r>
    <r>
      <rPr>
        <b/>
        <sz val="10"/>
        <rFont val="Calibri"/>
        <family val="2"/>
        <charset val="238"/>
        <scheme val="minor"/>
      </rPr>
      <t xml:space="preserve">2 sztuki </t>
    </r>
  </si>
  <si>
    <t>Aparat fotograficzny Lustrzanka CANON EOS250D</t>
  </si>
  <si>
    <t>Robot Photon EDU</t>
  </si>
  <si>
    <t xml:space="preserve">Robot Photon EDU - pakiet rozszerzony </t>
  </si>
  <si>
    <r>
      <t xml:space="preserve">Tablet Lenovo TAB M10 Gen3 10.1"64 GB + etui Tech-Protect SmartCase + Keyboard klawiatura - </t>
    </r>
    <r>
      <rPr>
        <b/>
        <sz val="10"/>
        <rFont val="Calibri"/>
        <family val="2"/>
        <scheme val="minor"/>
      </rPr>
      <t>5 sztuk</t>
    </r>
  </si>
  <si>
    <t>Szkoła Podstawowa w Łupiance Starej</t>
  </si>
  <si>
    <t>Łupianka Stara 1</t>
  </si>
  <si>
    <t>działalność dydaktyczna, wychowawcza, opiekuńcza</t>
  </si>
  <si>
    <t>Łupianka Stara 1, 18- 100 Łapy</t>
  </si>
  <si>
    <t>Budynek szkolny wraz z infrastrukturą- budynek, budynek gospodarczy, studnia betonowa, plac szkolny, instalacja elektryczna, instalacja grzewcza, kotłownia, przyłącza kanalizacyjne</t>
  </si>
  <si>
    <t>1937, 1968, 1982</t>
  </si>
  <si>
    <t>drewno i beton</t>
  </si>
  <si>
    <t>drewno, blacha, papa</t>
  </si>
  <si>
    <t>węgiel ekogroszek</t>
  </si>
  <si>
    <t>ogrodzenie (siatka+ ogrodzenie metalowe)</t>
  </si>
  <si>
    <t>Siłownia zewnętrza, w której skład wchodzą następujące urządzenia: orbitek, biegacz, wioślarz, jeździec, wahadło/twister, wyciąg górny/prasa nożna, stepper/prasa ręczna, poręcz równoległa/drabina</t>
  </si>
  <si>
    <t>Tablica interaktywna wielodotykowa ceramiczna MyBoard 84</t>
  </si>
  <si>
    <t>Kserokopiarka RICOH AF 2015</t>
  </si>
  <si>
    <t>Telefon Panasonic KH-FT938</t>
  </si>
  <si>
    <t>Drukarka Laserowa XEROX</t>
  </si>
  <si>
    <t>Drukarka Samsung kolor</t>
  </si>
  <si>
    <t>Drukarka HP color</t>
  </si>
  <si>
    <t>Telewizor Samsung LE32 A330</t>
  </si>
  <si>
    <t>Odtwarzacz DVD Pionier</t>
  </si>
  <si>
    <t>Telewizor LG 32"</t>
  </si>
  <si>
    <t>Zestaw interaktywny z tablicą</t>
  </si>
  <si>
    <t>Casio CTK- 710 keyboard</t>
  </si>
  <si>
    <t xml:space="preserve">Tablica interaktywna </t>
  </si>
  <si>
    <t>Projektoe NEC VE 281</t>
  </si>
  <si>
    <t>Kompyter serwer Activa, monitor LCD ASUS UW 193 DB</t>
  </si>
  <si>
    <t>Zestaw komputerowy(monitor, klawiatura, myszka, programy)</t>
  </si>
  <si>
    <t>Sieciowa drukarka Laser Jet 2015</t>
  </si>
  <si>
    <t>Skaner HP Company Scan Jet</t>
  </si>
  <si>
    <t>Urządzenie wielofunkcyjne</t>
  </si>
  <si>
    <t>Głośniki CREATIVE 2,1 A120</t>
  </si>
  <si>
    <t>Zestaw nagłaśniający YAMAHA STAGEPAS 400IE</t>
  </si>
  <si>
    <t>Monitor interaktywny AVTEK TOUCHSCREEN 65 PRO3</t>
  </si>
  <si>
    <t>Monitor interaktywny AVTEK TOUCHSCREEN</t>
  </si>
  <si>
    <t>Kserokopiarka  KONICA MINOLTA</t>
  </si>
  <si>
    <t>Projektor VIVITEK DX281ST</t>
  </si>
  <si>
    <t>Zestaw komputerowy DELL Intel i3 plus monitor DELL 23"</t>
  </si>
  <si>
    <t>Komputer DELL 7010 Intel i3 3220</t>
  </si>
  <si>
    <t>Komputer DELL 7010 Intel i320</t>
  </si>
  <si>
    <t>Monitor DELL P-2211-A</t>
  </si>
  <si>
    <t>Zestaw komputerowy Lenovo v530+monitorSamsung 254"</t>
  </si>
  <si>
    <t>Monitor interaktywnyinsGraf DIGITAL 65"</t>
  </si>
  <si>
    <t>Drukarka laserowa XEROX B210</t>
  </si>
  <si>
    <t>Serwer Dell PowerEdge T140 E- 2124 8 GB 2x1 TB SATA 3,5" cabled H330 DVD- RW 3yNBD</t>
  </si>
  <si>
    <t>Komputer Dell Vostro 3671 MT i5- 9400 8GB 256 GB SSD DVD WIFI BTW10P 3YBWOS Monitor Dell E2216HV 21,5" FHD VGA 3YPPG</t>
  </si>
  <si>
    <t>Zestaw komputerowy Dell Vostro 3681 SFF i5- 10400 8 GB 512 GBSSD DVD W10P3YBWOS+Monitor Dell 21,5"</t>
  </si>
  <si>
    <t>Monitoring wizyjny</t>
  </si>
  <si>
    <t>Urządzenie wielofunkcyjne OKI MC 563dn</t>
  </si>
  <si>
    <t>Monitor interaktywny AVTEK TOUCHSCREEN 6 LITE 75"</t>
  </si>
  <si>
    <t>Urządzenie wielofunkcyjne HP Laser Jet Pro M428DW</t>
  </si>
  <si>
    <t>Urządzenie wielofunkcyjne HP Laser Jet Pro 400 mfp m428fdw</t>
  </si>
  <si>
    <t>1 651, 45 zł</t>
  </si>
  <si>
    <t>Telefon Panasonic KX- TG6812PDB</t>
  </si>
  <si>
    <t>Monitor interaktywny AVTEK TOUCHSCREEN 6 LITE 65"</t>
  </si>
  <si>
    <t>Kamera IP Kenik Lite KG-530-DP</t>
  </si>
  <si>
    <t>Kamera IP Kenik Lite KG-53 0-DP</t>
  </si>
  <si>
    <t>Switch 3- portowy POE ATTEExPOE-3-11</t>
  </si>
  <si>
    <t>Rejestrator IP Kenik KG- NVR40216</t>
  </si>
  <si>
    <t>Drukarka 3D Flashrorge Adventure 3 z wbudowaną kamerą do podglądu zdalnego</t>
  </si>
  <si>
    <t>Kamera IP Kenik Lite KG-530-DP 2, 8 mm</t>
  </si>
  <si>
    <t>Power Audio Panasonic S.C.- TMAX 10E-K</t>
  </si>
  <si>
    <t>Urządzenie wielofunkcyjne BROTHER MFC- L2712DW</t>
  </si>
  <si>
    <t>Radioodtwarzacz Blaupunkt BB 18BK</t>
  </si>
  <si>
    <t>Drukarka laserowa Brother HL-1112E</t>
  </si>
  <si>
    <t xml:space="preserve">Projektor krótkoogniskowy VIVITEK z uchwytem naściennym </t>
  </si>
  <si>
    <t>Bindownica Fellowes Quasar +500</t>
  </si>
  <si>
    <t>Monitor interaktywny Avtek Touchscreen 7 Mate 75"</t>
  </si>
  <si>
    <t>Urządzenie wielofunkcyjne HP Ink Tank Wireless 415</t>
  </si>
  <si>
    <t>Komputer,monitor, myszka, klawiatura oraz oprogramowanie Windows 7 Pro, Office 2013 Pro</t>
  </si>
  <si>
    <t>Skaner typu 2</t>
  </si>
  <si>
    <t>Czytnik kodów paskowych</t>
  </si>
  <si>
    <t>Pralka Bosch</t>
  </si>
  <si>
    <t>Monitor Mac 75</t>
  </si>
  <si>
    <t>Monitor MyBoard</t>
  </si>
  <si>
    <t>suma</t>
  </si>
  <si>
    <t>Projektor Acer P1250B</t>
  </si>
  <si>
    <t>Notebook HP COMP</t>
  </si>
  <si>
    <t>Laptop Lenovo 15,6 G50</t>
  </si>
  <si>
    <t>1575,00 zl</t>
  </si>
  <si>
    <t>Wideoprojektor Beng Corponetion MP 620C</t>
  </si>
  <si>
    <t>Notebook- komputer przenośny Fujitsu</t>
  </si>
  <si>
    <t>Komputer przenośny z systemem operacyjnym DELL</t>
  </si>
  <si>
    <t>Aparat CANON 1200D18-55DC III</t>
  </si>
  <si>
    <t>Odkurzacz Electrolux Ceallfldb</t>
  </si>
  <si>
    <t>Laptop Lenovo T530</t>
  </si>
  <si>
    <t>Tablet</t>
  </si>
  <si>
    <t>Laptop Lenovo THINKPAD T430 i53320M</t>
  </si>
  <si>
    <t>Laptop 15,6" HUAWEI MateBook D15 R5-3500/8GB/256/win 10 szary</t>
  </si>
  <si>
    <t>Laptop Note Lenovo V15-ADA AMD RYZEN 5 3500U 15,6INCH FHD8GB UMA W10H+MOLP Office Std 2019 SNGL OLP NL ACDMC</t>
  </si>
  <si>
    <t>Laptop Lenovo T530 i5 4GB 320GB Windows 7 PRO OEM zasilacz, bateria GW 24m-ce</t>
  </si>
  <si>
    <t>1 950, 01 zł</t>
  </si>
  <si>
    <t>Tablet Lenovo TAB M10 TB- X505L 10.1/Snapdragon 429/2GB/32GB/WiFi/LTE/Andr.8.1 White</t>
  </si>
  <si>
    <t>Notebook HP 250G7 15,6"FHD/i5/1035G1/8G/SSD512GB/UHD/W 10 Silver</t>
  </si>
  <si>
    <t>Laptop Lenova Yoga C740-14//ML model 81TC</t>
  </si>
  <si>
    <t>Laptop DELL Vostro 3500 DJQG2D3</t>
  </si>
  <si>
    <t>Aparat cyfrowy SONY LCE 7M2B Body SERP</t>
  </si>
  <si>
    <t>Komputer przenośny HP Model 255 G8 CND 1371T5F</t>
  </si>
  <si>
    <t>Tablet SAMSUNG A7 LITE WI-FI 8,7 3 GB SM- T220NZAAEU</t>
  </si>
  <si>
    <t>Laptop z akcesoriami</t>
  </si>
  <si>
    <t>Smartfloor. Podłoga interaktywna</t>
  </si>
  <si>
    <t>Akcesoria do podłogi interaktywnej</t>
  </si>
  <si>
    <t>Zestaw do nagłośnienia</t>
  </si>
  <si>
    <t>Kolumna LD-602</t>
  </si>
  <si>
    <t>Środowiskowy Dom Samopomocy w Łapach</t>
  </si>
  <si>
    <t>8730Z</t>
  </si>
  <si>
    <t>Środowiskowy dom Samopomocy to ośrodek dziennego pobytu dla osób z zaburzeniami psychicznymi i z niepełnosprawnością.</t>
  </si>
  <si>
    <t>dni robocze od 8:00 do 16:00</t>
  </si>
  <si>
    <t>Komputer PC CORE i 32100 Windows</t>
  </si>
  <si>
    <t xml:space="preserve"> Telewizor SHARP LC 40 </t>
  </si>
  <si>
    <t>Zestaw PC AiW+monitor LED 23,6</t>
  </si>
  <si>
    <t>Drukarka HP OFFICE JET 6000</t>
  </si>
  <si>
    <t>Drukarka HP Laser Jet Pro M225</t>
  </si>
  <si>
    <t>Monitoring (7 kamer i 2 rejestratory)</t>
  </si>
  <si>
    <t xml:space="preserve">Telewizor Samsung </t>
  </si>
  <si>
    <t>Kserokopiarka Canon IR 2520</t>
  </si>
  <si>
    <t>Komputer Dell Vastro V 390 MT</t>
  </si>
  <si>
    <t>Drukarka Brother DCP L3550 CDW</t>
  </si>
  <si>
    <t>Monitor OTV L3L</t>
  </si>
  <si>
    <t>Aparat fotograficzny DSLR A390 SONY</t>
  </si>
  <si>
    <t xml:space="preserve"> Notebook HP DV 61420 SW</t>
  </si>
  <si>
    <t>Projektor EPSON EBX7</t>
  </si>
  <si>
    <t>Plotter CM840 Brother</t>
  </si>
  <si>
    <t>Notebook Dell VastroV 3559</t>
  </si>
  <si>
    <t>Notebook Dell Vostro 3564</t>
  </si>
  <si>
    <t>Dell  Inspiron 5748</t>
  </si>
  <si>
    <t>Konsola Play Station 4</t>
  </si>
  <si>
    <t>Notebook DELL W 5050</t>
  </si>
  <si>
    <t>Żłobek w Łapach</t>
  </si>
  <si>
    <t>18-100 Łapy, ul. Polna 27 A</t>
  </si>
  <si>
    <t>8891 Z</t>
  </si>
  <si>
    <t>Opieka nad dzieckiem do lat 3, kuchnia wspólna z przedszkolem. Placówka czynna 10 godzin dziennie</t>
  </si>
  <si>
    <t>budynek Żłobka</t>
  </si>
  <si>
    <t>podwójna ściana(pustakocegła,klej,siatka,styropian,tynk akrylowy)</t>
  </si>
  <si>
    <t>granulowana wełna mineralna skalna. Pokryty papą</t>
  </si>
  <si>
    <t>położenie tynku zewnętrznego w 2014 r.</t>
  </si>
  <si>
    <t>Mikrofon</t>
  </si>
  <si>
    <t>Dysk</t>
  </si>
  <si>
    <t>Aparat cyfrowy SONY</t>
  </si>
  <si>
    <t>GMINA ŁAPY</t>
  </si>
  <si>
    <t>UL. GEN. W. SIKORSKIEGO 24</t>
  </si>
  <si>
    <t>84.11.Z</t>
  </si>
  <si>
    <t>KIEROWANIE PODSTAWOWYMI RODZAJAMI DZIAŁALNOŚCI PUBLICZNEJ</t>
  </si>
  <si>
    <t>Plac NSZZ Solidarność, 18-100  Łapy                                        ul. Gen. W. Sikorskiego 13D , 18-100 Łapy                        ul. Gen. W. Sikorskiego 18; 18-100 Łapy</t>
  </si>
  <si>
    <t>PODSTAWOWY</t>
  </si>
  <si>
    <t>Budynek gospodarczy na wysypisku</t>
  </si>
  <si>
    <t>Uhowo</t>
  </si>
  <si>
    <t>Łapy, ul. Sikorskiego 24</t>
  </si>
  <si>
    <t>1954, 1966</t>
  </si>
  <si>
    <t>Budynek biurowy, USC</t>
  </si>
  <si>
    <t>Łapy, ul. Sikorskiego 18</t>
  </si>
  <si>
    <t>Budynek Wiejskiego Domu Kultury Łapy-Szołajdy (Łapy-Dębowina)</t>
  </si>
  <si>
    <t>Łapy-Szołajdy (Łapy-Dębowina)</t>
  </si>
  <si>
    <t xml:space="preserve">lata 70-te </t>
  </si>
  <si>
    <t>papa termozgrzewalna</t>
  </si>
  <si>
    <t>Budynek Wiejskiego Domu Kultury w Uhowie i OSP wraz z bramą segmentową</t>
  </si>
  <si>
    <t>ceramiczne Kleina</t>
  </si>
  <si>
    <t>Budynek świetlicy wiejskiej (po szkole)</t>
  </si>
  <si>
    <t>Gąsowka-Oleksin</t>
  </si>
  <si>
    <t>Budynek po szkole w Daniłowie Dużym</t>
  </si>
  <si>
    <t>Budynek świetlicy wiejskiej</t>
  </si>
  <si>
    <t>Gąsówka-Skwarki</t>
  </si>
  <si>
    <t>Wólka Waniewska</t>
  </si>
  <si>
    <t>stropodach + papa</t>
  </si>
  <si>
    <t>Budynek Wiejskiego Domu Kultury w Płonce Kościelnej i OSP</t>
  </si>
  <si>
    <t>Płonka Kościelna</t>
  </si>
  <si>
    <t>Budynek jednokondygnacyjny OSP Łapy-Dębowina</t>
  </si>
  <si>
    <t>Łapy-Dębowina</t>
  </si>
  <si>
    <t>Łupianka Stara</t>
  </si>
  <si>
    <t>blacha trapezowa</t>
  </si>
  <si>
    <t>Budynek Wiejskiego Domu Kultury w Bokinach i OSP</t>
  </si>
  <si>
    <t>Bokiny</t>
  </si>
  <si>
    <t>Garaż- konstrukcja stalowa, wysypisko w Uhowie</t>
  </si>
  <si>
    <t>Garaż na potrzeby OSP Płonka Kościelna</t>
  </si>
  <si>
    <t>świetlica wiejska (remiza OSP)</t>
  </si>
  <si>
    <t>Daniłowo Małe</t>
  </si>
  <si>
    <t>Lokale mieszkalne nr: 1,4,5,9,11,12,14,15,16,17 w budynku wielorodzinnym przy ul.  Sikorskiego 11 w Łapach</t>
  </si>
  <si>
    <t>Łapy, ul. Sikorskiego 11</t>
  </si>
  <si>
    <t>Lokal mieszkalny nr 36 w budynku wielorodzinnym przy ul. Cmentarna 46B w Łapach</t>
  </si>
  <si>
    <t>Łapy, ul. Cmentarna 46B/36</t>
  </si>
  <si>
    <t>Lokal mieszkalny  nr: 1 (45,19 m2),5 (34,93 m2), 11 (34,93 m2), 16 (45,19 m2) w budynku wielorodzinnym przy ul.Spółdzielcza 2 w Łapach</t>
  </si>
  <si>
    <t>Łapy, ul. Spółdzielcza 2</t>
  </si>
  <si>
    <t>Lokal mieszkalny nr: 4 (47,43 m2), 10 (47,43 m2), 30 (33,97 m2), 34 (33,97 m2), 42 (33,97 m2) w budynku wielorodzinnym przy ul. Armii Krajowej 1 w Łapach</t>
  </si>
  <si>
    <t>Łapy, ul. Armii Krajowej 1</t>
  </si>
  <si>
    <t>Lokal mieszkalny nr:  22 (24,19 m2), 28 (24,19 m2) w budynku wielorodzinnym przy ul. Kopernika 2 w Łapach</t>
  </si>
  <si>
    <t>Łapy, ul. Mikołaja Kopernika 2</t>
  </si>
  <si>
    <t>Lokal mieszkalny  nr:  1 (30,50 m2), 10 (29,30 m2) w budynku wielorodzinnym przy ul.  Kopernika 4 w Łapach</t>
  </si>
  <si>
    <t>Łapy, ul. Mikołaja Kopernika 4</t>
  </si>
  <si>
    <t>Lokal mieszkalny nr 5 (33,77 m2) w budynku wielorodzinnym przy ul.  Sikorskiego 28 w Łapach</t>
  </si>
  <si>
    <t>Łapy, ul. Gen. Władysława Sikorskiego 28</t>
  </si>
  <si>
    <t>Lokal mieszkalny nr:  5 (49,45 m2),  7 (39,66 m2),  10 (39,66 m2),  11 (49,45 m2),  13 (39,66 m2) w budynku wielorodzinnym przy ul. Sikorskiego 30 w Łapach</t>
  </si>
  <si>
    <t>Łapy, ul. Gen. Władysława Sikorskiego 30</t>
  </si>
  <si>
    <t>papa zgrzewalna</t>
  </si>
  <si>
    <t>Lokal mieszkalny nr:  11 (49,45 m2), 18 (22,30 m2),  18A (41,46 m2) w budynku wielorodzinnym przy ul. Sikorskiego 32 w Łapach</t>
  </si>
  <si>
    <t>Łapy, ul. Gen. Władysława Sikorskiego 32</t>
  </si>
  <si>
    <t>Lokal mieszkalny nr:  10 (45,19 m2),  11 (34,93 m2),  15 (45,19 m2) w budynku wielorodzinnym przy ul. Spółdzielcza 6 w Łapach</t>
  </si>
  <si>
    <t>Łapy, ul. Spółdzielcza 6</t>
  </si>
  <si>
    <t>Budynek socjalny w systemie modułowym</t>
  </si>
  <si>
    <t>Łapy, ul. 3 Maja 33</t>
  </si>
  <si>
    <t>płyta warstwowa</t>
  </si>
  <si>
    <t>Lokal mieszkalny nr 67 w budynku wielorodzinnym przy ul.  Górna 1 w Łapach</t>
  </si>
  <si>
    <t>Łapy, ul. Górna 1/67</t>
  </si>
  <si>
    <t>Lokal mieszkalny nr 24 w budynku wielorodzinnym przy ul. Mała 15 w Łapach</t>
  </si>
  <si>
    <t>Łapy, ul. Mała 15/24</t>
  </si>
  <si>
    <t>wielka płyta</t>
  </si>
  <si>
    <t>stropodach</t>
  </si>
  <si>
    <t>Lokal mieszkalny nr 1 w budynku wielorodzinnym przy ul. Sikorskiego 78A w Łapach</t>
  </si>
  <si>
    <t>Łapy, ul. Gen. Władysława Sikorskiego 78A/1</t>
  </si>
  <si>
    <t>Budynek mieszkalny i gospodarczy</t>
  </si>
  <si>
    <t>Łapy, ul. Leśnikowska 15</t>
  </si>
  <si>
    <t>Garaż przy budynku Szkoły Podstawowej (używany przez OSP w Uhowie)</t>
  </si>
  <si>
    <t>Obelisk upamiętniający ppłk. Nilskiego-Łapińskiego</t>
  </si>
  <si>
    <t> 2006</t>
  </si>
  <si>
    <t> Łapy</t>
  </si>
  <si>
    <t xml:space="preserve"> „Pomnik Niepodległości” </t>
  </si>
  <si>
    <t> 2008</t>
  </si>
  <si>
    <t>Łapy, Plac Niepodległości</t>
  </si>
  <si>
    <t>Kamienne krzyże pamiątkowe w obrębie Grobu Nieznanego Żołnierza w Łapach</t>
  </si>
  <si>
    <t>Łapy, Cmentarz ul. Żwirki i Wigury</t>
  </si>
  <si>
    <t>Pomnik „Krzyż Sybiraków”</t>
  </si>
  <si>
    <t>Łapy, ul. Mostowa</t>
  </si>
  <si>
    <t>Stacje TRAFO</t>
  </si>
  <si>
    <t>Łapy, ul. 3 Maja</t>
  </si>
  <si>
    <t>Kotłownia Urzędu Miejskiego</t>
  </si>
  <si>
    <t>Baseny letnie- kompleks-2 szt. wraz z zagospodarowaniem terenu</t>
  </si>
  <si>
    <t>Plac zabaw wraz z zagospodarowaniem terenu</t>
  </si>
  <si>
    <t>Skatepark wraz z zagospodarowaniem terenu</t>
  </si>
  <si>
    <t>Brodzik dezynfekcyjny na składowisku odpadów</t>
  </si>
  <si>
    <t>Składowisko odpadów</t>
  </si>
  <si>
    <t>Składowisko odpadów stałych</t>
  </si>
  <si>
    <t>Siłownia zewnętrzna w Bokinach</t>
  </si>
  <si>
    <t>Tereny rekreacyjne w Łapach-Szołajdach (działka nr.265/2)</t>
  </si>
  <si>
    <t>Łapy-Szołajdy</t>
  </si>
  <si>
    <t>Tereny rekreacyjne  w Łapach-Szołajdach wraz z elementami wyposażenia: urządzenia siłowni zewnętrznej obejmujące: biegacz, wioślarz, surfer, twister, stepper, motyl,  2 kpl- orbitrek wolnostojący i wyciąg z krzesłem, 3 ławki, 2 kosze na odpady, 2 stojaki na rowery,  panele ogrodzeniowe.</t>
  </si>
  <si>
    <t>Plaża w Uhowie</t>
  </si>
  <si>
    <t>Plaża w Uhowie wraz z elementami trwałej infrastruktury (budynek sauny o wart. do ubezp. 198.751,44 zł, bud. sanitarny o wart. do ubezp. 194.291,35 zł)</t>
  </si>
  <si>
    <t>Altana na dz. gminnej nr 170/1</t>
  </si>
  <si>
    <t>Plac Street Workout na dz. gminnej nr 194/6</t>
  </si>
  <si>
    <t>Plac Street Workout wraz z monitoringiem</t>
  </si>
  <si>
    <t>Tereny rekreacyjne w Łapach-Kołpaki (działka nr.68/13)</t>
  </si>
  <si>
    <t>Łapy-Kołpaki</t>
  </si>
  <si>
    <t>Tereny rekreacyjne w Łapach-Kołpakach z elementami wyposażenia: altana drewniana o wym. ok. 4 m x 6 m, panele ogrodzeniowe.</t>
  </si>
  <si>
    <t>Tereny rekreacyjne w Łapach-Dębowina (działka nr.367/2)</t>
  </si>
  <si>
    <t>Tereny rekreacyjne w Łapach-Dębowina z elementami wyposażenia: metalowe ogrodzenie systemowe z paneli zgrzewanych.</t>
  </si>
  <si>
    <t>Tereny rekreacyjne w Łapach-Pluśniakach (działka nr.43)</t>
  </si>
  <si>
    <t>Łapy-Pluśniaki</t>
  </si>
  <si>
    <t>Tereny rekreacyjne w Łapach-Pluśniakach z elementami wyposażenia: ogrodzenie, wiata, plac zabaw obejmująca zakup, dostawę i montaż urządzeń (huśtawka podwójna - 1 kpl., piaskownica - 1 kpl., bujak pojedynczy - 1 kpl., zestaw zabawowy - 2 kpl., bujak ważka - 1 kpl., regulamin placu zabaw- 1 kpl.) oraz budowa drewnianego budynku gospodarczego o wym. ok. 5,30 m x 6,50 m z dachem jednospadowym pokrytym gontem bitumicznym + ściany budynku obite deską szalówkową.</t>
  </si>
  <si>
    <t>Boisko wraz z placem zabaw w Płonce-Kozły (działka nr 56) wraz z ogrodzeniem</t>
  </si>
  <si>
    <t>Płonka-Kozły</t>
  </si>
  <si>
    <t>Placu zabaw przy istniejącym boisku w Płonce-Kozły na dz. o nr geod. 56 wraz z wyposażeniem placu zapaw, wykonanie płyty żelbetowej pod grilla z wędzarnią, zakup, dostawę i montaż tego grilla, zakup drzewek (tuja szmaragd wraz z agrowłókniną, zienią i korą) oraz budowę placu zabaw obejmującą zakup, dostawę i montaż karuzeli tarczowej z siedziskami (1 kpl.), huśtawki ważka pojedynczej (1 kpl.).</t>
  </si>
  <si>
    <t>Ogrodzenie Wiejskiego Domu Kultury w Bokinach</t>
  </si>
  <si>
    <t>ogrodzenie z siatki ocynkowanej</t>
  </si>
  <si>
    <t>Baseny letnie- ogrodzenie instalacji fotowoltaicznej</t>
  </si>
  <si>
    <t>Świetlica wiejska- ogrodzenie instalacji fotowoltaicznej</t>
  </si>
  <si>
    <t>Ogrodzenie i parkany przy remizie OSP Łapy-Dębowina</t>
  </si>
  <si>
    <t>ogrodzenie wysypiska</t>
  </si>
  <si>
    <t>ogrodzenie działki nr 102/1</t>
  </si>
  <si>
    <t>ogrodzenie działki nr 19</t>
  </si>
  <si>
    <t>Gąsówka-Somachy</t>
  </si>
  <si>
    <t>ogrodzenie działki nr 10</t>
  </si>
  <si>
    <t>ogrodzenie działki nr 167/2</t>
  </si>
  <si>
    <t>Gąsówka Stara</t>
  </si>
  <si>
    <t>ogrodzenie działki nr 267/6</t>
  </si>
  <si>
    <t>Płonka-Strumianka</t>
  </si>
  <si>
    <t>ogrodzenie działki (basany w Płonce Kościelnej)</t>
  </si>
  <si>
    <t>zagospodarowanie terenu wokół pomnika Jana III Sobieskiego</t>
  </si>
  <si>
    <t>Fonatanna</t>
  </si>
  <si>
    <t>Łapy, Plac Solidarności</t>
  </si>
  <si>
    <t>Tereny rekreacyjne w Łapach-Korczakach (działka nr. 59)</t>
  </si>
  <si>
    <t>Łapy-Korczaki</t>
  </si>
  <si>
    <t>Tereny rekreacyjne w Łapach-Korczakach z elementami wyposażenia: altana drewniana, meble drewniane do altany (4 stoły i 6 ławek),bramki do piłki nożnej 2 kpl., grill (trójnóg) 1 kpl., ogrodzenia działki, budowa placu zabaw i siłowni zewnętrznej obejmuja zakup, dostawę i montaż urzadzeń na pacu zabaw i siłowni (urządzenie: orbitrek 1 kpl., biegacz 1 kpl., wioslarz 1 kpl., wyciąg górny/prasa nżna 1 kpl., motyl/prasa ręczna 1 kpl., zestaw wielofunkcyjny 1 kpl., pomost rurowy 1 kpl., huśtawka podwójna matelowa 1 kpl., bujak motylek 1 kpl., ławka żeliwna 1 kpl., kosz na śmieci drewniany 1 szt. oraz regulamin placu zabaw 1 szt.), ławek stalowych bez oparcia przy miejscu na ognisko, piłkochwytów wydzialających teren boiska do piłki nożnej o nawierzchni trawiastej o wy, 29 m x 21 m, panele ogrodzeniowe 80 szt.</t>
  </si>
  <si>
    <t>Tereny rekreacyjne w Roszkach-Wodźkach (działka nr. 99/7)</t>
  </si>
  <si>
    <t>Roszki-Wodźki</t>
  </si>
  <si>
    <t>Tereny rekreacyjne wRoszkach-Wodźkach z elementami wyposażenia: dwie drewniane wolnostojące wiaty, wyposażenie każdej z wiat w drewniane stoły i ławy, murowany grill, ogrodzenia działki.</t>
  </si>
  <si>
    <t>Maszt flagowy z flaga państwową</t>
  </si>
  <si>
    <t>Centrum Przesiadkowe</t>
  </si>
  <si>
    <t>Łapy, ul. Sikorskiego</t>
  </si>
  <si>
    <t>Gąsówka-Osse</t>
  </si>
  <si>
    <t>Stadion Miejski w Łapach- kort tenisowy</t>
  </si>
  <si>
    <t>Wieża widokowo-edukacyjna</t>
  </si>
  <si>
    <t>Wieża widokowo-edukacyjna w Uhowie 1 kpl. wraz z obiektami małej architektury tj.: latarnie parkowe 6 kpl., altana 1 szt. (ławki drewniane 6 szt., stopły drewniane 4 szt.), wiata (zadaszenie na rowery wraz ze stojakami 2 kpl.), tablica informacyjno-edukacyjna 7 szt., punkt zabiegów agrotechnicznych i leśnych 1 szt., ławka drewniana z oparciem 11 szt., WC sanitariat 2 kpl., kosz na śmieci 5 szt., ogrodzenie drewniane 1 szt., wiata (zadaszenie przystankowe 1 szt.), skocznia 1 kpl., domki lęgowae dla ptaków 10 szt., plansze tematyczne edukacyjne 7 szt., kontrukcja (właściwości akustyczne drewna 1 kpl.), światowid 5 kpl., zegar słoneczny kamienny 1 kpl., miejsce na wystawy przyrodnicze 2 szt., ekran akustyczny 31 szt. oraz zagospodarowaniem terenu polegające na utwardzeniu powierzchni gruntu, w tym wstawienie krawężnika drogowego i przygotowanie 10 stanowisk postojowych dla samochodów osobowych.</t>
  </si>
  <si>
    <t>Tereny rekreacyjne przy świetlicy wiejskiej (dz. 386/1 i 386/2)</t>
  </si>
  <si>
    <t>Zagodpodarowanie placu przy świetlicy wiejskiej (zakup materiałów budowlanych potrzebnych do naprawy altany znajdującej się przy świetlicy, zakup pojemnika na śmieci, budowa placu zabaw (zakup , dostawa oraz montaż urządzeń na placu zabaw - huśtawka potrójna metalowa 1 kpl., huśtawka ważka 1 kpl.).</t>
  </si>
  <si>
    <t>Tereny rekreacyjne przy Wiejskim Domu Kultury</t>
  </si>
  <si>
    <t>Zagodpodarowanie placu przy budynku WDK (utwardzenie terenu płytą ażurową przed budynkiem, wymiana części ogrodzenia działki, uporządkowanie terenu, wykonanie i montaż tablicy informacyjnej przed budynkiem).</t>
  </si>
  <si>
    <t>Szkoła Podstawowa nr 1, Łapy, ul. Jana Matejki 19</t>
  </si>
  <si>
    <t>Budynek Urzędu Miejskiego w Łapach, Łapy, ul. Sikoskiego 24</t>
  </si>
  <si>
    <t>OSP Płonka Kościelna</t>
  </si>
  <si>
    <t>Łapy, ul. Przechodnia 6</t>
  </si>
  <si>
    <t>Szkoła Podstawowa w Płonce Kościelnej</t>
  </si>
  <si>
    <t>Ośrodek Przedsiębiorczości, Łapy, ul. Sikorskiego 22A</t>
  </si>
  <si>
    <t>OSP Łapy-Dębowina</t>
  </si>
  <si>
    <t>OSP Płonka Kościelna (baseny)</t>
  </si>
  <si>
    <t>Przedszkole Samorządowe nr 1 w Łapach, ul. Polna 27</t>
  </si>
  <si>
    <t>Przedszkole Samorządowe nr 2 w Łapach, ul. Cmentarna 23</t>
  </si>
  <si>
    <t>Szkoła Podstawowa nr 1, Łapy, ul. Polna 9</t>
  </si>
  <si>
    <t>Szkoła Podstawowa nr 2, Łapy, ul. Piękna 17</t>
  </si>
  <si>
    <t>Szkoła Podstawowa nr 3, Łapy, ul. Letnia 1</t>
  </si>
  <si>
    <t>Świetlica wiejska w miejscowości Łapy-Szołajdy</t>
  </si>
  <si>
    <t>Świetlica wiejska w miejscowości Łupianka Stara</t>
  </si>
  <si>
    <t>Świetlica wiejska w miejscowości Uhowo</t>
  </si>
  <si>
    <t>Łapy, ul. Strażacka 3</t>
  </si>
  <si>
    <t>Gąsówka-Osse 52</t>
  </si>
  <si>
    <t>Gąsówka Stara, ul. W. Reymonta 11</t>
  </si>
  <si>
    <t>Gąsówka Stara, ul. C.K. Norwida 12</t>
  </si>
  <si>
    <t>Gąsówka Stara, ul. C.K. Norwida 20</t>
  </si>
  <si>
    <t>Gąsówka Stara, ul. C.K. Norwida 9</t>
  </si>
  <si>
    <t>Gąsówka Stara, ul. Żeromskiego 25</t>
  </si>
  <si>
    <t>Gąsówka Stara, ul. Żeromskiego 4</t>
  </si>
  <si>
    <t>Gąsówka Stara, ul. Żeromskiego 9</t>
  </si>
  <si>
    <t>Łapy-Dębowina 20B</t>
  </si>
  <si>
    <t>Łapy-Dębowina 26</t>
  </si>
  <si>
    <t>Łapy-Dębowina 50</t>
  </si>
  <si>
    <t>Łapy-Pluśniaki 44</t>
  </si>
  <si>
    <t>Łapy, ul. B. Prusa 2</t>
  </si>
  <si>
    <t>Łapy, ul. B. Szwarce 6</t>
  </si>
  <si>
    <t>Łapy, ul. Barwikowska 19</t>
  </si>
  <si>
    <t>Łapy, ul. Bociańska 42</t>
  </si>
  <si>
    <t>Łapy, ul. Długa 1C</t>
  </si>
  <si>
    <t>Łapy, ul. Długa 62</t>
  </si>
  <si>
    <t>Łapy, ul. Dunikowskiego 23</t>
  </si>
  <si>
    <t>Łapy, ul. Gen. Maczka 2</t>
  </si>
  <si>
    <t>Łapy, ul. Główna 97</t>
  </si>
  <si>
    <t>Łapy, ul. Goździkowska 29</t>
  </si>
  <si>
    <t>Łapy, ul. Goździkowska 9</t>
  </si>
  <si>
    <t>Łapy, ul. Grottgera 12</t>
  </si>
  <si>
    <t>Łapy, ul. Krucza 6A</t>
  </si>
  <si>
    <t>Łapy, ul. Cygańskiego 15</t>
  </si>
  <si>
    <t>Łapy, ul. Nilskiego-Łapińskiego 11</t>
  </si>
  <si>
    <t>Łapy, ul. Okopowa 7</t>
  </si>
  <si>
    <t>Łapy, ul. Sienkiewicza 16</t>
  </si>
  <si>
    <t>Łapy, ul. Sienkiewicza 24</t>
  </si>
  <si>
    <t>Łapy, ul. Puchalskiego 14</t>
  </si>
  <si>
    <t>Łapy, ul. Wronia 1</t>
  </si>
  <si>
    <t>Uhowo, ul. 1-go Maja 29</t>
  </si>
  <si>
    <t>51.</t>
  </si>
  <si>
    <t>Uhowo, ul. Białostocka 14</t>
  </si>
  <si>
    <t>52.</t>
  </si>
  <si>
    <t>Uhowo, ul. Kościelna 13</t>
  </si>
  <si>
    <t>53.</t>
  </si>
  <si>
    <t>Uhowo, ul. Kościelna 1A</t>
  </si>
  <si>
    <t>54.</t>
  </si>
  <si>
    <t>Uhowo, ul. Mickiewicza 1</t>
  </si>
  <si>
    <t>55.</t>
  </si>
  <si>
    <t>Uhowo, ul. Mickiewicza 86</t>
  </si>
  <si>
    <t>56.</t>
  </si>
  <si>
    <t>Uhowo, ul. Spokojna 5B</t>
  </si>
  <si>
    <t>57.</t>
  </si>
  <si>
    <t>Przedszkole Samorzadowe nr 2 w Łapach</t>
  </si>
  <si>
    <t>58.</t>
  </si>
  <si>
    <t>59.</t>
  </si>
  <si>
    <t>Szkoła Podstawowa w Uhowie</t>
  </si>
  <si>
    <t>60.</t>
  </si>
  <si>
    <t>INSTALACJE SOLARNE</t>
  </si>
  <si>
    <t>Łapy, ul. Północna 1</t>
  </si>
  <si>
    <t>instalacje fotowoltaiczne, solary</t>
  </si>
  <si>
    <t>Ilość</t>
  </si>
  <si>
    <t>Komputer Cyfrow Gmina (Zestaw Komputer EccoPc + Monitor AOC + UPS 850 PowerWalker)</t>
  </si>
  <si>
    <t>Serwer Dell R530</t>
  </si>
  <si>
    <t>Serwer Dell R750</t>
  </si>
  <si>
    <t>UTM Fortigate</t>
  </si>
  <si>
    <t>switch Fortigate 440E</t>
  </si>
  <si>
    <t>UPS + baterie</t>
  </si>
  <si>
    <t>Klimatyzator Serwerownia</t>
  </si>
  <si>
    <t>Kamery Serwerownia</t>
  </si>
  <si>
    <t>System alarmowy Serwerownia</t>
  </si>
  <si>
    <t>Instalacja elektryczna Serwerowni</t>
  </si>
  <si>
    <t>Instalacja LAN  w urzędzie miejskim</t>
  </si>
  <si>
    <t>59,494,99</t>
  </si>
  <si>
    <t>Nas ASUSTOR</t>
  </si>
  <si>
    <t>All in One HP ( Ministerstwo Cyfryzacji)</t>
  </si>
  <si>
    <t>Urządzenie wielofunkcyjne kolorowe TA 2500ci</t>
  </si>
  <si>
    <t>Urządzenie wielofunkcyjne kolorowe TA 4006ci</t>
  </si>
  <si>
    <t>Urządzenie wielofunkcyjne kolorowe TA-350ci</t>
  </si>
  <si>
    <t>Urządzenie wielofunkcyjne M2040dn</t>
  </si>
  <si>
    <t>13 530,00 zł</t>
  </si>
  <si>
    <t>Urządzenie wielofunkcyjne 4020dn</t>
  </si>
  <si>
    <t>Urządzenie wielofunkcyjne P4020</t>
  </si>
  <si>
    <t>Monitor 27 " 275B1H</t>
  </si>
  <si>
    <t>KSEROKOPIARKA Kyocera-Mita 3655</t>
  </si>
  <si>
    <t>KSEROKOPIARKA Kyocera-Mita 3145</t>
  </si>
  <si>
    <t>DRUKARKA Zebra ZC 300</t>
  </si>
  <si>
    <t>DRUKARKA Zebra GK420T</t>
  </si>
  <si>
    <t>Laptopy CG HP G8 440</t>
  </si>
  <si>
    <t>NOTEBOOK DELL</t>
  </si>
  <si>
    <t xml:space="preserve">NOTEBOOK LENOVO </t>
  </si>
  <si>
    <t>tablet LENOVO TAB M10 TB-X605L</t>
  </si>
  <si>
    <t xml:space="preserve">Laptop Dell Vostro 3510 </t>
  </si>
  <si>
    <t>Laptop DELL INSPIRION G55500</t>
  </si>
  <si>
    <t>Laptop Acer Nitro 5 AN 515-44</t>
  </si>
  <si>
    <t>Laptop dell z GUS</t>
  </si>
  <si>
    <t>Mikrofon WCS105D</t>
  </si>
  <si>
    <t>Centralka WCS-10M</t>
  </si>
  <si>
    <t>Skaner odcisków palców</t>
  </si>
  <si>
    <t>KAMERA TERMOWIZYJNA FLIR 2</t>
  </si>
  <si>
    <t xml:space="preserve">KLIMATYZATOR PRZENOŚNY KAISAI </t>
  </si>
  <si>
    <t>projektor BEN Q W 500LCD</t>
  </si>
  <si>
    <t>Jura ekspres do kawy E8 Dark Inox</t>
  </si>
  <si>
    <t>BIA 56600</t>
  </si>
  <si>
    <t>SKODA</t>
  </si>
  <si>
    <t>SUPERB</t>
  </si>
  <si>
    <t>TMBDL23UX39016919</t>
  </si>
  <si>
    <t>1 781 cm3</t>
  </si>
  <si>
    <t>2 015 kg</t>
  </si>
  <si>
    <t>BIA 66644</t>
  </si>
  <si>
    <t>OCTAVIA</t>
  </si>
  <si>
    <t>TMBCE21ZX82120055</t>
  </si>
  <si>
    <t>1 968 cm3</t>
  </si>
  <si>
    <t>BIA 56414</t>
  </si>
  <si>
    <t>FIAT</t>
  </si>
  <si>
    <t>DUCATO</t>
  </si>
  <si>
    <t>specjalny</t>
  </si>
  <si>
    <t>ZFA25000001638583</t>
  </si>
  <si>
    <t>2 999 cm3</t>
  </si>
  <si>
    <t>3 300 kg</t>
  </si>
  <si>
    <t>BIA JM06</t>
  </si>
  <si>
    <t>STIM</t>
  </si>
  <si>
    <t>P200</t>
  </si>
  <si>
    <t>przyczepa ciężarowa</t>
  </si>
  <si>
    <t>SYAP2000090001760</t>
  </si>
  <si>
    <t>BIA 27998</t>
  </si>
  <si>
    <t>RENAULT</t>
  </si>
  <si>
    <t>VF640K862GB000482</t>
  </si>
  <si>
    <t>7 698 cm3</t>
  </si>
  <si>
    <t>16 000 kg</t>
  </si>
  <si>
    <t>VF652AFA000059400</t>
  </si>
  <si>
    <t>BIA 075AC</t>
  </si>
  <si>
    <t>TEMA</t>
  </si>
  <si>
    <t>3 21B SGT</t>
  </si>
  <si>
    <t>przyczepa lekka</t>
  </si>
  <si>
    <t>SWH3B0420B085229</t>
  </si>
  <si>
    <t>750 kg</t>
  </si>
  <si>
    <t>BIA 76001</t>
  </si>
  <si>
    <t>P410</t>
  </si>
  <si>
    <t>YS2P6X60002187390</t>
  </si>
  <si>
    <t>BIA 03C8</t>
  </si>
  <si>
    <t>JELCZ</t>
  </si>
  <si>
    <t>SUJP422CCX0000244</t>
  </si>
  <si>
    <t>11 100 cm3</t>
  </si>
  <si>
    <t>17 500 kg</t>
  </si>
  <si>
    <t>SPRINTER 213 CDI</t>
  </si>
  <si>
    <t>WDB9026621R920801</t>
  </si>
  <si>
    <t>BIA 715AE</t>
  </si>
  <si>
    <t>NIEWIADÓW</t>
  </si>
  <si>
    <t>SWNN61002Y0002856</t>
  </si>
  <si>
    <t>BIA 733AF</t>
  </si>
  <si>
    <t>FARO</t>
  </si>
  <si>
    <t>SVNFA850A00004015</t>
  </si>
  <si>
    <t>BIA 47999</t>
  </si>
  <si>
    <t>WMAN38ZZ5JY377796</t>
  </si>
  <si>
    <t>6 871 cm3</t>
  </si>
  <si>
    <t>18 000 kg</t>
  </si>
  <si>
    <t>NISSAN</t>
  </si>
  <si>
    <t>NP300 PICKUP</t>
  </si>
  <si>
    <t>ADNCPUD22U0000224</t>
  </si>
  <si>
    <t>BIA 5AU6</t>
  </si>
  <si>
    <t>IPS</t>
  </si>
  <si>
    <t>SE</t>
  </si>
  <si>
    <t>samochodowy inny /quad/</t>
  </si>
  <si>
    <t>TL966SE5071900075</t>
  </si>
  <si>
    <t>498 cm3</t>
  </si>
  <si>
    <t>560 kg</t>
  </si>
  <si>
    <t>BIA 732AF</t>
  </si>
  <si>
    <t>SVNFA750A00005016</t>
  </si>
  <si>
    <t>VF640K864RB003662</t>
  </si>
  <si>
    <t>BIA 8HH1</t>
  </si>
  <si>
    <t>ARCTIC CAT</t>
  </si>
  <si>
    <t>VADA504AV90X10123</t>
  </si>
  <si>
    <t>493 cm3</t>
  </si>
  <si>
    <t>545 kg</t>
  </si>
  <si>
    <t>BIA JG84</t>
  </si>
  <si>
    <t>SWNN3000090005605</t>
  </si>
  <si>
    <t>450 kg</t>
  </si>
  <si>
    <t>BIA 731AF</t>
  </si>
  <si>
    <t>SVNFA750A00005015</t>
  </si>
  <si>
    <t>BIA 3496A</t>
  </si>
  <si>
    <t>FSC STARACHOWICE</t>
  </si>
  <si>
    <t>STAR 266</t>
  </si>
  <si>
    <t>6 842 cm3</t>
  </si>
  <si>
    <t>12 350 kg</t>
  </si>
  <si>
    <t>BIA W008</t>
  </si>
  <si>
    <t>specjalny pożarniczy</t>
  </si>
  <si>
    <t>10 505 kg</t>
  </si>
  <si>
    <t>BIA 911AG</t>
  </si>
  <si>
    <t>SYBL10000M0001760</t>
  </si>
  <si>
    <t>Wartość aktualna BRUTTO</t>
  </si>
  <si>
    <t>UŻYTKOWNIK: CENTRUM USŁUG SPOŁECZNYCH UL. GŁÓWNA 50, 18-100 ŁAPY</t>
  </si>
  <si>
    <t>Ubezpieczający: GMINA ŁAPY UL. GEN. WŁ. SIKORSKIEGO 24, 18-100 ŁAPY REGON: 050659094</t>
  </si>
  <si>
    <t>UBEZPIECZONY: CENTRUM USŁUG SPOŁECZNYCH UL. GŁÓWNA 50, 18-100 ŁAPY</t>
  </si>
  <si>
    <t>UBEZPIECZAJĄCY/UBEZPIECZONY: GMINA ŁAPY UL. GEN. WŁ. SIKORSKIEGO 24, 18-100 ŁAPY REGON: 050659094</t>
  </si>
  <si>
    <t>dmc</t>
  </si>
  <si>
    <t>Ubezpieczony: Ośrodek Kultury Fizycznej w Łapach 18-100 Łapy, ul. Leśnikowska 18a REGON: 000986685</t>
  </si>
  <si>
    <t>Ubezpieczony: GMINA ŁAPY UL. GEN. WŁ. SIKORSKIEGO 24, 18-100 ŁAPY REGON: 050659094</t>
  </si>
  <si>
    <t>Użytkownik: Szkoła Podstawowa im. Jana III Sobieskiego w Płonce Kościelnej Płonka Kościelna 82, 18-100 Łapy REGON: 734512</t>
  </si>
  <si>
    <t>sprinter</t>
  </si>
  <si>
    <t>Autobus</t>
  </si>
  <si>
    <t xml:space="preserve">Temsa </t>
  </si>
  <si>
    <t>Opalin</t>
  </si>
  <si>
    <t>Opalin 9</t>
  </si>
  <si>
    <t>Okres ubezpieczenia OC i NW</t>
  </si>
  <si>
    <t>Okres ubezpieczenia AC i KR</t>
  </si>
  <si>
    <t>N30</t>
  </si>
  <si>
    <t>2 000 kg</t>
  </si>
  <si>
    <t>BIA63998</t>
  </si>
  <si>
    <t xml:space="preserve">RENAULT </t>
  </si>
  <si>
    <t>MASCOTT 150.65</t>
  </si>
  <si>
    <t>SPECJALNY - POŻARNICZY</t>
  </si>
  <si>
    <t>BIA144AK</t>
  </si>
  <si>
    <t>PRZYCZEPA LEKKA</t>
  </si>
  <si>
    <t>SWNB75000PE143076</t>
  </si>
  <si>
    <t>Ubezpieczony: OSP Uhowo, Uhowo, ul. Kościelna 42, 18-100 Łapy, REGON: 052014303</t>
  </si>
  <si>
    <t>650 kg</t>
  </si>
  <si>
    <t>Faro</t>
  </si>
  <si>
    <t>Solidus</t>
  </si>
  <si>
    <t>752 kg</t>
  </si>
  <si>
    <t>Scania</t>
  </si>
  <si>
    <t xml:space="preserve">samochód specjalny </t>
  </si>
  <si>
    <t>12742 cm3</t>
  </si>
  <si>
    <t>29500 kg</t>
  </si>
  <si>
    <t>BIA3113A</t>
  </si>
  <si>
    <t xml:space="preserve">MERCEDES BENZ </t>
  </si>
  <si>
    <t>Ubezpieczony: OSP Łupianka Stara, Łupianka Stara 23, 18-100 Łapy  REGON: 052016153</t>
  </si>
  <si>
    <t>Tractus</t>
  </si>
  <si>
    <t>BIA98900</t>
  </si>
  <si>
    <t>MDB3 D16 4X4</t>
  </si>
  <si>
    <t>SPECJALNY</t>
  </si>
  <si>
    <t>Ubezpieczony: OSP ŁAPY, ul. Płonkowska 1, 18-100 Łapy, REGON: 052014208</t>
  </si>
  <si>
    <t>D MDB3</t>
  </si>
  <si>
    <t>Ubezpieczony: OSP Łapy-Dębowina, Łapy-Dębowina 129, 18-100 Łapy REGON: 20016687500000</t>
  </si>
  <si>
    <t>Rydwan</t>
  </si>
  <si>
    <t>Euro A750</t>
  </si>
  <si>
    <t>753 kg</t>
  </si>
  <si>
    <t>Ubezpieczony: OSP Płonka Kościelna,Płonka Kościelna 91B, 18-100 Łapy, REGON: 052018962</t>
  </si>
  <si>
    <t>TGM 18.340 4x4 BB</t>
  </si>
  <si>
    <t>751 kg</t>
  </si>
  <si>
    <t>BIA98499</t>
  </si>
  <si>
    <t>SPECJALNY POZARNICZY</t>
  </si>
  <si>
    <t>2800KG</t>
  </si>
  <si>
    <t>MOC</t>
  </si>
  <si>
    <t>95kW</t>
  </si>
  <si>
    <t>OSOBOWY, FURGON</t>
  </si>
  <si>
    <t>samochód specjalny, pozarniczy</t>
  </si>
  <si>
    <t>TRANSOPRTER T4</t>
  </si>
  <si>
    <t>UŻYTKOWNIK: Ośrodek Kultury Fizycznej w Łapach 18-100 Łapy, ul. Leśnikowska 18a REGON: 000986685</t>
  </si>
  <si>
    <t>MOC Kw</t>
  </si>
  <si>
    <t>Moc kW</t>
  </si>
  <si>
    <t>UZYTKOWNIK: DOM KULTURY W ŁAPACH, UL. GŁÓWNA 8, 18-100 Łapy, REGON: 000645553</t>
  </si>
  <si>
    <t>UZYTKOWNIK: OSP Płonka Kościelna,Płonka Kościelna 91B, 18-100 Łapy, REGON: 052018962</t>
  </si>
  <si>
    <t>SAM</t>
  </si>
  <si>
    <t xml:space="preserve"> SOLIDUS FA85</t>
  </si>
  <si>
    <t>O</t>
  </si>
  <si>
    <t>ŁĄCZNA SUMA UBEZPIECZENIA</t>
  </si>
  <si>
    <t>Łączna Suma Ubezpieczenia</t>
  </si>
  <si>
    <t>Urząd Miejski w Łapach</t>
  </si>
  <si>
    <t>gazobeton, bloki kanałowe, cegła</t>
  </si>
  <si>
    <t>stropodach wentylowany, płytki korytkowe</t>
  </si>
  <si>
    <t>papa/blacha</t>
  </si>
  <si>
    <t>Budynek Wiejskiego Domu Kultury w Łupiance Starej (w tym garaż OSP)</t>
  </si>
  <si>
    <t>Plac Solidarności</t>
  </si>
  <si>
    <t>Plac Solidarności w Łapach  w tym: tężnia, oświetlenie, monitoring oraz obiekty małej infrastruktury</t>
  </si>
  <si>
    <t xml:space="preserve">Stadion sportowy </t>
  </si>
  <si>
    <t>18-100 Łapy, ul. Leśnikowska 18a,</t>
  </si>
  <si>
    <t xml:space="preserve">Kompleks boisk sportowych „Orlik” </t>
  </si>
  <si>
    <t xml:space="preserve">18-100 Łapy, ul. Żwirki i Wigury </t>
  </si>
  <si>
    <t xml:space="preserve">Piłkochwyty </t>
  </si>
  <si>
    <t>Tereny rekreacyjne w Uhowie, ul. Surażska</t>
  </si>
  <si>
    <t>Stadion sportowy w Uhowie</t>
  </si>
  <si>
    <t>Uhowo, ul. Sportowa</t>
  </si>
  <si>
    <t>ZBIORCZE ZESTAWIENIE SUM UBEZPIECZENIA</t>
  </si>
  <si>
    <t>Nazwa jednostki</t>
  </si>
  <si>
    <t>Budynki</t>
  </si>
  <si>
    <t>Budowle</t>
  </si>
  <si>
    <t>Środki trwałe i środki trwałe niskiej  wartości</t>
  </si>
  <si>
    <t>elektronika stacjonarna</t>
  </si>
  <si>
    <t>elektronika przenośna</t>
  </si>
  <si>
    <t>Biblioteka Publiczna Miasta i Gminy w Łapach</t>
  </si>
  <si>
    <t>Centrum Opiekunczo Mieszkalne w daniowie Duzym</t>
  </si>
  <si>
    <t>Dom Kultury w Łapach</t>
  </si>
  <si>
    <t>Szkoła Podstawowa im. Jana III Sobieskiego                     w Płonce Kościelnej</t>
  </si>
  <si>
    <t>Szkoła Podstawowa im. Hugona Kołłątaja w Uhowie</t>
  </si>
  <si>
    <t>Szkoła Podstawowa nr 2 im. M. Kopernika w Łapach</t>
  </si>
  <si>
    <t>Szkoła Podstawowa nr 3 im. M. Konopnickiej</t>
  </si>
  <si>
    <t>Przedszkole nr 2 w Łapach</t>
  </si>
  <si>
    <t>Biuro Obsługi Szkół Samorzadowych w Łapach</t>
  </si>
  <si>
    <t>Zał. Nr 11 - wykaz zbiorczych sum ubezpieczenia</t>
  </si>
  <si>
    <t>Załącznik nr 8 - jest załącznikiem poufnym udostępnianym na wniosek Wykonawcy</t>
  </si>
  <si>
    <t>Załącznik nr 3 - zabezpieczenia - jest załącznikiem poufnym udostępnianym na wniosek Wykonawcy</t>
  </si>
  <si>
    <t xml:space="preserve">Przychód roczny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</si>
</sst>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  <numFmt numFmtId="165" formatCode="#,##0.00&quot; zł&quot;"/>
    <numFmt numFmtId="166" formatCode="&quot; &quot;#,##0.00&quot; zł &quot;;&quot;-&quot;#,##0.00&quot; zł &quot;;&quot; -&quot;#&quot; zł &quot;;@&quot; &quot;"/>
    <numFmt numFmtId="167" formatCode="_-* #,##0.00\ _z_ł_-;\-* #,##0.00\ _z_ł_-;_-* &quot;-&quot;??\ _z_ł_-;_-@_-"/>
    <numFmt numFmtId="168" formatCode="#,##0.00\ &quot;zł&quot;"/>
    <numFmt numFmtId="169" formatCode="#,##0.00&quot; &quot;[$zł-415];[Red]&quot;-&quot;#,##0.00&quot; &quot;[$zł-415]"/>
    <numFmt numFmtId="170" formatCode="_-* #,##0.00\ &quot;zł&quot;_-;\-* #,##0.00\ &quot;zł&quot;_-;_-* &quot;-&quot;??\ &quot;zł&quot;_-;_-@"/>
    <numFmt numFmtId="171" formatCode="#,##0.00&quot;zł&quot;"/>
    <numFmt numFmtId="173" formatCode="_-* #,##0.00\ [$zł-415]_-;\-* #,##0.00\ [$zł-415]_-;_-* &quot;-&quot;??\ [$zł-415]_-;_-@_-"/>
    <numFmt numFmtId="174" formatCode="#,##0.00\ &quot;zł&quot;;[Red]#,##0.00\ &quot;zł&quot;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 Light"/>
      <family val="1"/>
      <charset val="238"/>
      <scheme val="major"/>
    </font>
    <font>
      <sz val="11"/>
      <name val="Calibri Light"/>
      <family val="1"/>
      <charset val="238"/>
      <scheme val="major"/>
    </font>
    <font>
      <sz val="10"/>
      <color indexed="8"/>
      <name val="Calibri Light"/>
      <family val="1"/>
      <charset val="238"/>
      <scheme val="major"/>
    </font>
    <font>
      <i/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color indexed="8"/>
      <name val="Calibri Light"/>
      <family val="2"/>
      <charset val="238"/>
      <scheme val="maj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color theme="1"/>
      <name val="Cambria"/>
      <family val="1"/>
      <charset val="238"/>
    </font>
    <font>
      <sz val="9"/>
      <color rgb="FF000000"/>
      <name val="Cambria"/>
      <family val="1"/>
      <charset val="238"/>
    </font>
    <font>
      <sz val="9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color rgb="FF000000"/>
      <name val="Cambria"/>
      <family val="1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5"/>
      <color theme="1"/>
      <name val="Calibri"/>
      <family val="2"/>
      <charset val="238"/>
      <scheme val="minor"/>
    </font>
    <font>
      <b/>
      <sz val="11"/>
      <color rgb="FF434343"/>
      <name val="Calibri"/>
      <family val="2"/>
      <charset val="238"/>
    </font>
    <font>
      <sz val="11"/>
      <color rgb="FF000000"/>
      <name val="Calibri, Arial"/>
    </font>
    <font>
      <b/>
      <sz val="11"/>
      <color rgb="FF000000"/>
      <name val="Calibri, Arial"/>
    </font>
    <font>
      <i/>
      <sz val="11"/>
      <color rgb="FF434343"/>
      <name val="Cambria"/>
      <family val="1"/>
      <charset val="238"/>
    </font>
    <font>
      <sz val="11"/>
      <color rgb="FF434343"/>
      <name val="Cambria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mbria"/>
      <family val="1"/>
      <charset val="238"/>
    </font>
    <font>
      <sz val="10"/>
      <color indexed="8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libri Light"/>
      <family val="2"/>
      <charset val="238"/>
      <scheme val="major"/>
    </font>
    <font>
      <sz val="11"/>
      <color rgb="FFC00000"/>
      <name val="Calibri"/>
      <family val="2"/>
      <charset val="238"/>
      <scheme val="minor"/>
    </font>
    <font>
      <sz val="10"/>
      <name val="Calibri Light"/>
      <family val="1"/>
      <charset val="238"/>
      <scheme val="major"/>
    </font>
    <font>
      <b/>
      <sz val="10"/>
      <color indexed="8"/>
      <name val="Calibri Light"/>
      <family val="2"/>
      <charset val="238"/>
      <scheme val="maj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indexed="8"/>
      <name val="Calibri Light"/>
      <family val="1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rgb="FF000000"/>
      <name val="Cambria"/>
      <family val="1"/>
      <charset val="238"/>
    </font>
    <font>
      <b/>
      <sz val="10"/>
      <name val="Calibri Light"/>
      <family val="1"/>
      <charset val="238"/>
      <scheme val="major"/>
    </font>
    <font>
      <b/>
      <sz val="10"/>
      <name val="Calibri Light"/>
      <family val="2"/>
      <charset val="238"/>
      <scheme val="major"/>
    </font>
    <font>
      <b/>
      <sz val="11"/>
      <name val="Calibri"/>
      <family val="2"/>
      <charset val="238"/>
    </font>
    <font>
      <sz val="10"/>
      <color rgb="FF000000"/>
      <name val="Cambria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rgb="FF00B0F0"/>
      </patternFill>
    </fill>
    <fill>
      <patternFill patternType="solid">
        <fgColor rgb="FFFFFF0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3"/>
      </patternFill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rgb="FF000000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rgb="FFCCFFFF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rgb="FFD0CECE"/>
      </patternFill>
    </fill>
  </fills>
  <borders count="1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333333"/>
      </left>
      <right/>
      <top style="thin">
        <color rgb="FF333333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/>
      <bottom/>
      <diagonal/>
    </border>
    <border>
      <left style="thin">
        <color rgb="FF333333"/>
      </left>
      <right/>
      <top/>
      <bottom style="thin">
        <color rgb="FF333333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9">
    <xf numFmtId="0" fontId="0" fillId="0" borderId="0"/>
    <xf numFmtId="44" fontId="16" fillId="0" borderId="0" applyFont="0" applyFill="0" applyBorder="0" applyAlignment="0" applyProtection="0"/>
    <xf numFmtId="0" fontId="19" fillId="0" borderId="0"/>
    <xf numFmtId="166" fontId="20" fillId="0" borderId="0" applyBorder="0" applyProtection="0"/>
    <xf numFmtId="164" fontId="19" fillId="0" borderId="0" applyFill="0" applyBorder="0" applyAlignment="0" applyProtection="0"/>
    <xf numFmtId="0" fontId="22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167" fontId="25" fillId="0" borderId="0" applyFill="0" applyBorder="0" applyAlignment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8" fillId="0" borderId="0"/>
    <xf numFmtId="0" fontId="30" fillId="0" borderId="0" applyNumberFormat="0" applyBorder="0" applyProtection="0"/>
    <xf numFmtId="0" fontId="19" fillId="0" borderId="0"/>
    <xf numFmtId="0" fontId="15" fillId="0" borderId="0"/>
    <xf numFmtId="0" fontId="31" fillId="0" borderId="0" applyNumberFormat="0" applyBorder="0" applyProtection="0"/>
    <xf numFmtId="169" fontId="31" fillId="0" borderId="0" applyBorder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19" fillId="0" borderId="0" applyFill="0" applyBorder="0" applyAlignment="0" applyProtection="0"/>
    <xf numFmtId="44" fontId="28" fillId="0" borderId="0" applyFont="0" applyFill="0" applyBorder="0" applyAlignment="0" applyProtection="0"/>
    <xf numFmtId="166" fontId="20" fillId="0" borderId="0" applyBorder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4" fontId="19" fillId="0" borderId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/>
    <xf numFmtId="0" fontId="14" fillId="0" borderId="0"/>
    <xf numFmtId="0" fontId="19" fillId="0" borderId="0"/>
    <xf numFmtId="0" fontId="12" fillId="0" borderId="0"/>
    <xf numFmtId="0" fontId="44" fillId="11" borderId="0" applyNumberFormat="0" applyBorder="0" applyAlignment="0" applyProtection="0"/>
    <xf numFmtId="0" fontId="19" fillId="0" borderId="0"/>
    <xf numFmtId="44" fontId="1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7" fontId="19" fillId="0" borderId="0" applyFill="0" applyBorder="0" applyAlignment="0" applyProtection="0"/>
    <xf numFmtId="0" fontId="2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</cellStyleXfs>
  <cellXfs count="996">
    <xf numFmtId="0" fontId="0" fillId="0" borderId="0" xfId="0"/>
    <xf numFmtId="0" fontId="18" fillId="0" borderId="0" xfId="0" applyFont="1"/>
    <xf numFmtId="44" fontId="18" fillId="0" borderId="0" xfId="1" applyFont="1" applyFill="1" applyBorder="1" applyAlignment="1" applyProtection="1"/>
    <xf numFmtId="0" fontId="21" fillId="0" borderId="0" xfId="0" applyFont="1"/>
    <xf numFmtId="0" fontId="0" fillId="0" borderId="4" xfId="0" applyBorder="1"/>
    <xf numFmtId="0" fontId="28" fillId="0" borderId="0" xfId="15"/>
    <xf numFmtId="0" fontId="32" fillId="0" borderId="0" xfId="0" applyFont="1"/>
    <xf numFmtId="0" fontId="14" fillId="0" borderId="0" xfId="0" applyFont="1"/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5" fillId="0" borderId="6" xfId="6" applyFont="1" applyBorder="1" applyAlignment="1">
      <alignment horizontal="center" vertical="center" wrapText="1"/>
    </xf>
    <xf numFmtId="0" fontId="35" fillId="0" borderId="4" xfId="6" applyFont="1" applyBorder="1" applyAlignment="1">
      <alignment vertical="center" wrapText="1"/>
    </xf>
    <xf numFmtId="0" fontId="35" fillId="0" borderId="4" xfId="6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165" fontId="36" fillId="2" borderId="4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4" fillId="7" borderId="4" xfId="0" applyFont="1" applyFill="1" applyBorder="1" applyAlignment="1">
      <alignment horizontal="center" vertical="center" wrapText="1"/>
    </xf>
    <xf numFmtId="0" fontId="24" fillId="7" borderId="13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3" borderId="4" xfId="0" applyFont="1" applyFill="1" applyBorder="1" applyAlignment="1" applyProtection="1">
      <alignment vertical="center" wrapText="1"/>
      <protection locked="0"/>
    </xf>
    <xf numFmtId="0" fontId="37" fillId="3" borderId="4" xfId="42" applyFont="1" applyFill="1" applyBorder="1" applyAlignment="1" applyProtection="1">
      <alignment horizontal="center" vertical="center" wrapText="1"/>
      <protection locked="0"/>
    </xf>
    <xf numFmtId="49" fontId="33" fillId="3" borderId="4" xfId="0" applyNumberFormat="1" applyFont="1" applyFill="1" applyBorder="1" applyAlignment="1" applyProtection="1">
      <alignment vertical="center" wrapText="1"/>
      <protection locked="0"/>
    </xf>
    <xf numFmtId="0" fontId="24" fillId="7" borderId="4" xfId="0" applyFont="1" applyFill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13" fillId="0" borderId="0" xfId="0" applyFont="1"/>
    <xf numFmtId="0" fontId="33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4" borderId="4" xfId="0" applyFill="1" applyBorder="1" applyAlignment="1">
      <alignment wrapText="1"/>
    </xf>
    <xf numFmtId="1" fontId="40" fillId="0" borderId="19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horizontal="left" vertical="center" wrapText="1"/>
    </xf>
    <xf numFmtId="166" fontId="0" fillId="0" borderId="19" xfId="3" applyFont="1" applyBorder="1" applyAlignment="1">
      <alignment horizontal="center" vertical="center" wrapText="1"/>
    </xf>
    <xf numFmtId="0" fontId="41" fillId="0" borderId="4" xfId="0" applyFont="1" applyBorder="1" applyAlignment="1">
      <alignment vertical="center" wrapText="1"/>
    </xf>
    <xf numFmtId="1" fontId="40" fillId="0" borderId="16" xfId="0" applyNumberFormat="1" applyFont="1" applyBorder="1" applyAlignment="1">
      <alignment horizontal="center" vertical="center" wrapText="1"/>
    </xf>
    <xf numFmtId="0" fontId="40" fillId="0" borderId="16" xfId="0" applyFont="1" applyBorder="1" applyAlignment="1">
      <alignment horizontal="left" vertical="center" wrapText="1"/>
    </xf>
    <xf numFmtId="166" fontId="0" fillId="0" borderId="16" xfId="3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9" fillId="4" borderId="4" xfId="0" applyFont="1" applyFill="1" applyBorder="1" applyAlignment="1">
      <alignment horizontal="center" vertical="center" wrapText="1"/>
    </xf>
    <xf numFmtId="0" fontId="38" fillId="8" borderId="4" xfId="0" applyFont="1" applyFill="1" applyBorder="1" applyAlignment="1">
      <alignment horizontal="center" vertical="center"/>
    </xf>
    <xf numFmtId="0" fontId="38" fillId="8" borderId="4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vertical="center" wrapText="1"/>
    </xf>
    <xf numFmtId="2" fontId="33" fillId="0" borderId="4" xfId="0" applyNumberFormat="1" applyFont="1" applyBorder="1" applyAlignment="1">
      <alignment vertical="center" wrapText="1"/>
    </xf>
    <xf numFmtId="0" fontId="33" fillId="3" borderId="1" xfId="0" applyFont="1" applyFill="1" applyBorder="1" applyAlignment="1">
      <alignment vertical="center" wrapText="1"/>
    </xf>
    <xf numFmtId="0" fontId="33" fillId="3" borderId="8" xfId="0" applyFont="1" applyFill="1" applyBorder="1" applyAlignment="1">
      <alignment horizontal="center" vertical="center" wrapText="1"/>
    </xf>
    <xf numFmtId="0" fontId="33" fillId="3" borderId="4" xfId="0" applyFont="1" applyFill="1" applyBorder="1"/>
    <xf numFmtId="0" fontId="33" fillId="3" borderId="4" xfId="0" applyFont="1" applyFill="1" applyBorder="1" applyAlignment="1">
      <alignment vertical="center" wrapText="1"/>
    </xf>
    <xf numFmtId="0" fontId="33" fillId="3" borderId="4" xfId="0" applyFont="1" applyFill="1" applyBorder="1" applyAlignment="1">
      <alignment wrapText="1"/>
    </xf>
    <xf numFmtId="0" fontId="33" fillId="3" borderId="7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left" vertical="center" wrapText="1"/>
    </xf>
    <xf numFmtId="0" fontId="33" fillId="0" borderId="4" xfId="0" applyFont="1" applyBorder="1"/>
    <xf numFmtId="4" fontId="42" fillId="0" borderId="7" xfId="0" applyNumberFormat="1" applyFont="1" applyBorder="1" applyAlignment="1">
      <alignment horizontal="center" vertical="center" wrapText="1"/>
    </xf>
    <xf numFmtId="164" fontId="33" fillId="0" borderId="8" xfId="4" applyFont="1" applyFill="1" applyBorder="1" applyAlignment="1" applyProtection="1">
      <alignment horizontal="left" vertical="center" wrapText="1"/>
    </xf>
    <xf numFmtId="0" fontId="33" fillId="0" borderId="4" xfId="0" applyFont="1" applyBorder="1" applyAlignment="1">
      <alignment wrapText="1"/>
    </xf>
    <xf numFmtId="0" fontId="33" fillId="0" borderId="6" xfId="0" applyFont="1" applyBorder="1" applyAlignment="1">
      <alignment vertical="center" wrapText="1"/>
    </xf>
    <xf numFmtId="0" fontId="24" fillId="9" borderId="0" xfId="0" applyFont="1" applyFill="1"/>
    <xf numFmtId="0" fontId="33" fillId="9" borderId="0" xfId="0" applyFont="1" applyFill="1"/>
    <xf numFmtId="0" fontId="24" fillId="9" borderId="0" xfId="0" applyFont="1" applyFill="1" applyAlignment="1">
      <alignment horizontal="center"/>
    </xf>
    <xf numFmtId="44" fontId="33" fillId="9" borderId="0" xfId="1" applyFont="1" applyFill="1" applyBorder="1" applyAlignment="1" applyProtection="1"/>
    <xf numFmtId="0" fontId="0" fillId="9" borderId="0" xfId="0" applyFill="1"/>
    <xf numFmtId="0" fontId="34" fillId="4" borderId="4" xfId="0" applyFont="1" applyFill="1" applyBorder="1" applyAlignment="1">
      <alignment horizontal="center" vertical="center" wrapText="1"/>
    </xf>
    <xf numFmtId="165" fontId="34" fillId="4" borderId="4" xfId="0" applyNumberFormat="1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165" fontId="17" fillId="4" borderId="4" xfId="0" applyNumberFormat="1" applyFont="1" applyFill="1" applyBorder="1" applyAlignment="1">
      <alignment horizontal="center" vertical="center" wrapText="1"/>
    </xf>
    <xf numFmtId="165" fontId="39" fillId="4" borderId="4" xfId="0" applyNumberFormat="1" applyFont="1" applyFill="1" applyBorder="1" applyAlignment="1">
      <alignment horizontal="center" vertical="center" wrapText="1"/>
    </xf>
    <xf numFmtId="0" fontId="33" fillId="0" borderId="4" xfId="15" applyFont="1" applyBorder="1"/>
    <xf numFmtId="8" fontId="33" fillId="0" borderId="4" xfId="15" applyNumberFormat="1" applyFont="1" applyBorder="1" applyAlignment="1">
      <alignment horizontal="right"/>
    </xf>
    <xf numFmtId="44" fontId="33" fillId="0" borderId="4" xfId="15" applyNumberFormat="1" applyFont="1" applyBorder="1" applyAlignment="1">
      <alignment horizontal="right"/>
    </xf>
    <xf numFmtId="44" fontId="33" fillId="0" borderId="4" xfId="15" applyNumberFormat="1" applyFont="1" applyBorder="1" applyAlignment="1">
      <alignment horizontal="right" vertical="center"/>
    </xf>
    <xf numFmtId="0" fontId="33" fillId="9" borderId="4" xfId="15" applyFont="1" applyFill="1" applyBorder="1"/>
    <xf numFmtId="44" fontId="33" fillId="9" borderId="4" xfId="15" applyNumberFormat="1" applyFont="1" applyFill="1" applyBorder="1"/>
    <xf numFmtId="44" fontId="33" fillId="0" borderId="4" xfId="15" applyNumberFormat="1" applyFont="1" applyBorder="1"/>
    <xf numFmtId="0" fontId="17" fillId="4" borderId="10" xfId="6" applyFont="1" applyFill="1" applyBorder="1" applyAlignment="1">
      <alignment horizontal="center" vertical="center"/>
    </xf>
    <xf numFmtId="0" fontId="17" fillId="4" borderId="11" xfId="6" applyFont="1" applyFill="1" applyBorder="1" applyAlignment="1">
      <alignment horizontal="center" vertical="center" wrapText="1"/>
    </xf>
    <xf numFmtId="0" fontId="33" fillId="0" borderId="4" xfId="15" applyFont="1" applyBorder="1" applyAlignment="1">
      <alignment vertical="center"/>
    </xf>
    <xf numFmtId="0" fontId="33" fillId="0" borderId="4" xfId="15" applyFont="1" applyBorder="1" applyAlignment="1">
      <alignment vertical="center" wrapText="1"/>
    </xf>
    <xf numFmtId="0" fontId="33" fillId="0" borderId="4" xfId="15" applyFont="1" applyBorder="1" applyAlignment="1">
      <alignment wrapText="1"/>
    </xf>
    <xf numFmtId="0" fontId="24" fillId="5" borderId="4" xfId="0" applyFont="1" applyFill="1" applyBorder="1" applyAlignment="1">
      <alignment horizontal="center" vertical="center" wrapText="1"/>
    </xf>
    <xf numFmtId="0" fontId="41" fillId="0" borderId="4" xfId="0" applyFont="1" applyBorder="1" applyAlignment="1">
      <alignment horizontal="center" vertical="center" wrapText="1"/>
    </xf>
    <xf numFmtId="0" fontId="11" fillId="0" borderId="23" xfId="0" applyFont="1" applyBorder="1"/>
    <xf numFmtId="0" fontId="11" fillId="3" borderId="24" xfId="0" applyFont="1" applyFill="1" applyBorder="1"/>
    <xf numFmtId="49" fontId="46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47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48" fillId="3" borderId="4" xfId="42" applyNumberFormat="1" applyFont="1" applyFill="1" applyBorder="1" applyAlignment="1" applyProtection="1">
      <alignment horizontal="center" vertical="center" wrapText="1"/>
      <protection locked="0"/>
    </xf>
    <xf numFmtId="168" fontId="48" fillId="3" borderId="4" xfId="42" applyNumberFormat="1" applyFont="1" applyFill="1" applyBorder="1" applyAlignment="1" applyProtection="1">
      <alignment horizontal="center" vertical="center" wrapText="1"/>
      <protection locked="0"/>
    </xf>
    <xf numFmtId="4" fontId="48" fillId="3" borderId="4" xfId="42" applyNumberFormat="1" applyFont="1" applyFill="1" applyBorder="1" applyAlignment="1" applyProtection="1">
      <alignment horizontal="center" vertical="center" wrapText="1"/>
      <protection locked="0"/>
    </xf>
    <xf numFmtId="0" fontId="33" fillId="3" borderId="4" xfId="44" applyNumberFormat="1" applyFont="1" applyFill="1" applyBorder="1" applyAlignment="1" applyProtection="1">
      <alignment vertical="center" wrapText="1"/>
      <protection locked="0"/>
    </xf>
    <xf numFmtId="0" fontId="33" fillId="3" borderId="4" xfId="44" applyNumberFormat="1" applyFont="1" applyFill="1" applyBorder="1" applyAlignment="1" applyProtection="1">
      <alignment horizontal="center" vertical="center" wrapText="1"/>
      <protection locked="0"/>
    </xf>
    <xf numFmtId="0" fontId="19" fillId="3" borderId="6" xfId="0" applyFont="1" applyFill="1" applyBorder="1"/>
    <xf numFmtId="4" fontId="0" fillId="3" borderId="0" xfId="0" applyNumberFormat="1" applyFill="1"/>
    <xf numFmtId="8" fontId="33" fillId="3" borderId="4" xfId="15" applyNumberFormat="1" applyFont="1" applyFill="1" applyBorder="1" applyAlignment="1">
      <alignment horizontal="right"/>
    </xf>
    <xf numFmtId="44" fontId="33" fillId="3" borderId="4" xfId="15" applyNumberFormat="1" applyFont="1" applyFill="1" applyBorder="1" applyAlignment="1">
      <alignment horizontal="right"/>
    </xf>
    <xf numFmtId="0" fontId="50" fillId="0" borderId="0" xfId="0" applyFont="1"/>
    <xf numFmtId="0" fontId="10" fillId="0" borderId="0" xfId="0" applyFont="1"/>
    <xf numFmtId="0" fontId="51" fillId="0" borderId="0" xfId="0" applyFont="1"/>
    <xf numFmtId="0" fontId="52" fillId="0" borderId="0" xfId="0" applyFont="1"/>
    <xf numFmtId="44" fontId="0" fillId="0" borderId="0" xfId="0" applyNumberFormat="1"/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0" fontId="34" fillId="4" borderId="20" xfId="0" applyFont="1" applyFill="1" applyBorder="1" applyAlignment="1">
      <alignment horizontal="center" vertical="center" wrapText="1"/>
    </xf>
    <xf numFmtId="0" fontId="32" fillId="0" borderId="4" xfId="0" applyFont="1" applyBorder="1"/>
    <xf numFmtId="0" fontId="11" fillId="0" borderId="0" xfId="0" applyFont="1"/>
    <xf numFmtId="0" fontId="28" fillId="0" borderId="4" xfId="15" applyBorder="1"/>
    <xf numFmtId="0" fontId="9" fillId="0" borderId="23" xfId="0" applyFont="1" applyBorder="1"/>
    <xf numFmtId="0" fontId="17" fillId="0" borderId="23" xfId="0" applyFont="1" applyBorder="1"/>
    <xf numFmtId="0" fontId="32" fillId="0" borderId="4" xfId="0" applyFont="1" applyBorder="1" applyAlignment="1">
      <alignment horizontal="center"/>
    </xf>
    <xf numFmtId="168" fontId="32" fillId="3" borderId="4" xfId="0" applyNumberFormat="1" applyFont="1" applyFill="1" applyBorder="1"/>
    <xf numFmtId="0" fontId="17" fillId="0" borderId="4" xfId="0" applyFont="1" applyBorder="1"/>
    <xf numFmtId="44" fontId="35" fillId="3" borderId="4" xfId="6" applyNumberFormat="1" applyFont="1" applyFill="1" applyBorder="1" applyAlignment="1">
      <alignment vertical="center" wrapText="1"/>
    </xf>
    <xf numFmtId="44" fontId="35" fillId="3" borderId="6" xfId="7" applyFont="1" applyFill="1" applyBorder="1" applyAlignment="1">
      <alignment vertical="center" wrapText="1"/>
    </xf>
    <xf numFmtId="44" fontId="49" fillId="3" borderId="6" xfId="7" applyFont="1" applyFill="1" applyBorder="1" applyAlignment="1">
      <alignment vertical="center" wrapText="1"/>
    </xf>
    <xf numFmtId="44" fontId="49" fillId="3" borderId="4" xfId="6" applyNumberFormat="1" applyFont="1" applyFill="1" applyBorder="1" applyAlignment="1">
      <alignment vertical="center" wrapText="1"/>
    </xf>
    <xf numFmtId="0" fontId="53" fillId="0" borderId="20" xfId="6" applyFont="1" applyBorder="1" applyAlignment="1">
      <alignment vertical="center" wrapText="1"/>
    </xf>
    <xf numFmtId="0" fontId="17" fillId="0" borderId="0" xfId="0" applyFont="1"/>
    <xf numFmtId="44" fontId="17" fillId="0" borderId="0" xfId="0" applyNumberFormat="1" applyFont="1"/>
    <xf numFmtId="44" fontId="35" fillId="3" borderId="4" xfId="7" applyFont="1" applyFill="1" applyBorder="1" applyAlignment="1">
      <alignment vertical="center" wrapText="1"/>
    </xf>
    <xf numFmtId="44" fontId="32" fillId="3" borderId="4" xfId="0" applyNumberFormat="1" applyFont="1" applyFill="1" applyBorder="1"/>
    <xf numFmtId="44" fontId="0" fillId="3" borderId="4" xfId="0" applyNumberFormat="1" applyFill="1" applyBorder="1"/>
    <xf numFmtId="44" fontId="17" fillId="0" borderId="4" xfId="0" applyNumberFormat="1" applyFont="1" applyBorder="1"/>
    <xf numFmtId="0" fontId="34" fillId="4" borderId="6" xfId="0" applyFont="1" applyFill="1" applyBorder="1" applyAlignment="1">
      <alignment horizontal="center" vertical="center" wrapText="1"/>
    </xf>
    <xf numFmtId="165" fontId="34" fillId="4" borderId="6" xfId="0" applyNumberFormat="1" applyFont="1" applyFill="1" applyBorder="1" applyAlignment="1">
      <alignment horizontal="center" vertical="center" wrapText="1"/>
    </xf>
    <xf numFmtId="0" fontId="17" fillId="3" borderId="4" xfId="0" applyFont="1" applyFill="1" applyBorder="1"/>
    <xf numFmtId="44" fontId="33" fillId="3" borderId="4" xfId="44" applyNumberFormat="1" applyFont="1" applyFill="1" applyBorder="1" applyAlignment="1" applyProtection="1">
      <alignment vertical="center" wrapText="1"/>
      <protection locked="0"/>
    </xf>
    <xf numFmtId="44" fontId="33" fillId="3" borderId="4" xfId="0" applyNumberFormat="1" applyFont="1" applyFill="1" applyBorder="1" applyAlignment="1">
      <alignment vertical="center" wrapText="1"/>
    </xf>
    <xf numFmtId="44" fontId="53" fillId="2" borderId="4" xfId="0" applyNumberFormat="1" applyFont="1" applyFill="1" applyBorder="1" applyAlignment="1">
      <alignment vertical="center" wrapText="1"/>
    </xf>
    <xf numFmtId="0" fontId="9" fillId="0" borderId="24" xfId="0" applyFont="1" applyBorder="1"/>
    <xf numFmtId="0" fontId="33" fillId="3" borderId="12" xfId="0" applyFont="1" applyFill="1" applyBorder="1" applyAlignment="1">
      <alignment wrapText="1"/>
    </xf>
    <xf numFmtId="44" fontId="33" fillId="3" borderId="8" xfId="1" applyFont="1" applyFill="1" applyBorder="1" applyAlignment="1" applyProtection="1">
      <alignment vertical="center" wrapText="1"/>
    </xf>
    <xf numFmtId="165" fontId="42" fillId="3" borderId="8" xfId="0" applyNumberFormat="1" applyFont="1" applyFill="1" applyBorder="1" applyAlignment="1">
      <alignment horizontal="center" vertical="center" wrapText="1"/>
    </xf>
    <xf numFmtId="44" fontId="24" fillId="3" borderId="8" xfId="1" applyFont="1" applyFill="1" applyBorder="1" applyAlignment="1" applyProtection="1">
      <alignment vertical="center" wrapText="1"/>
    </xf>
    <xf numFmtId="0" fontId="17" fillId="0" borderId="4" xfId="0" applyFont="1" applyBorder="1" applyAlignment="1">
      <alignment vertical="center"/>
    </xf>
    <xf numFmtId="168" fontId="35" fillId="0" borderId="4" xfId="6" applyNumberFormat="1" applyFont="1" applyBorder="1" applyAlignment="1">
      <alignment vertical="center" wrapText="1"/>
    </xf>
    <xf numFmtId="44" fontId="35" fillId="12" borderId="6" xfId="7" applyFont="1" applyFill="1" applyBorder="1" applyAlignment="1">
      <alignment vertical="center" wrapText="1"/>
    </xf>
    <xf numFmtId="44" fontId="35" fillId="0" borderId="4" xfId="6" applyNumberFormat="1" applyFont="1" applyBorder="1" applyAlignment="1">
      <alignment vertical="center" wrapText="1"/>
    </xf>
    <xf numFmtId="0" fontId="35" fillId="0" borderId="4" xfId="0" applyFont="1" applyBorder="1" applyAlignment="1">
      <alignment vertical="center" wrapText="1"/>
    </xf>
    <xf numFmtId="2" fontId="35" fillId="0" borderId="4" xfId="0" applyNumberFormat="1" applyFont="1" applyBorder="1" applyAlignment="1">
      <alignment vertical="center" wrapText="1"/>
    </xf>
    <xf numFmtId="44" fontId="35" fillId="0" borderId="4" xfId="0" applyNumberFormat="1" applyFont="1" applyBorder="1" applyAlignment="1">
      <alignment vertical="center" wrapText="1"/>
    </xf>
    <xf numFmtId="44" fontId="0" fillId="0" borderId="4" xfId="0" applyNumberFormat="1" applyBorder="1"/>
    <xf numFmtId="44" fontId="32" fillId="0" borderId="4" xfId="0" applyNumberFormat="1" applyFont="1" applyBorder="1"/>
    <xf numFmtId="0" fontId="33" fillId="3" borderId="4" xfId="0" applyFont="1" applyFill="1" applyBorder="1" applyAlignment="1">
      <alignment horizontal="center"/>
    </xf>
    <xf numFmtId="166" fontId="33" fillId="3" borderId="8" xfId="3" applyFont="1" applyFill="1" applyBorder="1" applyAlignment="1">
      <alignment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/>
    </xf>
    <xf numFmtId="0" fontId="9" fillId="0" borderId="0" xfId="0" applyFont="1"/>
    <xf numFmtId="0" fontId="54" fillId="4" borderId="4" xfId="0" applyFont="1" applyFill="1" applyBorder="1" applyAlignment="1">
      <alignment horizontal="center" vertical="center" wrapText="1"/>
    </xf>
    <xf numFmtId="165" fontId="54" fillId="4" borderId="4" xfId="0" applyNumberFormat="1" applyFont="1" applyFill="1" applyBorder="1" applyAlignment="1">
      <alignment horizontal="center" vertical="center" wrapText="1"/>
    </xf>
    <xf numFmtId="0" fontId="54" fillId="0" borderId="0" xfId="0" applyFont="1"/>
    <xf numFmtId="0" fontId="39" fillId="4" borderId="40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49" fontId="9" fillId="4" borderId="40" xfId="0" applyNumberFormat="1" applyFont="1" applyFill="1" applyBorder="1" applyAlignment="1">
      <alignment horizontal="center" vertical="center" wrapText="1"/>
    </xf>
    <xf numFmtId="165" fontId="9" fillId="4" borderId="4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0" fontId="9" fillId="3" borderId="0" xfId="0" applyFont="1" applyFill="1"/>
    <xf numFmtId="0" fontId="33" fillId="3" borderId="40" xfId="0" applyFont="1" applyFill="1" applyBorder="1" applyAlignment="1">
      <alignment horizontal="center" vertical="center" wrapText="1"/>
    </xf>
    <xf numFmtId="2" fontId="9" fillId="13" borderId="40" xfId="0" applyNumberFormat="1" applyFont="1" applyFill="1" applyBorder="1"/>
    <xf numFmtId="49" fontId="9" fillId="13" borderId="40" xfId="0" applyNumberFormat="1" applyFont="1" applyFill="1" applyBorder="1" applyAlignment="1">
      <alignment horizontal="center"/>
    </xf>
    <xf numFmtId="0" fontId="9" fillId="3" borderId="40" xfId="0" applyFont="1" applyFill="1" applyBorder="1"/>
    <xf numFmtId="0" fontId="9" fillId="3" borderId="40" xfId="0" applyFont="1" applyFill="1" applyBorder="1" applyAlignment="1">
      <alignment horizontal="left"/>
    </xf>
    <xf numFmtId="49" fontId="33" fillId="14" borderId="40" xfId="0" applyNumberFormat="1" applyFont="1" applyFill="1" applyBorder="1" applyAlignment="1">
      <alignment horizontal="center"/>
    </xf>
    <xf numFmtId="0" fontId="9" fillId="13" borderId="40" xfId="0" applyFont="1" applyFill="1" applyBorder="1"/>
    <xf numFmtId="2" fontId="33" fillId="3" borderId="40" xfId="0" applyNumberFormat="1" applyFont="1" applyFill="1" applyBorder="1" applyAlignment="1">
      <alignment horizontal="left"/>
    </xf>
    <xf numFmtId="0" fontId="33" fillId="14" borderId="40" xfId="0" applyFont="1" applyFill="1" applyBorder="1" applyAlignment="1">
      <alignment horizontal="center"/>
    </xf>
    <xf numFmtId="0" fontId="9" fillId="14" borderId="40" xfId="0" applyFont="1" applyFill="1" applyBorder="1"/>
    <xf numFmtId="49" fontId="9" fillId="14" borderId="40" xfId="0" applyNumberFormat="1" applyFont="1" applyFill="1" applyBorder="1" applyAlignment="1">
      <alignment horizontal="center"/>
    </xf>
    <xf numFmtId="2" fontId="9" fillId="3" borderId="40" xfId="0" applyNumberFormat="1" applyFont="1" applyFill="1" applyBorder="1"/>
    <xf numFmtId="49" fontId="9" fillId="3" borderId="40" xfId="0" applyNumberFormat="1" applyFont="1" applyFill="1" applyBorder="1" applyAlignment="1">
      <alignment horizontal="center"/>
    </xf>
    <xf numFmtId="0" fontId="33" fillId="3" borderId="40" xfId="0" applyFont="1" applyFill="1" applyBorder="1"/>
    <xf numFmtId="44" fontId="9" fillId="13" borderId="40" xfId="0" applyNumberFormat="1" applyFont="1" applyFill="1" applyBorder="1"/>
    <xf numFmtId="44" fontId="9" fillId="14" borderId="40" xfId="0" applyNumberFormat="1" applyFont="1" applyFill="1" applyBorder="1"/>
    <xf numFmtId="44" fontId="33" fillId="14" borderId="40" xfId="0" applyNumberFormat="1" applyFont="1" applyFill="1" applyBorder="1" applyAlignment="1">
      <alignment horizontal="right"/>
    </xf>
    <xf numFmtId="44" fontId="33" fillId="3" borderId="40" xfId="0" applyNumberFormat="1" applyFont="1" applyFill="1" applyBorder="1"/>
    <xf numFmtId="44" fontId="9" fillId="3" borderId="40" xfId="0" applyNumberFormat="1" applyFont="1" applyFill="1" applyBorder="1"/>
    <xf numFmtId="44" fontId="9" fillId="0" borderId="40" xfId="0" applyNumberFormat="1" applyFont="1" applyBorder="1"/>
    <xf numFmtId="0" fontId="17" fillId="4" borderId="35" xfId="6" applyFont="1" applyFill="1" applyBorder="1" applyAlignment="1">
      <alignment horizontal="center" vertical="center" wrapText="1"/>
    </xf>
    <xf numFmtId="0" fontId="33" fillId="0" borderId="40" xfId="15" applyFont="1" applyBorder="1" applyAlignment="1">
      <alignment vertical="center"/>
    </xf>
    <xf numFmtId="8" fontId="33" fillId="0" borderId="40" xfId="15" applyNumberFormat="1" applyFont="1" applyBorder="1" applyAlignment="1">
      <alignment horizontal="right"/>
    </xf>
    <xf numFmtId="0" fontId="33" fillId="0" borderId="40" xfId="15" applyFont="1" applyBorder="1" applyAlignment="1">
      <alignment vertical="center" wrapText="1"/>
    </xf>
    <xf numFmtId="4" fontId="0" fillId="0" borderId="40" xfId="0" applyNumberFormat="1" applyBorder="1"/>
    <xf numFmtId="4" fontId="33" fillId="0" borderId="40" xfId="15" applyNumberFormat="1" applyFont="1" applyBorder="1" applyAlignment="1">
      <alignment horizontal="right"/>
    </xf>
    <xf numFmtId="4" fontId="33" fillId="3" borderId="40" xfId="15" applyNumberFormat="1" applyFont="1" applyFill="1" applyBorder="1" applyAlignment="1">
      <alignment horizontal="right"/>
    </xf>
    <xf numFmtId="4" fontId="33" fillId="3" borderId="40" xfId="15" applyNumberFormat="1" applyFont="1" applyFill="1" applyBorder="1" applyAlignment="1">
      <alignment horizontal="right" vertical="center"/>
    </xf>
    <xf numFmtId="0" fontId="33" fillId="8" borderId="16" xfId="0" applyFont="1" applyFill="1" applyBorder="1" applyAlignment="1">
      <alignment horizontal="center" vertical="center" wrapText="1"/>
    </xf>
    <xf numFmtId="0" fontId="9" fillId="0" borderId="40" xfId="0" applyFont="1" applyBorder="1"/>
    <xf numFmtId="14" fontId="9" fillId="0" borderId="40" xfId="0" applyNumberFormat="1" applyFont="1" applyBorder="1"/>
    <xf numFmtId="0" fontId="9" fillId="0" borderId="40" xfId="0" applyFont="1" applyBorder="1" applyAlignment="1">
      <alignment wrapText="1"/>
    </xf>
    <xf numFmtId="0" fontId="41" fillId="0" borderId="40" xfId="0" applyFont="1" applyBorder="1" applyAlignment="1">
      <alignment vertical="center" wrapText="1"/>
    </xf>
    <xf numFmtId="0" fontId="41" fillId="3" borderId="6" xfId="6" applyFont="1" applyFill="1" applyBorder="1" applyAlignment="1">
      <alignment horizontal="center" vertical="center" wrapText="1"/>
    </xf>
    <xf numFmtId="2" fontId="16" fillId="13" borderId="4" xfId="0" applyNumberFormat="1" applyFont="1" applyFill="1" applyBorder="1"/>
    <xf numFmtId="0" fontId="41" fillId="13" borderId="4" xfId="0" applyFont="1" applyFill="1" applyBorder="1" applyAlignment="1">
      <alignment horizontal="center"/>
    </xf>
    <xf numFmtId="44" fontId="16" fillId="13" borderId="4" xfId="0" applyNumberFormat="1" applyFont="1" applyFill="1" applyBorder="1"/>
    <xf numFmtId="0" fontId="16" fillId="3" borderId="40" xfId="0" applyFont="1" applyFill="1" applyBorder="1"/>
    <xf numFmtId="0" fontId="41" fillId="3" borderId="4" xfId="6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left"/>
    </xf>
    <xf numFmtId="0" fontId="41" fillId="14" borderId="4" xfId="0" applyFont="1" applyFill="1" applyBorder="1" applyAlignment="1">
      <alignment horizontal="center"/>
    </xf>
    <xf numFmtId="44" fontId="16" fillId="14" borderId="4" xfId="0" applyNumberFormat="1" applyFont="1" applyFill="1" applyBorder="1"/>
    <xf numFmtId="2" fontId="41" fillId="3" borderId="4" xfId="0" applyNumberFormat="1" applyFont="1" applyFill="1" applyBorder="1" applyAlignment="1">
      <alignment horizontal="left"/>
    </xf>
    <xf numFmtId="44" fontId="41" fillId="14" borderId="4" xfId="0" applyNumberFormat="1" applyFont="1" applyFill="1" applyBorder="1" applyAlignment="1">
      <alignment horizontal="right"/>
    </xf>
    <xf numFmtId="2" fontId="16" fillId="14" borderId="4" xfId="0" applyNumberFormat="1" applyFont="1" applyFill="1" applyBorder="1"/>
    <xf numFmtId="0" fontId="16" fillId="13" borderId="4" xfId="0" applyFont="1" applyFill="1" applyBorder="1"/>
    <xf numFmtId="0" fontId="16" fillId="14" borderId="4" xfId="0" applyFont="1" applyFill="1" applyBorder="1"/>
    <xf numFmtId="44" fontId="41" fillId="3" borderId="4" xfId="0" applyNumberFormat="1" applyFont="1" applyFill="1" applyBorder="1"/>
    <xf numFmtId="2" fontId="16" fillId="3" borderId="4" xfId="0" applyNumberFormat="1" applyFont="1" applyFill="1" applyBorder="1"/>
    <xf numFmtId="44" fontId="16" fillId="3" borderId="4" xfId="0" applyNumberFormat="1" applyFont="1" applyFill="1" applyBorder="1"/>
    <xf numFmtId="0" fontId="41" fillId="3" borderId="4" xfId="0" applyFont="1" applyFill="1" applyBorder="1" applyAlignment="1">
      <alignment horizontal="center"/>
    </xf>
    <xf numFmtId="2" fontId="16" fillId="3" borderId="39" xfId="0" applyNumberFormat="1" applyFont="1" applyFill="1" applyBorder="1"/>
    <xf numFmtId="0" fontId="41" fillId="3" borderId="39" xfId="0" applyFont="1" applyFill="1" applyBorder="1" applyAlignment="1">
      <alignment horizontal="center"/>
    </xf>
    <xf numFmtId="44" fontId="16" fillId="3" borderId="39" xfId="0" applyNumberFormat="1" applyFont="1" applyFill="1" applyBorder="1"/>
    <xf numFmtId="2" fontId="16" fillId="3" borderId="40" xfId="0" applyNumberFormat="1" applyFont="1" applyFill="1" applyBorder="1"/>
    <xf numFmtId="0" fontId="41" fillId="3" borderId="40" xfId="0" applyFont="1" applyFill="1" applyBorder="1" applyAlignment="1">
      <alignment horizontal="center"/>
    </xf>
    <xf numFmtId="44" fontId="16" fillId="3" borderId="40" xfId="0" applyNumberFormat="1" applyFont="1" applyFill="1" applyBorder="1"/>
    <xf numFmtId="0" fontId="41" fillId="3" borderId="40" xfId="6" applyFont="1" applyFill="1" applyBorder="1" applyAlignment="1">
      <alignment horizontal="center" vertical="center" wrapText="1"/>
    </xf>
    <xf numFmtId="2" fontId="41" fillId="3" borderId="40" xfId="0" applyNumberFormat="1" applyFont="1" applyFill="1" applyBorder="1" applyAlignment="1">
      <alignment horizontal="left"/>
    </xf>
    <xf numFmtId="44" fontId="41" fillId="14" borderId="40" xfId="0" applyNumberFormat="1" applyFont="1" applyFill="1" applyBorder="1" applyAlignment="1">
      <alignment horizontal="right"/>
    </xf>
    <xf numFmtId="0" fontId="16" fillId="0" borderId="40" xfId="0" applyFont="1" applyBorder="1" applyAlignment="1">
      <alignment horizontal="center"/>
    </xf>
    <xf numFmtId="0" fontId="40" fillId="0" borderId="40" xfId="0" applyFont="1" applyBorder="1" applyAlignment="1">
      <alignment horizontal="left" vertical="center" wrapText="1"/>
    </xf>
    <xf numFmtId="44" fontId="16" fillId="0" borderId="40" xfId="3" applyNumberFormat="1" applyFont="1" applyBorder="1" applyAlignment="1">
      <alignment horizontal="center" vertical="center" wrapText="1"/>
    </xf>
    <xf numFmtId="0" fontId="16" fillId="0" borderId="40" xfId="0" applyFont="1" applyBorder="1"/>
    <xf numFmtId="4" fontId="24" fillId="0" borderId="40" xfId="15" applyNumberFormat="1" applyFont="1" applyBorder="1" applyAlignment="1">
      <alignment horizontal="right"/>
    </xf>
    <xf numFmtId="0" fontId="38" fillId="8" borderId="40" xfId="0" applyFont="1" applyFill="1" applyBorder="1" applyAlignment="1">
      <alignment horizontal="center" vertical="center"/>
    </xf>
    <xf numFmtId="0" fontId="38" fillId="8" borderId="40" xfId="0" applyFont="1" applyFill="1" applyBorder="1" applyAlignment="1">
      <alignment horizontal="center" vertical="center" wrapText="1"/>
    </xf>
    <xf numFmtId="166" fontId="17" fillId="0" borderId="16" xfId="3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8" fontId="35" fillId="3" borderId="6" xfId="7" applyNumberFormat="1" applyFont="1" applyFill="1" applyBorder="1" applyAlignment="1">
      <alignment horizontal="right" vertical="center" wrapText="1"/>
    </xf>
    <xf numFmtId="168" fontId="35" fillId="3" borderId="4" xfId="6" applyNumberFormat="1" applyFont="1" applyFill="1" applyBorder="1" applyAlignment="1">
      <alignment horizontal="right" vertical="center" wrapText="1"/>
    </xf>
    <xf numFmtId="0" fontId="32" fillId="0" borderId="4" xfId="0" applyFont="1" applyBorder="1" applyAlignment="1">
      <alignment wrapText="1"/>
    </xf>
    <xf numFmtId="0" fontId="32" fillId="0" borderId="4" xfId="0" applyFont="1" applyBorder="1" applyAlignment="1">
      <alignment horizontal="center" vertical="center"/>
    </xf>
    <xf numFmtId="168" fontId="32" fillId="3" borderId="4" xfId="0" applyNumberFormat="1" applyFont="1" applyFill="1" applyBorder="1" applyAlignment="1">
      <alignment horizontal="right" vertical="center"/>
    </xf>
    <xf numFmtId="0" fontId="32" fillId="0" borderId="4" xfId="0" applyFont="1" applyBorder="1" applyAlignment="1">
      <alignment horizontal="left" vertical="center" wrapText="1"/>
    </xf>
    <xf numFmtId="168" fontId="39" fillId="4" borderId="4" xfId="0" applyNumberFormat="1" applyFont="1" applyFill="1" applyBorder="1" applyAlignment="1">
      <alignment horizontal="center" vertical="center" wrapText="1"/>
    </xf>
    <xf numFmtId="168" fontId="35" fillId="3" borderId="4" xfId="0" applyNumberFormat="1" applyFont="1" applyFill="1" applyBorder="1" applyAlignment="1">
      <alignment vertical="center" wrapText="1"/>
    </xf>
    <xf numFmtId="168" fontId="35" fillId="0" borderId="4" xfId="0" applyNumberFormat="1" applyFont="1" applyBorder="1" applyAlignment="1">
      <alignment vertical="center" wrapText="1"/>
    </xf>
    <xf numFmtId="0" fontId="21" fillId="2" borderId="4" xfId="0" applyFont="1" applyFill="1" applyBorder="1" applyAlignment="1">
      <alignment vertical="center" wrapText="1"/>
    </xf>
    <xf numFmtId="168" fontId="21" fillId="15" borderId="4" xfId="0" applyNumberFormat="1" applyFont="1" applyFill="1" applyBorder="1" applyAlignment="1">
      <alignment vertical="center" wrapText="1"/>
    </xf>
    <xf numFmtId="0" fontId="55" fillId="0" borderId="4" xfId="0" applyFont="1" applyBorder="1"/>
    <xf numFmtId="168" fontId="55" fillId="0" borderId="4" xfId="0" applyNumberFormat="1" applyFont="1" applyBorder="1"/>
    <xf numFmtId="0" fontId="0" fillId="0" borderId="45" xfId="0" applyBorder="1"/>
    <xf numFmtId="0" fontId="0" fillId="4" borderId="4" xfId="0" applyFill="1" applyBorder="1"/>
    <xf numFmtId="0" fontId="17" fillId="4" borderId="4" xfId="0" applyFont="1" applyFill="1" applyBorder="1"/>
    <xf numFmtId="0" fontId="17" fillId="4" borderId="46" xfId="6" applyFont="1" applyFill="1" applyBorder="1" applyAlignment="1">
      <alignment horizontal="center" vertical="center"/>
    </xf>
    <xf numFmtId="8" fontId="0" fillId="0" borderId="47" xfId="0" applyNumberFormat="1" applyBorder="1"/>
    <xf numFmtId="0" fontId="0" fillId="0" borderId="40" xfId="0" applyBorder="1"/>
    <xf numFmtId="0" fontId="0" fillId="4" borderId="40" xfId="0" applyFill="1" applyBorder="1"/>
    <xf numFmtId="44" fontId="0" fillId="0" borderId="40" xfId="0" applyNumberFormat="1" applyBorder="1"/>
    <xf numFmtId="0" fontId="17" fillId="0" borderId="45" xfId="0" applyFont="1" applyBorder="1"/>
    <xf numFmtId="0" fontId="0" fillId="4" borderId="40" xfId="0" applyFill="1" applyBorder="1" applyAlignment="1">
      <alignment horizontal="center" vertical="center" wrapText="1"/>
    </xf>
    <xf numFmtId="0" fontId="56" fillId="0" borderId="0" xfId="0" applyFont="1"/>
    <xf numFmtId="0" fontId="33" fillId="3" borderId="4" xfId="0" applyFont="1" applyFill="1" applyBorder="1" applyAlignment="1">
      <alignment horizontal="center" wrapText="1"/>
    </xf>
    <xf numFmtId="0" fontId="35" fillId="0" borderId="13" xfId="6" applyFont="1" applyBorder="1" applyAlignment="1">
      <alignment vertical="center" wrapText="1"/>
    </xf>
    <xf numFmtId="0" fontId="24" fillId="0" borderId="4" xfId="15" applyFont="1" applyBorder="1" applyAlignment="1">
      <alignment vertical="center"/>
    </xf>
    <xf numFmtId="8" fontId="24" fillId="0" borderId="0" xfId="15" applyNumberFormat="1" applyFont="1" applyAlignment="1">
      <alignment horizontal="right"/>
    </xf>
    <xf numFmtId="0" fontId="33" fillId="3" borderId="4" xfId="0" applyFont="1" applyFill="1" applyBorder="1" applyAlignment="1" applyProtection="1">
      <alignment horizontal="center" vertical="center" wrapText="1"/>
      <protection locked="0"/>
    </xf>
    <xf numFmtId="0" fontId="57" fillId="0" borderId="4" xfId="6" applyFont="1" applyBorder="1" applyAlignment="1">
      <alignment horizontal="center" vertical="center" wrapText="1"/>
    </xf>
    <xf numFmtId="0" fontId="57" fillId="3" borderId="4" xfId="0" applyFont="1" applyFill="1" applyBorder="1" applyAlignment="1" applyProtection="1">
      <alignment vertical="center" wrapText="1"/>
      <protection locked="0"/>
    </xf>
    <xf numFmtId="0" fontId="58" fillId="3" borderId="4" xfId="0" applyFont="1" applyFill="1" applyBorder="1" applyAlignment="1" applyProtection="1">
      <alignment vertical="center" wrapText="1"/>
      <protection locked="0"/>
    </xf>
    <xf numFmtId="0" fontId="58" fillId="0" borderId="4" xfId="6" applyFont="1" applyBorder="1" applyAlignment="1">
      <alignment horizontal="center" vertical="center" wrapText="1"/>
    </xf>
    <xf numFmtId="0" fontId="57" fillId="0" borderId="4" xfId="6" applyFont="1" applyBorder="1" applyAlignment="1">
      <alignment vertical="center" wrapText="1"/>
    </xf>
    <xf numFmtId="44" fontId="57" fillId="0" borderId="4" xfId="6" applyNumberFormat="1" applyFont="1" applyBorder="1" applyAlignment="1">
      <alignment horizontal="right" vertical="center" wrapText="1"/>
    </xf>
    <xf numFmtId="44" fontId="58" fillId="0" borderId="4" xfId="6" applyNumberFormat="1" applyFont="1" applyBorder="1" applyAlignment="1">
      <alignment horizontal="right" vertical="center" wrapText="1"/>
    </xf>
    <xf numFmtId="44" fontId="17" fillId="0" borderId="0" xfId="0" applyNumberFormat="1" applyFont="1" applyAlignment="1">
      <alignment horizontal="right" wrapText="1"/>
    </xf>
    <xf numFmtId="0" fontId="23" fillId="0" borderId="4" xfId="0" applyFont="1" applyBorder="1"/>
    <xf numFmtId="44" fontId="32" fillId="0" borderId="4" xfId="0" applyNumberFormat="1" applyFont="1" applyBorder="1" applyAlignment="1">
      <alignment wrapText="1"/>
    </xf>
    <xf numFmtId="8" fontId="9" fillId="0" borderId="4" xfId="15" applyNumberFormat="1" applyFont="1" applyBorder="1" applyAlignment="1">
      <alignment horizontal="right"/>
    </xf>
    <xf numFmtId="44" fontId="45" fillId="0" borderId="4" xfId="15" applyNumberFormat="1" applyFont="1" applyBorder="1" applyAlignment="1">
      <alignment horizontal="right"/>
    </xf>
    <xf numFmtId="8" fontId="45" fillId="0" borderId="4" xfId="15" applyNumberFormat="1" applyFont="1" applyBorder="1" applyAlignment="1">
      <alignment horizontal="right"/>
    </xf>
    <xf numFmtId="44" fontId="45" fillId="0" borderId="4" xfId="15" applyNumberFormat="1" applyFont="1" applyBorder="1" applyAlignment="1">
      <alignment horizontal="right" vertical="center"/>
    </xf>
    <xf numFmtId="8" fontId="33" fillId="0" borderId="4" xfId="15" applyNumberFormat="1" applyFont="1" applyBorder="1"/>
    <xf numFmtId="0" fontId="17" fillId="0" borderId="24" xfId="0" applyFont="1" applyBorder="1"/>
    <xf numFmtId="0" fontId="8" fillId="0" borderId="23" xfId="0" applyFont="1" applyBorder="1"/>
    <xf numFmtId="49" fontId="47" fillId="3" borderId="40" xfId="0" applyNumberFormat="1" applyFont="1" applyFill="1" applyBorder="1" applyAlignment="1" applyProtection="1">
      <alignment horizontal="center" vertical="center" wrapText="1"/>
      <protection locked="0"/>
    </xf>
    <xf numFmtId="0" fontId="24" fillId="5" borderId="49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vertical="center" wrapText="1"/>
    </xf>
    <xf numFmtId="0" fontId="33" fillId="3" borderId="51" xfId="0" applyFont="1" applyFill="1" applyBorder="1" applyAlignment="1">
      <alignment wrapText="1"/>
    </xf>
    <xf numFmtId="0" fontId="33" fillId="3" borderId="52" xfId="0" applyFont="1" applyFill="1" applyBorder="1" applyAlignment="1">
      <alignment horizontal="center" vertical="center" wrapText="1"/>
    </xf>
    <xf numFmtId="44" fontId="33" fillId="3" borderId="52" xfId="1" applyFont="1" applyFill="1" applyBorder="1" applyAlignment="1" applyProtection="1">
      <alignment vertical="center" wrapText="1"/>
    </xf>
    <xf numFmtId="165" fontId="42" fillId="3" borderId="52" xfId="0" applyNumberFormat="1" applyFont="1" applyFill="1" applyBorder="1" applyAlignment="1">
      <alignment horizontal="center" vertical="center" wrapText="1"/>
    </xf>
    <xf numFmtId="0" fontId="33" fillId="3" borderId="49" xfId="0" applyFont="1" applyFill="1" applyBorder="1"/>
    <xf numFmtId="0" fontId="0" fillId="0" borderId="49" xfId="0" applyBorder="1" applyAlignment="1">
      <alignment wrapText="1"/>
    </xf>
    <xf numFmtId="0" fontId="33" fillId="3" borderId="49" xfId="0" applyFont="1" applyFill="1" applyBorder="1" applyAlignment="1">
      <alignment vertical="center" wrapText="1"/>
    </xf>
    <xf numFmtId="0" fontId="33" fillId="3" borderId="49" xfId="0" applyFont="1" applyFill="1" applyBorder="1" applyAlignment="1">
      <alignment wrapText="1"/>
    </xf>
    <xf numFmtId="0" fontId="33" fillId="3" borderId="53" xfId="0" applyFont="1" applyFill="1" applyBorder="1" applyAlignment="1">
      <alignment horizontal="center" vertical="center" wrapText="1"/>
    </xf>
    <xf numFmtId="166" fontId="33" fillId="3" borderId="52" xfId="3" applyFont="1" applyFill="1" applyBorder="1" applyAlignment="1">
      <alignment vertical="center" wrapText="1"/>
    </xf>
    <xf numFmtId="49" fontId="59" fillId="3" borderId="49" xfId="42" applyNumberFormat="1" applyFont="1" applyFill="1" applyBorder="1" applyAlignment="1" applyProtection="1">
      <alignment horizontal="left" vertical="top" wrapText="1"/>
      <protection locked="0"/>
    </xf>
    <xf numFmtId="0" fontId="34" fillId="4" borderId="49" xfId="0" applyFont="1" applyFill="1" applyBorder="1" applyAlignment="1">
      <alignment horizontal="center" vertical="center" wrapText="1"/>
    </xf>
    <xf numFmtId="165" fontId="34" fillId="4" borderId="49" xfId="0" applyNumberFormat="1" applyFont="1" applyFill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33" fillId="3" borderId="49" xfId="0" applyFont="1" applyFill="1" applyBorder="1" applyAlignment="1" applyProtection="1">
      <alignment vertical="center" wrapText="1"/>
      <protection locked="0"/>
    </xf>
    <xf numFmtId="0" fontId="33" fillId="3" borderId="49" xfId="0" applyFont="1" applyFill="1" applyBorder="1" applyAlignment="1" applyProtection="1">
      <alignment horizontal="center" vertical="center" wrapText="1"/>
      <protection locked="0"/>
    </xf>
    <xf numFmtId="168" fontId="33" fillId="3" borderId="49" xfId="0" applyNumberFormat="1" applyFont="1" applyFill="1" applyBorder="1" applyAlignment="1" applyProtection="1">
      <alignment vertical="center" wrapText="1"/>
      <protection locked="0"/>
    </xf>
    <xf numFmtId="0" fontId="35" fillId="0" borderId="49" xfId="6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8" fontId="0" fillId="0" borderId="49" xfId="0" applyNumberFormat="1" applyBorder="1"/>
    <xf numFmtId="168" fontId="17" fillId="0" borderId="0" xfId="0" applyNumberFormat="1" applyFont="1"/>
    <xf numFmtId="0" fontId="39" fillId="4" borderId="49" xfId="0" applyFont="1" applyFill="1" applyBorder="1" applyAlignment="1">
      <alignment horizontal="center" vertical="center" wrapText="1"/>
    </xf>
    <xf numFmtId="165" fontId="39" fillId="4" borderId="49" xfId="0" applyNumberFormat="1" applyFont="1" applyFill="1" applyBorder="1" applyAlignment="1">
      <alignment horizontal="center" vertical="center" wrapText="1"/>
    </xf>
    <xf numFmtId="0" fontId="60" fillId="3" borderId="49" xfId="0" applyFont="1" applyFill="1" applyBorder="1" applyAlignment="1">
      <alignment wrapText="1"/>
    </xf>
    <xf numFmtId="0" fontId="21" fillId="3" borderId="49" xfId="0" applyFont="1" applyFill="1" applyBorder="1"/>
    <xf numFmtId="0" fontId="21" fillId="3" borderId="49" xfId="0" applyFont="1" applyFill="1" applyBorder="1" applyAlignment="1">
      <alignment wrapText="1"/>
    </xf>
    <xf numFmtId="0" fontId="0" fillId="0" borderId="49" xfId="0" applyBorder="1"/>
    <xf numFmtId="0" fontId="0" fillId="0" borderId="20" xfId="0" applyBorder="1"/>
    <xf numFmtId="44" fontId="33" fillId="3" borderId="49" xfId="0" applyNumberFormat="1" applyFont="1" applyFill="1" applyBorder="1" applyAlignment="1" applyProtection="1">
      <alignment vertical="center" wrapText="1"/>
      <protection locked="0"/>
    </xf>
    <xf numFmtId="44" fontId="0" fillId="0" borderId="49" xfId="0" applyNumberFormat="1" applyBorder="1"/>
    <xf numFmtId="0" fontId="33" fillId="0" borderId="49" xfId="15" applyFont="1" applyBorder="1" applyAlignment="1">
      <alignment vertical="center"/>
    </xf>
    <xf numFmtId="8" fontId="33" fillId="0" borderId="49" xfId="15" applyNumberFormat="1" applyFont="1" applyBorder="1" applyAlignment="1">
      <alignment horizontal="right"/>
    </xf>
    <xf numFmtId="0" fontId="33" fillId="0" borderId="49" xfId="15" applyFont="1" applyBorder="1" applyAlignment="1">
      <alignment vertical="center" wrapText="1"/>
    </xf>
    <xf numFmtId="44" fontId="33" fillId="0" borderId="49" xfId="15" applyNumberFormat="1" applyFont="1" applyBorder="1" applyAlignment="1">
      <alignment horizontal="right"/>
    </xf>
    <xf numFmtId="44" fontId="33" fillId="0" borderId="49" xfId="15" applyNumberFormat="1" applyFont="1" applyBorder="1" applyAlignment="1">
      <alignment horizontal="right" vertical="center"/>
    </xf>
    <xf numFmtId="8" fontId="33" fillId="0" borderId="0" xfId="15" applyNumberFormat="1" applyFont="1" applyAlignment="1">
      <alignment horizontal="right"/>
    </xf>
    <xf numFmtId="0" fontId="33" fillId="0" borderId="49" xfId="15" applyFont="1" applyBorder="1"/>
    <xf numFmtId="44" fontId="33" fillId="0" borderId="49" xfId="15" applyNumberFormat="1" applyFont="1" applyBorder="1"/>
    <xf numFmtId="0" fontId="7" fillId="0" borderId="49" xfId="0" applyFont="1" applyBorder="1"/>
    <xf numFmtId="0" fontId="62" fillId="16" borderId="21" xfId="0" applyFont="1" applyFill="1" applyBorder="1" applyAlignment="1">
      <alignment horizontal="center" vertical="center" wrapText="1"/>
    </xf>
    <xf numFmtId="0" fontId="62" fillId="16" borderId="16" xfId="0" applyFont="1" applyFill="1" applyBorder="1" applyAlignment="1">
      <alignment horizontal="center" vertical="center" wrapText="1"/>
    </xf>
    <xf numFmtId="0" fontId="61" fillId="18" borderId="70" xfId="0" applyFont="1" applyFill="1" applyBorder="1" applyAlignment="1">
      <alignment vertical="center" wrapText="1"/>
    </xf>
    <xf numFmtId="0" fontId="64" fillId="0" borderId="16" xfId="0" applyFont="1" applyBorder="1" applyAlignment="1">
      <alignment wrapText="1"/>
    </xf>
    <xf numFmtId="0" fontId="64" fillId="17" borderId="77" xfId="0" applyFont="1" applyFill="1" applyBorder="1" applyAlignment="1">
      <alignment horizontal="center" vertical="center" wrapText="1"/>
    </xf>
    <xf numFmtId="0" fontId="64" fillId="17" borderId="78" xfId="0" applyFont="1" applyFill="1" applyBorder="1" applyAlignment="1">
      <alignment horizontal="center" vertical="center" wrapText="1"/>
    </xf>
    <xf numFmtId="0" fontId="65" fillId="17" borderId="72" xfId="0" applyFont="1" applyFill="1" applyBorder="1" applyAlignment="1">
      <alignment wrapText="1"/>
    </xf>
    <xf numFmtId="0" fontId="65" fillId="17" borderId="16" xfId="0" applyFont="1" applyFill="1" applyBorder="1"/>
    <xf numFmtId="0" fontId="66" fillId="17" borderId="16" xfId="0" applyFont="1" applyFill="1" applyBorder="1" applyAlignment="1">
      <alignment wrapText="1"/>
    </xf>
    <xf numFmtId="0" fontId="61" fillId="17" borderId="16" xfId="0" applyFont="1" applyFill="1" applyBorder="1"/>
    <xf numFmtId="0" fontId="64" fillId="17" borderId="79" xfId="0" applyFont="1" applyFill="1" applyBorder="1" applyAlignment="1">
      <alignment horizontal="center" vertical="center" wrapText="1"/>
    </xf>
    <xf numFmtId="0" fontId="61" fillId="18" borderId="18" xfId="0" applyFont="1" applyFill="1" applyBorder="1" applyAlignment="1">
      <alignment vertical="center" wrapText="1"/>
    </xf>
    <xf numFmtId="0" fontId="64" fillId="17" borderId="80" xfId="0" applyFont="1" applyFill="1" applyBorder="1" applyAlignment="1">
      <alignment horizontal="center" wrapText="1"/>
    </xf>
    <xf numFmtId="0" fontId="64" fillId="17" borderId="59" xfId="0" applyFont="1" applyFill="1" applyBorder="1" applyAlignment="1">
      <alignment horizontal="center" vertical="center" wrapText="1"/>
    </xf>
    <xf numFmtId="0" fontId="65" fillId="17" borderId="16" xfId="0" applyFont="1" applyFill="1" applyBorder="1" applyAlignment="1">
      <alignment horizontal="center" wrapText="1"/>
    </xf>
    <xf numFmtId="0" fontId="66" fillId="17" borderId="16" xfId="0" applyFont="1" applyFill="1" applyBorder="1"/>
    <xf numFmtId="0" fontId="65" fillId="17" borderId="16" xfId="0" applyFont="1" applyFill="1" applyBorder="1" applyAlignment="1">
      <alignment horizontal="left" wrapText="1"/>
    </xf>
    <xf numFmtId="0" fontId="64" fillId="17" borderId="59" xfId="0" applyFont="1" applyFill="1" applyBorder="1" applyAlignment="1">
      <alignment horizontal="center" wrapText="1"/>
    </xf>
    <xf numFmtId="0" fontId="65" fillId="17" borderId="72" xfId="0" applyFont="1" applyFill="1" applyBorder="1" applyAlignment="1">
      <alignment horizontal="center" wrapText="1"/>
    </xf>
    <xf numFmtId="44" fontId="64" fillId="17" borderId="81" xfId="0" applyNumberFormat="1" applyFont="1" applyFill="1" applyBorder="1" applyAlignment="1">
      <alignment horizontal="right" wrapText="1"/>
    </xf>
    <xf numFmtId="44" fontId="64" fillId="17" borderId="82" xfId="0" applyNumberFormat="1" applyFont="1" applyFill="1" applyBorder="1" applyAlignment="1">
      <alignment horizontal="right" vertical="center" wrapText="1"/>
    </xf>
    <xf numFmtId="171" fontId="17" fillId="0" borderId="0" xfId="0" applyNumberFormat="1" applyFont="1"/>
    <xf numFmtId="0" fontId="61" fillId="0" borderId="16" xfId="0" applyFont="1" applyBorder="1" applyAlignment="1">
      <alignment horizontal="center" vertical="center" wrapText="1"/>
    </xf>
    <xf numFmtId="0" fontId="68" fillId="18" borderId="18" xfId="0" applyFont="1" applyFill="1" applyBorder="1"/>
    <xf numFmtId="49" fontId="68" fillId="18" borderId="16" xfId="0" applyNumberFormat="1" applyFont="1" applyFill="1" applyBorder="1" applyAlignment="1">
      <alignment horizontal="center"/>
    </xf>
    <xf numFmtId="0" fontId="69" fillId="18" borderId="16" xfId="0" applyFont="1" applyFill="1" applyBorder="1" applyAlignment="1">
      <alignment horizontal="center" vertical="center" wrapText="1"/>
    </xf>
    <xf numFmtId="49" fontId="61" fillId="18" borderId="16" xfId="0" applyNumberFormat="1" applyFont="1" applyFill="1" applyBorder="1" applyAlignment="1">
      <alignment vertical="center" wrapText="1"/>
    </xf>
    <xf numFmtId="0" fontId="70" fillId="16" borderId="16" xfId="0" applyFont="1" applyFill="1" applyBorder="1" applyAlignment="1">
      <alignment horizontal="center" vertical="center" wrapText="1"/>
    </xf>
    <xf numFmtId="165" fontId="70" fillId="16" borderId="16" xfId="0" applyNumberFormat="1" applyFont="1" applyFill="1" applyBorder="1" applyAlignment="1">
      <alignment horizontal="center" vertical="center" wrapText="1"/>
    </xf>
    <xf numFmtId="0" fontId="61" fillId="0" borderId="16" xfId="0" applyFont="1" applyBorder="1"/>
    <xf numFmtId="0" fontId="61" fillId="0" borderId="72" xfId="0" applyFont="1" applyBorder="1" applyAlignment="1">
      <alignment wrapText="1"/>
    </xf>
    <xf numFmtId="0" fontId="61" fillId="0" borderId="72" xfId="0" applyFont="1" applyBorder="1" applyAlignment="1">
      <alignment horizontal="right" wrapText="1"/>
    </xf>
    <xf numFmtId="0" fontId="61" fillId="0" borderId="19" xfId="0" applyFont="1" applyBorder="1"/>
    <xf numFmtId="0" fontId="61" fillId="0" borderId="84" xfId="0" applyFont="1" applyBorder="1" applyAlignment="1">
      <alignment wrapText="1"/>
    </xf>
    <xf numFmtId="0" fontId="61" fillId="0" borderId="84" xfId="0" applyFont="1" applyBorder="1" applyAlignment="1">
      <alignment horizontal="right" wrapText="1"/>
    </xf>
    <xf numFmtId="0" fontId="61" fillId="0" borderId="84" xfId="0" applyFont="1" applyBorder="1" applyAlignment="1">
      <alignment horizontal="right"/>
    </xf>
    <xf numFmtId="0" fontId="61" fillId="0" borderId="84" xfId="0" applyFont="1" applyBorder="1"/>
    <xf numFmtId="0" fontId="61" fillId="0" borderId="0" xfId="0" applyFont="1"/>
    <xf numFmtId="44" fontId="61" fillId="0" borderId="72" xfId="0" applyNumberFormat="1" applyFont="1" applyBorder="1" applyAlignment="1">
      <alignment horizontal="right" wrapText="1"/>
    </xf>
    <xf numFmtId="44" fontId="61" fillId="0" borderId="84" xfId="0" applyNumberFormat="1" applyFont="1" applyBorder="1" applyAlignment="1">
      <alignment horizontal="right" wrapText="1"/>
    </xf>
    <xf numFmtId="44" fontId="61" fillId="0" borderId="84" xfId="0" applyNumberFormat="1" applyFont="1" applyBorder="1" applyAlignment="1">
      <alignment horizontal="right"/>
    </xf>
    <xf numFmtId="44" fontId="72" fillId="0" borderId="0" xfId="0" applyNumberFormat="1" applyFont="1"/>
    <xf numFmtId="44" fontId="71" fillId="0" borderId="0" xfId="0" applyNumberFormat="1" applyFont="1"/>
    <xf numFmtId="0" fontId="62" fillId="16" borderId="19" xfId="0" applyFont="1" applyFill="1" applyBorder="1" applyAlignment="1">
      <alignment horizontal="center" wrapText="1"/>
    </xf>
    <xf numFmtId="0" fontId="62" fillId="16" borderId="84" xfId="0" applyFont="1" applyFill="1" applyBorder="1" applyAlignment="1">
      <alignment horizontal="center" wrapText="1"/>
    </xf>
    <xf numFmtId="165" fontId="62" fillId="16" borderId="84" xfId="0" applyNumberFormat="1" applyFont="1" applyFill="1" applyBorder="1" applyAlignment="1">
      <alignment horizontal="center" wrapText="1"/>
    </xf>
    <xf numFmtId="44" fontId="73" fillId="0" borderId="0" xfId="0" applyNumberFormat="1" applyFont="1" applyAlignment="1">
      <alignment horizontal="right"/>
    </xf>
    <xf numFmtId="0" fontId="69" fillId="0" borderId="84" xfId="0" applyFont="1" applyBorder="1"/>
    <xf numFmtId="0" fontId="68" fillId="17" borderId="84" xfId="0" applyFont="1" applyFill="1" applyBorder="1"/>
    <xf numFmtId="0" fontId="76" fillId="17" borderId="84" xfId="0" applyFont="1" applyFill="1" applyBorder="1" applyAlignment="1">
      <alignment horizontal="right"/>
    </xf>
    <xf numFmtId="44" fontId="77" fillId="17" borderId="84" xfId="0" applyNumberFormat="1" applyFont="1" applyFill="1" applyBorder="1" applyAlignment="1">
      <alignment horizontal="right"/>
    </xf>
    <xf numFmtId="44" fontId="62" fillId="0" borderId="0" xfId="0" applyNumberFormat="1" applyFont="1" applyAlignment="1">
      <alignment horizontal="right"/>
    </xf>
    <xf numFmtId="0" fontId="62" fillId="16" borderId="87" xfId="0" applyFont="1" applyFill="1" applyBorder="1" applyAlignment="1">
      <alignment horizontal="center" vertical="center"/>
    </xf>
    <xf numFmtId="0" fontId="62" fillId="16" borderId="88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vertical="center"/>
    </xf>
    <xf numFmtId="8" fontId="61" fillId="0" borderId="16" xfId="0" applyNumberFormat="1" applyFont="1" applyBorder="1" applyAlignment="1">
      <alignment horizontal="right"/>
    </xf>
    <xf numFmtId="0" fontId="61" fillId="0" borderId="16" xfId="0" applyFont="1" applyBorder="1" applyAlignment="1">
      <alignment vertical="center" wrapText="1"/>
    </xf>
    <xf numFmtId="170" fontId="61" fillId="0" borderId="16" xfId="0" applyNumberFormat="1" applyFont="1" applyBorder="1" applyAlignment="1">
      <alignment horizontal="right"/>
    </xf>
    <xf numFmtId="170" fontId="61" fillId="0" borderId="16" xfId="0" applyNumberFormat="1" applyFont="1" applyBorder="1" applyAlignment="1">
      <alignment horizontal="right" vertical="center"/>
    </xf>
    <xf numFmtId="0" fontId="61" fillId="0" borderId="18" xfId="0" applyFont="1" applyBorder="1" applyAlignment="1">
      <alignment vertical="center"/>
    </xf>
    <xf numFmtId="8" fontId="61" fillId="0" borderId="21" xfId="0" applyNumberFormat="1" applyFont="1" applyBorder="1" applyAlignment="1">
      <alignment horizontal="right"/>
    </xf>
    <xf numFmtId="170" fontId="62" fillId="0" borderId="49" xfId="0" applyNumberFormat="1" applyFont="1" applyBorder="1" applyAlignment="1">
      <alignment horizontal="right"/>
    </xf>
    <xf numFmtId="0" fontId="7" fillId="0" borderId="23" xfId="0" applyFont="1" applyBorder="1"/>
    <xf numFmtId="0" fontId="7" fillId="0" borderId="49" xfId="0" applyFont="1" applyBorder="1" applyAlignment="1">
      <alignment horizontal="center"/>
    </xf>
    <xf numFmtId="0" fontId="62" fillId="16" borderId="85" xfId="0" applyFont="1" applyFill="1" applyBorder="1" applyAlignment="1">
      <alignment horizontal="center" vertical="center" wrapText="1"/>
    </xf>
    <xf numFmtId="0" fontId="62" fillId="16" borderId="19" xfId="0" applyFont="1" applyFill="1" applyBorder="1" applyAlignment="1">
      <alignment horizontal="center" vertical="center" wrapText="1"/>
    </xf>
    <xf numFmtId="0" fontId="62" fillId="16" borderId="19" xfId="0" applyFont="1" applyFill="1" applyBorder="1" applyAlignment="1">
      <alignment vertical="center" wrapText="1"/>
    </xf>
    <xf numFmtId="0" fontId="0" fillId="0" borderId="13" xfId="0" applyBorder="1"/>
    <xf numFmtId="0" fontId="62" fillId="16" borderId="90" xfId="0" applyFont="1" applyFill="1" applyBorder="1" applyAlignment="1">
      <alignment horizontal="center" vertical="center" wrapText="1"/>
    </xf>
    <xf numFmtId="0" fontId="62" fillId="16" borderId="83" xfId="0" applyFont="1" applyFill="1" applyBorder="1" applyAlignment="1">
      <alignment horizontal="center" vertical="center" wrapText="1"/>
    </xf>
    <xf numFmtId="0" fontId="62" fillId="16" borderId="83" xfId="0" applyFont="1" applyFill="1" applyBorder="1" applyAlignment="1">
      <alignment vertical="center" wrapText="1"/>
    </xf>
    <xf numFmtId="44" fontId="56" fillId="0" borderId="0" xfId="0" applyNumberFormat="1" applyFont="1"/>
    <xf numFmtId="44" fontId="78" fillId="0" borderId="0" xfId="0" applyNumberFormat="1" applyFont="1"/>
    <xf numFmtId="0" fontId="35" fillId="0" borderId="49" xfId="0" applyFont="1" applyBorder="1" applyAlignment="1">
      <alignment vertical="center" wrapText="1"/>
    </xf>
    <xf numFmtId="168" fontId="35" fillId="12" borderId="6" xfId="7" applyNumberFormat="1" applyFont="1" applyFill="1" applyBorder="1" applyAlignment="1">
      <alignment vertical="center" wrapText="1"/>
    </xf>
    <xf numFmtId="0" fontId="35" fillId="0" borderId="49" xfId="6" applyFont="1" applyBorder="1" applyAlignment="1">
      <alignment vertical="center" wrapText="1"/>
    </xf>
    <xf numFmtId="168" fontId="35" fillId="0" borderId="49" xfId="6" applyNumberFormat="1" applyFont="1" applyBorder="1" applyAlignment="1">
      <alignment vertical="center" wrapText="1"/>
    </xf>
    <xf numFmtId="0" fontId="35" fillId="0" borderId="20" xfId="6" applyFont="1" applyBorder="1" applyAlignment="1">
      <alignment horizontal="center" vertical="center" wrapText="1"/>
    </xf>
    <xf numFmtId="0" fontId="53" fillId="0" borderId="49" xfId="6" applyFont="1" applyBorder="1" applyAlignment="1">
      <alignment horizontal="center" vertical="center" wrapText="1"/>
    </xf>
    <xf numFmtId="168" fontId="53" fillId="0" borderId="49" xfId="6" applyNumberFormat="1" applyFont="1" applyBorder="1" applyAlignment="1">
      <alignment vertical="center" wrapText="1"/>
    </xf>
    <xf numFmtId="0" fontId="35" fillId="0" borderId="49" xfId="0" applyFont="1" applyBorder="1" applyAlignment="1">
      <alignment horizontal="center" vertical="center" wrapText="1"/>
    </xf>
    <xf numFmtId="168" fontId="35" fillId="0" borderId="49" xfId="0" applyNumberFormat="1" applyFont="1" applyBorder="1" applyAlignment="1">
      <alignment vertical="center" wrapText="1"/>
    </xf>
    <xf numFmtId="0" fontId="35" fillId="3" borderId="49" xfId="0" applyFont="1" applyFill="1" applyBorder="1" applyAlignment="1">
      <alignment vertical="center" wrapText="1"/>
    </xf>
    <xf numFmtId="0" fontId="79" fillId="20" borderId="49" xfId="0" applyFont="1" applyFill="1" applyBorder="1" applyAlignment="1" applyProtection="1">
      <alignment vertical="center" wrapText="1"/>
      <protection locked="0"/>
    </xf>
    <xf numFmtId="8" fontId="24" fillId="0" borderId="49" xfId="15" applyNumberFormat="1" applyFont="1" applyBorder="1" applyAlignment="1">
      <alignment horizontal="right"/>
    </xf>
    <xf numFmtId="44" fontId="24" fillId="0" borderId="49" xfId="15" applyNumberFormat="1" applyFont="1" applyBorder="1" applyAlignment="1">
      <alignment horizontal="right"/>
    </xf>
    <xf numFmtId="44" fontId="24" fillId="0" borderId="49" xfId="15" applyNumberFormat="1" applyFont="1" applyBorder="1" applyAlignment="1">
      <alignment horizontal="right" vertical="center"/>
    </xf>
    <xf numFmtId="0" fontId="33" fillId="9" borderId="49" xfId="15" applyFont="1" applyFill="1" applyBorder="1"/>
    <xf numFmtId="44" fontId="33" fillId="9" borderId="49" xfId="15" applyNumberFormat="1" applyFont="1" applyFill="1" applyBorder="1"/>
    <xf numFmtId="0" fontId="33" fillId="0" borderId="49" xfId="15" applyFont="1" applyBorder="1" applyAlignment="1">
      <alignment wrapText="1"/>
    </xf>
    <xf numFmtId="44" fontId="24" fillId="0" borderId="49" xfId="15" applyNumberFormat="1" applyFont="1" applyBorder="1"/>
    <xf numFmtId="0" fontId="41" fillId="0" borderId="49" xfId="0" applyFont="1" applyBorder="1" applyAlignment="1">
      <alignment horizontal="center"/>
    </xf>
    <xf numFmtId="0" fontId="41" fillId="0" borderId="49" xfId="0" applyFont="1" applyBorder="1" applyAlignment="1">
      <alignment vertical="center" wrapText="1"/>
    </xf>
    <xf numFmtId="0" fontId="41" fillId="0" borderId="49" xfId="0" applyFont="1" applyBorder="1" applyAlignment="1">
      <alignment horizontal="center" vertical="center"/>
    </xf>
    <xf numFmtId="0" fontId="0" fillId="4" borderId="49" xfId="0" applyFill="1" applyBorder="1" applyAlignment="1">
      <alignment vertical="center" wrapText="1"/>
    </xf>
    <xf numFmtId="0" fontId="33" fillId="0" borderId="92" xfId="0" applyFont="1" applyBorder="1" applyAlignment="1">
      <alignment horizontal="center" vertical="center" wrapText="1"/>
    </xf>
    <xf numFmtId="49" fontId="48" fillId="0" borderId="49" xfId="42" applyNumberFormat="1" applyFont="1" applyBorder="1" applyAlignment="1" applyProtection="1">
      <alignment horizontal="center" vertical="center" wrapText="1"/>
      <protection locked="0"/>
    </xf>
    <xf numFmtId="0" fontId="48" fillId="0" borderId="49" xfId="42" applyFont="1" applyBorder="1" applyAlignment="1" applyProtection="1">
      <alignment horizontal="center" vertical="center" wrapText="1"/>
      <protection locked="0"/>
    </xf>
    <xf numFmtId="168" fontId="48" fillId="21" borderId="49" xfId="42" applyNumberFormat="1" applyFont="1" applyFill="1" applyBorder="1" applyAlignment="1" applyProtection="1">
      <alignment horizontal="center" vertical="center" wrapText="1"/>
      <protection locked="0"/>
    </xf>
    <xf numFmtId="0" fontId="33" fillId="0" borderId="49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24" fillId="7" borderId="49" xfId="0" applyFont="1" applyFill="1" applyBorder="1" applyAlignment="1">
      <alignment horizontal="center" vertical="center" wrapText="1"/>
    </xf>
    <xf numFmtId="0" fontId="24" fillId="7" borderId="49" xfId="0" applyFont="1" applyFill="1" applyBorder="1" applyAlignment="1">
      <alignment vertical="center" wrapText="1"/>
    </xf>
    <xf numFmtId="0" fontId="21" fillId="0" borderId="49" xfId="0" applyFont="1" applyBorder="1" applyAlignment="1">
      <alignment vertical="center" wrapText="1"/>
    </xf>
    <xf numFmtId="0" fontId="21" fillId="0" borderId="47" xfId="0" applyFont="1" applyBorder="1" applyAlignment="1" applyProtection="1">
      <alignment horizontal="center" vertical="center" wrapText="1"/>
      <protection locked="0"/>
    </xf>
    <xf numFmtId="173" fontId="21" fillId="0" borderId="13" xfId="0" applyNumberFormat="1" applyFont="1" applyBorder="1" applyAlignment="1" applyProtection="1">
      <alignment horizontal="center" vertical="center" wrapText="1"/>
      <protection locked="0"/>
    </xf>
    <xf numFmtId="0" fontId="80" fillId="0" borderId="49" xfId="42" applyFont="1" applyBorder="1" applyAlignment="1" applyProtection="1">
      <alignment horizontal="center" vertical="center" wrapText="1"/>
      <protection locked="0"/>
    </xf>
    <xf numFmtId="173" fontId="35" fillId="12" borderId="6" xfId="1" applyNumberFormat="1" applyFont="1" applyFill="1" applyBorder="1" applyAlignment="1">
      <alignment horizontal="right" vertical="center" wrapText="1"/>
    </xf>
    <xf numFmtId="168" fontId="35" fillId="0" borderId="49" xfId="1" applyNumberFormat="1" applyFont="1" applyBorder="1" applyAlignment="1">
      <alignment horizontal="right" vertical="center" wrapText="1"/>
    </xf>
    <xf numFmtId="173" fontId="35" fillId="0" borderId="49" xfId="6" applyNumberFormat="1" applyFont="1" applyBorder="1" applyAlignment="1">
      <alignment horizontal="right" vertical="center" wrapText="1"/>
    </xf>
    <xf numFmtId="0" fontId="32" fillId="0" borderId="49" xfId="0" applyFont="1" applyBorder="1"/>
    <xf numFmtId="0" fontId="32" fillId="0" borderId="49" xfId="0" applyFont="1" applyBorder="1" applyAlignment="1">
      <alignment horizontal="center" vertical="center"/>
    </xf>
    <xf numFmtId="173" fontId="32" fillId="0" borderId="49" xfId="0" applyNumberFormat="1" applyFont="1" applyBorder="1" applyAlignment="1">
      <alignment horizontal="left" vertical="center" indent="3"/>
    </xf>
    <xf numFmtId="44" fontId="0" fillId="0" borderId="49" xfId="1" applyFont="1" applyBorder="1"/>
    <xf numFmtId="44" fontId="0" fillId="0" borderId="49" xfId="1" applyFont="1" applyFill="1" applyBorder="1"/>
    <xf numFmtId="0" fontId="17" fillId="0" borderId="49" xfId="0" applyFont="1" applyBorder="1"/>
    <xf numFmtId="173" fontId="17" fillId="0" borderId="49" xfId="0" applyNumberFormat="1" applyFont="1" applyBorder="1"/>
    <xf numFmtId="0" fontId="36" fillId="2" borderId="49" xfId="0" applyFont="1" applyFill="1" applyBorder="1" applyAlignment="1">
      <alignment horizontal="center" vertical="center" wrapText="1"/>
    </xf>
    <xf numFmtId="0" fontId="32" fillId="0" borderId="49" xfId="0" applyFont="1" applyBorder="1" applyAlignment="1">
      <alignment horizontal="center"/>
    </xf>
    <xf numFmtId="173" fontId="35" fillId="0" borderId="49" xfId="0" applyNumberFormat="1" applyFont="1" applyBorder="1" applyAlignment="1">
      <alignment vertical="center" wrapText="1"/>
    </xf>
    <xf numFmtId="173" fontId="0" fillId="0" borderId="49" xfId="0" applyNumberFormat="1" applyBorder="1"/>
    <xf numFmtId="0" fontId="21" fillId="2" borderId="49" xfId="0" applyFont="1" applyFill="1" applyBorder="1" applyAlignment="1">
      <alignment vertical="center" wrapText="1"/>
    </xf>
    <xf numFmtId="0" fontId="17" fillId="0" borderId="49" xfId="0" applyFont="1" applyBorder="1" applyAlignment="1">
      <alignment horizontal="center" vertical="center"/>
    </xf>
    <xf numFmtId="8" fontId="33" fillId="0" borderId="49" xfId="15" applyNumberFormat="1" applyFont="1" applyBorder="1" applyAlignment="1">
      <alignment horizontal="right" vertical="center"/>
    </xf>
    <xf numFmtId="8" fontId="33" fillId="0" borderId="49" xfId="0" applyNumberFormat="1" applyFont="1" applyBorder="1" applyAlignment="1">
      <alignment vertical="center"/>
    </xf>
    <xf numFmtId="173" fontId="33" fillId="0" borderId="49" xfId="15" applyNumberFormat="1" applyFont="1" applyBorder="1"/>
    <xf numFmtId="8" fontId="17" fillId="0" borderId="0" xfId="0" applyNumberFormat="1" applyFont="1"/>
    <xf numFmtId="165" fontId="33" fillId="3" borderId="52" xfId="0" applyNumberFormat="1" applyFont="1" applyFill="1" applyBorder="1" applyAlignment="1">
      <alignment horizontal="center" vertical="center" wrapText="1"/>
    </xf>
    <xf numFmtId="168" fontId="33" fillId="3" borderId="49" xfId="0" applyNumberFormat="1" applyFont="1" applyFill="1" applyBorder="1" applyAlignment="1" applyProtection="1">
      <alignment horizontal="center" vertical="center" wrapText="1"/>
      <protection locked="0"/>
    </xf>
    <xf numFmtId="0" fontId="37" fillId="3" borderId="49" xfId="42" applyFont="1" applyFill="1" applyBorder="1" applyAlignment="1" applyProtection="1">
      <alignment horizontal="center" vertical="center" wrapText="1"/>
      <protection locked="0"/>
    </xf>
    <xf numFmtId="49" fontId="33" fillId="3" borderId="49" xfId="0" applyNumberFormat="1" applyFont="1" applyFill="1" applyBorder="1" applyAlignment="1" applyProtection="1">
      <alignment vertical="center" wrapText="1"/>
      <protection locked="0"/>
    </xf>
    <xf numFmtId="0" fontId="0" fillId="0" borderId="49" xfId="0" applyBorder="1" applyAlignment="1">
      <alignment horizontal="center" wrapText="1"/>
    </xf>
    <xf numFmtId="44" fontId="0" fillId="0" borderId="49" xfId="0" applyNumberFormat="1" applyBorder="1" applyAlignment="1">
      <alignment wrapText="1"/>
    </xf>
    <xf numFmtId="49" fontId="81" fillId="22" borderId="13" xfId="0" applyNumberFormat="1" applyFont="1" applyFill="1" applyBorder="1" applyAlignment="1" applyProtection="1">
      <alignment vertical="center" wrapText="1"/>
      <protection locked="0"/>
    </xf>
    <xf numFmtId="0" fontId="79" fillId="22" borderId="49" xfId="0" applyFont="1" applyFill="1" applyBorder="1" applyAlignment="1" applyProtection="1">
      <alignment vertical="center" wrapText="1"/>
      <protection locked="0"/>
    </xf>
    <xf numFmtId="0" fontId="79" fillId="22" borderId="49" xfId="0" applyFont="1" applyFill="1" applyBorder="1" applyAlignment="1" applyProtection="1">
      <alignment horizontal="center" vertical="center" wrapText="1"/>
      <protection locked="0"/>
    </xf>
    <xf numFmtId="0" fontId="67" fillId="22" borderId="49" xfId="0" applyFont="1" applyFill="1" applyBorder="1" applyAlignment="1" applyProtection="1">
      <alignment vertical="center" wrapText="1"/>
      <protection locked="0"/>
    </xf>
    <xf numFmtId="0" fontId="67" fillId="22" borderId="49" xfId="0" applyFont="1" applyFill="1" applyBorder="1" applyAlignment="1" applyProtection="1">
      <alignment horizontal="center" vertical="center" wrapText="1"/>
      <protection locked="0"/>
    </xf>
    <xf numFmtId="0" fontId="0" fillId="3" borderId="49" xfId="0" applyFill="1" applyBorder="1"/>
    <xf numFmtId="0" fontId="0" fillId="3" borderId="49" xfId="0" applyFill="1" applyBorder="1" applyAlignment="1">
      <alignment horizontal="center"/>
    </xf>
    <xf numFmtId="44" fontId="79" fillId="22" borderId="49" xfId="0" applyNumberFormat="1" applyFont="1" applyFill="1" applyBorder="1" applyAlignment="1" applyProtection="1">
      <alignment vertical="center" wrapText="1"/>
      <protection locked="0"/>
    </xf>
    <xf numFmtId="44" fontId="67" fillId="22" borderId="49" xfId="0" applyNumberFormat="1" applyFont="1" applyFill="1" applyBorder="1" applyAlignment="1" applyProtection="1">
      <alignment vertical="center" wrapText="1"/>
      <protection locked="0"/>
    </xf>
    <xf numFmtId="44" fontId="0" fillId="3" borderId="49" xfId="0" applyNumberFormat="1" applyFill="1" applyBorder="1"/>
    <xf numFmtId="0" fontId="47" fillId="3" borderId="49" xfId="0" applyFont="1" applyFill="1" applyBorder="1" applyAlignment="1" applyProtection="1">
      <alignment vertical="center" wrapText="1"/>
      <protection locked="0"/>
    </xf>
    <xf numFmtId="0" fontId="47" fillId="3" borderId="49" xfId="0" applyFont="1" applyFill="1" applyBorder="1" applyAlignment="1" applyProtection="1">
      <alignment horizontal="center" vertical="center" wrapText="1"/>
      <protection locked="0"/>
    </xf>
    <xf numFmtId="0" fontId="82" fillId="3" borderId="49" xfId="0" applyFont="1" applyFill="1" applyBorder="1" applyAlignment="1" applyProtection="1">
      <alignment vertical="center" wrapText="1"/>
      <protection locked="0"/>
    </xf>
    <xf numFmtId="0" fontId="0" fillId="0" borderId="49" xfId="0" applyBorder="1" applyAlignment="1">
      <alignment horizontal="left"/>
    </xf>
    <xf numFmtId="44" fontId="47" fillId="3" borderId="49" xfId="0" applyNumberFormat="1" applyFont="1" applyFill="1" applyBorder="1" applyAlignment="1" applyProtection="1">
      <alignment vertical="center" wrapText="1"/>
      <protection locked="0"/>
    </xf>
    <xf numFmtId="44" fontId="0" fillId="3" borderId="49" xfId="0" applyNumberFormat="1" applyFill="1" applyBorder="1" applyAlignment="1">
      <alignment horizontal="right"/>
    </xf>
    <xf numFmtId="44" fontId="0" fillId="0" borderId="49" xfId="0" applyNumberFormat="1" applyBorder="1" applyAlignment="1">
      <alignment horizontal="right"/>
    </xf>
    <xf numFmtId="0" fontId="7" fillId="8" borderId="16" xfId="0" applyFont="1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83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49" fontId="81" fillId="22" borderId="49" xfId="0" applyNumberFormat="1" applyFont="1" applyFill="1" applyBorder="1" applyAlignment="1" applyProtection="1">
      <alignment horizontal="left" vertical="top" wrapText="1"/>
      <protection locked="0"/>
    </xf>
    <xf numFmtId="49" fontId="81" fillId="22" borderId="49" xfId="0" applyNumberFormat="1" applyFont="1" applyFill="1" applyBorder="1" applyAlignment="1" applyProtection="1">
      <alignment horizontal="left" wrapText="1"/>
      <protection locked="0"/>
    </xf>
    <xf numFmtId="0" fontId="7" fillId="0" borderId="24" xfId="0" applyFont="1" applyBorder="1" applyAlignment="1">
      <alignment horizontal="center"/>
    </xf>
    <xf numFmtId="0" fontId="33" fillId="3" borderId="50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vertical="center" wrapText="1"/>
    </xf>
    <xf numFmtId="0" fontId="33" fillId="3" borderId="49" xfId="0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horizontal="center" wrapText="1"/>
    </xf>
    <xf numFmtId="0" fontId="33" fillId="3" borderId="49" xfId="0" applyFont="1" applyFill="1" applyBorder="1" applyAlignment="1">
      <alignment horizontal="center"/>
    </xf>
    <xf numFmtId="0" fontId="33" fillId="3" borderId="49" xfId="0" applyFont="1" applyFill="1" applyBorder="1" applyAlignment="1">
      <alignment horizontal="center" vertical="center" wrapText="1"/>
    </xf>
    <xf numFmtId="2" fontId="35" fillId="0" borderId="49" xfId="0" applyNumberFormat="1" applyFont="1" applyBorder="1" applyAlignment="1">
      <alignment vertical="center" wrapText="1"/>
    </xf>
    <xf numFmtId="0" fontId="32" fillId="4" borderId="49" xfId="0" applyFont="1" applyFill="1" applyBorder="1"/>
    <xf numFmtId="44" fontId="35" fillId="0" borderId="49" xfId="0" applyNumberFormat="1" applyFont="1" applyBorder="1" applyAlignment="1">
      <alignment vertical="center" wrapText="1"/>
    </xf>
    <xf numFmtId="44" fontId="32" fillId="4" borderId="49" xfId="0" applyNumberFormat="1" applyFont="1" applyFill="1" applyBorder="1"/>
    <xf numFmtId="44" fontId="28" fillId="0" borderId="49" xfId="15" applyNumberFormat="1" applyBorder="1"/>
    <xf numFmtId="44" fontId="24" fillId="4" borderId="0" xfId="15" applyNumberFormat="1" applyFont="1" applyFill="1" applyAlignment="1">
      <alignment horizontal="right"/>
    </xf>
    <xf numFmtId="4" fontId="33" fillId="3" borderId="49" xfId="0" applyNumberFormat="1" applyFont="1" applyFill="1" applyBorder="1"/>
    <xf numFmtId="49" fontId="48" fillId="3" borderId="49" xfId="42" applyNumberFormat="1" applyFont="1" applyFill="1" applyBorder="1" applyAlignment="1" applyProtection="1">
      <alignment horizontal="center" vertical="center" wrapText="1"/>
      <protection locked="0"/>
    </xf>
    <xf numFmtId="168" fontId="84" fillId="3" borderId="13" xfId="0" applyNumberFormat="1" applyFont="1" applyFill="1" applyBorder="1" applyAlignment="1" applyProtection="1">
      <alignment vertical="center" wrapText="1"/>
      <protection locked="0"/>
    </xf>
    <xf numFmtId="0" fontId="48" fillId="3" borderId="49" xfId="42" applyFont="1" applyFill="1" applyBorder="1" applyAlignment="1" applyProtection="1">
      <alignment horizontal="center" vertical="center" wrapText="1"/>
      <protection locked="0"/>
    </xf>
    <xf numFmtId="8" fontId="32" fillId="0" borderId="49" xfId="0" applyNumberFormat="1" applyFont="1" applyBorder="1"/>
    <xf numFmtId="8" fontId="35" fillId="0" borderId="49" xfId="6" applyNumberFormat="1" applyFont="1" applyBorder="1" applyAlignment="1">
      <alignment horizontal="right" vertical="center" wrapText="1"/>
    </xf>
    <xf numFmtId="8" fontId="0" fillId="0" borderId="49" xfId="0" applyNumberFormat="1" applyBorder="1" applyAlignment="1">
      <alignment horizontal="right"/>
    </xf>
    <xf numFmtId="0" fontId="0" fillId="0" borderId="49" xfId="0" applyBorder="1" applyAlignment="1">
      <alignment horizontal="right"/>
    </xf>
    <xf numFmtId="0" fontId="35" fillId="3" borderId="49" xfId="6" applyFont="1" applyFill="1" applyBorder="1" applyAlignment="1">
      <alignment vertical="center" wrapText="1"/>
    </xf>
    <xf numFmtId="168" fontId="35" fillId="12" borderId="49" xfId="7" applyNumberFormat="1" applyFont="1" applyFill="1" applyBorder="1" applyAlignment="1">
      <alignment vertical="center" wrapText="1"/>
    </xf>
    <xf numFmtId="8" fontId="17" fillId="0" borderId="49" xfId="0" applyNumberFormat="1" applyFont="1" applyBorder="1"/>
    <xf numFmtId="0" fontId="35" fillId="0" borderId="20" xfId="0" applyFont="1" applyBorder="1" applyAlignment="1">
      <alignment vertical="center" wrapText="1"/>
    </xf>
    <xf numFmtId="0" fontId="21" fillId="2" borderId="4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44" fontId="35" fillId="0" borderId="49" xfId="0" applyNumberFormat="1" applyFont="1" applyBorder="1" applyAlignment="1">
      <alignment horizontal="right" vertical="center" wrapText="1"/>
    </xf>
    <xf numFmtId="44" fontId="21" fillId="2" borderId="49" xfId="0" applyNumberFormat="1" applyFont="1" applyFill="1" applyBorder="1" applyAlignment="1">
      <alignment vertical="center" wrapText="1"/>
    </xf>
    <xf numFmtId="44" fontId="32" fillId="0" borderId="49" xfId="0" applyNumberFormat="1" applyFont="1" applyBorder="1"/>
    <xf numFmtId="44" fontId="32" fillId="0" borderId="49" xfId="0" applyNumberFormat="1" applyFont="1" applyBorder="1" applyAlignment="1">
      <alignment horizontal="right"/>
    </xf>
    <xf numFmtId="44" fontId="17" fillId="0" borderId="49" xfId="0" applyNumberFormat="1" applyFont="1" applyBorder="1"/>
    <xf numFmtId="44" fontId="36" fillId="2" borderId="49" xfId="0" applyNumberFormat="1" applyFont="1" applyFill="1" applyBorder="1" applyAlignment="1">
      <alignment vertical="center" wrapText="1"/>
    </xf>
    <xf numFmtId="0" fontId="24" fillId="0" borderId="49" xfId="15" applyFont="1" applyBorder="1" applyAlignment="1">
      <alignment vertical="center"/>
    </xf>
    <xf numFmtId="44" fontId="53" fillId="0" borderId="49" xfId="0" applyNumberFormat="1" applyFont="1" applyBorder="1" applyAlignment="1">
      <alignment vertical="center" wrapText="1"/>
    </xf>
    <xf numFmtId="44" fontId="7" fillId="0" borderId="49" xfId="15" applyNumberFormat="1" applyFont="1" applyBorder="1"/>
    <xf numFmtId="0" fontId="33" fillId="0" borderId="49" xfId="0" applyFont="1" applyBorder="1" applyAlignment="1">
      <alignment vertical="center" wrapText="1"/>
    </xf>
    <xf numFmtId="0" fontId="33" fillId="0" borderId="49" xfId="0" applyFont="1" applyBorder="1"/>
    <xf numFmtId="0" fontId="0" fillId="0" borderId="0" xfId="0" applyAlignment="1">
      <alignment vertical="top"/>
    </xf>
    <xf numFmtId="0" fontId="47" fillId="0" borderId="49" xfId="0" applyFont="1" applyBorder="1" applyAlignment="1">
      <alignment horizontal="center" vertical="top" wrapText="1"/>
    </xf>
    <xf numFmtId="0" fontId="47" fillId="3" borderId="49" xfId="0" applyFont="1" applyFill="1" applyBorder="1" applyAlignment="1" applyProtection="1">
      <alignment vertical="top" wrapText="1"/>
      <protection locked="0"/>
    </xf>
    <xf numFmtId="168" fontId="47" fillId="0" borderId="13" xfId="0" applyNumberFormat="1" applyFont="1" applyBorder="1" applyAlignment="1" applyProtection="1">
      <alignment horizontal="center" vertical="top" wrapText="1"/>
      <protection locked="0"/>
    </xf>
    <xf numFmtId="168" fontId="47" fillId="0" borderId="13" xfId="0" applyNumberFormat="1" applyFont="1" applyBorder="1" applyAlignment="1" applyProtection="1">
      <alignment vertical="top" wrapText="1"/>
      <protection locked="0"/>
    </xf>
    <xf numFmtId="0" fontId="88" fillId="0" borderId="49" xfId="42" applyFont="1" applyBorder="1" applyAlignment="1" applyProtection="1">
      <alignment horizontal="center" vertical="top" wrapText="1"/>
      <protection locked="0"/>
    </xf>
    <xf numFmtId="49" fontId="47" fillId="0" borderId="49" xfId="0" applyNumberFormat="1" applyFont="1" applyBorder="1" applyAlignment="1" applyProtection="1">
      <alignment vertical="top" wrapText="1"/>
      <protection locked="0"/>
    </xf>
    <xf numFmtId="1" fontId="47" fillId="0" borderId="13" xfId="0" applyNumberFormat="1" applyFont="1" applyBorder="1" applyAlignment="1" applyProtection="1">
      <alignment horizontal="center" vertical="top" wrapText="1"/>
      <protection locked="0"/>
    </xf>
    <xf numFmtId="0" fontId="47" fillId="0" borderId="49" xfId="0" applyFont="1" applyBorder="1" applyAlignment="1" applyProtection="1">
      <alignment horizontal="center" vertical="top" wrapText="1"/>
      <protection locked="0"/>
    </xf>
    <xf numFmtId="0" fontId="47" fillId="3" borderId="49" xfId="0" applyFont="1" applyFill="1" applyBorder="1" applyAlignment="1">
      <alignment vertical="top"/>
    </xf>
    <xf numFmtId="0" fontId="47" fillId="0" borderId="49" xfId="0" applyFont="1" applyBorder="1" applyAlignment="1">
      <alignment horizontal="center" vertical="top"/>
    </xf>
    <xf numFmtId="8" fontId="47" fillId="0" borderId="49" xfId="0" applyNumberFormat="1" applyFont="1" applyBorder="1" applyAlignment="1">
      <alignment vertical="top"/>
    </xf>
    <xf numFmtId="0" fontId="47" fillId="0" borderId="49" xfId="0" applyFont="1" applyBorder="1" applyAlignment="1">
      <alignment vertical="top"/>
    </xf>
    <xf numFmtId="0" fontId="47" fillId="3" borderId="49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47" fillId="3" borderId="13" xfId="0" applyNumberFormat="1" applyFont="1" applyFill="1" applyBorder="1" applyAlignment="1" applyProtection="1">
      <alignment vertical="top" wrapText="1"/>
      <protection locked="0"/>
    </xf>
    <xf numFmtId="0" fontId="0" fillId="3" borderId="49" xfId="0" applyFill="1" applyBorder="1" applyAlignment="1">
      <alignment vertical="top"/>
    </xf>
    <xf numFmtId="0" fontId="0" fillId="0" borderId="49" xfId="0" applyBorder="1" applyAlignment="1">
      <alignment horizontal="center" vertical="top"/>
    </xf>
    <xf numFmtId="44" fontId="0" fillId="0" borderId="49" xfId="0" applyNumberFormat="1" applyBorder="1" applyAlignment="1">
      <alignment vertical="top"/>
    </xf>
    <xf numFmtId="0" fontId="0" fillId="0" borderId="49" xfId="0" applyBorder="1" applyAlignment="1">
      <alignment vertical="top"/>
    </xf>
    <xf numFmtId="44" fontId="0" fillId="0" borderId="49" xfId="0" applyNumberFormat="1" applyBorder="1" applyAlignment="1">
      <alignment horizontal="center" vertical="top"/>
    </xf>
    <xf numFmtId="0" fontId="0" fillId="0" borderId="49" xfId="0" applyBorder="1" applyAlignment="1">
      <alignment horizontal="left" vertical="top"/>
    </xf>
    <xf numFmtId="0" fontId="0" fillId="0" borderId="49" xfId="0" applyBorder="1" applyAlignment="1">
      <alignment vertical="top" wrapText="1"/>
    </xf>
    <xf numFmtId="0" fontId="28" fillId="0" borderId="0" xfId="15" applyAlignment="1">
      <alignment vertical="center" wrapText="1"/>
    </xf>
    <xf numFmtId="44" fontId="28" fillId="0" borderId="0" xfId="15" applyNumberFormat="1" applyAlignment="1">
      <alignment vertical="center"/>
    </xf>
    <xf numFmtId="0" fontId="0" fillId="0" borderId="6" xfId="0" applyBorder="1" applyAlignment="1">
      <alignment vertical="center"/>
    </xf>
    <xf numFmtId="44" fontId="0" fillId="0" borderId="6" xfId="0" applyNumberFormat="1" applyBorder="1" applyAlignment="1">
      <alignment vertical="center"/>
    </xf>
    <xf numFmtId="0" fontId="0" fillId="0" borderId="49" xfId="0" applyBorder="1" applyAlignment="1">
      <alignment vertical="center"/>
    </xf>
    <xf numFmtId="44" fontId="0" fillId="0" borderId="49" xfId="0" applyNumberFormat="1" applyBorder="1" applyAlignment="1">
      <alignment vertical="center"/>
    </xf>
    <xf numFmtId="0" fontId="0" fillId="0" borderId="49" xfId="0" applyBorder="1" applyAlignment="1">
      <alignment horizontal="left"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0" fontId="0" fillId="23" borderId="0" xfId="0" applyFill="1"/>
    <xf numFmtId="0" fontId="0" fillId="0" borderId="49" xfId="0" applyBorder="1" applyAlignment="1">
      <alignment vertical="center" wrapText="1"/>
    </xf>
    <xf numFmtId="0" fontId="0" fillId="0" borderId="0" xfId="0" applyAlignment="1">
      <alignment horizontal="left" vertical="center"/>
    </xf>
    <xf numFmtId="168" fontId="32" fillId="0" borderId="0" xfId="0" applyNumberFormat="1" applyFont="1" applyAlignment="1">
      <alignment vertical="center"/>
    </xf>
    <xf numFmtId="8" fontId="24" fillId="0" borderId="49" xfId="15" applyNumberFormat="1" applyFont="1" applyBorder="1" applyAlignment="1">
      <alignment horizontal="right" vertical="center"/>
    </xf>
    <xf numFmtId="0" fontId="17" fillId="4" borderId="49" xfId="0" applyFont="1" applyFill="1" applyBorder="1" applyAlignment="1">
      <alignment horizontal="center" vertical="center" wrapText="1"/>
    </xf>
    <xf numFmtId="165" fontId="17" fillId="4" borderId="49" xfId="0" applyNumberFormat="1" applyFont="1" applyFill="1" applyBorder="1" applyAlignment="1">
      <alignment vertical="center" wrapText="1"/>
    </xf>
    <xf numFmtId="0" fontId="33" fillId="0" borderId="6" xfId="6" applyFont="1" applyBorder="1" applyAlignment="1">
      <alignment horizontal="center" vertical="center" wrapText="1"/>
    </xf>
    <xf numFmtId="0" fontId="33" fillId="0" borderId="49" xfId="6" applyFont="1" applyBorder="1" applyAlignment="1">
      <alignment horizontal="left" vertical="center" wrapText="1"/>
    </xf>
    <xf numFmtId="0" fontId="33" fillId="0" borderId="49" xfId="6" applyFont="1" applyBorder="1" applyAlignment="1">
      <alignment horizontal="center" vertical="center" wrapText="1"/>
    </xf>
    <xf numFmtId="168" fontId="33" fillId="12" borderId="6" xfId="7" applyNumberFormat="1" applyFont="1" applyFill="1" applyBorder="1" applyAlignment="1">
      <alignment horizontal="center" vertical="center" wrapText="1"/>
    </xf>
    <xf numFmtId="168" fontId="33" fillId="0" borderId="49" xfId="6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/>
    </xf>
    <xf numFmtId="0" fontId="41" fillId="0" borderId="49" xfId="6" applyFont="1" applyBorder="1" applyAlignment="1">
      <alignment horizontal="left" vertical="center" wrapText="1"/>
    </xf>
    <xf numFmtId="168" fontId="53" fillId="0" borderId="49" xfId="6" applyNumberFormat="1" applyFont="1" applyBorder="1" applyAlignment="1">
      <alignment horizontal="center" vertical="center" wrapText="1"/>
    </xf>
    <xf numFmtId="168" fontId="32" fillId="0" borderId="49" xfId="0" applyNumberFormat="1" applyFont="1" applyBorder="1"/>
    <xf numFmtId="168" fontId="24" fillId="0" borderId="0" xfId="0" applyNumberFormat="1" applyFont="1"/>
    <xf numFmtId="0" fontId="9" fillId="0" borderId="49" xfId="0" applyFont="1" applyBorder="1"/>
    <xf numFmtId="0" fontId="9" fillId="0" borderId="49" xfId="0" applyFont="1" applyBorder="1" applyAlignment="1">
      <alignment wrapText="1"/>
    </xf>
    <xf numFmtId="44" fontId="9" fillId="0" borderId="49" xfId="0" applyNumberFormat="1" applyFont="1" applyBorder="1"/>
    <xf numFmtId="14" fontId="9" fillId="0" borderId="49" xfId="0" applyNumberFormat="1" applyFont="1" applyBorder="1"/>
    <xf numFmtId="0" fontId="6" fillId="3" borderId="0" xfId="0" applyFont="1" applyFill="1"/>
    <xf numFmtId="0" fontId="89" fillId="24" borderId="0" xfId="0" applyFont="1" applyFill="1" applyAlignment="1">
      <alignment horizontal="left"/>
    </xf>
    <xf numFmtId="0" fontId="0" fillId="25" borderId="0" xfId="0" applyFill="1"/>
    <xf numFmtId="0" fontId="9" fillId="0" borderId="0" xfId="0" applyFont="1" applyAlignment="1">
      <alignment wrapText="1"/>
    </xf>
    <xf numFmtId="44" fontId="9" fillId="0" borderId="0" xfId="0" applyNumberFormat="1" applyFont="1"/>
    <xf numFmtId="14" fontId="9" fillId="0" borderId="0" xfId="0" applyNumberFormat="1" applyFont="1"/>
    <xf numFmtId="0" fontId="9" fillId="0" borderId="6" xfId="0" applyFont="1" applyBorder="1"/>
    <xf numFmtId="0" fontId="9" fillId="0" borderId="6" xfId="0" applyFont="1" applyBorder="1" applyAlignment="1">
      <alignment wrapText="1"/>
    </xf>
    <xf numFmtId="14" fontId="9" fillId="0" borderId="6" xfId="0" applyNumberFormat="1" applyFont="1" applyBorder="1"/>
    <xf numFmtId="0" fontId="9" fillId="25" borderId="0" xfId="0" applyFont="1" applyFill="1"/>
    <xf numFmtId="44" fontId="9" fillId="25" borderId="0" xfId="0" applyNumberFormat="1" applyFont="1" applyFill="1"/>
    <xf numFmtId="14" fontId="9" fillId="25" borderId="0" xfId="0" applyNumberFormat="1" applyFont="1" applyFill="1"/>
    <xf numFmtId="14" fontId="33" fillId="3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0" xfId="0" applyFont="1" applyFill="1"/>
    <xf numFmtId="0" fontId="6" fillId="25" borderId="0" xfId="0" applyFont="1" applyFill="1"/>
    <xf numFmtId="49" fontId="6" fillId="25" borderId="0" xfId="0" applyNumberFormat="1" applyFont="1" applyFill="1" applyAlignment="1">
      <alignment horizontal="center"/>
    </xf>
    <xf numFmtId="49" fontId="33" fillId="22" borderId="49" xfId="0" applyNumberFormat="1" applyFont="1" applyFill="1" applyBorder="1" applyAlignment="1" applyProtection="1">
      <alignment horizontal="left" vertical="center" wrapText="1"/>
      <protection locked="0"/>
    </xf>
    <xf numFmtId="0" fontId="33" fillId="9" borderId="0" xfId="0" applyFont="1" applyFill="1" applyAlignment="1">
      <alignment vertical="center"/>
    </xf>
    <xf numFmtId="0" fontId="6" fillId="0" borderId="0" xfId="0" applyFont="1"/>
    <xf numFmtId="0" fontId="83" fillId="8" borderId="21" xfId="0" applyFont="1" applyFill="1" applyBorder="1" applyAlignment="1">
      <alignment horizontal="center" vertical="center" wrapText="1"/>
    </xf>
    <xf numFmtId="0" fontId="45" fillId="0" borderId="0" xfId="0" applyFont="1"/>
    <xf numFmtId="44" fontId="33" fillId="0" borderId="49" xfId="0" applyNumberFormat="1" applyFont="1" applyBorder="1"/>
    <xf numFmtId="0" fontId="41" fillId="0" borderId="49" xfId="0" applyFont="1" applyBorder="1"/>
    <xf numFmtId="0" fontId="41" fillId="3" borderId="40" xfId="0" applyFont="1" applyFill="1" applyBorder="1"/>
    <xf numFmtId="8" fontId="33" fillId="3" borderId="49" xfId="0" applyNumberFormat="1" applyFont="1" applyFill="1" applyBorder="1"/>
    <xf numFmtId="0" fontId="41" fillId="3" borderId="49" xfId="0" applyFont="1" applyFill="1" applyBorder="1"/>
    <xf numFmtId="14" fontId="56" fillId="0" borderId="0" xfId="0" applyNumberFormat="1" applyFont="1"/>
    <xf numFmtId="0" fontId="56" fillId="0" borderId="0" xfId="0" applyFont="1" applyAlignment="1">
      <alignment horizontal="center"/>
    </xf>
    <xf numFmtId="0" fontId="33" fillId="0" borderId="49" xfId="0" applyFont="1" applyBorder="1" applyAlignment="1">
      <alignment horizontal="center"/>
    </xf>
    <xf numFmtId="167" fontId="33" fillId="0" borderId="49" xfId="0" applyNumberFormat="1" applyFont="1" applyBorder="1" applyAlignment="1">
      <alignment horizontal="center"/>
    </xf>
    <xf numFmtId="14" fontId="41" fillId="3" borderId="49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/>
    <xf numFmtId="14" fontId="33" fillId="0" borderId="49" xfId="0" applyNumberFormat="1" applyFont="1" applyBorder="1"/>
    <xf numFmtId="8" fontId="41" fillId="0" borderId="49" xfId="0" applyNumberFormat="1" applyFont="1" applyBorder="1"/>
    <xf numFmtId="14" fontId="41" fillId="3" borderId="49" xfId="0" applyNumberFormat="1" applyFont="1" applyFill="1" applyBorder="1" applyAlignment="1">
      <alignment horizontal="left" vertical="center"/>
    </xf>
    <xf numFmtId="14" fontId="41" fillId="3" borderId="49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49" xfId="0" applyFont="1" applyBorder="1" applyAlignment="1">
      <alignment horizontal="left"/>
    </xf>
    <xf numFmtId="0" fontId="17" fillId="25" borderId="45" xfId="0" applyFont="1" applyFill="1" applyBorder="1"/>
    <xf numFmtId="0" fontId="17" fillId="25" borderId="0" xfId="0" applyFont="1" applyFill="1"/>
    <xf numFmtId="14" fontId="33" fillId="3" borderId="0" xfId="0" applyNumberFormat="1" applyFont="1" applyFill="1" applyAlignment="1" applyProtection="1">
      <alignment horizontal="center" vertical="center" wrapText="1"/>
      <protection locked="0"/>
    </xf>
    <xf numFmtId="167" fontId="41" fillId="0" borderId="49" xfId="0" applyNumberFormat="1" applyFont="1" applyBorder="1"/>
    <xf numFmtId="167" fontId="41" fillId="3" borderId="49" xfId="0" applyNumberFormat="1" applyFont="1" applyFill="1" applyBorder="1" applyAlignment="1">
      <alignment vertical="center"/>
    </xf>
    <xf numFmtId="0" fontId="41" fillId="3" borderId="49" xfId="0" applyFont="1" applyFill="1" applyBorder="1" applyAlignment="1">
      <alignment horizontal="center"/>
    </xf>
    <xf numFmtId="0" fontId="41" fillId="3" borderId="0" xfId="0" applyFont="1" applyFill="1"/>
    <xf numFmtId="3" fontId="41" fillId="0" borderId="49" xfId="0" applyNumberFormat="1" applyFont="1" applyBorder="1"/>
    <xf numFmtId="0" fontId="41" fillId="0" borderId="0" xfId="0" applyFont="1" applyAlignment="1">
      <alignment horizontal="center"/>
    </xf>
    <xf numFmtId="14" fontId="41" fillId="3" borderId="0" xfId="0" applyNumberFormat="1" applyFont="1" applyFill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left"/>
    </xf>
    <xf numFmtId="0" fontId="41" fillId="25" borderId="0" xfId="0" applyFont="1" applyFill="1"/>
    <xf numFmtId="0" fontId="83" fillId="8" borderId="49" xfId="0" applyFont="1" applyFill="1" applyBorder="1" applyAlignment="1">
      <alignment horizontal="center" vertical="center" wrapText="1"/>
    </xf>
    <xf numFmtId="14" fontId="41" fillId="0" borderId="49" xfId="0" applyNumberFormat="1" applyFont="1" applyBorder="1" applyAlignment="1">
      <alignment horizontal="left"/>
    </xf>
    <xf numFmtId="0" fontId="33" fillId="8" borderId="21" xfId="0" applyFont="1" applyFill="1" applyBorder="1" applyAlignment="1">
      <alignment horizontal="center" vertical="center" wrapText="1"/>
    </xf>
    <xf numFmtId="167" fontId="33" fillId="3" borderId="49" xfId="0" applyNumberFormat="1" applyFont="1" applyFill="1" applyBorder="1"/>
    <xf numFmtId="0" fontId="0" fillId="3" borderId="0" xfId="0" applyFill="1"/>
    <xf numFmtId="44" fontId="41" fillId="3" borderId="49" xfId="0" applyNumberFormat="1" applyFont="1" applyFill="1" applyBorder="1"/>
    <xf numFmtId="14" fontId="41" fillId="3" borderId="49" xfId="0" applyNumberFormat="1" applyFont="1" applyFill="1" applyBorder="1" applyAlignment="1">
      <alignment horizontal="center"/>
    </xf>
    <xf numFmtId="0" fontId="33" fillId="3" borderId="49" xfId="0" applyFont="1" applyFill="1" applyBorder="1" applyAlignment="1">
      <alignment horizontal="left"/>
    </xf>
    <xf numFmtId="14" fontId="41" fillId="0" borderId="49" xfId="0" applyNumberFormat="1" applyFont="1" applyBorder="1" applyAlignment="1">
      <alignment horizontal="left" vertical="center"/>
    </xf>
    <xf numFmtId="167" fontId="41" fillId="3" borderId="49" xfId="0" applyNumberFormat="1" applyFont="1" applyFill="1" applyBorder="1"/>
    <xf numFmtId="14" fontId="33" fillId="3" borderId="49" xfId="0" applyNumberFormat="1" applyFont="1" applyFill="1" applyBorder="1" applyAlignment="1">
      <alignment horizontal="left"/>
    </xf>
    <xf numFmtId="14" fontId="33" fillId="0" borderId="49" xfId="0" applyNumberFormat="1" applyFont="1" applyBorder="1" applyAlignment="1">
      <alignment horizontal="left"/>
    </xf>
    <xf numFmtId="0" fontId="41" fillId="3" borderId="49" xfId="0" applyFont="1" applyFill="1" applyBorder="1" applyAlignment="1">
      <alignment horizontal="left"/>
    </xf>
    <xf numFmtId="14" fontId="41" fillId="3" borderId="49" xfId="0" applyNumberFormat="1" applyFont="1" applyFill="1" applyBorder="1" applyAlignment="1">
      <alignment horizontal="left"/>
    </xf>
    <xf numFmtId="0" fontId="33" fillId="0" borderId="0" xfId="0" applyFont="1"/>
    <xf numFmtId="44" fontId="33" fillId="0" borderId="0" xfId="0" applyNumberFormat="1" applyFont="1"/>
    <xf numFmtId="14" fontId="33" fillId="0" borderId="0" xfId="0" applyNumberFormat="1" applyFont="1" applyAlignment="1">
      <alignment horizontal="left"/>
    </xf>
    <xf numFmtId="44" fontId="41" fillId="0" borderId="49" xfId="0" applyNumberFormat="1" applyFont="1" applyBorder="1"/>
    <xf numFmtId="14" fontId="33" fillId="3" borderId="49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1" fillId="3" borderId="40" xfId="0" applyFont="1" applyFill="1" applyBorder="1" applyAlignment="1">
      <alignment horizontal="right"/>
    </xf>
    <xf numFmtId="0" fontId="6" fillId="0" borderId="6" xfId="0" applyFont="1" applyBorder="1" applyAlignment="1">
      <alignment wrapText="1"/>
    </xf>
    <xf numFmtId="44" fontId="9" fillId="3" borderId="6" xfId="0" applyNumberFormat="1" applyFont="1" applyFill="1" applyBorder="1"/>
    <xf numFmtId="174" fontId="33" fillId="3" borderId="49" xfId="0" applyNumberFormat="1" applyFont="1" applyFill="1" applyBorder="1" applyAlignment="1">
      <alignment horizontal="center"/>
    </xf>
    <xf numFmtId="0" fontId="33" fillId="3" borderId="0" xfId="0" applyFont="1" applyFill="1"/>
    <xf numFmtId="0" fontId="33" fillId="3" borderId="97" xfId="0" applyFont="1" applyFill="1" applyBorder="1" applyAlignment="1">
      <alignment vertical="center" wrapText="1"/>
    </xf>
    <xf numFmtId="0" fontId="33" fillId="3" borderId="97" xfId="0" applyFont="1" applyFill="1" applyBorder="1" applyAlignment="1">
      <alignment wrapText="1"/>
    </xf>
    <xf numFmtId="0" fontId="33" fillId="3" borderId="97" xfId="0" applyFont="1" applyFill="1" applyBorder="1" applyAlignment="1">
      <alignment horizontal="center" vertical="center" wrapText="1"/>
    </xf>
    <xf numFmtId="0" fontId="33" fillId="3" borderId="97" xfId="0" applyFont="1" applyFill="1" applyBorder="1" applyAlignment="1">
      <alignment horizontal="center" wrapText="1"/>
    </xf>
    <xf numFmtId="0" fontId="14" fillId="3" borderId="0" xfId="0" applyFont="1" applyFill="1" applyAlignment="1">
      <alignment horizontal="center"/>
    </xf>
    <xf numFmtId="0" fontId="14" fillId="3" borderId="0" xfId="0" applyFont="1" applyFill="1"/>
    <xf numFmtId="0" fontId="11" fillId="3" borderId="23" xfId="0" applyFont="1" applyFill="1" applyBorder="1"/>
    <xf numFmtId="0" fontId="11" fillId="3" borderId="23" xfId="0" applyFont="1" applyFill="1" applyBorder="1" applyAlignment="1">
      <alignment vertical="center" wrapText="1"/>
    </xf>
    <xf numFmtId="0" fontId="11" fillId="3" borderId="24" xfId="0" applyFont="1" applyFill="1" applyBorder="1" applyAlignment="1">
      <alignment wrapText="1"/>
    </xf>
    <xf numFmtId="4" fontId="11" fillId="3" borderId="24" xfId="0" applyNumberFormat="1" applyFont="1" applyFill="1" applyBorder="1" applyAlignment="1">
      <alignment horizontal="right"/>
    </xf>
    <xf numFmtId="0" fontId="14" fillId="3" borderId="0" xfId="0" applyFont="1" applyFill="1" applyAlignment="1">
      <alignment horizontal="center" vertical="center"/>
    </xf>
    <xf numFmtId="0" fontId="11" fillId="3" borderId="25" xfId="0" applyFont="1" applyFill="1" applyBorder="1"/>
    <xf numFmtId="0" fontId="11" fillId="3" borderId="26" xfId="0" applyFont="1" applyFill="1" applyBorder="1" applyAlignment="1">
      <alignment horizontal="right"/>
    </xf>
    <xf numFmtId="0" fontId="33" fillId="3" borderId="0" xfId="0" applyFont="1" applyFill="1" applyAlignment="1">
      <alignment horizontal="center" vertical="center"/>
    </xf>
    <xf numFmtId="0" fontId="33" fillId="3" borderId="0" xfId="0" applyFont="1" applyFill="1" applyAlignment="1">
      <alignment vertical="center"/>
    </xf>
    <xf numFmtId="0" fontId="0" fillId="3" borderId="0" xfId="0" applyFill="1" applyAlignment="1">
      <alignment horizontal="center"/>
    </xf>
    <xf numFmtId="0" fontId="9" fillId="3" borderId="23" xfId="0" applyFont="1" applyFill="1" applyBorder="1"/>
    <xf numFmtId="0" fontId="9" fillId="3" borderId="24" xfId="0" applyFont="1" applyFill="1" applyBorder="1" applyAlignment="1">
      <alignment horizontal="left"/>
    </xf>
    <xf numFmtId="49" fontId="9" fillId="3" borderId="24" xfId="0" applyNumberFormat="1" applyFont="1" applyFill="1" applyBorder="1" applyAlignment="1">
      <alignment horizontal="left"/>
    </xf>
    <xf numFmtId="0" fontId="9" fillId="3" borderId="23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horizontal="left" vertical="center"/>
    </xf>
    <xf numFmtId="0" fontId="9" fillId="3" borderId="25" xfId="0" applyFont="1" applyFill="1" applyBorder="1"/>
    <xf numFmtId="0" fontId="9" fillId="3" borderId="26" xfId="0" applyFont="1" applyFill="1" applyBorder="1" applyAlignment="1">
      <alignment horizontal="left" vertical="center"/>
    </xf>
    <xf numFmtId="0" fontId="9" fillId="3" borderId="24" xfId="0" applyFont="1" applyFill="1" applyBorder="1"/>
    <xf numFmtId="0" fontId="9" fillId="3" borderId="26" xfId="0" applyFont="1" applyFill="1" applyBorder="1"/>
    <xf numFmtId="0" fontId="9" fillId="3" borderId="24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/>
    </xf>
    <xf numFmtId="0" fontId="0" fillId="3" borderId="4" xfId="0" applyFill="1" applyBorder="1"/>
    <xf numFmtId="0" fontId="0" fillId="3" borderId="4" xfId="0" applyFill="1" applyBorder="1" applyAlignment="1">
      <alignment wrapText="1"/>
    </xf>
    <xf numFmtId="4" fontId="9" fillId="3" borderId="24" xfId="0" applyNumberFormat="1" applyFont="1" applyFill="1" applyBorder="1"/>
    <xf numFmtId="0" fontId="9" fillId="3" borderId="24" xfId="0" applyFont="1" applyFill="1" applyBorder="1" applyAlignment="1">
      <alignment horizontal="right"/>
    </xf>
    <xf numFmtId="0" fontId="9" fillId="3" borderId="26" xfId="0" applyFont="1" applyFill="1" applyBorder="1" applyAlignment="1">
      <alignment horizontal="right"/>
    </xf>
    <xf numFmtId="0" fontId="8" fillId="3" borderId="23" xfId="0" applyFont="1" applyFill="1" applyBorder="1"/>
    <xf numFmtId="0" fontId="8" fillId="3" borderId="24" xfId="0" applyFont="1" applyFill="1" applyBorder="1"/>
    <xf numFmtId="0" fontId="8" fillId="3" borderId="24" xfId="0" applyFont="1" applyFill="1" applyBorder="1" applyAlignment="1">
      <alignment horizontal="center"/>
    </xf>
    <xf numFmtId="0" fontId="8" fillId="3" borderId="23" xfId="0" applyFont="1" applyFill="1" applyBorder="1" applyAlignment="1">
      <alignment vertical="center" wrapText="1"/>
    </xf>
    <xf numFmtId="0" fontId="8" fillId="3" borderId="25" xfId="0" applyFont="1" applyFill="1" applyBorder="1"/>
    <xf numFmtId="0" fontId="8" fillId="3" borderId="26" xfId="0" applyFont="1" applyFill="1" applyBorder="1"/>
    <xf numFmtId="0" fontId="7" fillId="3" borderId="57" xfId="0" applyFont="1" applyFill="1" applyBorder="1"/>
    <xf numFmtId="49" fontId="7" fillId="26" borderId="58" xfId="0" applyNumberFormat="1" applyFont="1" applyFill="1" applyBorder="1" applyAlignment="1">
      <alignment horizontal="center" vertical="center" wrapText="1"/>
    </xf>
    <xf numFmtId="0" fontId="7" fillId="26" borderId="59" xfId="0" applyFont="1" applyFill="1" applyBorder="1" applyAlignment="1">
      <alignment horizontal="center" vertical="center" wrapText="1"/>
    </xf>
    <xf numFmtId="0" fontId="7" fillId="3" borderId="60" xfId="0" applyFont="1" applyFill="1" applyBorder="1"/>
    <xf numFmtId="0" fontId="7" fillId="3" borderId="0" xfId="0" applyFont="1" applyFill="1" applyAlignment="1">
      <alignment horizontal="center"/>
    </xf>
    <xf numFmtId="49" fontId="7" fillId="3" borderId="16" xfId="0" applyNumberFormat="1" applyFont="1" applyFill="1" applyBorder="1" applyAlignment="1">
      <alignment horizontal="center"/>
    </xf>
    <xf numFmtId="0" fontId="7" fillId="3" borderId="60" xfId="0" applyFont="1" applyFill="1" applyBorder="1" applyAlignment="1">
      <alignment horizontal="center"/>
    </xf>
    <xf numFmtId="0" fontId="7" fillId="3" borderId="57" xfId="0" applyFont="1" applyFill="1" applyBorder="1" applyAlignment="1">
      <alignment vertical="center" wrapText="1"/>
    </xf>
    <xf numFmtId="0" fontId="7" fillId="3" borderId="60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/>
    </xf>
    <xf numFmtId="0" fontId="7" fillId="3" borderId="67" xfId="0" applyFont="1" applyFill="1" applyBorder="1"/>
    <xf numFmtId="0" fontId="7" fillId="3" borderId="68" xfId="0" applyFont="1" applyFill="1" applyBorder="1"/>
    <xf numFmtId="0" fontId="7" fillId="3" borderId="23" xfId="0" applyFont="1" applyFill="1" applyBorder="1"/>
    <xf numFmtId="0" fontId="7" fillId="3" borderId="24" xfId="0" applyFont="1" applyFill="1" applyBorder="1"/>
    <xf numFmtId="0" fontId="7" fillId="3" borderId="23" xfId="0" applyFont="1" applyFill="1" applyBorder="1" applyAlignment="1">
      <alignment vertical="center" wrapText="1"/>
    </xf>
    <xf numFmtId="0" fontId="7" fillId="3" borderId="25" xfId="0" applyFont="1" applyFill="1" applyBorder="1"/>
    <xf numFmtId="0" fontId="7" fillId="3" borderId="26" xfId="0" applyFont="1" applyFill="1" applyBorder="1"/>
    <xf numFmtId="0" fontId="7" fillId="3" borderId="2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wrapText="1"/>
    </xf>
    <xf numFmtId="1" fontId="7" fillId="3" borderId="24" xfId="0" applyNumberFormat="1" applyFont="1" applyFill="1" applyBorder="1"/>
    <xf numFmtId="0" fontId="7" fillId="3" borderId="26" xfId="0" applyFont="1" applyFill="1" applyBorder="1" applyAlignment="1">
      <alignment horizontal="right"/>
    </xf>
    <xf numFmtId="0" fontId="7" fillId="3" borderId="24" xfId="0" applyFont="1" applyFill="1" applyBorder="1" applyAlignment="1">
      <alignment horizontal="right"/>
    </xf>
    <xf numFmtId="0" fontId="7" fillId="3" borderId="24" xfId="0" applyFont="1" applyFill="1" applyBorder="1" applyAlignment="1">
      <alignment horizontal="center"/>
    </xf>
    <xf numFmtId="0" fontId="33" fillId="3" borderId="24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/>
    </xf>
    <xf numFmtId="0" fontId="9" fillId="4" borderId="23" xfId="0" applyFont="1" applyFill="1" applyBorder="1"/>
    <xf numFmtId="0" fontId="9" fillId="4" borderId="24" xfId="0" applyFont="1" applyFill="1" applyBorder="1"/>
    <xf numFmtId="167" fontId="33" fillId="0" borderId="49" xfId="15" applyNumberFormat="1" applyFont="1" applyBorder="1" applyAlignment="1">
      <alignment horizontal="right"/>
    </xf>
    <xf numFmtId="167" fontId="33" fillId="0" borderId="49" xfId="15" applyNumberFormat="1" applyFont="1" applyBorder="1" applyAlignment="1">
      <alignment horizontal="right" vertical="center"/>
    </xf>
    <xf numFmtId="167" fontId="24" fillId="0" borderId="0" xfId="15" applyNumberFormat="1" applyFont="1" applyAlignment="1">
      <alignment horizontal="right"/>
    </xf>
    <xf numFmtId="0" fontId="53" fillId="0" borderId="0" xfId="0" applyFont="1"/>
    <xf numFmtId="168" fontId="53" fillId="0" borderId="4" xfId="6" applyNumberFormat="1" applyFont="1" applyBorder="1" applyAlignment="1">
      <alignment vertical="center" wrapText="1"/>
    </xf>
    <xf numFmtId="0" fontId="35" fillId="3" borderId="49" xfId="6" applyFont="1" applyFill="1" applyBorder="1" applyAlignment="1">
      <alignment horizontal="center" vertical="center" wrapText="1"/>
    </xf>
    <xf numFmtId="0" fontId="33" fillId="3" borderId="54" xfId="0" applyFont="1" applyFill="1" applyBorder="1"/>
    <xf numFmtId="165" fontId="42" fillId="0" borderId="12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21" fillId="3" borderId="97" xfId="0" applyFont="1" applyFill="1" applyBorder="1" applyAlignment="1">
      <alignment horizontal="center" vertical="center" wrapText="1"/>
    </xf>
    <xf numFmtId="0" fontId="21" fillId="3" borderId="92" xfId="0" applyFont="1" applyFill="1" applyBorder="1" applyAlignment="1">
      <alignment horizontal="center" vertical="center" wrapText="1"/>
    </xf>
    <xf numFmtId="165" fontId="90" fillId="3" borderId="4" xfId="0" applyNumberFormat="1" applyFont="1" applyFill="1" applyBorder="1" applyAlignment="1">
      <alignment horizontal="center" vertical="center" wrapText="1"/>
    </xf>
    <xf numFmtId="0" fontId="4" fillId="0" borderId="49" xfId="0" applyFont="1" applyBorder="1"/>
    <xf numFmtId="44" fontId="24" fillId="3" borderId="8" xfId="1" applyFont="1" applyFill="1" applyBorder="1" applyAlignment="1" applyProtection="1">
      <alignment horizontal="center" vertical="center" wrapText="1"/>
    </xf>
    <xf numFmtId="0" fontId="64" fillId="26" borderId="49" xfId="0" applyFont="1" applyFill="1" applyBorder="1" applyAlignment="1">
      <alignment horizontal="center" vertical="center" wrapText="1"/>
    </xf>
    <xf numFmtId="44" fontId="24" fillId="3" borderId="52" xfId="1" applyFont="1" applyFill="1" applyBorder="1" applyAlignment="1" applyProtection="1">
      <alignment vertical="center" wrapText="1"/>
    </xf>
    <xf numFmtId="168" fontId="85" fillId="0" borderId="49" xfId="42" applyNumberFormat="1" applyFont="1" applyBorder="1" applyAlignment="1" applyProtection="1">
      <alignment horizontal="center" vertical="center" wrapText="1"/>
      <protection locked="0"/>
    </xf>
    <xf numFmtId="8" fontId="78" fillId="0" borderId="0" xfId="0" applyNumberFormat="1" applyFont="1"/>
    <xf numFmtId="44" fontId="17" fillId="3" borderId="52" xfId="1" applyFont="1" applyFill="1" applyBorder="1" applyAlignment="1" applyProtection="1">
      <alignment vertical="center" wrapText="1"/>
    </xf>
    <xf numFmtId="168" fontId="24" fillId="3" borderId="4" xfId="0" applyNumberFormat="1" applyFont="1" applyFill="1" applyBorder="1" applyAlignment="1" applyProtection="1">
      <alignment vertical="center" wrapText="1"/>
      <protection locked="0"/>
    </xf>
    <xf numFmtId="168" fontId="91" fillId="18" borderId="71" xfId="0" applyNumberFormat="1" applyFont="1" applyFill="1" applyBorder="1" applyAlignment="1">
      <alignment horizontal="right"/>
    </xf>
    <xf numFmtId="173" fontId="17" fillId="0" borderId="0" xfId="0" applyNumberFormat="1" applyFont="1"/>
    <xf numFmtId="168" fontId="24" fillId="3" borderId="49" xfId="0" applyNumberFormat="1" applyFont="1" applyFill="1" applyBorder="1" applyAlignment="1" applyProtection="1">
      <alignment vertical="center" wrapText="1"/>
      <protection locked="0"/>
    </xf>
    <xf numFmtId="8" fontId="33" fillId="3" borderId="52" xfId="1" applyNumberFormat="1" applyFont="1" applyFill="1" applyBorder="1" applyAlignment="1" applyProtection="1">
      <alignment vertical="center" wrapText="1"/>
    </xf>
    <xf numFmtId="168" fontId="33" fillId="3" borderId="49" xfId="42" applyNumberFormat="1" applyFont="1" applyFill="1" applyBorder="1" applyAlignment="1" applyProtection="1">
      <alignment horizontal="center" vertical="center" wrapText="1"/>
      <protection locked="0"/>
    </xf>
    <xf numFmtId="44" fontId="57" fillId="0" borderId="49" xfId="42" applyNumberFormat="1" applyFont="1" applyBorder="1" applyAlignment="1" applyProtection="1">
      <alignment horizontal="center" vertical="center" wrapText="1"/>
      <protection locked="0"/>
    </xf>
    <xf numFmtId="0" fontId="84" fillId="0" borderId="49" xfId="42" applyFont="1" applyBorder="1" applyAlignment="1">
      <alignment horizontal="center" vertical="center" wrapText="1"/>
    </xf>
    <xf numFmtId="49" fontId="84" fillId="0" borderId="49" xfId="42" applyNumberFormat="1" applyFont="1" applyBorder="1" applyAlignment="1" applyProtection="1">
      <alignment horizontal="left" vertical="center" wrapText="1"/>
      <protection locked="0"/>
    </xf>
    <xf numFmtId="0" fontId="84" fillId="0" borderId="49" xfId="42" applyFont="1" applyBorder="1" applyAlignment="1" applyProtection="1">
      <alignment horizontal="center" vertical="center" wrapText="1"/>
      <protection locked="0"/>
    </xf>
    <xf numFmtId="49" fontId="33" fillId="3" borderId="49" xfId="45" applyNumberFormat="1" applyFont="1" applyFill="1" applyBorder="1" applyAlignment="1" applyProtection="1">
      <alignment horizontal="center" vertical="center" wrapText="1"/>
      <protection locked="0"/>
    </xf>
    <xf numFmtId="0" fontId="33" fillId="3" borderId="49" xfId="42" applyFont="1" applyFill="1" applyBorder="1" applyAlignment="1" applyProtection="1">
      <alignment horizontal="center" vertical="center" wrapText="1"/>
      <protection locked="0"/>
    </xf>
    <xf numFmtId="4" fontId="84" fillId="0" borderId="49" xfId="42" applyNumberFormat="1" applyFont="1" applyBorder="1" applyAlignment="1" applyProtection="1">
      <alignment horizontal="center" vertical="center" wrapText="1"/>
      <protection locked="0"/>
    </xf>
    <xf numFmtId="49" fontId="92" fillId="0" borderId="49" xfId="42" applyNumberFormat="1" applyFont="1" applyBorder="1" applyAlignment="1" applyProtection="1">
      <alignment horizontal="center" vertical="center" wrapText="1"/>
      <protection locked="0"/>
    </xf>
    <xf numFmtId="49" fontId="92" fillId="0" borderId="49" xfId="42" applyNumberFormat="1" applyFont="1" applyBorder="1" applyAlignment="1" applyProtection="1">
      <alignment horizontal="left" vertical="center" wrapText="1"/>
      <protection locked="0"/>
    </xf>
    <xf numFmtId="168" fontId="92" fillId="0" borderId="49" xfId="42" applyNumberFormat="1" applyFont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0" fontId="24" fillId="0" borderId="99" xfId="0" applyFont="1" applyBorder="1" applyAlignment="1">
      <alignment horizontal="center" vertical="center" wrapText="1"/>
    </xf>
    <xf numFmtId="0" fontId="63" fillId="3" borderId="49" xfId="0" applyFont="1" applyFill="1" applyBorder="1" applyAlignment="1">
      <alignment horizontal="center" vertical="center" wrapText="1"/>
    </xf>
    <xf numFmtId="0" fontId="95" fillId="27" borderId="49" xfId="0" applyFont="1" applyFill="1" applyBorder="1" applyAlignment="1" applyProtection="1">
      <alignment horizontal="center" vertical="center" wrapText="1"/>
      <protection locked="0"/>
    </xf>
    <xf numFmtId="49" fontId="79" fillId="22" borderId="13" xfId="0" applyNumberFormat="1" applyFont="1" applyFill="1" applyBorder="1" applyAlignment="1" applyProtection="1">
      <alignment vertical="center" wrapText="1"/>
      <protection locked="0"/>
    </xf>
    <xf numFmtId="0" fontId="17" fillId="0" borderId="24" xfId="0" applyFont="1" applyBorder="1" applyAlignment="1">
      <alignment horizontal="center"/>
    </xf>
    <xf numFmtId="49" fontId="81" fillId="22" borderId="49" xfId="0" applyNumberFormat="1" applyFont="1" applyFill="1" applyBorder="1" applyAlignment="1" applyProtection="1">
      <alignment vertical="center" wrapText="1"/>
      <protection locked="0"/>
    </xf>
    <xf numFmtId="49" fontId="79" fillId="22" borderId="49" xfId="0" applyNumberFormat="1" applyFont="1" applyFill="1" applyBorder="1" applyAlignment="1" applyProtection="1">
      <alignment vertical="center" wrapText="1"/>
      <protection locked="0"/>
    </xf>
    <xf numFmtId="0" fontId="47" fillId="0" borderId="49" xfId="42" applyFont="1" applyBorder="1" applyAlignment="1" applyProtection="1">
      <alignment horizontal="center" vertical="center" wrapText="1"/>
      <protection locked="0"/>
    </xf>
    <xf numFmtId="44" fontId="41" fillId="0" borderId="49" xfId="0" applyNumberFormat="1" applyFont="1" applyBorder="1" applyAlignment="1">
      <alignment vertical="center"/>
    </xf>
    <xf numFmtId="168" fontId="53" fillId="3" borderId="49" xfId="6" applyNumberFormat="1" applyFont="1" applyFill="1" applyBorder="1" applyAlignment="1">
      <alignment vertical="center" wrapText="1"/>
    </xf>
    <xf numFmtId="0" fontId="94" fillId="16" borderId="49" xfId="0" applyFont="1" applyFill="1" applyBorder="1" applyAlignment="1">
      <alignment vertical="center" wrapText="1"/>
    </xf>
    <xf numFmtId="0" fontId="94" fillId="16" borderId="13" xfId="0" applyFont="1" applyFill="1" applyBorder="1" applyAlignment="1">
      <alignment horizontal="center" vertical="center" wrapText="1"/>
    </xf>
    <xf numFmtId="0" fontId="94" fillId="16" borderId="49" xfId="0" applyFont="1" applyFill="1" applyBorder="1" applyAlignment="1">
      <alignment horizontal="center" vertical="center" wrapText="1"/>
    </xf>
    <xf numFmtId="44" fontId="93" fillId="0" borderId="49" xfId="42" applyNumberFormat="1" applyFont="1" applyBorder="1" applyAlignment="1" applyProtection="1">
      <alignment horizontal="center" vertical="center" wrapText="1"/>
      <protection locked="0"/>
    </xf>
    <xf numFmtId="0" fontId="41" fillId="0" borderId="49" xfId="0" applyFont="1" applyBorder="1" applyAlignment="1">
      <alignment vertical="center"/>
    </xf>
    <xf numFmtId="0" fontId="0" fillId="0" borderId="54" xfId="0" applyBorder="1" applyAlignment="1">
      <alignment vertical="top"/>
    </xf>
    <xf numFmtId="0" fontId="88" fillId="0" borderId="54" xfId="42" applyFont="1" applyBorder="1" applyAlignment="1" applyProtection="1">
      <alignment horizontal="center" vertical="top" wrapText="1"/>
      <protection locked="0"/>
    </xf>
    <xf numFmtId="44" fontId="0" fillId="0" borderId="54" xfId="0" applyNumberFormat="1" applyBorder="1" applyAlignment="1">
      <alignment horizontal="center" vertical="top"/>
    </xf>
    <xf numFmtId="0" fontId="0" fillId="0" borderId="54" xfId="0" applyBorder="1" applyAlignment="1">
      <alignment horizontal="center" vertical="top"/>
    </xf>
    <xf numFmtId="0" fontId="0" fillId="0" borderId="54" xfId="0" applyBorder="1" applyAlignment="1">
      <alignment vertical="top" wrapText="1"/>
    </xf>
    <xf numFmtId="0" fontId="47" fillId="0" borderId="54" xfId="0" applyFont="1" applyBorder="1" applyAlignment="1">
      <alignment horizontal="center" vertical="top" wrapText="1"/>
    </xf>
    <xf numFmtId="165" fontId="81" fillId="22" borderId="13" xfId="0" applyNumberFormat="1" applyFont="1" applyFill="1" applyBorder="1" applyAlignment="1" applyProtection="1">
      <alignment vertical="center" wrapText="1"/>
      <protection locked="0"/>
    </xf>
    <xf numFmtId="0" fontId="81" fillId="22" borderId="49" xfId="0" applyFont="1" applyFill="1" applyBorder="1" applyAlignment="1" applyProtection="1">
      <alignment horizontal="center" vertical="center" wrapText="1"/>
      <protection locked="0"/>
    </xf>
    <xf numFmtId="168" fontId="0" fillId="0" borderId="0" xfId="0" applyNumberFormat="1"/>
    <xf numFmtId="0" fontId="24" fillId="0" borderId="103" xfId="0" applyFont="1" applyBorder="1" applyAlignment="1">
      <alignment horizontal="justify" vertical="center" wrapText="1"/>
    </xf>
    <xf numFmtId="0" fontId="24" fillId="0" borderId="107" xfId="0" applyFont="1" applyBorder="1" applyAlignment="1">
      <alignment horizontal="justify" vertical="center" wrapText="1"/>
    </xf>
    <xf numFmtId="44" fontId="33" fillId="3" borderId="107" xfId="0" applyNumberFormat="1" applyFont="1" applyFill="1" applyBorder="1" applyAlignment="1">
      <alignment horizontal="right" vertical="center" wrapText="1"/>
    </xf>
    <xf numFmtId="44" fontId="33" fillId="3" borderId="108" xfId="0" applyNumberFormat="1" applyFont="1" applyFill="1" applyBorder="1" applyAlignment="1">
      <alignment horizontal="right" vertical="center" wrapText="1"/>
    </xf>
    <xf numFmtId="44" fontId="33" fillId="3" borderId="29" xfId="0" applyNumberFormat="1" applyFont="1" applyFill="1" applyBorder="1" applyAlignment="1">
      <alignment horizontal="center" vertical="center"/>
    </xf>
    <xf numFmtId="44" fontId="33" fillId="3" borderId="33" xfId="0" applyNumberFormat="1" applyFont="1" applyFill="1" applyBorder="1" applyAlignment="1">
      <alignment horizontal="center" vertical="center"/>
    </xf>
    <xf numFmtId="0" fontId="24" fillId="3" borderId="107" xfId="0" applyFont="1" applyFill="1" applyBorder="1" applyAlignment="1">
      <alignment horizontal="justify" vertical="center" wrapText="1"/>
    </xf>
    <xf numFmtId="44" fontId="33" fillId="3" borderId="82" xfId="0" applyNumberFormat="1" applyFont="1" applyFill="1" applyBorder="1" applyAlignment="1">
      <alignment horizontal="right" vertical="center" wrapText="1"/>
    </xf>
    <xf numFmtId="44" fontId="33" fillId="3" borderId="109" xfId="0" applyNumberFormat="1" applyFont="1" applyFill="1" applyBorder="1" applyAlignment="1">
      <alignment horizontal="right" vertical="center" wrapText="1"/>
    </xf>
    <xf numFmtId="44" fontId="33" fillId="3" borderId="110" xfId="0" applyNumberFormat="1" applyFont="1" applyFill="1" applyBorder="1" applyAlignment="1">
      <alignment horizontal="center" vertical="center"/>
    </xf>
    <xf numFmtId="0" fontId="24" fillId="0" borderId="100" xfId="0" applyFont="1" applyBorder="1" applyAlignment="1">
      <alignment horizontal="justify" vertical="center" wrapText="1"/>
    </xf>
    <xf numFmtId="44" fontId="33" fillId="3" borderId="100" xfId="0" applyNumberFormat="1" applyFont="1" applyFill="1" applyBorder="1" applyAlignment="1">
      <alignment horizontal="right" vertical="center" wrapText="1"/>
    </xf>
    <xf numFmtId="44" fontId="33" fillId="3" borderId="111" xfId="0" applyNumberFormat="1" applyFont="1" applyFill="1" applyBorder="1" applyAlignment="1">
      <alignment horizontal="right" vertical="center" wrapText="1"/>
    </xf>
    <xf numFmtId="44" fontId="33" fillId="3" borderId="100" xfId="0" applyNumberFormat="1" applyFont="1" applyFill="1" applyBorder="1" applyAlignment="1">
      <alignment horizontal="center" vertical="center"/>
    </xf>
    <xf numFmtId="0" fontId="24" fillId="0" borderId="82" xfId="0" applyFont="1" applyBorder="1" applyAlignment="1">
      <alignment horizontal="justify" vertical="center" wrapText="1"/>
    </xf>
    <xf numFmtId="44" fontId="33" fillId="3" borderId="112" xfId="0" applyNumberFormat="1" applyFont="1" applyFill="1" applyBorder="1" applyAlignment="1">
      <alignment horizontal="center" vertical="center"/>
    </xf>
    <xf numFmtId="44" fontId="33" fillId="3" borderId="113" xfId="0" applyNumberFormat="1" applyFont="1" applyFill="1" applyBorder="1" applyAlignment="1">
      <alignment horizontal="right" vertical="center" wrapText="1"/>
    </xf>
    <xf numFmtId="44" fontId="33" fillId="3" borderId="100" xfId="0" applyNumberFormat="1" applyFont="1" applyFill="1" applyBorder="1" applyAlignment="1">
      <alignment horizontal="center" vertical="center" wrapText="1"/>
    </xf>
    <xf numFmtId="0" fontId="24" fillId="3" borderId="100" xfId="0" applyFont="1" applyFill="1" applyBorder="1" applyAlignment="1">
      <alignment vertical="center" wrapText="1"/>
    </xf>
    <xf numFmtId="44" fontId="33" fillId="3" borderId="0" xfId="0" applyNumberFormat="1" applyFont="1" applyFill="1" applyAlignment="1">
      <alignment horizontal="right" vertical="center" wrapText="1"/>
    </xf>
    <xf numFmtId="0" fontId="24" fillId="3" borderId="0" xfId="0" applyFont="1" applyFill="1" applyAlignment="1">
      <alignment wrapText="1"/>
    </xf>
    <xf numFmtId="44" fontId="21" fillId="3" borderId="100" xfId="0" applyNumberFormat="1" applyFont="1" applyFill="1" applyBorder="1" applyAlignment="1">
      <alignment vertical="center"/>
    </xf>
    <xf numFmtId="44" fontId="33" fillId="3" borderId="110" xfId="0" applyNumberFormat="1" applyFont="1" applyFill="1" applyBorder="1" applyAlignment="1">
      <alignment vertical="center"/>
    </xf>
    <xf numFmtId="44" fontId="33" fillId="3" borderId="114" xfId="0" applyNumberFormat="1" applyFont="1" applyFill="1" applyBorder="1" applyAlignment="1">
      <alignment vertical="center"/>
    </xf>
    <xf numFmtId="0" fontId="24" fillId="3" borderId="100" xfId="0" applyFont="1" applyFill="1" applyBorder="1" applyAlignment="1">
      <alignment wrapText="1"/>
    </xf>
    <xf numFmtId="44" fontId="53" fillId="3" borderId="100" xfId="0" applyNumberFormat="1" applyFont="1" applyFill="1" applyBorder="1" applyAlignment="1">
      <alignment vertical="center"/>
    </xf>
    <xf numFmtId="0" fontId="33" fillId="0" borderId="100" xfId="0" applyFont="1" applyBorder="1" applyAlignment="1">
      <alignment horizontal="justify" vertical="center" wrapText="1"/>
    </xf>
    <xf numFmtId="0" fontId="24" fillId="3" borderId="111" xfId="0" applyFont="1" applyFill="1" applyBorder="1" applyAlignment="1">
      <alignment horizontal="justify" vertical="center" wrapText="1"/>
    </xf>
    <xf numFmtId="44" fontId="24" fillId="4" borderId="100" xfId="0" applyNumberFormat="1" applyFont="1" applyFill="1" applyBorder="1" applyAlignment="1">
      <alignment horizontal="right" vertical="center" wrapText="1"/>
    </xf>
    <xf numFmtId="44" fontId="24" fillId="4" borderId="115" xfId="0" applyNumberFormat="1" applyFont="1" applyFill="1" applyBorder="1" applyAlignment="1">
      <alignment horizontal="right" vertical="center" wrapText="1"/>
    </xf>
    <xf numFmtId="44" fontId="24" fillId="4" borderId="110" xfId="0" applyNumberFormat="1" applyFont="1" applyFill="1" applyBorder="1" applyAlignment="1">
      <alignment horizontal="center"/>
    </xf>
    <xf numFmtId="44" fontId="24" fillId="4" borderId="114" xfId="0" applyNumberFormat="1" applyFont="1" applyFill="1" applyBorder="1" applyAlignment="1">
      <alignment horizontal="center"/>
    </xf>
    <xf numFmtId="0" fontId="24" fillId="0" borderId="98" xfId="0" applyFont="1" applyBorder="1" applyAlignment="1">
      <alignment horizontal="justify" vertical="center" wrapText="1"/>
    </xf>
    <xf numFmtId="0" fontId="24" fillId="3" borderId="100" xfId="0" applyFont="1" applyFill="1" applyBorder="1" applyAlignment="1">
      <alignment horizontal="justify" vertical="center" wrapText="1"/>
    </xf>
    <xf numFmtId="0" fontId="24" fillId="3" borderId="107" xfId="0" applyFont="1" applyFill="1" applyBorder="1" applyAlignment="1">
      <alignment horizontal="center" vertical="center" wrapText="1"/>
    </xf>
    <xf numFmtId="0" fontId="24" fillId="3" borderId="82" xfId="0" applyFont="1" applyFill="1" applyBorder="1" applyAlignment="1">
      <alignment horizontal="justify" vertical="center" wrapText="1"/>
    </xf>
    <xf numFmtId="0" fontId="9" fillId="3" borderId="49" xfId="0" applyFont="1" applyFill="1" applyBorder="1"/>
    <xf numFmtId="0" fontId="9" fillId="3" borderId="6" xfId="0" applyFont="1" applyFill="1" applyBorder="1"/>
    <xf numFmtId="0" fontId="0" fillId="3" borderId="40" xfId="0" applyFill="1" applyBorder="1"/>
    <xf numFmtId="0" fontId="7" fillId="3" borderId="41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23" fillId="3" borderId="42" xfId="0" applyFont="1" applyFill="1" applyBorder="1" applyAlignment="1">
      <alignment horizontal="center" wrapText="1"/>
    </xf>
    <xf numFmtId="0" fontId="7" fillId="3" borderId="33" xfId="0" applyFont="1" applyFill="1" applyBorder="1" applyAlignment="1">
      <alignment horizontal="center" wrapText="1"/>
    </xf>
    <xf numFmtId="0" fontId="7" fillId="3" borderId="34" xfId="0" applyFont="1" applyFill="1" applyBorder="1" applyAlignment="1">
      <alignment horizontal="center" wrapText="1"/>
    </xf>
    <xf numFmtId="0" fontId="17" fillId="4" borderId="30" xfId="0" applyFont="1" applyFill="1" applyBorder="1" applyAlignment="1">
      <alignment horizontal="center" vertical="center"/>
    </xf>
    <xf numFmtId="0" fontId="17" fillId="4" borderId="3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wrapText="1"/>
    </xf>
    <xf numFmtId="0" fontId="7" fillId="3" borderId="4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33" fillId="3" borderId="62" xfId="0" applyFont="1" applyFill="1" applyBorder="1"/>
    <xf numFmtId="0" fontId="33" fillId="3" borderId="63" xfId="0" applyFont="1" applyFill="1" applyBorder="1"/>
    <xf numFmtId="0" fontId="7" fillId="3" borderId="64" xfId="0" applyFont="1" applyFill="1" applyBorder="1" applyAlignment="1">
      <alignment horizontal="center"/>
    </xf>
    <xf numFmtId="0" fontId="33" fillId="3" borderId="65" xfId="0" applyFont="1" applyFill="1" applyBorder="1"/>
    <xf numFmtId="0" fontId="33" fillId="3" borderId="66" xfId="0" applyFont="1" applyFill="1" applyBorder="1"/>
    <xf numFmtId="0" fontId="17" fillId="16" borderId="55" xfId="0" applyFont="1" applyFill="1" applyBorder="1" applyAlignment="1">
      <alignment horizontal="center" vertical="center"/>
    </xf>
    <xf numFmtId="0" fontId="33" fillId="4" borderId="56" xfId="0" applyFont="1" applyFill="1" applyBorder="1"/>
    <xf numFmtId="0" fontId="8" fillId="3" borderId="4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wrapText="1"/>
    </xf>
    <xf numFmtId="0" fontId="8" fillId="3" borderId="33" xfId="0" applyFont="1" applyFill="1" applyBorder="1" applyAlignment="1">
      <alignment horizontal="center" wrapText="1"/>
    </xf>
    <xf numFmtId="0" fontId="8" fillId="3" borderId="34" xfId="0" applyFont="1" applyFill="1" applyBorder="1" applyAlignment="1">
      <alignment horizontal="center" wrapText="1"/>
    </xf>
    <xf numFmtId="0" fontId="9" fillId="3" borderId="41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17" fillId="3" borderId="30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wrapText="1"/>
    </xf>
    <xf numFmtId="0" fontId="9" fillId="3" borderId="28" xfId="0" applyFont="1" applyFill="1" applyBorder="1" applyAlignment="1">
      <alignment horizontal="left" wrapText="1"/>
    </xf>
    <xf numFmtId="0" fontId="9" fillId="3" borderId="33" xfId="0" applyFont="1" applyFill="1" applyBorder="1" applyAlignment="1">
      <alignment horizontal="left" wrapText="1"/>
    </xf>
    <xf numFmtId="0" fontId="9" fillId="3" borderId="34" xfId="0" applyFont="1" applyFill="1" applyBorder="1" applyAlignment="1">
      <alignment horizontal="left" wrapText="1"/>
    </xf>
    <xf numFmtId="0" fontId="9" fillId="3" borderId="4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wrapText="1"/>
    </xf>
    <xf numFmtId="0" fontId="11" fillId="3" borderId="33" xfId="0" applyFont="1" applyFill="1" applyBorder="1" applyAlignment="1">
      <alignment horizontal="center" wrapText="1"/>
    </xf>
    <xf numFmtId="0" fontId="11" fillId="3" borderId="34" xfId="0" applyFont="1" applyFill="1" applyBorder="1" applyAlignment="1">
      <alignment horizontal="center" wrapText="1"/>
    </xf>
    <xf numFmtId="0" fontId="9" fillId="3" borderId="28" xfId="0" applyFont="1" applyFill="1" applyBorder="1" applyAlignment="1">
      <alignment horizontal="left" vertical="top" wrapText="1"/>
    </xf>
    <xf numFmtId="0" fontId="9" fillId="3" borderId="33" xfId="0" applyFont="1" applyFill="1" applyBorder="1" applyAlignment="1">
      <alignment horizontal="left" vertical="top" wrapText="1"/>
    </xf>
    <xf numFmtId="0" fontId="9" fillId="3" borderId="34" xfId="0" applyFont="1" applyFill="1" applyBorder="1" applyAlignment="1">
      <alignment horizontal="left" vertical="top" wrapText="1"/>
    </xf>
    <xf numFmtId="0" fontId="5" fillId="3" borderId="28" xfId="0" applyFont="1" applyFill="1" applyBorder="1" applyAlignment="1">
      <alignment horizontal="center" wrapText="1"/>
    </xf>
    <xf numFmtId="0" fontId="24" fillId="4" borderId="50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48" xfId="0" applyFont="1" applyFill="1" applyBorder="1" applyAlignment="1">
      <alignment horizontal="center" vertical="center" wrapText="1"/>
    </xf>
    <xf numFmtId="0" fontId="24" fillId="4" borderId="54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44" fontId="24" fillId="4" borderId="49" xfId="1" applyFont="1" applyFill="1" applyBorder="1" applyAlignment="1" applyProtection="1">
      <alignment horizontal="center" vertical="center" wrapText="1"/>
    </xf>
    <xf numFmtId="0" fontId="24" fillId="4" borderId="49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6" borderId="49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24" fillId="4" borderId="37" xfId="0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17" fillId="0" borderId="49" xfId="0" applyFont="1" applyBorder="1" applyAlignment="1">
      <alignment horizontal="center"/>
    </xf>
    <xf numFmtId="0" fontId="17" fillId="0" borderId="49" xfId="0" applyFont="1" applyBorder="1" applyAlignment="1">
      <alignment horizontal="center" wrapText="1"/>
    </xf>
    <xf numFmtId="0" fontId="17" fillId="0" borderId="49" xfId="0" applyFont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62" fillId="16" borderId="21" xfId="0" applyFont="1" applyFill="1" applyBorder="1" applyAlignment="1">
      <alignment horizontal="center" vertical="center" wrapText="1"/>
    </xf>
    <xf numFmtId="0" fontId="63" fillId="0" borderId="19" xfId="0" applyFont="1" applyBorder="1"/>
    <xf numFmtId="0" fontId="62" fillId="16" borderId="73" xfId="0" applyFont="1" applyFill="1" applyBorder="1" applyAlignment="1">
      <alignment horizontal="center" vertical="center" wrapText="1"/>
    </xf>
    <xf numFmtId="0" fontId="63" fillId="0" borderId="65" xfId="0" applyFont="1" applyBorder="1"/>
    <xf numFmtId="49" fontId="17" fillId="17" borderId="49" xfId="0" applyNumberFormat="1" applyFont="1" applyFill="1" applyBorder="1" applyAlignment="1">
      <alignment horizontal="center" vertical="center" wrapText="1"/>
    </xf>
    <xf numFmtId="0" fontId="62" fillId="16" borderId="69" xfId="0" applyFont="1" applyFill="1" applyBorder="1" applyAlignment="1">
      <alignment horizontal="center" vertical="center" wrapText="1"/>
    </xf>
    <xf numFmtId="0" fontId="63" fillId="0" borderId="74" xfId="0" applyFont="1" applyBorder="1"/>
    <xf numFmtId="0" fontId="63" fillId="0" borderId="75" xfId="0" applyFont="1" applyBorder="1"/>
    <xf numFmtId="0" fontId="62" fillId="16" borderId="70" xfId="0" applyFont="1" applyFill="1" applyBorder="1" applyAlignment="1">
      <alignment horizontal="center" vertical="center" wrapText="1"/>
    </xf>
    <xf numFmtId="0" fontId="63" fillId="0" borderId="76" xfId="0" applyFont="1" applyBorder="1"/>
    <xf numFmtId="170" fontId="62" fillId="16" borderId="21" xfId="0" applyNumberFormat="1" applyFont="1" applyFill="1" applyBorder="1" applyAlignment="1">
      <alignment horizontal="center" vertical="center" wrapText="1"/>
    </xf>
    <xf numFmtId="0" fontId="63" fillId="0" borderId="83" xfId="0" applyFont="1" applyBorder="1"/>
    <xf numFmtId="0" fontId="62" fillId="16" borderId="18" xfId="0" applyFont="1" applyFill="1" applyBorder="1" applyAlignment="1">
      <alignment horizontal="center" vertical="center" wrapText="1"/>
    </xf>
    <xf numFmtId="0" fontId="63" fillId="0" borderId="71" xfId="0" applyFont="1" applyBorder="1"/>
    <xf numFmtId="0" fontId="63" fillId="0" borderId="72" xfId="0" applyFont="1" applyBorder="1"/>
    <xf numFmtId="0" fontId="24" fillId="6" borderId="4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44" fontId="24" fillId="4" borderId="4" xfId="1" applyFont="1" applyFill="1" applyBorder="1" applyAlignment="1" applyProtection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wrapText="1"/>
    </xf>
    <xf numFmtId="0" fontId="17" fillId="4" borderId="4" xfId="0" applyFont="1" applyFill="1" applyBorder="1"/>
    <xf numFmtId="0" fontId="24" fillId="4" borderId="43" xfId="0" applyFont="1" applyFill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49" fontId="4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/>
    </xf>
    <xf numFmtId="0" fontId="11" fillId="4" borderId="6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/>
    </xf>
    <xf numFmtId="0" fontId="7" fillId="0" borderId="49" xfId="0" applyFont="1" applyBorder="1" applyAlignment="1">
      <alignment horizontal="center" vertical="center" wrapText="1"/>
    </xf>
    <xf numFmtId="49" fontId="46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46" fillId="3" borderId="0" xfId="0" applyNumberFormat="1" applyFont="1" applyFill="1" applyAlignment="1" applyProtection="1">
      <alignment horizontal="center" vertical="center" wrapText="1"/>
      <protection locked="0"/>
    </xf>
    <xf numFmtId="49" fontId="7" fillId="17" borderId="49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49" fontId="33" fillId="3" borderId="54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3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7" fillId="3" borderId="4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3" fillId="0" borderId="14" xfId="6" applyFont="1" applyBorder="1" applyAlignment="1">
      <alignment horizontal="center" vertical="center" wrapText="1"/>
    </xf>
    <xf numFmtId="0" fontId="53" fillId="0" borderId="15" xfId="6" applyFont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36" fillId="2" borderId="49" xfId="0" applyFont="1" applyFill="1" applyBorder="1" applyAlignment="1">
      <alignment horizontal="right" vertical="center" wrapText="1"/>
    </xf>
    <xf numFmtId="0" fontId="69" fillId="19" borderId="85" xfId="0" applyFont="1" applyFill="1" applyBorder="1" applyAlignment="1">
      <alignment horizontal="center" wrapText="1"/>
    </xf>
    <xf numFmtId="0" fontId="63" fillId="0" borderId="86" xfId="0" applyFont="1" applyBorder="1"/>
    <xf numFmtId="0" fontId="63" fillId="0" borderId="84" xfId="0" applyFont="1" applyBorder="1"/>
    <xf numFmtId="0" fontId="69" fillId="19" borderId="86" xfId="0" applyFont="1" applyFill="1" applyBorder="1" applyAlignment="1">
      <alignment horizontal="center" wrapText="1"/>
    </xf>
    <xf numFmtId="0" fontId="36" fillId="2" borderId="4" xfId="0" applyFont="1" applyFill="1" applyBorder="1" applyAlignment="1">
      <alignment horizontal="right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49" fontId="46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46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46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0" applyBorder="1" applyAlignment="1">
      <alignment horizontal="center"/>
    </xf>
    <xf numFmtId="0" fontId="7" fillId="8" borderId="18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72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/>
    </xf>
    <xf numFmtId="0" fontId="6" fillId="25" borderId="0" xfId="0" applyFont="1" applyFill="1" applyAlignment="1">
      <alignment horizontal="center"/>
    </xf>
    <xf numFmtId="0" fontId="17" fillId="25" borderId="89" xfId="0" applyFont="1" applyFill="1" applyBorder="1" applyAlignment="1">
      <alignment horizontal="center"/>
    </xf>
    <xf numFmtId="0" fontId="17" fillId="25" borderId="86" xfId="0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89" fillId="16" borderId="91" xfId="0" applyFont="1" applyFill="1" applyBorder="1" applyAlignment="1">
      <alignment horizontal="center" vertical="center" wrapText="1"/>
    </xf>
    <xf numFmtId="0" fontId="89" fillId="16" borderId="95" xfId="0" applyFont="1" applyFill="1" applyBorder="1" applyAlignment="1">
      <alignment horizontal="center" vertical="center" wrapText="1"/>
    </xf>
    <xf numFmtId="0" fontId="89" fillId="16" borderId="22" xfId="0" applyFont="1" applyFill="1" applyBorder="1" applyAlignment="1">
      <alignment horizontal="center" vertical="center" wrapText="1"/>
    </xf>
    <xf numFmtId="0" fontId="89" fillId="16" borderId="94" xfId="0" applyFont="1" applyFill="1" applyBorder="1" applyAlignment="1">
      <alignment horizontal="center" vertical="center" wrapText="1"/>
    </xf>
    <xf numFmtId="0" fontId="6" fillId="8" borderId="83" xfId="0" applyFont="1" applyFill="1" applyBorder="1" applyAlignment="1">
      <alignment horizontal="center" vertical="center" wrapText="1"/>
    </xf>
    <xf numFmtId="0" fontId="6" fillId="8" borderId="93" xfId="0" applyFont="1" applyFill="1" applyBorder="1" applyAlignment="1">
      <alignment horizontal="center" vertical="center" wrapText="1"/>
    </xf>
    <xf numFmtId="0" fontId="6" fillId="8" borderId="49" xfId="0" applyFont="1" applyFill="1" applyBorder="1" applyAlignment="1">
      <alignment horizontal="center" vertical="center"/>
    </xf>
    <xf numFmtId="0" fontId="6" fillId="8" borderId="49" xfId="0" applyFont="1" applyFill="1" applyBorder="1" applyAlignment="1">
      <alignment horizontal="center" vertical="center" wrapText="1"/>
    </xf>
    <xf numFmtId="0" fontId="89" fillId="16" borderId="36" xfId="0" applyFont="1" applyFill="1" applyBorder="1" applyAlignment="1">
      <alignment horizontal="center" vertical="center" wrapText="1"/>
    </xf>
    <xf numFmtId="0" fontId="89" fillId="16" borderId="96" xfId="0" applyFont="1" applyFill="1" applyBorder="1" applyAlignment="1">
      <alignment horizontal="center" vertical="center" wrapText="1"/>
    </xf>
    <xf numFmtId="0" fontId="89" fillId="16" borderId="49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 wrapText="1"/>
    </xf>
    <xf numFmtId="0" fontId="24" fillId="4" borderId="106" xfId="0" applyFont="1" applyFill="1" applyBorder="1" applyAlignment="1">
      <alignment horizontal="center" vertical="center" wrapText="1"/>
    </xf>
    <xf numFmtId="0" fontId="24" fillId="4" borderId="101" xfId="0" applyFont="1" applyFill="1" applyBorder="1" applyAlignment="1">
      <alignment horizontal="justify" vertical="center" wrapText="1"/>
    </xf>
    <xf numFmtId="0" fontId="24" fillId="4" borderId="104" xfId="0" applyFont="1" applyFill="1" applyBorder="1" applyAlignment="1">
      <alignment horizontal="justify" vertical="center" wrapText="1"/>
    </xf>
    <xf numFmtId="0" fontId="24" fillId="4" borderId="101" xfId="0" applyFont="1" applyFill="1" applyBorder="1" applyAlignment="1">
      <alignment horizontal="center" vertical="center" wrapText="1"/>
    </xf>
    <xf numFmtId="0" fontId="24" fillId="4" borderId="104" xfId="0" applyFont="1" applyFill="1" applyBorder="1" applyAlignment="1">
      <alignment horizontal="center" vertical="center" wrapText="1"/>
    </xf>
    <xf numFmtId="0" fontId="24" fillId="4" borderId="102" xfId="0" applyFont="1" applyFill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1" fillId="3" borderId="23" xfId="0" applyFont="1" applyFill="1" applyBorder="1"/>
    <xf numFmtId="0" fontId="7" fillId="3" borderId="49" xfId="0" applyFont="1" applyFill="1" applyBorder="1" applyAlignment="1">
      <alignment horizontal="center" vertical="center"/>
    </xf>
  </cellXfs>
  <cellStyles count="69">
    <cellStyle name="Dobry" xfId="44" builtinId="26"/>
    <cellStyle name="Dziesiętny 2" xfId="10" xr:uid="{00000000-0005-0000-0000-000001000000}"/>
    <cellStyle name="Dziesiętny 2 2" xfId="49" xr:uid="{E2F3C1B7-35F7-4714-AB3C-71EA1EE69727}"/>
    <cellStyle name="Excel_BuiltIn_Currency" xfId="3" xr:uid="{00000000-0005-0000-0000-000002000000}"/>
    <cellStyle name="Heading" xfId="11" xr:uid="{00000000-0005-0000-0000-000003000000}"/>
    <cellStyle name="Heading1" xfId="12" xr:uid="{00000000-0005-0000-0000-000004000000}"/>
    <cellStyle name="Hiperłącze 2" xfId="13" xr:uid="{00000000-0005-0000-0000-000006000000}"/>
    <cellStyle name="Normalny" xfId="0" builtinId="0"/>
    <cellStyle name="Normalny 11" xfId="42" xr:uid="{00000000-0005-0000-0000-000008000000}"/>
    <cellStyle name="Normalny 11 2" xfId="45" xr:uid="{84D4F5C2-D32E-4771-BE19-62670AA94A29}"/>
    <cellStyle name="Normalny 2" xfId="14" xr:uid="{00000000-0005-0000-0000-000009000000}"/>
    <cellStyle name="Normalny 2 2" xfId="15" xr:uid="{00000000-0005-0000-0000-00000A000000}"/>
    <cellStyle name="Normalny 2 2 2" xfId="6" xr:uid="{00000000-0005-0000-0000-00000B000000}"/>
    <cellStyle name="Normalny 2 3" xfId="16" xr:uid="{00000000-0005-0000-0000-00000C000000}"/>
    <cellStyle name="Normalny 3" xfId="2" xr:uid="{00000000-0005-0000-0000-00000D000000}"/>
    <cellStyle name="Normalny 3 2" xfId="40" xr:uid="{00000000-0005-0000-0000-00000E000000}"/>
    <cellStyle name="Normalny 4" xfId="17" xr:uid="{00000000-0005-0000-0000-00000F000000}"/>
    <cellStyle name="Normalny 5" xfId="8" xr:uid="{00000000-0005-0000-0000-000010000000}"/>
    <cellStyle name="Normalny 6" xfId="5" xr:uid="{00000000-0005-0000-0000-000011000000}"/>
    <cellStyle name="Normalny 7" xfId="18" xr:uid="{00000000-0005-0000-0000-000012000000}"/>
    <cellStyle name="Normalny 7 2" xfId="50" xr:uid="{A751BE9A-CC19-4A61-96BD-D012EF3D1C0A}"/>
    <cellStyle name="Normalny 8" xfId="41" xr:uid="{00000000-0005-0000-0000-000013000000}"/>
    <cellStyle name="Normalny 8 2" xfId="43" xr:uid="{00000000-0005-0000-0000-000014000000}"/>
    <cellStyle name="Normalny 8 2 2" xfId="68" xr:uid="{1FC3440B-B52C-4930-A4D3-BFDE45F45C54}"/>
    <cellStyle name="Normalny 8 3" xfId="67" xr:uid="{539A9DD2-614F-4D09-8F0C-3110C9008EBB}"/>
    <cellStyle name="Result" xfId="19" xr:uid="{00000000-0005-0000-0000-000015000000}"/>
    <cellStyle name="Result2" xfId="20" xr:uid="{00000000-0005-0000-0000-000016000000}"/>
    <cellStyle name="Walutowy" xfId="1" builtinId="4"/>
    <cellStyle name="Walutowy 10" xfId="21" xr:uid="{00000000-0005-0000-0000-000018000000}"/>
    <cellStyle name="Walutowy 10 2" xfId="51" xr:uid="{56535D31-BAC2-49EC-8F8C-A1287CEBE9FC}"/>
    <cellStyle name="Walutowy 11" xfId="22" xr:uid="{00000000-0005-0000-0000-000019000000}"/>
    <cellStyle name="Walutowy 11 2" xfId="52" xr:uid="{39587972-FBC5-4876-98C4-37426E55ED4E}"/>
    <cellStyle name="Walutowy 12" xfId="23" xr:uid="{00000000-0005-0000-0000-00001A000000}"/>
    <cellStyle name="Walutowy 12 2" xfId="53" xr:uid="{D62C9B87-1D10-4622-9A11-3E261AF95615}"/>
    <cellStyle name="Walutowy 13" xfId="46" xr:uid="{25FAABE6-B4A6-4BF0-8A8F-133F5C43BDE4}"/>
    <cellStyle name="Walutowy 2" xfId="24" xr:uid="{00000000-0005-0000-0000-00001B000000}"/>
    <cellStyle name="Walutowy 2 2" xfId="25" xr:uid="{00000000-0005-0000-0000-00001C000000}"/>
    <cellStyle name="Walutowy 2 2 2" xfId="54" xr:uid="{525AF8D1-5090-4473-A0ED-3040A3B8849B}"/>
    <cellStyle name="Walutowy 2 3" xfId="26" xr:uid="{00000000-0005-0000-0000-00001D000000}"/>
    <cellStyle name="Walutowy 2 4" xfId="27" xr:uid="{00000000-0005-0000-0000-00001E000000}"/>
    <cellStyle name="Walutowy 2 4 2" xfId="55" xr:uid="{E59F37E2-B7AB-46D3-A211-FC70736258D8}"/>
    <cellStyle name="Walutowy 2 5" xfId="28" xr:uid="{00000000-0005-0000-0000-00001F000000}"/>
    <cellStyle name="Walutowy 2 5 2" xfId="56" xr:uid="{982C7363-582D-4FE5-8606-9A8102D0FB32}"/>
    <cellStyle name="Walutowy 2 6" xfId="29" xr:uid="{00000000-0005-0000-0000-000020000000}"/>
    <cellStyle name="Walutowy 2 6 2" xfId="57" xr:uid="{E10D4143-9D45-48D8-B544-431E28DAC4E2}"/>
    <cellStyle name="Walutowy 2 7" xfId="30" xr:uid="{00000000-0005-0000-0000-000021000000}"/>
    <cellStyle name="Walutowy 2 7 2" xfId="58" xr:uid="{75A22E38-7558-4391-97D5-DAEC5DE64188}"/>
    <cellStyle name="Walutowy 3" xfId="4" xr:uid="{00000000-0005-0000-0000-000022000000}"/>
    <cellStyle name="Walutowy 3 2" xfId="9" xr:uid="{00000000-0005-0000-0000-000023000000}"/>
    <cellStyle name="Walutowy 3 2 2" xfId="31" xr:uid="{00000000-0005-0000-0000-000024000000}"/>
    <cellStyle name="Walutowy 3 2 2 2" xfId="59" xr:uid="{59E278D7-3DE6-419A-9C1D-338EEF3CB74D}"/>
    <cellStyle name="Walutowy 3 2 3" xfId="48" xr:uid="{A9072722-37EA-4DA8-8349-A8008A410102}"/>
    <cellStyle name="Walutowy 3 3" xfId="32" xr:uid="{00000000-0005-0000-0000-000025000000}"/>
    <cellStyle name="Walutowy 3 3 2" xfId="60" xr:uid="{1BCFA54C-9782-4719-8B5E-54C5B7ABFDD1}"/>
    <cellStyle name="Walutowy 3 4" xfId="7" xr:uid="{00000000-0005-0000-0000-000026000000}"/>
    <cellStyle name="Walutowy 3 4 2" xfId="33" xr:uid="{00000000-0005-0000-0000-000027000000}"/>
    <cellStyle name="Walutowy 3 4 2 2" xfId="61" xr:uid="{5C8368F8-369F-4032-A31E-BE9DE5914F45}"/>
    <cellStyle name="Walutowy 3 4 3" xfId="47" xr:uid="{C6DBF834-21C1-4560-886A-5874B016A379}"/>
    <cellStyle name="Walutowy 4" xfId="34" xr:uid="{00000000-0005-0000-0000-000028000000}"/>
    <cellStyle name="Walutowy 5" xfId="35" xr:uid="{00000000-0005-0000-0000-000029000000}"/>
    <cellStyle name="Walutowy 5 2" xfId="62" xr:uid="{8CD4D89E-5431-45C0-A322-0A2E0C2CEF2B}"/>
    <cellStyle name="Walutowy 6" xfId="36" xr:uid="{00000000-0005-0000-0000-00002A000000}"/>
    <cellStyle name="Walutowy 6 2" xfId="63" xr:uid="{A0862522-4936-4D36-845A-CE76EC9BC44C}"/>
    <cellStyle name="Walutowy 7" xfId="37" xr:uid="{00000000-0005-0000-0000-00002B000000}"/>
    <cellStyle name="Walutowy 7 2" xfId="64" xr:uid="{59BE6EA6-2011-4F18-80EB-649B5FA9A738}"/>
    <cellStyle name="Walutowy 8" xfId="38" xr:uid="{00000000-0005-0000-0000-00002C000000}"/>
    <cellStyle name="Walutowy 8 2" xfId="65" xr:uid="{9AA4373B-68F1-45C7-AC7A-D242AF45EB34}"/>
    <cellStyle name="Walutowy 9" xfId="39" xr:uid="{00000000-0005-0000-0000-00002D000000}"/>
    <cellStyle name="Walutowy 9 2" xfId="66" xr:uid="{3EF0B352-25A8-4D2F-A1F0-4D730A955F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55"/>
  <sheetViews>
    <sheetView workbookViewId="0">
      <selection activeCell="D222" sqref="D222:D226"/>
    </sheetView>
  </sheetViews>
  <sheetFormatPr defaultRowHeight="14.4"/>
  <cols>
    <col min="2" max="2" width="8.88671875" style="96"/>
    <col min="3" max="3" width="47" customWidth="1"/>
    <col min="4" max="4" width="62.6640625" customWidth="1"/>
    <col min="17" max="17" width="30.33203125" customWidth="1"/>
    <col min="18" max="18" width="27.33203125" customWidth="1"/>
  </cols>
  <sheetData>
    <row r="1" spans="1:19" ht="15" thickBot="1">
      <c r="A1" s="7"/>
      <c r="B1" s="638"/>
      <c r="C1" s="639"/>
      <c r="D1" s="639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25.2" customHeight="1">
      <c r="A2" s="7"/>
      <c r="B2" s="638">
        <v>1</v>
      </c>
      <c r="C2" s="811" t="s">
        <v>61</v>
      </c>
      <c r="D2" s="812"/>
      <c r="E2" s="7"/>
    </row>
    <row r="3" spans="1:19" ht="24" customHeight="1">
      <c r="A3" s="7"/>
      <c r="B3" s="638"/>
      <c r="C3" s="640" t="s">
        <v>37</v>
      </c>
      <c r="D3" s="79" t="s">
        <v>83</v>
      </c>
      <c r="E3" s="7"/>
    </row>
    <row r="4" spans="1:19" ht="26.4" customHeight="1">
      <c r="A4" s="7"/>
      <c r="B4" s="638"/>
      <c r="C4" s="640" t="s">
        <v>38</v>
      </c>
      <c r="D4" s="80" t="s">
        <v>84</v>
      </c>
      <c r="E4" s="7"/>
    </row>
    <row r="5" spans="1:19" ht="22.95" customHeight="1">
      <c r="A5" s="7"/>
      <c r="B5" s="638"/>
      <c r="C5" s="640" t="s">
        <v>43</v>
      </c>
      <c r="D5" s="78"/>
      <c r="E5" s="7"/>
    </row>
    <row r="6" spans="1:19" ht="19.2" customHeight="1">
      <c r="A6" s="7"/>
      <c r="B6" s="638"/>
      <c r="C6" s="640" t="s">
        <v>60</v>
      </c>
      <c r="D6" s="80" t="s">
        <v>85</v>
      </c>
      <c r="E6" s="7"/>
    </row>
    <row r="7" spans="1:19" ht="22.2" customHeight="1">
      <c r="A7" s="7"/>
      <c r="B7" s="638"/>
      <c r="C7" s="640" t="s">
        <v>39</v>
      </c>
      <c r="D7" s="80" t="s">
        <v>86</v>
      </c>
      <c r="E7" s="7"/>
    </row>
    <row r="8" spans="1:19" ht="20.399999999999999" customHeight="1">
      <c r="A8" s="7"/>
      <c r="B8" s="638"/>
      <c r="C8" s="855" t="s">
        <v>40</v>
      </c>
      <c r="D8" s="80" t="s">
        <v>87</v>
      </c>
      <c r="E8" s="7"/>
    </row>
    <row r="9" spans="1:19">
      <c r="A9" s="7"/>
      <c r="B9" s="638"/>
      <c r="C9" s="856"/>
      <c r="D9" s="78"/>
      <c r="E9" s="7"/>
    </row>
    <row r="10" spans="1:19">
      <c r="A10" s="7"/>
      <c r="B10" s="638"/>
      <c r="C10" s="856"/>
      <c r="D10" s="78"/>
      <c r="E10" s="7"/>
    </row>
    <row r="11" spans="1:19">
      <c r="A11" s="7"/>
      <c r="B11" s="638"/>
      <c r="C11" s="856"/>
      <c r="D11" s="78"/>
      <c r="E11" s="7"/>
    </row>
    <row r="12" spans="1:19">
      <c r="A12" s="7"/>
      <c r="B12" s="638"/>
      <c r="C12" s="857"/>
      <c r="D12" s="78"/>
      <c r="E12" s="7"/>
    </row>
    <row r="13" spans="1:19">
      <c r="A13" s="7"/>
      <c r="B13" s="638"/>
      <c r="C13" s="855" t="s">
        <v>41</v>
      </c>
      <c r="D13" s="858" t="s">
        <v>89</v>
      </c>
      <c r="E13" s="7"/>
    </row>
    <row r="14" spans="1:19">
      <c r="A14" s="7"/>
      <c r="B14" s="638"/>
      <c r="C14" s="856"/>
      <c r="D14" s="859"/>
      <c r="E14" s="7"/>
    </row>
    <row r="15" spans="1:19" ht="31.2" customHeight="1">
      <c r="A15" s="7"/>
      <c r="B15" s="638"/>
      <c r="C15" s="857"/>
      <c r="D15" s="860"/>
      <c r="E15" s="7"/>
    </row>
    <row r="16" spans="1:19" ht="76.5" customHeight="1">
      <c r="A16" s="7"/>
      <c r="B16" s="638"/>
      <c r="C16" s="641" t="s">
        <v>42</v>
      </c>
      <c r="D16" s="642" t="s">
        <v>90</v>
      </c>
      <c r="E16" s="7"/>
    </row>
    <row r="17" spans="1:26" ht="20.399999999999999" customHeight="1">
      <c r="A17" s="7"/>
      <c r="B17" s="638"/>
      <c r="C17" s="994" t="s">
        <v>1726</v>
      </c>
      <c r="D17" s="643">
        <v>1384340</v>
      </c>
      <c r="E17" s="7"/>
    </row>
    <row r="18" spans="1:26" ht="23.4" customHeight="1">
      <c r="A18" s="7"/>
      <c r="B18" s="638"/>
      <c r="C18" s="640" t="s">
        <v>66</v>
      </c>
      <c r="D18" s="78">
        <v>14</v>
      </c>
      <c r="E18" s="7"/>
    </row>
    <row r="19" spans="1:26" ht="30" customHeight="1" thickBot="1">
      <c r="A19" s="9"/>
      <c r="B19" s="644"/>
      <c r="C19" s="645" t="s">
        <v>68</v>
      </c>
      <c r="D19" s="646" t="s">
        <v>88</v>
      </c>
      <c r="E19" s="7"/>
    </row>
    <row r="20" spans="1:26">
      <c r="A20" s="8"/>
      <c r="B20" s="647"/>
      <c r="C20" s="648"/>
      <c r="D20" s="648"/>
      <c r="E20" s="8"/>
      <c r="F20" s="8"/>
      <c r="G20" s="8"/>
      <c r="H20" s="8"/>
      <c r="I20" s="8"/>
      <c r="J20" s="8"/>
      <c r="K20" s="9"/>
      <c r="L20" s="9"/>
      <c r="M20" s="9"/>
      <c r="N20" s="8"/>
      <c r="O20" s="9"/>
      <c r="P20" s="9"/>
      <c r="Q20" s="7"/>
      <c r="R20" s="7"/>
      <c r="S20" s="7"/>
    </row>
    <row r="21" spans="1:26" ht="15" thickBot="1">
      <c r="B21" s="649"/>
      <c r="C21" s="613"/>
      <c r="D21" s="613"/>
      <c r="K21" s="8"/>
      <c r="L21" s="8"/>
      <c r="M21" s="8"/>
      <c r="N21" s="8"/>
      <c r="O21" s="8"/>
      <c r="P21" s="8"/>
      <c r="Q21" s="8"/>
      <c r="R21" s="8"/>
      <c r="S21" s="8"/>
      <c r="T21" s="8"/>
      <c r="U21" s="9"/>
      <c r="V21" s="9"/>
      <c r="W21" s="9"/>
      <c r="X21" s="8"/>
      <c r="Y21" s="9"/>
      <c r="Z21" s="9"/>
    </row>
    <row r="22" spans="1:26">
      <c r="B22" s="649">
        <v>2</v>
      </c>
      <c r="C22" s="811" t="s">
        <v>61</v>
      </c>
      <c r="D22" s="812"/>
    </row>
    <row r="23" spans="1:26">
      <c r="B23" s="649"/>
      <c r="C23" s="650" t="s">
        <v>37</v>
      </c>
      <c r="D23" s="651" t="s">
        <v>155</v>
      </c>
    </row>
    <row r="24" spans="1:26">
      <c r="B24" s="649"/>
      <c r="C24" s="650" t="s">
        <v>38</v>
      </c>
      <c r="D24" s="651" t="s">
        <v>148</v>
      </c>
    </row>
    <row r="25" spans="1:26">
      <c r="B25" s="649"/>
      <c r="C25" s="650" t="s">
        <v>43</v>
      </c>
      <c r="D25" s="651"/>
    </row>
    <row r="26" spans="1:26">
      <c r="B26" s="649"/>
      <c r="C26" s="650" t="s">
        <v>60</v>
      </c>
      <c r="D26" s="651">
        <v>9661394555</v>
      </c>
    </row>
    <row r="27" spans="1:26">
      <c r="B27" s="649"/>
      <c r="C27" s="650" t="s">
        <v>39</v>
      </c>
      <c r="D27" s="652" t="s">
        <v>149</v>
      </c>
    </row>
    <row r="28" spans="1:26">
      <c r="B28" s="649"/>
      <c r="C28" s="842" t="s">
        <v>40</v>
      </c>
      <c r="D28" s="651" t="s">
        <v>150</v>
      </c>
    </row>
    <row r="29" spans="1:26">
      <c r="B29" s="649"/>
      <c r="C29" s="835"/>
      <c r="D29" s="651"/>
    </row>
    <row r="30" spans="1:26">
      <c r="B30" s="649"/>
      <c r="C30" s="835"/>
      <c r="D30" s="651"/>
    </row>
    <row r="31" spans="1:26">
      <c r="B31" s="649"/>
      <c r="C31" s="835"/>
      <c r="D31" s="651"/>
    </row>
    <row r="32" spans="1:26">
      <c r="B32" s="649"/>
      <c r="C32" s="836"/>
      <c r="D32" s="651"/>
    </row>
    <row r="33" spans="2:4">
      <c r="B33" s="649"/>
      <c r="C33" s="842" t="s">
        <v>41</v>
      </c>
      <c r="D33" s="861" t="s">
        <v>151</v>
      </c>
    </row>
    <row r="34" spans="2:4">
      <c r="B34" s="649"/>
      <c r="C34" s="835"/>
      <c r="D34" s="862"/>
    </row>
    <row r="35" spans="2:4">
      <c r="B35" s="649"/>
      <c r="C35" s="836"/>
      <c r="D35" s="863"/>
    </row>
    <row r="36" spans="2:4" ht="43.2">
      <c r="B36" s="649"/>
      <c r="C36" s="653" t="s">
        <v>42</v>
      </c>
      <c r="D36" s="654" t="s">
        <v>148</v>
      </c>
    </row>
    <row r="37" spans="2:4">
      <c r="B37" s="649"/>
      <c r="C37" s="650" t="s">
        <v>152</v>
      </c>
      <c r="D37" s="651" t="s">
        <v>153</v>
      </c>
    </row>
    <row r="38" spans="2:4">
      <c r="B38" s="649"/>
      <c r="C38" s="650" t="s">
        <v>66</v>
      </c>
      <c r="D38" s="651">
        <v>8</v>
      </c>
    </row>
    <row r="39" spans="2:4" ht="15" thickBot="1">
      <c r="B39" s="649"/>
      <c r="C39" s="655" t="s">
        <v>68</v>
      </c>
      <c r="D39" s="656" t="s">
        <v>154</v>
      </c>
    </row>
    <row r="40" spans="2:4" ht="15" thickBot="1">
      <c r="B40" s="649"/>
      <c r="C40" s="648"/>
      <c r="D40" s="648"/>
    </row>
    <row r="41" spans="2:4">
      <c r="B41" s="649">
        <v>3</v>
      </c>
      <c r="C41" s="811" t="s">
        <v>61</v>
      </c>
      <c r="D41" s="812"/>
    </row>
    <row r="42" spans="2:4">
      <c r="B42" s="649"/>
      <c r="C42" s="650" t="s">
        <v>37</v>
      </c>
      <c r="D42" s="739" t="s">
        <v>190</v>
      </c>
    </row>
    <row r="43" spans="2:4">
      <c r="B43" s="649"/>
      <c r="C43" s="650" t="s">
        <v>38</v>
      </c>
      <c r="D43" s="657" t="s">
        <v>191</v>
      </c>
    </row>
    <row r="44" spans="2:4">
      <c r="B44" s="649"/>
      <c r="C44" s="650" t="s">
        <v>43</v>
      </c>
      <c r="D44" s="657"/>
    </row>
    <row r="45" spans="2:4">
      <c r="B45" s="649"/>
      <c r="C45" s="650" t="s">
        <v>60</v>
      </c>
      <c r="D45" s="657">
        <v>9662158928</v>
      </c>
    </row>
    <row r="46" spans="2:4">
      <c r="B46" s="649"/>
      <c r="C46" s="650" t="s">
        <v>39</v>
      </c>
      <c r="D46" s="657">
        <v>520557680</v>
      </c>
    </row>
    <row r="47" spans="2:4">
      <c r="B47" s="649"/>
      <c r="C47" s="842" t="s">
        <v>40</v>
      </c>
      <c r="D47" s="657" t="s">
        <v>192</v>
      </c>
    </row>
    <row r="48" spans="2:4">
      <c r="B48" s="649"/>
      <c r="C48" s="835"/>
      <c r="D48" s="657" t="s">
        <v>193</v>
      </c>
    </row>
    <row r="49" spans="2:4">
      <c r="B49" s="649"/>
      <c r="C49" s="835"/>
      <c r="D49" s="657" t="s">
        <v>194</v>
      </c>
    </row>
    <row r="50" spans="2:4">
      <c r="B50" s="649"/>
      <c r="C50" s="835"/>
      <c r="D50" s="657" t="s">
        <v>195</v>
      </c>
    </row>
    <row r="51" spans="2:4">
      <c r="B51" s="649"/>
      <c r="C51" s="836"/>
      <c r="D51" s="657" t="s">
        <v>196</v>
      </c>
    </row>
    <row r="52" spans="2:4">
      <c r="B52" s="649"/>
      <c r="C52" s="842" t="s">
        <v>41</v>
      </c>
      <c r="D52" s="864" t="s">
        <v>197</v>
      </c>
    </row>
    <row r="53" spans="2:4">
      <c r="B53" s="649"/>
      <c r="C53" s="835"/>
      <c r="D53" s="844"/>
    </row>
    <row r="54" spans="2:4">
      <c r="B54" s="649"/>
      <c r="C54" s="836"/>
      <c r="D54" s="845"/>
    </row>
    <row r="55" spans="2:4" ht="43.2">
      <c r="B55" s="649"/>
      <c r="C55" s="653" t="s">
        <v>42</v>
      </c>
      <c r="D55" s="657" t="s">
        <v>198</v>
      </c>
    </row>
    <row r="56" spans="2:4">
      <c r="B56" s="649"/>
      <c r="C56" s="650" t="s">
        <v>152</v>
      </c>
      <c r="D56" s="657"/>
    </row>
    <row r="57" spans="2:4">
      <c r="B57" s="649"/>
      <c r="C57" s="650" t="s">
        <v>66</v>
      </c>
      <c r="D57" s="657">
        <v>14</v>
      </c>
    </row>
    <row r="58" spans="2:4">
      <c r="B58" s="649"/>
      <c r="C58" s="650" t="s">
        <v>200</v>
      </c>
      <c r="D58" s="657">
        <v>18</v>
      </c>
    </row>
    <row r="59" spans="2:4" ht="15" thickBot="1">
      <c r="B59" s="649"/>
      <c r="C59" s="655" t="s">
        <v>68</v>
      </c>
      <c r="D59" s="658" t="s">
        <v>199</v>
      </c>
    </row>
    <row r="60" spans="2:4" ht="15" thickBot="1">
      <c r="B60" s="649"/>
      <c r="C60" s="613"/>
      <c r="D60" s="613"/>
    </row>
    <row r="61" spans="2:4">
      <c r="B61" s="649">
        <v>4</v>
      </c>
      <c r="C61" s="811" t="s">
        <v>61</v>
      </c>
      <c r="D61" s="812"/>
    </row>
    <row r="62" spans="2:4">
      <c r="B62" s="649"/>
      <c r="C62" s="650" t="s">
        <v>37</v>
      </c>
      <c r="D62" s="659" t="s">
        <v>225</v>
      </c>
    </row>
    <row r="63" spans="2:4">
      <c r="B63" s="649"/>
      <c r="C63" s="650" t="s">
        <v>38</v>
      </c>
      <c r="D63" s="659" t="s">
        <v>226</v>
      </c>
    </row>
    <row r="64" spans="2:4">
      <c r="B64" s="649"/>
      <c r="C64" s="650" t="s">
        <v>43</v>
      </c>
      <c r="D64" s="657"/>
    </row>
    <row r="65" spans="2:4">
      <c r="B65" s="649"/>
      <c r="C65" s="650" t="s">
        <v>60</v>
      </c>
      <c r="D65" s="659" t="s">
        <v>227</v>
      </c>
    </row>
    <row r="66" spans="2:4">
      <c r="B66" s="649"/>
      <c r="C66" s="650" t="s">
        <v>39</v>
      </c>
      <c r="D66" s="659">
        <v>50259294</v>
      </c>
    </row>
    <row r="67" spans="2:4">
      <c r="B67" s="649"/>
      <c r="C67" s="842" t="s">
        <v>40</v>
      </c>
      <c r="D67" s="657"/>
    </row>
    <row r="68" spans="2:4">
      <c r="B68" s="649"/>
      <c r="C68" s="835"/>
      <c r="D68" s="657"/>
    </row>
    <row r="69" spans="2:4">
      <c r="B69" s="649"/>
      <c r="C69" s="835"/>
      <c r="D69" s="657"/>
    </row>
    <row r="70" spans="2:4">
      <c r="B70" s="649"/>
      <c r="C70" s="835"/>
      <c r="D70" s="657"/>
    </row>
    <row r="71" spans="2:4">
      <c r="B71" s="649"/>
      <c r="C71" s="836"/>
      <c r="D71" s="657"/>
    </row>
    <row r="72" spans="2:4">
      <c r="B72" s="649"/>
      <c r="C72" s="842" t="s">
        <v>41</v>
      </c>
      <c r="D72" s="849" t="s">
        <v>228</v>
      </c>
    </row>
    <row r="73" spans="2:4">
      <c r="B73" s="649"/>
      <c r="C73" s="835"/>
      <c r="D73" s="850"/>
    </row>
    <row r="74" spans="2:4" ht="70.2" customHeight="1">
      <c r="B74" s="649"/>
      <c r="C74" s="836"/>
      <c r="D74" s="851"/>
    </row>
    <row r="75" spans="2:4" ht="43.2">
      <c r="B75" s="649"/>
      <c r="C75" s="653" t="s">
        <v>42</v>
      </c>
      <c r="D75" s="657" t="s">
        <v>229</v>
      </c>
    </row>
    <row r="76" spans="2:4">
      <c r="B76" s="649"/>
      <c r="C76" s="650" t="s">
        <v>152</v>
      </c>
      <c r="D76" s="657"/>
    </row>
    <row r="77" spans="2:4">
      <c r="B77" s="649"/>
      <c r="C77" s="650" t="s">
        <v>66</v>
      </c>
      <c r="D77" s="659">
        <v>72</v>
      </c>
    </row>
    <row r="78" spans="2:4">
      <c r="B78" s="649"/>
      <c r="C78" s="650" t="s">
        <v>67</v>
      </c>
      <c r="D78" s="649">
        <v>0</v>
      </c>
    </row>
    <row r="79" spans="2:4" ht="15" thickBot="1">
      <c r="B79" s="649"/>
      <c r="C79" s="655" t="s">
        <v>68</v>
      </c>
      <c r="D79" s="660" t="s">
        <v>230</v>
      </c>
    </row>
    <row r="80" spans="2:4" ht="15" thickBot="1">
      <c r="B80" s="649"/>
      <c r="C80" s="613"/>
      <c r="D80" s="613"/>
    </row>
    <row r="81" spans="2:4">
      <c r="B81" s="649">
        <v>5</v>
      </c>
      <c r="C81" s="811" t="s">
        <v>61</v>
      </c>
      <c r="D81" s="812"/>
    </row>
    <row r="82" spans="2:4">
      <c r="B82" s="649"/>
      <c r="C82" s="650" t="s">
        <v>37</v>
      </c>
      <c r="D82" s="661" t="s">
        <v>326</v>
      </c>
    </row>
    <row r="83" spans="2:4">
      <c r="B83" s="649"/>
      <c r="C83" s="650" t="s">
        <v>38</v>
      </c>
      <c r="D83" s="661" t="s">
        <v>327</v>
      </c>
    </row>
    <row r="84" spans="2:4">
      <c r="B84" s="649"/>
      <c r="C84" s="650" t="s">
        <v>43</v>
      </c>
      <c r="D84" s="661"/>
    </row>
    <row r="85" spans="2:4">
      <c r="B85" s="649"/>
      <c r="C85" s="650" t="s">
        <v>60</v>
      </c>
      <c r="D85" s="661" t="s">
        <v>328</v>
      </c>
    </row>
    <row r="86" spans="2:4">
      <c r="B86" s="649"/>
      <c r="C86" s="650" t="s">
        <v>39</v>
      </c>
      <c r="D86" s="661">
        <v>645553</v>
      </c>
    </row>
    <row r="87" spans="2:4">
      <c r="B87" s="649"/>
      <c r="C87" s="834" t="s">
        <v>40</v>
      </c>
      <c r="D87" s="661"/>
    </row>
    <row r="88" spans="2:4">
      <c r="B88" s="649"/>
      <c r="C88" s="835"/>
      <c r="D88" s="661" t="s">
        <v>329</v>
      </c>
    </row>
    <row r="89" spans="2:4">
      <c r="B89" s="649"/>
      <c r="C89" s="835"/>
      <c r="D89" s="661"/>
    </row>
    <row r="90" spans="2:4">
      <c r="B90" s="649"/>
      <c r="C90" s="835"/>
      <c r="D90" s="661"/>
    </row>
    <row r="91" spans="2:4">
      <c r="B91" s="649"/>
      <c r="C91" s="836"/>
      <c r="D91" s="661"/>
    </row>
    <row r="92" spans="2:4">
      <c r="B92" s="649"/>
      <c r="C92" s="834" t="s">
        <v>41</v>
      </c>
      <c r="D92" s="852" t="s">
        <v>330</v>
      </c>
    </row>
    <row r="93" spans="2:4">
      <c r="B93" s="649"/>
      <c r="C93" s="835"/>
      <c r="D93" s="853"/>
    </row>
    <row r="94" spans="2:4">
      <c r="B94" s="649"/>
      <c r="C94" s="836"/>
      <c r="D94" s="854"/>
    </row>
    <row r="95" spans="2:4" ht="43.2">
      <c r="B95" s="649"/>
      <c r="C95" s="653" t="s">
        <v>42</v>
      </c>
      <c r="D95" s="662" t="s">
        <v>331</v>
      </c>
    </row>
    <row r="96" spans="2:4">
      <c r="B96" s="649"/>
      <c r="C96" s="650" t="s">
        <v>152</v>
      </c>
      <c r="D96" s="661" t="s">
        <v>332</v>
      </c>
    </row>
    <row r="97" spans="2:4">
      <c r="B97" s="649"/>
      <c r="C97" s="650" t="s">
        <v>66</v>
      </c>
      <c r="D97" s="661">
        <v>25</v>
      </c>
    </row>
    <row r="98" spans="2:4">
      <c r="B98" s="649"/>
      <c r="C98" s="650" t="s">
        <v>67</v>
      </c>
      <c r="D98" s="661"/>
    </row>
    <row r="99" spans="2:4" ht="15" thickBot="1">
      <c r="B99" s="649"/>
      <c r="C99" s="655" t="s">
        <v>68</v>
      </c>
      <c r="D99" s="663" t="s">
        <v>333</v>
      </c>
    </row>
    <row r="100" spans="2:4">
      <c r="B100" s="649"/>
      <c r="C100" s="613"/>
      <c r="D100" s="613"/>
    </row>
    <row r="101" spans="2:4">
      <c r="B101" s="649">
        <v>6</v>
      </c>
      <c r="C101" s="846" t="s">
        <v>61</v>
      </c>
      <c r="D101" s="846"/>
    </row>
    <row r="102" spans="2:4">
      <c r="B102" s="649"/>
      <c r="C102" s="237" t="s">
        <v>37</v>
      </c>
      <c r="D102" s="237" t="s">
        <v>405</v>
      </c>
    </row>
    <row r="103" spans="2:4">
      <c r="B103" s="649"/>
      <c r="C103" s="664" t="s">
        <v>38</v>
      </c>
      <c r="D103" s="664" t="s">
        <v>406</v>
      </c>
    </row>
    <row r="104" spans="2:4">
      <c r="B104" s="649"/>
      <c r="C104" s="664" t="s">
        <v>43</v>
      </c>
      <c r="D104" s="664"/>
    </row>
    <row r="105" spans="2:4">
      <c r="B105" s="649"/>
      <c r="C105" s="664" t="s">
        <v>60</v>
      </c>
      <c r="D105" s="664" t="s">
        <v>407</v>
      </c>
    </row>
    <row r="106" spans="2:4">
      <c r="B106" s="649"/>
      <c r="C106" s="664" t="s">
        <v>39</v>
      </c>
      <c r="D106" s="664" t="s">
        <v>408</v>
      </c>
    </row>
    <row r="107" spans="2:4">
      <c r="B107" s="649"/>
      <c r="C107" s="847" t="s">
        <v>41</v>
      </c>
      <c r="D107" s="848" t="s">
        <v>409</v>
      </c>
    </row>
    <row r="108" spans="2:4">
      <c r="B108" s="649"/>
      <c r="C108" s="847"/>
      <c r="D108" s="848"/>
    </row>
    <row r="109" spans="2:4" ht="60" customHeight="1">
      <c r="B109" s="649"/>
      <c r="C109" s="847"/>
      <c r="D109" s="848"/>
    </row>
    <row r="110" spans="2:4" ht="43.2">
      <c r="B110" s="649"/>
      <c r="C110" s="665" t="s">
        <v>42</v>
      </c>
      <c r="D110" s="664" t="s">
        <v>410</v>
      </c>
    </row>
    <row r="111" spans="2:4">
      <c r="B111" s="649"/>
      <c r="C111" s="664" t="s">
        <v>152</v>
      </c>
      <c r="D111" s="115">
        <v>115000</v>
      </c>
    </row>
    <row r="112" spans="2:4">
      <c r="B112" s="649"/>
      <c r="C112" s="664" t="s">
        <v>66</v>
      </c>
      <c r="D112" s="664">
        <v>7</v>
      </c>
    </row>
    <row r="113" spans="2:4">
      <c r="B113" s="649"/>
      <c r="C113" s="664" t="s">
        <v>67</v>
      </c>
      <c r="D113" s="664">
        <v>100</v>
      </c>
    </row>
    <row r="114" spans="2:4">
      <c r="B114" s="649"/>
      <c r="C114" s="664" t="s">
        <v>68</v>
      </c>
      <c r="D114" s="664" t="s">
        <v>411</v>
      </c>
    </row>
    <row r="115" spans="2:4" ht="15" thickBot="1">
      <c r="B115" s="649"/>
      <c r="C115" s="613"/>
      <c r="D115" s="613"/>
    </row>
    <row r="116" spans="2:4">
      <c r="B116" s="649">
        <v>7</v>
      </c>
      <c r="C116" s="840" t="s">
        <v>61</v>
      </c>
      <c r="D116" s="841"/>
    </row>
    <row r="117" spans="2:4">
      <c r="B117" s="649"/>
      <c r="C117" s="702" t="s">
        <v>37</v>
      </c>
      <c r="D117" s="703" t="s">
        <v>472</v>
      </c>
    </row>
    <row r="118" spans="2:4">
      <c r="B118" s="649"/>
      <c r="C118" s="650" t="s">
        <v>38</v>
      </c>
      <c r="D118" s="657" t="s">
        <v>473</v>
      </c>
    </row>
    <row r="119" spans="2:4">
      <c r="B119" s="649"/>
      <c r="C119" s="650" t="s">
        <v>43</v>
      </c>
      <c r="D119" s="657"/>
    </row>
    <row r="120" spans="2:4">
      <c r="B120" s="649"/>
      <c r="C120" s="650" t="s">
        <v>60</v>
      </c>
      <c r="D120" s="657" t="s">
        <v>474</v>
      </c>
    </row>
    <row r="121" spans="2:4">
      <c r="B121" s="649"/>
      <c r="C121" s="650" t="s">
        <v>39</v>
      </c>
      <c r="D121" s="657" t="s">
        <v>475</v>
      </c>
    </row>
    <row r="122" spans="2:4">
      <c r="B122" s="649"/>
      <c r="C122" s="834" t="s">
        <v>40</v>
      </c>
      <c r="D122" s="657" t="s">
        <v>476</v>
      </c>
    </row>
    <row r="123" spans="2:4">
      <c r="B123" s="649"/>
      <c r="C123" s="835"/>
      <c r="D123" s="657"/>
    </row>
    <row r="124" spans="2:4">
      <c r="B124" s="649"/>
      <c r="C124" s="835"/>
      <c r="D124" s="657"/>
    </row>
    <row r="125" spans="2:4">
      <c r="B125" s="649"/>
      <c r="C125" s="835"/>
      <c r="D125" s="657"/>
    </row>
    <row r="126" spans="2:4">
      <c r="B126" s="649"/>
      <c r="C126" s="836"/>
      <c r="D126" s="657"/>
    </row>
    <row r="127" spans="2:4">
      <c r="B127" s="649"/>
      <c r="C127" s="834" t="s">
        <v>41</v>
      </c>
      <c r="D127" s="837" t="s">
        <v>477</v>
      </c>
    </row>
    <row r="128" spans="2:4">
      <c r="B128" s="649"/>
      <c r="C128" s="835"/>
      <c r="D128" s="838"/>
    </row>
    <row r="129" spans="2:4">
      <c r="B129" s="649"/>
      <c r="C129" s="836"/>
      <c r="D129" s="839"/>
    </row>
    <row r="130" spans="2:4" ht="43.2">
      <c r="B130" s="649"/>
      <c r="C130" s="653" t="s">
        <v>42</v>
      </c>
      <c r="D130" s="657" t="s">
        <v>478</v>
      </c>
    </row>
    <row r="131" spans="2:4">
      <c r="B131" s="649"/>
      <c r="C131" s="650" t="s">
        <v>152</v>
      </c>
      <c r="D131" s="666">
        <v>45786.07</v>
      </c>
    </row>
    <row r="132" spans="2:4">
      <c r="B132" s="649"/>
      <c r="C132" s="650" t="s">
        <v>66</v>
      </c>
      <c r="D132" s="657">
        <v>4</v>
      </c>
    </row>
    <row r="133" spans="2:4">
      <c r="B133" s="649"/>
      <c r="C133" s="650" t="s">
        <v>67</v>
      </c>
      <c r="D133" s="657">
        <v>0</v>
      </c>
    </row>
    <row r="134" spans="2:4" ht="15" thickBot="1">
      <c r="B134" s="649"/>
      <c r="C134" s="655" t="s">
        <v>68</v>
      </c>
      <c r="D134" s="658" t="s">
        <v>479</v>
      </c>
    </row>
    <row r="135" spans="2:4" ht="15" thickBot="1">
      <c r="B135" s="649"/>
      <c r="C135" s="613"/>
      <c r="D135" s="613"/>
    </row>
    <row r="136" spans="2:4">
      <c r="B136" s="649">
        <v>8</v>
      </c>
      <c r="C136" s="840" t="s">
        <v>61</v>
      </c>
      <c r="D136" s="841"/>
    </row>
    <row r="137" spans="2:4">
      <c r="B137" s="649"/>
      <c r="C137" s="702" t="s">
        <v>37</v>
      </c>
      <c r="D137" s="703" t="s">
        <v>500</v>
      </c>
    </row>
    <row r="138" spans="2:4">
      <c r="B138" s="649"/>
      <c r="C138" s="650" t="s">
        <v>38</v>
      </c>
      <c r="D138" s="657" t="s">
        <v>501</v>
      </c>
    </row>
    <row r="139" spans="2:4">
      <c r="B139" s="649"/>
      <c r="C139" s="650" t="s">
        <v>43</v>
      </c>
      <c r="D139" s="657"/>
    </row>
    <row r="140" spans="2:4">
      <c r="B140" s="649"/>
      <c r="C140" s="650" t="s">
        <v>60</v>
      </c>
      <c r="D140" s="657">
        <v>9661395</v>
      </c>
    </row>
    <row r="141" spans="2:4">
      <c r="B141" s="649"/>
      <c r="C141" s="650" t="s">
        <v>39</v>
      </c>
      <c r="D141" s="657">
        <v>945717</v>
      </c>
    </row>
    <row r="142" spans="2:4">
      <c r="B142" s="649"/>
      <c r="C142" s="842" t="s">
        <v>40</v>
      </c>
      <c r="D142" s="657">
        <v>8510</v>
      </c>
    </row>
    <row r="143" spans="2:4">
      <c r="B143" s="649"/>
      <c r="C143" s="835"/>
      <c r="D143" s="657"/>
    </row>
    <row r="144" spans="2:4">
      <c r="B144" s="649"/>
      <c r="C144" s="835"/>
      <c r="D144" s="657"/>
    </row>
    <row r="145" spans="2:4">
      <c r="B145" s="649"/>
      <c r="C145" s="835"/>
      <c r="D145" s="657"/>
    </row>
    <row r="146" spans="2:4">
      <c r="B146" s="649"/>
      <c r="C146" s="836"/>
      <c r="D146" s="657"/>
    </row>
    <row r="147" spans="2:4">
      <c r="B147" s="649"/>
      <c r="C147" s="842" t="s">
        <v>41</v>
      </c>
      <c r="D147" s="843" t="s">
        <v>502</v>
      </c>
    </row>
    <row r="148" spans="2:4">
      <c r="B148" s="649"/>
      <c r="C148" s="835"/>
      <c r="D148" s="844"/>
    </row>
    <row r="149" spans="2:4">
      <c r="B149" s="649"/>
      <c r="C149" s="836"/>
      <c r="D149" s="845"/>
    </row>
    <row r="150" spans="2:4" ht="43.2">
      <c r="B150" s="649"/>
      <c r="C150" s="653" t="s">
        <v>42</v>
      </c>
      <c r="D150" s="667" t="s">
        <v>503</v>
      </c>
    </row>
    <row r="151" spans="2:4">
      <c r="B151" s="649"/>
      <c r="C151" s="650" t="s">
        <v>152</v>
      </c>
      <c r="D151" s="657">
        <v>0</v>
      </c>
    </row>
    <row r="152" spans="2:4">
      <c r="B152" s="649"/>
      <c r="C152" s="650" t="s">
        <v>66</v>
      </c>
      <c r="D152" s="657">
        <v>41</v>
      </c>
    </row>
    <row r="153" spans="2:4">
      <c r="B153" s="649"/>
      <c r="C153" s="650" t="s">
        <v>67</v>
      </c>
      <c r="D153" s="657">
        <v>180</v>
      </c>
    </row>
    <row r="154" spans="2:4" ht="15" thickBot="1">
      <c r="B154" s="649"/>
      <c r="C154" s="655" t="s">
        <v>68</v>
      </c>
      <c r="D154" s="668" t="s">
        <v>504</v>
      </c>
    </row>
    <row r="155" spans="2:4" ht="15" thickBot="1">
      <c r="B155" s="649"/>
      <c r="C155" s="613"/>
      <c r="D155" s="613"/>
    </row>
    <row r="156" spans="2:4">
      <c r="B156" s="649">
        <v>9</v>
      </c>
      <c r="C156" s="811" t="s">
        <v>61</v>
      </c>
      <c r="D156" s="812"/>
    </row>
    <row r="157" spans="2:4">
      <c r="B157" s="649"/>
      <c r="C157" s="669" t="s">
        <v>37</v>
      </c>
      <c r="D157" s="670" t="s">
        <v>541</v>
      </c>
    </row>
    <row r="158" spans="2:4">
      <c r="B158" s="649"/>
      <c r="C158" s="669" t="s">
        <v>38</v>
      </c>
      <c r="D158" s="670" t="s">
        <v>542</v>
      </c>
    </row>
    <row r="159" spans="2:4">
      <c r="B159" s="649"/>
      <c r="C159" s="669" t="s">
        <v>43</v>
      </c>
      <c r="D159" s="670"/>
    </row>
    <row r="160" spans="2:4">
      <c r="B160" s="649"/>
      <c r="C160" s="669" t="s">
        <v>60</v>
      </c>
      <c r="D160" s="671" t="s">
        <v>543</v>
      </c>
    </row>
    <row r="161" spans="2:4">
      <c r="B161" s="649"/>
      <c r="C161" s="669" t="s">
        <v>39</v>
      </c>
      <c r="D161" s="269" t="s">
        <v>544</v>
      </c>
    </row>
    <row r="162" spans="2:4">
      <c r="B162" s="649"/>
      <c r="C162" s="828" t="s">
        <v>40</v>
      </c>
      <c r="D162" s="269" t="s">
        <v>545</v>
      </c>
    </row>
    <row r="163" spans="2:4">
      <c r="B163" s="649"/>
      <c r="C163" s="829"/>
      <c r="D163" s="670"/>
    </row>
    <row r="164" spans="2:4">
      <c r="B164" s="649"/>
      <c r="C164" s="829"/>
      <c r="D164" s="670"/>
    </row>
    <row r="165" spans="2:4">
      <c r="B165" s="649"/>
      <c r="C165" s="829"/>
      <c r="D165" s="670"/>
    </row>
    <row r="166" spans="2:4">
      <c r="B166" s="649"/>
      <c r="C166" s="830"/>
      <c r="D166" s="670"/>
    </row>
    <row r="167" spans="2:4">
      <c r="B167" s="649"/>
      <c r="C167" s="828" t="s">
        <v>41</v>
      </c>
      <c r="D167" s="831" t="s">
        <v>546</v>
      </c>
    </row>
    <row r="168" spans="2:4">
      <c r="B168" s="649"/>
      <c r="C168" s="829"/>
      <c r="D168" s="832"/>
    </row>
    <row r="169" spans="2:4">
      <c r="B169" s="649"/>
      <c r="C169" s="830"/>
      <c r="D169" s="833"/>
    </row>
    <row r="170" spans="2:4" ht="43.2">
      <c r="B170" s="649"/>
      <c r="C170" s="672" t="s">
        <v>42</v>
      </c>
      <c r="D170" s="670" t="s">
        <v>547</v>
      </c>
    </row>
    <row r="171" spans="2:4">
      <c r="B171" s="649"/>
      <c r="C171" s="669" t="s">
        <v>152</v>
      </c>
      <c r="D171" s="670"/>
    </row>
    <row r="172" spans="2:4">
      <c r="B172" s="649"/>
      <c r="C172" s="669" t="s">
        <v>66</v>
      </c>
      <c r="D172" s="670">
        <v>55</v>
      </c>
    </row>
    <row r="173" spans="2:4">
      <c r="B173" s="649"/>
      <c r="C173" s="669" t="s">
        <v>67</v>
      </c>
      <c r="D173" s="670">
        <v>287</v>
      </c>
    </row>
    <row r="174" spans="2:4" ht="15" thickBot="1">
      <c r="B174" s="649"/>
      <c r="C174" s="673" t="s">
        <v>68</v>
      </c>
      <c r="D174" s="674" t="s">
        <v>504</v>
      </c>
    </row>
    <row r="175" spans="2:4" ht="15" thickBot="1">
      <c r="B175" s="649"/>
      <c r="C175" s="613"/>
      <c r="D175" s="613"/>
    </row>
    <row r="176" spans="2:4" ht="15" thickBot="1">
      <c r="B176" s="649">
        <v>10</v>
      </c>
      <c r="C176" s="826" t="s">
        <v>61</v>
      </c>
      <c r="D176" s="827"/>
    </row>
    <row r="177" spans="2:4" ht="29.4" thickBot="1">
      <c r="B177" s="649"/>
      <c r="C177" s="675" t="s">
        <v>37</v>
      </c>
      <c r="D177" s="676" t="s">
        <v>595</v>
      </c>
    </row>
    <row r="178" spans="2:4" ht="15" thickBot="1">
      <c r="B178" s="649"/>
      <c r="C178" s="675" t="s">
        <v>38</v>
      </c>
      <c r="D178" s="677" t="s">
        <v>596</v>
      </c>
    </row>
    <row r="179" spans="2:4">
      <c r="B179" s="649"/>
      <c r="C179" s="675" t="s">
        <v>43</v>
      </c>
      <c r="D179" s="678"/>
    </row>
    <row r="180" spans="2:4">
      <c r="B180" s="649"/>
      <c r="C180" s="675" t="s">
        <v>60</v>
      </c>
      <c r="D180" s="679">
        <v>9660592922</v>
      </c>
    </row>
    <row r="181" spans="2:4">
      <c r="B181" s="649"/>
      <c r="C181" s="675" t="s">
        <v>39</v>
      </c>
      <c r="D181" s="680" t="s">
        <v>597</v>
      </c>
    </row>
    <row r="182" spans="2:4">
      <c r="B182" s="649"/>
      <c r="C182" s="820" t="s">
        <v>40</v>
      </c>
      <c r="D182" s="681" t="s">
        <v>598</v>
      </c>
    </row>
    <row r="183" spans="2:4">
      <c r="B183" s="649"/>
      <c r="C183" s="821"/>
      <c r="D183" s="678"/>
    </row>
    <row r="184" spans="2:4">
      <c r="B184" s="649"/>
      <c r="C184" s="821"/>
      <c r="D184" s="678"/>
    </row>
    <row r="185" spans="2:4">
      <c r="B185" s="649"/>
      <c r="C185" s="821"/>
      <c r="D185" s="678"/>
    </row>
    <row r="186" spans="2:4">
      <c r="B186" s="649"/>
      <c r="C186" s="822"/>
      <c r="D186" s="678"/>
    </row>
    <row r="187" spans="2:4">
      <c r="B187" s="649"/>
      <c r="C187" s="820" t="s">
        <v>41</v>
      </c>
      <c r="D187" s="823" t="s">
        <v>599</v>
      </c>
    </row>
    <row r="188" spans="2:4">
      <c r="B188" s="649"/>
      <c r="C188" s="821"/>
      <c r="D188" s="824"/>
    </row>
    <row r="189" spans="2:4">
      <c r="B189" s="649"/>
      <c r="C189" s="822"/>
      <c r="D189" s="825"/>
    </row>
    <row r="190" spans="2:4" ht="43.2">
      <c r="B190" s="649"/>
      <c r="C190" s="682" t="s">
        <v>42</v>
      </c>
      <c r="D190" s="683" t="s">
        <v>600</v>
      </c>
    </row>
    <row r="191" spans="2:4">
      <c r="B191" s="649"/>
      <c r="C191" s="675" t="s">
        <v>152</v>
      </c>
      <c r="D191" s="678"/>
    </row>
    <row r="192" spans="2:4">
      <c r="B192" s="649"/>
      <c r="C192" s="675" t="s">
        <v>66</v>
      </c>
      <c r="D192" s="681">
        <v>105</v>
      </c>
    </row>
    <row r="193" spans="2:4">
      <c r="B193" s="649"/>
      <c r="C193" s="675" t="s">
        <v>601</v>
      </c>
      <c r="D193" s="684">
        <v>557</v>
      </c>
    </row>
    <row r="194" spans="2:4" ht="15" thickBot="1">
      <c r="B194" s="649"/>
      <c r="C194" s="685" t="s">
        <v>68</v>
      </c>
      <c r="D194" s="686"/>
    </row>
    <row r="195" spans="2:4" ht="15" thickBot="1">
      <c r="B195" s="649"/>
      <c r="C195" s="613"/>
      <c r="D195" s="613"/>
    </row>
    <row r="196" spans="2:4">
      <c r="B196" s="649">
        <v>11</v>
      </c>
      <c r="C196" s="811" t="s">
        <v>61</v>
      </c>
      <c r="D196" s="812"/>
    </row>
    <row r="197" spans="2:4">
      <c r="B197" s="649"/>
      <c r="C197" s="687" t="s">
        <v>37</v>
      </c>
      <c r="D197" s="688" t="s">
        <v>762</v>
      </c>
    </row>
    <row r="198" spans="2:4">
      <c r="B198" s="649"/>
      <c r="C198" s="687" t="s">
        <v>38</v>
      </c>
      <c r="D198" s="688" t="s">
        <v>761</v>
      </c>
    </row>
    <row r="199" spans="2:4">
      <c r="B199" s="649"/>
      <c r="C199" s="687" t="s">
        <v>43</v>
      </c>
      <c r="D199" s="688"/>
    </row>
    <row r="200" spans="2:4">
      <c r="B200" s="649"/>
      <c r="C200" s="687" t="s">
        <v>60</v>
      </c>
      <c r="D200" s="688">
        <v>9660584130</v>
      </c>
    </row>
    <row r="201" spans="2:4">
      <c r="B201" s="649"/>
      <c r="C201" s="687" t="s">
        <v>39</v>
      </c>
      <c r="D201" s="688">
        <v>73449800000</v>
      </c>
    </row>
    <row r="202" spans="2:4">
      <c r="B202" s="649"/>
      <c r="C202" s="805" t="s">
        <v>40</v>
      </c>
      <c r="D202" s="688" t="s">
        <v>759</v>
      </c>
    </row>
    <row r="203" spans="2:4">
      <c r="B203" s="649"/>
      <c r="C203" s="806"/>
      <c r="D203" s="688"/>
    </row>
    <row r="204" spans="2:4">
      <c r="B204" s="649"/>
      <c r="C204" s="806"/>
      <c r="D204" s="688"/>
    </row>
    <row r="205" spans="2:4">
      <c r="B205" s="649"/>
      <c r="C205" s="806"/>
      <c r="D205" s="688"/>
    </row>
    <row r="206" spans="2:4">
      <c r="B206" s="649"/>
      <c r="C206" s="807"/>
      <c r="D206" s="688"/>
    </row>
    <row r="207" spans="2:4">
      <c r="B207" s="649"/>
      <c r="C207" s="805" t="s">
        <v>41</v>
      </c>
      <c r="D207" s="814" t="s">
        <v>760</v>
      </c>
    </row>
    <row r="208" spans="2:4">
      <c r="B208" s="649"/>
      <c r="C208" s="806"/>
      <c r="D208" s="815"/>
    </row>
    <row r="209" spans="2:4">
      <c r="B209" s="649"/>
      <c r="C209" s="807"/>
      <c r="D209" s="816"/>
    </row>
    <row r="210" spans="2:4" ht="43.2">
      <c r="B210" s="649"/>
      <c r="C210" s="689" t="s">
        <v>42</v>
      </c>
      <c r="D210" s="688" t="s">
        <v>761</v>
      </c>
    </row>
    <row r="211" spans="2:4">
      <c r="B211" s="649"/>
      <c r="C211" s="687" t="s">
        <v>152</v>
      </c>
      <c r="D211" s="688"/>
    </row>
    <row r="212" spans="2:4">
      <c r="B212" s="649"/>
      <c r="C212" s="687" t="s">
        <v>66</v>
      </c>
      <c r="D212" s="688">
        <v>60</v>
      </c>
    </row>
    <row r="213" spans="2:4">
      <c r="B213" s="649"/>
      <c r="C213" s="687" t="s">
        <v>67</v>
      </c>
      <c r="D213" s="688">
        <v>395</v>
      </c>
    </row>
    <row r="214" spans="2:4" ht="15" thickBot="1">
      <c r="B214" s="649"/>
      <c r="C214" s="690" t="s">
        <v>68</v>
      </c>
      <c r="D214" s="691" t="s">
        <v>88</v>
      </c>
    </row>
    <row r="215" spans="2:4" ht="15" thickBot="1">
      <c r="B215" s="649"/>
      <c r="C215" s="613"/>
      <c r="D215" s="613"/>
    </row>
    <row r="216" spans="2:4">
      <c r="B216" s="649">
        <v>12</v>
      </c>
      <c r="C216" s="811" t="s">
        <v>61</v>
      </c>
      <c r="D216" s="812"/>
    </row>
    <row r="217" spans="2:4">
      <c r="B217" s="649"/>
      <c r="C217" s="687" t="s">
        <v>37</v>
      </c>
      <c r="D217" s="692" t="s">
        <v>845</v>
      </c>
    </row>
    <row r="218" spans="2:4">
      <c r="B218" s="649"/>
      <c r="C218" s="687" t="s">
        <v>38</v>
      </c>
      <c r="D218" s="693" t="s">
        <v>846</v>
      </c>
    </row>
    <row r="219" spans="2:4">
      <c r="B219" s="649"/>
      <c r="C219" s="687" t="s">
        <v>43</v>
      </c>
      <c r="D219" s="693"/>
    </row>
    <row r="220" spans="2:4">
      <c r="B220" s="649"/>
      <c r="C220" s="687" t="s">
        <v>60</v>
      </c>
      <c r="D220" s="693">
        <v>9661687240</v>
      </c>
    </row>
    <row r="221" spans="2:4">
      <c r="B221" s="649"/>
      <c r="C221" s="687" t="s">
        <v>39</v>
      </c>
      <c r="D221" s="693">
        <v>734506</v>
      </c>
    </row>
    <row r="222" spans="2:4">
      <c r="B222" s="649"/>
      <c r="C222" s="805" t="s">
        <v>40</v>
      </c>
      <c r="D222" s="995" t="s">
        <v>598</v>
      </c>
    </row>
    <row r="223" spans="2:4">
      <c r="B223" s="649"/>
      <c r="C223" s="806"/>
      <c r="D223" s="995"/>
    </row>
    <row r="224" spans="2:4">
      <c r="B224" s="649"/>
      <c r="C224" s="806"/>
      <c r="D224" s="995"/>
    </row>
    <row r="225" spans="2:4">
      <c r="B225" s="649"/>
      <c r="C225" s="806"/>
      <c r="D225" s="995"/>
    </row>
    <row r="226" spans="2:4">
      <c r="B226" s="649"/>
      <c r="C226" s="807"/>
      <c r="D226" s="995"/>
    </row>
    <row r="227" spans="2:4">
      <c r="B227" s="649"/>
      <c r="C227" s="805" t="s">
        <v>41</v>
      </c>
      <c r="D227" s="817" t="s">
        <v>847</v>
      </c>
    </row>
    <row r="228" spans="2:4">
      <c r="B228" s="649"/>
      <c r="C228" s="806"/>
      <c r="D228" s="818"/>
    </row>
    <row r="229" spans="2:4">
      <c r="B229" s="649"/>
      <c r="C229" s="807"/>
      <c r="D229" s="819"/>
    </row>
    <row r="230" spans="2:4" ht="43.2">
      <c r="B230" s="649"/>
      <c r="C230" s="689" t="s">
        <v>42</v>
      </c>
      <c r="D230" s="693" t="s">
        <v>846</v>
      </c>
    </row>
    <row r="231" spans="2:4">
      <c r="B231" s="649"/>
      <c r="C231" s="687" t="s">
        <v>152</v>
      </c>
      <c r="D231" s="688"/>
    </row>
    <row r="232" spans="2:4">
      <c r="B232" s="649"/>
      <c r="C232" s="687" t="s">
        <v>66</v>
      </c>
      <c r="D232" s="688">
        <v>33</v>
      </c>
    </row>
    <row r="233" spans="2:4">
      <c r="B233" s="649"/>
      <c r="C233" s="687" t="s">
        <v>67</v>
      </c>
      <c r="D233" s="688">
        <v>152</v>
      </c>
    </row>
    <row r="234" spans="2:4" ht="15" thickBot="1">
      <c r="B234" s="649"/>
      <c r="C234" s="690" t="s">
        <v>68</v>
      </c>
      <c r="D234" s="694" t="s">
        <v>848</v>
      </c>
    </row>
    <row r="235" spans="2:4" ht="15" thickBot="1">
      <c r="B235" s="649"/>
      <c r="C235" s="613"/>
      <c r="D235" s="613"/>
    </row>
    <row r="236" spans="2:4">
      <c r="B236" s="649">
        <v>13</v>
      </c>
      <c r="C236" s="811" t="s">
        <v>61</v>
      </c>
      <c r="D236" s="812"/>
    </row>
    <row r="237" spans="2:4">
      <c r="B237" s="649"/>
      <c r="C237" s="687" t="s">
        <v>37</v>
      </c>
      <c r="D237" s="695" t="s">
        <v>950</v>
      </c>
    </row>
    <row r="238" spans="2:4">
      <c r="B238" s="649"/>
      <c r="C238" s="687" t="s">
        <v>38</v>
      </c>
      <c r="D238" s="688" t="s">
        <v>951</v>
      </c>
    </row>
    <row r="239" spans="2:4">
      <c r="B239" s="649"/>
      <c r="C239" s="687" t="s">
        <v>43</v>
      </c>
      <c r="D239" s="688"/>
    </row>
    <row r="240" spans="2:4">
      <c r="B240" s="649"/>
      <c r="C240" s="687" t="s">
        <v>60</v>
      </c>
      <c r="D240" s="688">
        <v>9661625693</v>
      </c>
    </row>
    <row r="241" spans="2:4">
      <c r="B241" s="649"/>
      <c r="C241" s="687" t="s">
        <v>39</v>
      </c>
      <c r="D241" s="688">
        <v>734512</v>
      </c>
    </row>
    <row r="242" spans="2:4">
      <c r="B242" s="649"/>
      <c r="C242" s="805" t="s">
        <v>40</v>
      </c>
      <c r="D242" s="688">
        <v>8010</v>
      </c>
    </row>
    <row r="243" spans="2:4">
      <c r="B243" s="649"/>
      <c r="C243" s="806"/>
      <c r="D243" s="688"/>
    </row>
    <row r="244" spans="2:4">
      <c r="B244" s="649"/>
      <c r="C244" s="806"/>
      <c r="D244" s="688"/>
    </row>
    <row r="245" spans="2:4">
      <c r="B245" s="649"/>
      <c r="C245" s="806"/>
      <c r="D245" s="688"/>
    </row>
    <row r="246" spans="2:4">
      <c r="B246" s="649"/>
      <c r="C246" s="807"/>
      <c r="D246" s="688"/>
    </row>
    <row r="247" spans="2:4">
      <c r="B247" s="649"/>
      <c r="C247" s="805" t="s">
        <v>41</v>
      </c>
      <c r="D247" s="814" t="s">
        <v>952</v>
      </c>
    </row>
    <row r="248" spans="2:4">
      <c r="B248" s="649"/>
      <c r="C248" s="806"/>
      <c r="D248" s="815"/>
    </row>
    <row r="249" spans="2:4">
      <c r="B249" s="649"/>
      <c r="C249" s="807"/>
      <c r="D249" s="816"/>
    </row>
    <row r="250" spans="2:4" ht="43.2">
      <c r="B250" s="649"/>
      <c r="C250" s="689" t="s">
        <v>42</v>
      </c>
      <c r="D250" s="688"/>
    </row>
    <row r="251" spans="2:4">
      <c r="B251" s="649"/>
      <c r="C251" s="687" t="s">
        <v>152</v>
      </c>
      <c r="D251" s="688"/>
    </row>
    <row r="252" spans="2:4">
      <c r="B252" s="649"/>
      <c r="C252" s="687" t="s">
        <v>66</v>
      </c>
      <c r="D252" s="688">
        <v>36</v>
      </c>
    </row>
    <row r="253" spans="2:4">
      <c r="B253" s="649"/>
      <c r="C253" s="687" t="s">
        <v>67</v>
      </c>
      <c r="D253" s="688">
        <v>169</v>
      </c>
    </row>
    <row r="254" spans="2:4" ht="15" thickBot="1">
      <c r="B254" s="649"/>
      <c r="C254" s="690" t="s">
        <v>68</v>
      </c>
      <c r="D254" s="691"/>
    </row>
    <row r="255" spans="2:4" ht="15" thickBot="1">
      <c r="B255" s="649"/>
      <c r="C255" s="613"/>
      <c r="D255" s="613"/>
    </row>
    <row r="256" spans="2:4">
      <c r="B256" s="649">
        <v>14</v>
      </c>
      <c r="C256" s="811" t="s">
        <v>61</v>
      </c>
      <c r="D256" s="812"/>
    </row>
    <row r="257" spans="2:4">
      <c r="B257" s="649"/>
      <c r="C257" s="687" t="s">
        <v>37</v>
      </c>
      <c r="D257" s="688" t="s">
        <v>1084</v>
      </c>
    </row>
    <row r="258" spans="2:4">
      <c r="B258" s="649"/>
      <c r="C258" s="687" t="s">
        <v>38</v>
      </c>
      <c r="D258" s="688" t="s">
        <v>1085</v>
      </c>
    </row>
    <row r="259" spans="2:4">
      <c r="B259" s="649"/>
      <c r="C259" s="687" t="s">
        <v>43</v>
      </c>
      <c r="D259" s="688"/>
    </row>
    <row r="260" spans="2:4">
      <c r="B260" s="649"/>
      <c r="C260" s="687" t="s">
        <v>60</v>
      </c>
      <c r="D260" s="688">
        <v>9661346734</v>
      </c>
    </row>
    <row r="261" spans="2:4">
      <c r="B261" s="649"/>
      <c r="C261" s="687" t="s">
        <v>39</v>
      </c>
      <c r="D261" s="696">
        <v>73453500000</v>
      </c>
    </row>
    <row r="262" spans="2:4">
      <c r="B262" s="649"/>
      <c r="C262" s="805" t="s">
        <v>40</v>
      </c>
      <c r="D262" s="688"/>
    </row>
    <row r="263" spans="2:4">
      <c r="B263" s="649"/>
      <c r="C263" s="806"/>
      <c r="D263" s="688"/>
    </row>
    <row r="264" spans="2:4">
      <c r="B264" s="649"/>
      <c r="C264" s="806"/>
      <c r="D264" s="688"/>
    </row>
    <row r="265" spans="2:4">
      <c r="B265" s="649"/>
      <c r="C265" s="806"/>
      <c r="D265" s="688"/>
    </row>
    <row r="266" spans="2:4">
      <c r="B266" s="649"/>
      <c r="C266" s="807"/>
      <c r="D266" s="688"/>
    </row>
    <row r="267" spans="2:4">
      <c r="B267" s="649"/>
      <c r="C267" s="805" t="s">
        <v>41</v>
      </c>
      <c r="D267" s="813" t="s">
        <v>1086</v>
      </c>
    </row>
    <row r="268" spans="2:4">
      <c r="B268" s="649"/>
      <c r="C268" s="806"/>
      <c r="D268" s="809"/>
    </row>
    <row r="269" spans="2:4">
      <c r="B269" s="649"/>
      <c r="C269" s="807"/>
      <c r="D269" s="810"/>
    </row>
    <row r="270" spans="2:4" ht="43.2">
      <c r="B270" s="649"/>
      <c r="C270" s="689" t="s">
        <v>42</v>
      </c>
      <c r="D270" s="688" t="s">
        <v>1087</v>
      </c>
    </row>
    <row r="271" spans="2:4">
      <c r="B271" s="649"/>
      <c r="C271" s="687" t="s">
        <v>152</v>
      </c>
      <c r="D271" s="688"/>
    </row>
    <row r="272" spans="2:4">
      <c r="B272" s="649"/>
      <c r="C272" s="687" t="s">
        <v>66</v>
      </c>
      <c r="D272" s="688">
        <v>28</v>
      </c>
    </row>
    <row r="273" spans="2:4">
      <c r="B273" s="649"/>
      <c r="C273" s="687" t="s">
        <v>67</v>
      </c>
      <c r="D273" s="688">
        <v>118</v>
      </c>
    </row>
    <row r="274" spans="2:4" ht="15" thickBot="1">
      <c r="B274" s="649"/>
      <c r="C274" s="690" t="s">
        <v>68</v>
      </c>
      <c r="D274" s="697" t="s">
        <v>1088</v>
      </c>
    </row>
    <row r="275" spans="2:4" ht="15" thickBot="1">
      <c r="B275" s="649"/>
      <c r="C275" s="613"/>
      <c r="D275" s="613"/>
    </row>
    <row r="276" spans="2:4">
      <c r="B276" s="649">
        <v>15</v>
      </c>
      <c r="C276" s="811" t="s">
        <v>61</v>
      </c>
      <c r="D276" s="812"/>
    </row>
    <row r="277" spans="2:4">
      <c r="B277" s="649"/>
      <c r="C277" s="687" t="s">
        <v>37</v>
      </c>
      <c r="D277" s="688" t="s">
        <v>1141</v>
      </c>
    </row>
    <row r="278" spans="2:4">
      <c r="B278" s="649"/>
      <c r="C278" s="687" t="s">
        <v>38</v>
      </c>
      <c r="D278" s="688" t="s">
        <v>1142</v>
      </c>
    </row>
    <row r="279" spans="2:4">
      <c r="B279" s="649"/>
      <c r="C279" s="687" t="s">
        <v>43</v>
      </c>
      <c r="D279" s="688"/>
    </row>
    <row r="280" spans="2:4">
      <c r="B280" s="649"/>
      <c r="C280" s="687" t="s">
        <v>60</v>
      </c>
      <c r="D280" s="688">
        <v>9661396695</v>
      </c>
    </row>
    <row r="281" spans="2:4">
      <c r="B281" s="649"/>
      <c r="C281" s="687" t="s">
        <v>39</v>
      </c>
      <c r="D281" s="688">
        <v>734529</v>
      </c>
    </row>
    <row r="282" spans="2:4">
      <c r="B282" s="649"/>
      <c r="C282" s="805" t="s">
        <v>40</v>
      </c>
      <c r="D282" s="688"/>
    </row>
    <row r="283" spans="2:4">
      <c r="B283" s="649"/>
      <c r="C283" s="806"/>
      <c r="D283" s="688"/>
    </row>
    <row r="284" spans="2:4">
      <c r="B284" s="649"/>
      <c r="C284" s="806"/>
      <c r="D284" s="688"/>
    </row>
    <row r="285" spans="2:4">
      <c r="B285" s="649"/>
      <c r="C285" s="806"/>
      <c r="D285" s="688"/>
    </row>
    <row r="286" spans="2:4">
      <c r="B286" s="649"/>
      <c r="C286" s="807"/>
      <c r="D286" s="688"/>
    </row>
    <row r="287" spans="2:4">
      <c r="B287" s="649"/>
      <c r="C287" s="805" t="s">
        <v>41</v>
      </c>
      <c r="D287" s="814" t="s">
        <v>1143</v>
      </c>
    </row>
    <row r="288" spans="2:4">
      <c r="B288" s="649"/>
      <c r="C288" s="806"/>
      <c r="D288" s="815"/>
    </row>
    <row r="289" spans="2:4">
      <c r="B289" s="649"/>
      <c r="C289" s="807"/>
      <c r="D289" s="816"/>
    </row>
    <row r="290" spans="2:4" ht="43.2">
      <c r="B290" s="649"/>
      <c r="C290" s="689" t="s">
        <v>42</v>
      </c>
      <c r="D290" s="688" t="s">
        <v>1144</v>
      </c>
    </row>
    <row r="291" spans="2:4">
      <c r="B291" s="649"/>
      <c r="C291" s="687" t="s">
        <v>152</v>
      </c>
      <c r="D291" s="688"/>
    </row>
    <row r="292" spans="2:4">
      <c r="B292" s="649"/>
      <c r="C292" s="687" t="s">
        <v>66</v>
      </c>
      <c r="D292" s="688">
        <v>24</v>
      </c>
    </row>
    <row r="293" spans="2:4">
      <c r="B293" s="649"/>
      <c r="C293" s="687" t="s">
        <v>67</v>
      </c>
      <c r="D293" s="688">
        <v>85</v>
      </c>
    </row>
    <row r="294" spans="2:4" ht="15" thickBot="1">
      <c r="B294" s="649"/>
      <c r="C294" s="690" t="s">
        <v>68</v>
      </c>
      <c r="D294" s="691" t="s">
        <v>1088</v>
      </c>
    </row>
    <row r="295" spans="2:4" ht="15" thickBot="1">
      <c r="B295" s="649"/>
      <c r="C295" s="613"/>
      <c r="D295" s="613"/>
    </row>
    <row r="296" spans="2:4">
      <c r="B296" s="649">
        <v>16</v>
      </c>
      <c r="C296" s="811" t="s">
        <v>61</v>
      </c>
      <c r="D296" s="812"/>
    </row>
    <row r="297" spans="2:4">
      <c r="B297" s="649"/>
      <c r="C297" s="687" t="s">
        <v>37</v>
      </c>
      <c r="D297" s="688" t="s">
        <v>1243</v>
      </c>
    </row>
    <row r="298" spans="2:4">
      <c r="B298" s="649"/>
      <c r="C298" s="687" t="s">
        <v>38</v>
      </c>
      <c r="D298" s="688" t="s">
        <v>226</v>
      </c>
    </row>
    <row r="299" spans="2:4">
      <c r="B299" s="649"/>
      <c r="C299" s="687" t="s">
        <v>43</v>
      </c>
      <c r="D299" s="688"/>
    </row>
    <row r="300" spans="2:4">
      <c r="B300" s="649"/>
      <c r="C300" s="687" t="s">
        <v>60</v>
      </c>
      <c r="D300" s="688">
        <v>9662135850</v>
      </c>
    </row>
    <row r="301" spans="2:4">
      <c r="B301" s="649"/>
      <c r="C301" s="687" t="s">
        <v>39</v>
      </c>
      <c r="D301" s="688">
        <v>385174919</v>
      </c>
    </row>
    <row r="302" spans="2:4">
      <c r="B302" s="649"/>
      <c r="C302" s="805" t="s">
        <v>40</v>
      </c>
      <c r="D302" s="688" t="s">
        <v>1244</v>
      </c>
    </row>
    <row r="303" spans="2:4">
      <c r="B303" s="649"/>
      <c r="C303" s="806"/>
      <c r="D303" s="688"/>
    </row>
    <row r="304" spans="2:4">
      <c r="B304" s="649"/>
      <c r="C304" s="806"/>
      <c r="D304" s="688"/>
    </row>
    <row r="305" spans="2:4">
      <c r="B305" s="649"/>
      <c r="C305" s="806"/>
      <c r="D305" s="688"/>
    </row>
    <row r="306" spans="2:4">
      <c r="B306" s="649"/>
      <c r="C306" s="807"/>
      <c r="D306" s="688"/>
    </row>
    <row r="307" spans="2:4">
      <c r="B307" s="649"/>
      <c r="C307" s="805" t="s">
        <v>41</v>
      </c>
      <c r="D307" s="813" t="s">
        <v>1245</v>
      </c>
    </row>
    <row r="308" spans="2:4">
      <c r="B308" s="649"/>
      <c r="C308" s="806"/>
      <c r="D308" s="809"/>
    </row>
    <row r="309" spans="2:4">
      <c r="B309" s="649"/>
      <c r="C309" s="807"/>
      <c r="D309" s="810"/>
    </row>
    <row r="310" spans="2:4" ht="43.2">
      <c r="B310" s="649"/>
      <c r="C310" s="689" t="s">
        <v>42</v>
      </c>
      <c r="D310" s="688"/>
    </row>
    <row r="311" spans="2:4">
      <c r="B311" s="649"/>
      <c r="C311" s="687" t="s">
        <v>152</v>
      </c>
      <c r="D311" s="688"/>
    </row>
    <row r="312" spans="2:4">
      <c r="B312" s="649"/>
      <c r="C312" s="687" t="s">
        <v>66</v>
      </c>
      <c r="D312" s="688">
        <v>14</v>
      </c>
    </row>
    <row r="313" spans="2:4">
      <c r="B313" s="649"/>
      <c r="C313" s="687" t="s">
        <v>67</v>
      </c>
      <c r="D313" s="688">
        <v>45</v>
      </c>
    </row>
    <row r="314" spans="2:4" ht="15" thickBot="1">
      <c r="B314" s="649"/>
      <c r="C314" s="690" t="s">
        <v>68</v>
      </c>
      <c r="D314" s="691" t="s">
        <v>1246</v>
      </c>
    </row>
    <row r="315" spans="2:4" ht="15" thickBot="1">
      <c r="B315" s="649"/>
      <c r="C315" s="613"/>
      <c r="D315" s="613"/>
    </row>
    <row r="316" spans="2:4">
      <c r="B316" s="649">
        <v>17</v>
      </c>
      <c r="C316" s="811" t="s">
        <v>61</v>
      </c>
      <c r="D316" s="812"/>
    </row>
    <row r="317" spans="2:4">
      <c r="B317" s="649"/>
      <c r="C317" s="687" t="s">
        <v>37</v>
      </c>
      <c r="D317" s="688" t="s">
        <v>1267</v>
      </c>
    </row>
    <row r="318" spans="2:4">
      <c r="B318" s="649"/>
      <c r="C318" s="687" t="s">
        <v>38</v>
      </c>
      <c r="D318" s="688" t="s">
        <v>1268</v>
      </c>
    </row>
    <row r="319" spans="2:4">
      <c r="B319" s="649"/>
      <c r="C319" s="687" t="s">
        <v>43</v>
      </c>
      <c r="D319" s="688"/>
    </row>
    <row r="320" spans="2:4">
      <c r="B320" s="649"/>
      <c r="C320" s="687" t="s">
        <v>60</v>
      </c>
      <c r="D320" s="688">
        <v>9662086175</v>
      </c>
    </row>
    <row r="321" spans="2:4">
      <c r="B321" s="649"/>
      <c r="C321" s="687" t="s">
        <v>39</v>
      </c>
      <c r="D321" s="688">
        <v>200719311</v>
      </c>
    </row>
    <row r="322" spans="2:4">
      <c r="B322" s="649"/>
      <c r="C322" s="805" t="s">
        <v>40</v>
      </c>
      <c r="D322" s="698" t="s">
        <v>1269</v>
      </c>
    </row>
    <row r="323" spans="2:4">
      <c r="B323" s="649"/>
      <c r="C323" s="806"/>
      <c r="D323" s="688"/>
    </row>
    <row r="324" spans="2:4">
      <c r="B324" s="649"/>
      <c r="C324" s="806"/>
      <c r="D324" s="688"/>
    </row>
    <row r="325" spans="2:4">
      <c r="B325" s="649"/>
      <c r="C325" s="806"/>
      <c r="D325" s="688"/>
    </row>
    <row r="326" spans="2:4">
      <c r="B326" s="649"/>
      <c r="C326" s="807"/>
      <c r="D326" s="688"/>
    </row>
    <row r="327" spans="2:4">
      <c r="B327" s="649"/>
      <c r="C327" s="805" t="s">
        <v>41</v>
      </c>
      <c r="D327" s="808" t="s">
        <v>1270</v>
      </c>
    </row>
    <row r="328" spans="2:4">
      <c r="B328" s="649"/>
      <c r="C328" s="806"/>
      <c r="D328" s="809"/>
    </row>
    <row r="329" spans="2:4">
      <c r="B329" s="649"/>
      <c r="C329" s="807"/>
      <c r="D329" s="810"/>
    </row>
    <row r="330" spans="2:4" ht="43.2">
      <c r="B330" s="649"/>
      <c r="C330" s="689" t="s">
        <v>42</v>
      </c>
      <c r="D330" s="688"/>
    </row>
    <row r="331" spans="2:4">
      <c r="B331" s="649"/>
      <c r="C331" s="687" t="s">
        <v>152</v>
      </c>
      <c r="D331" s="688">
        <v>0</v>
      </c>
    </row>
    <row r="332" spans="2:4">
      <c r="B332" s="649"/>
      <c r="C332" s="687" t="s">
        <v>66</v>
      </c>
      <c r="D332" s="688">
        <v>19</v>
      </c>
    </row>
    <row r="333" spans="2:4">
      <c r="B333" s="649"/>
      <c r="C333" s="687" t="s">
        <v>67</v>
      </c>
      <c r="D333" s="688">
        <v>50</v>
      </c>
    </row>
    <row r="334" spans="2:4" ht="15" thickBot="1">
      <c r="B334" s="649"/>
      <c r="C334" s="690" t="s">
        <v>68</v>
      </c>
      <c r="D334" s="697" t="s">
        <v>504</v>
      </c>
    </row>
    <row r="335" spans="2:4" ht="15" thickBot="1">
      <c r="B335" s="649"/>
      <c r="C335" s="613"/>
      <c r="D335" s="613"/>
    </row>
    <row r="336" spans="2:4">
      <c r="B336" s="649">
        <v>18</v>
      </c>
      <c r="C336" s="811" t="s">
        <v>61</v>
      </c>
      <c r="D336" s="812"/>
    </row>
    <row r="337" spans="2:4">
      <c r="B337" s="649"/>
      <c r="C337" s="687" t="s">
        <v>37</v>
      </c>
      <c r="D337" s="699" t="s">
        <v>1278</v>
      </c>
    </row>
    <row r="338" spans="2:4">
      <c r="B338" s="649"/>
      <c r="C338" s="687" t="s">
        <v>38</v>
      </c>
      <c r="D338" s="699" t="s">
        <v>1279</v>
      </c>
    </row>
    <row r="339" spans="2:4">
      <c r="B339" s="649"/>
      <c r="C339" s="687" t="s">
        <v>43</v>
      </c>
      <c r="D339" s="699"/>
    </row>
    <row r="340" spans="2:4">
      <c r="B340" s="649"/>
      <c r="C340" s="687" t="s">
        <v>60</v>
      </c>
      <c r="D340" s="699">
        <v>9662106860</v>
      </c>
    </row>
    <row r="341" spans="2:4">
      <c r="B341" s="649"/>
      <c r="C341" s="687" t="s">
        <v>39</v>
      </c>
      <c r="D341" s="699">
        <v>50659094</v>
      </c>
    </row>
    <row r="342" spans="2:4">
      <c r="B342" s="649"/>
      <c r="C342" s="805" t="s">
        <v>40</v>
      </c>
      <c r="D342" s="699" t="s">
        <v>1280</v>
      </c>
    </row>
    <row r="343" spans="2:4">
      <c r="B343" s="649"/>
      <c r="C343" s="806"/>
      <c r="D343" s="699"/>
    </row>
    <row r="344" spans="2:4">
      <c r="B344" s="649"/>
      <c r="C344" s="806"/>
      <c r="D344" s="699"/>
    </row>
    <row r="345" spans="2:4">
      <c r="B345" s="649"/>
      <c r="C345" s="806"/>
      <c r="D345" s="699"/>
    </row>
    <row r="346" spans="2:4">
      <c r="B346" s="649"/>
      <c r="C346" s="807"/>
      <c r="D346" s="699"/>
    </row>
    <row r="347" spans="2:4">
      <c r="B347" s="649"/>
      <c r="C347" s="805" t="s">
        <v>41</v>
      </c>
      <c r="D347" s="813" t="s">
        <v>1281</v>
      </c>
    </row>
    <row r="348" spans="2:4">
      <c r="B348" s="649"/>
      <c r="C348" s="806"/>
      <c r="D348" s="809"/>
    </row>
    <row r="349" spans="2:4">
      <c r="B349" s="649"/>
      <c r="C349" s="807"/>
      <c r="D349" s="810"/>
    </row>
    <row r="350" spans="2:4" ht="43.2">
      <c r="B350" s="649"/>
      <c r="C350" s="689" t="s">
        <v>42</v>
      </c>
      <c r="D350" s="700" t="s">
        <v>1282</v>
      </c>
    </row>
    <row r="351" spans="2:4">
      <c r="B351" s="649"/>
      <c r="C351" s="687" t="s">
        <v>152</v>
      </c>
      <c r="D351" s="699">
        <v>121751421.34</v>
      </c>
    </row>
    <row r="352" spans="2:4">
      <c r="B352" s="649"/>
      <c r="C352" s="687" t="s">
        <v>66</v>
      </c>
      <c r="D352" s="699">
        <v>49</v>
      </c>
    </row>
    <row r="353" spans="2:4">
      <c r="B353" s="649"/>
      <c r="C353" s="687" t="s">
        <v>67</v>
      </c>
      <c r="D353" s="699" t="s">
        <v>189</v>
      </c>
    </row>
    <row r="354" spans="2:4" ht="15" thickBot="1">
      <c r="B354" s="649"/>
      <c r="C354" s="690" t="s">
        <v>68</v>
      </c>
      <c r="D354" s="701" t="s">
        <v>1283</v>
      </c>
    </row>
    <row r="355" spans="2:4">
      <c r="B355" s="649"/>
      <c r="C355" s="613"/>
      <c r="D355" s="613"/>
    </row>
  </sheetData>
  <mergeCells count="72">
    <mergeCell ref="C2:D2"/>
    <mergeCell ref="C8:C12"/>
    <mergeCell ref="C13:C15"/>
    <mergeCell ref="D13:D15"/>
    <mergeCell ref="C156:D156"/>
    <mergeCell ref="C22:D22"/>
    <mergeCell ref="C28:C32"/>
    <mergeCell ref="C33:C35"/>
    <mergeCell ref="D33:D35"/>
    <mergeCell ref="C41:D41"/>
    <mergeCell ref="C47:C51"/>
    <mergeCell ref="C52:C54"/>
    <mergeCell ref="D52:D54"/>
    <mergeCell ref="C61:D61"/>
    <mergeCell ref="C67:C71"/>
    <mergeCell ref="C72:C74"/>
    <mergeCell ref="D72:D74"/>
    <mergeCell ref="C81:D81"/>
    <mergeCell ref="C87:C91"/>
    <mergeCell ref="C92:C94"/>
    <mergeCell ref="D92:D94"/>
    <mergeCell ref="C101:D101"/>
    <mergeCell ref="C107:C109"/>
    <mergeCell ref="D107:D109"/>
    <mergeCell ref="C116:D116"/>
    <mergeCell ref="C122:C126"/>
    <mergeCell ref="C127:C129"/>
    <mergeCell ref="D127:D129"/>
    <mergeCell ref="C136:D136"/>
    <mergeCell ref="C142:C146"/>
    <mergeCell ref="C147:C149"/>
    <mergeCell ref="D147:D149"/>
    <mergeCell ref="C176:D176"/>
    <mergeCell ref="C182:C186"/>
    <mergeCell ref="C162:C166"/>
    <mergeCell ref="C167:C169"/>
    <mergeCell ref="D167:D169"/>
    <mergeCell ref="C187:C189"/>
    <mergeCell ref="D187:D189"/>
    <mergeCell ref="C196:D196"/>
    <mergeCell ref="C202:C206"/>
    <mergeCell ref="C207:C209"/>
    <mergeCell ref="D207:D209"/>
    <mergeCell ref="C216:D216"/>
    <mergeCell ref="C222:C226"/>
    <mergeCell ref="D222:D226"/>
    <mergeCell ref="C227:C229"/>
    <mergeCell ref="D227:D229"/>
    <mergeCell ref="C256:D256"/>
    <mergeCell ref="C262:C266"/>
    <mergeCell ref="C267:C269"/>
    <mergeCell ref="D267:D269"/>
    <mergeCell ref="C236:D236"/>
    <mergeCell ref="C242:C246"/>
    <mergeCell ref="C247:C249"/>
    <mergeCell ref="D247:D249"/>
    <mergeCell ref="C276:D276"/>
    <mergeCell ref="C282:C286"/>
    <mergeCell ref="C287:C289"/>
    <mergeCell ref="D287:D289"/>
    <mergeCell ref="C296:D296"/>
    <mergeCell ref="C302:C306"/>
    <mergeCell ref="C307:C309"/>
    <mergeCell ref="D307:D309"/>
    <mergeCell ref="C316:D316"/>
    <mergeCell ref="C322:C326"/>
    <mergeCell ref="C327:C329"/>
    <mergeCell ref="D327:D329"/>
    <mergeCell ref="C336:D336"/>
    <mergeCell ref="C342:C346"/>
    <mergeCell ref="C347:C349"/>
    <mergeCell ref="D347:D34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8"/>
  <sheetViews>
    <sheetView topLeftCell="A73" workbookViewId="0">
      <selection activeCell="B83" sqref="B83"/>
    </sheetView>
  </sheetViews>
  <sheetFormatPr defaultRowHeight="14.4"/>
  <cols>
    <col min="1" max="1" width="7" customWidth="1"/>
    <col min="2" max="2" width="13" customWidth="1"/>
    <col min="3" max="3" width="19.109375" customWidth="1"/>
    <col min="4" max="4" width="16" customWidth="1"/>
    <col min="5" max="5" width="21.6640625" customWidth="1"/>
    <col min="6" max="6" width="21.5546875" customWidth="1"/>
    <col min="7" max="7" width="13.6640625" customWidth="1"/>
    <col min="8" max="8" width="12.109375" customWidth="1"/>
    <col min="9" max="9" width="12.6640625" customWidth="1"/>
    <col min="10" max="10" width="13.33203125" customWidth="1"/>
    <col min="11" max="11" width="13.109375" customWidth="1"/>
    <col min="12" max="12" width="10.44140625" customWidth="1"/>
    <col min="13" max="13" width="15.77734375" customWidth="1"/>
    <col min="14" max="14" width="15" customWidth="1"/>
    <col min="15" max="15" width="14.33203125" customWidth="1"/>
    <col min="16" max="16" width="13.33203125" customWidth="1"/>
    <col min="17" max="17" width="12.88671875" customWidth="1"/>
    <col min="18" max="18" width="15.88671875" customWidth="1"/>
    <col min="19" max="19" width="14.5546875" customWidth="1"/>
    <col min="20" max="20" width="17.88671875" customWidth="1"/>
    <col min="21" max="21" width="17.33203125" customWidth="1"/>
    <col min="22" max="22" width="17.6640625" customWidth="1"/>
    <col min="23" max="23" width="17.33203125" customWidth="1"/>
    <col min="24" max="24" width="16.6640625" customWidth="1"/>
    <col min="25" max="25" width="14.33203125" customWidth="1"/>
    <col min="26" max="26" width="14" customWidth="1"/>
  </cols>
  <sheetData>
    <row r="2" spans="1:17">
      <c r="A2" s="561" t="s">
        <v>1626</v>
      </c>
      <c r="B2" s="561"/>
      <c r="C2" s="561"/>
      <c r="D2" s="561"/>
      <c r="E2" s="561"/>
      <c r="F2" s="561"/>
    </row>
    <row r="3" spans="1:17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7">
      <c r="A4" s="967" t="s">
        <v>1627</v>
      </c>
      <c r="B4" s="968"/>
      <c r="C4" s="968"/>
      <c r="D4" s="968"/>
      <c r="E4" s="968"/>
      <c r="F4" s="968"/>
      <c r="G4" s="562"/>
      <c r="H4" s="562"/>
      <c r="I4" s="562"/>
      <c r="J4" s="562"/>
      <c r="K4" s="562"/>
      <c r="L4" s="562"/>
      <c r="M4" s="562"/>
      <c r="N4" s="562"/>
      <c r="O4" s="562"/>
      <c r="P4" s="562"/>
      <c r="Q4" s="562"/>
    </row>
    <row r="5" spans="1:17" ht="14.4" customHeight="1">
      <c r="A5" s="962" t="s">
        <v>24</v>
      </c>
      <c r="B5" s="959" t="s">
        <v>25</v>
      </c>
      <c r="C5" s="962" t="s">
        <v>26</v>
      </c>
      <c r="D5" s="962" t="s">
        <v>59</v>
      </c>
      <c r="E5" s="959" t="s">
        <v>57</v>
      </c>
      <c r="F5" s="962" t="s">
        <v>27</v>
      </c>
      <c r="G5" s="959" t="s">
        <v>13</v>
      </c>
      <c r="H5" s="962" t="s">
        <v>28</v>
      </c>
      <c r="I5" s="959" t="s">
        <v>29</v>
      </c>
      <c r="J5" s="959" t="s">
        <v>30</v>
      </c>
      <c r="K5" s="959" t="s">
        <v>305</v>
      </c>
      <c r="L5" s="960" t="s">
        <v>58</v>
      </c>
      <c r="M5" s="179" t="s">
        <v>31</v>
      </c>
      <c r="N5" s="955" t="s">
        <v>1071</v>
      </c>
      <c r="O5" s="956"/>
      <c r="P5" s="955" t="s">
        <v>1072</v>
      </c>
      <c r="Q5" s="956"/>
    </row>
    <row r="6" spans="1:17" ht="43.2" customHeight="1">
      <c r="A6" s="962"/>
      <c r="B6" s="959"/>
      <c r="C6" s="962"/>
      <c r="D6" s="962"/>
      <c r="E6" s="959"/>
      <c r="F6" s="962"/>
      <c r="G6" s="959"/>
      <c r="H6" s="962"/>
      <c r="I6" s="959"/>
      <c r="J6" s="959"/>
      <c r="K6" s="959"/>
      <c r="L6" s="961"/>
      <c r="M6" s="179" t="s">
        <v>1624</v>
      </c>
      <c r="N6" s="462" t="s">
        <v>32</v>
      </c>
      <c r="O6" s="465" t="s">
        <v>33</v>
      </c>
      <c r="P6" s="462" t="s">
        <v>32</v>
      </c>
      <c r="Q6" s="465" t="s">
        <v>33</v>
      </c>
    </row>
    <row r="7" spans="1:17" ht="28.8">
      <c r="A7" s="180">
        <v>1</v>
      </c>
      <c r="B7" s="154" t="s">
        <v>306</v>
      </c>
      <c r="C7" s="180" t="s">
        <v>307</v>
      </c>
      <c r="D7" s="180" t="s">
        <v>308</v>
      </c>
      <c r="E7" s="182" t="s">
        <v>309</v>
      </c>
      <c r="F7" s="180" t="s">
        <v>310</v>
      </c>
      <c r="G7" s="180">
        <v>2016</v>
      </c>
      <c r="H7" s="180"/>
      <c r="I7" s="180">
        <v>605</v>
      </c>
      <c r="J7" s="180"/>
      <c r="K7" s="180" t="s">
        <v>81</v>
      </c>
      <c r="L7" s="180" t="s">
        <v>81</v>
      </c>
      <c r="M7" s="170">
        <v>2600</v>
      </c>
      <c r="N7" s="181">
        <v>45444</v>
      </c>
      <c r="O7" s="181">
        <v>45808</v>
      </c>
      <c r="P7" s="181">
        <v>45444</v>
      </c>
      <c r="Q7" s="181">
        <v>45808</v>
      </c>
    </row>
    <row r="8" spans="1:17">
      <c r="A8" s="180">
        <v>2</v>
      </c>
      <c r="B8" s="154" t="s">
        <v>311</v>
      </c>
      <c r="C8" s="180" t="s">
        <v>312</v>
      </c>
      <c r="D8" s="180" t="s">
        <v>313</v>
      </c>
      <c r="E8" s="182" t="s">
        <v>314</v>
      </c>
      <c r="F8" s="180" t="s">
        <v>315</v>
      </c>
      <c r="G8" s="180">
        <v>2019</v>
      </c>
      <c r="H8" s="180">
        <v>998</v>
      </c>
      <c r="I8" s="180">
        <v>508</v>
      </c>
      <c r="J8" s="180">
        <v>5</v>
      </c>
      <c r="K8" s="180" t="s">
        <v>81</v>
      </c>
      <c r="L8" s="180" t="s">
        <v>81</v>
      </c>
      <c r="M8" s="170">
        <v>60000</v>
      </c>
      <c r="N8" s="181">
        <v>45444</v>
      </c>
      <c r="O8" s="181">
        <v>45808</v>
      </c>
      <c r="P8" s="181">
        <v>45444</v>
      </c>
      <c r="Q8" s="181">
        <v>45808</v>
      </c>
    </row>
    <row r="9" spans="1:17" ht="43.2">
      <c r="A9" s="556">
        <v>3</v>
      </c>
      <c r="B9" s="802" t="s">
        <v>316</v>
      </c>
      <c r="C9" s="556" t="s">
        <v>317</v>
      </c>
      <c r="D9" s="556" t="s">
        <v>318</v>
      </c>
      <c r="E9" s="557" t="s">
        <v>319</v>
      </c>
      <c r="F9" s="556" t="s">
        <v>320</v>
      </c>
      <c r="G9" s="556">
        <v>2021</v>
      </c>
      <c r="H9" s="556">
        <v>1968</v>
      </c>
      <c r="I9" s="556">
        <v>3500</v>
      </c>
      <c r="J9" s="556">
        <v>9</v>
      </c>
      <c r="K9" s="556" t="s">
        <v>81</v>
      </c>
      <c r="L9" s="556" t="s">
        <v>81</v>
      </c>
      <c r="M9" s="558">
        <v>220000</v>
      </c>
      <c r="N9" s="559">
        <v>45784</v>
      </c>
      <c r="O9" s="559">
        <v>46148</v>
      </c>
      <c r="P9" s="559">
        <v>45784</v>
      </c>
      <c r="Q9" s="559">
        <v>46148</v>
      </c>
    </row>
    <row r="10" spans="1:17">
      <c r="A10" s="141"/>
      <c r="B10" s="141"/>
      <c r="C10" s="141"/>
      <c r="D10" s="141"/>
      <c r="E10" s="563"/>
      <c r="F10" s="141"/>
      <c r="G10" s="141"/>
      <c r="H10" s="141"/>
      <c r="I10" s="141"/>
      <c r="J10" s="141"/>
      <c r="K10" s="141"/>
      <c r="L10" s="141"/>
      <c r="M10" s="150"/>
      <c r="N10" s="564"/>
      <c r="O10" s="565"/>
      <c r="P10" s="565"/>
    </row>
    <row r="11" spans="1:17">
      <c r="A11" s="141"/>
      <c r="B11" s="141"/>
      <c r="C11" s="141"/>
      <c r="D11" s="141"/>
      <c r="E11" s="563"/>
      <c r="F11" s="141"/>
      <c r="G11" s="141"/>
      <c r="H11" s="141"/>
      <c r="I11" s="141"/>
      <c r="J11" s="141"/>
      <c r="K11" s="141"/>
      <c r="L11" s="141"/>
      <c r="M11" s="150"/>
      <c r="N11" s="564"/>
      <c r="O11" s="565"/>
      <c r="P11" s="565"/>
    </row>
    <row r="12" spans="1:17">
      <c r="A12" s="561" t="s">
        <v>1628</v>
      </c>
      <c r="B12" s="561"/>
      <c r="C12" s="561"/>
      <c r="D12" s="561"/>
      <c r="E12" s="561"/>
      <c r="F12" s="561"/>
      <c r="G12" s="141"/>
      <c r="H12" s="141"/>
      <c r="I12" s="141"/>
      <c r="J12" s="141"/>
      <c r="K12" s="141"/>
      <c r="L12" s="141"/>
      <c r="M12" s="150"/>
      <c r="N12" s="564"/>
      <c r="O12" s="565"/>
      <c r="P12" s="565"/>
    </row>
    <row r="13" spans="1:17">
      <c r="A13" s="966" t="s">
        <v>1625</v>
      </c>
      <c r="B13" s="966"/>
      <c r="C13" s="966"/>
      <c r="D13" s="966"/>
      <c r="E13" s="966"/>
      <c r="F13" s="569"/>
      <c r="G13" s="569"/>
      <c r="H13" s="569"/>
      <c r="I13" s="569"/>
      <c r="J13" s="569"/>
      <c r="K13" s="569"/>
      <c r="L13" s="569"/>
      <c r="M13" s="569"/>
      <c r="N13" s="570"/>
      <c r="O13" s="571"/>
      <c r="P13" s="571"/>
      <c r="Q13" s="562"/>
    </row>
    <row r="14" spans="1:17" ht="14.4" customHeight="1">
      <c r="A14" s="962" t="s">
        <v>24</v>
      </c>
      <c r="B14" s="959" t="s">
        <v>25</v>
      </c>
      <c r="C14" s="962" t="s">
        <v>26</v>
      </c>
      <c r="D14" s="962" t="s">
        <v>59</v>
      </c>
      <c r="E14" s="959" t="s">
        <v>57</v>
      </c>
      <c r="F14" s="962" t="s">
        <v>27</v>
      </c>
      <c r="G14" s="959" t="s">
        <v>13</v>
      </c>
      <c r="H14" s="965" t="s">
        <v>1629</v>
      </c>
      <c r="I14" s="970" t="s">
        <v>1068</v>
      </c>
      <c r="J14" s="959" t="s">
        <v>30</v>
      </c>
      <c r="K14" s="959" t="s">
        <v>305</v>
      </c>
      <c r="L14" s="960" t="s">
        <v>58</v>
      </c>
      <c r="M14" s="179" t="s">
        <v>31</v>
      </c>
      <c r="N14" s="955" t="s">
        <v>1071</v>
      </c>
      <c r="O14" s="956"/>
      <c r="P14" s="955" t="s">
        <v>1072</v>
      </c>
      <c r="Q14" s="956"/>
    </row>
    <row r="15" spans="1:17" ht="28.8">
      <c r="A15" s="962"/>
      <c r="B15" s="959"/>
      <c r="C15" s="962"/>
      <c r="D15" s="962"/>
      <c r="E15" s="959"/>
      <c r="F15" s="962"/>
      <c r="G15" s="959"/>
      <c r="H15" s="962"/>
      <c r="I15" s="959"/>
      <c r="J15" s="959"/>
      <c r="K15" s="959"/>
      <c r="L15" s="961"/>
      <c r="M15" s="179" t="s">
        <v>1624</v>
      </c>
      <c r="N15" s="462" t="s">
        <v>32</v>
      </c>
      <c r="O15" s="465" t="s">
        <v>33</v>
      </c>
      <c r="P15" s="462" t="s">
        <v>32</v>
      </c>
      <c r="Q15" s="465" t="s">
        <v>33</v>
      </c>
    </row>
    <row r="16" spans="1:17" ht="28.8">
      <c r="A16" s="566">
        <v>4</v>
      </c>
      <c r="B16" s="803" t="s">
        <v>321</v>
      </c>
      <c r="C16" s="566" t="s">
        <v>1585</v>
      </c>
      <c r="D16" s="630" t="s">
        <v>1688</v>
      </c>
      <c r="E16" s="567" t="s">
        <v>309</v>
      </c>
      <c r="F16" s="566" t="s">
        <v>322</v>
      </c>
      <c r="G16" s="566">
        <v>2024</v>
      </c>
      <c r="H16" s="566">
        <v>750</v>
      </c>
      <c r="I16" s="566">
        <v>450</v>
      </c>
      <c r="J16" s="566"/>
      <c r="K16" s="566" t="s">
        <v>81</v>
      </c>
      <c r="L16" s="566" t="s">
        <v>81</v>
      </c>
      <c r="M16" s="631">
        <v>9150</v>
      </c>
      <c r="N16" s="568">
        <v>45695</v>
      </c>
      <c r="O16" s="568">
        <v>46059</v>
      </c>
      <c r="P16" s="568">
        <v>45695</v>
      </c>
      <c r="Q16" s="568">
        <v>46059</v>
      </c>
    </row>
    <row r="19" spans="1:16">
      <c r="A19" s="597" t="s">
        <v>1630</v>
      </c>
      <c r="B19" s="597"/>
      <c r="C19" s="598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613"/>
    </row>
    <row r="20" spans="1:16" ht="14.4" customHeight="1">
      <c r="A20" s="963" t="s">
        <v>24</v>
      </c>
      <c r="B20" s="963" t="s">
        <v>25</v>
      </c>
      <c r="C20" s="963" t="s">
        <v>26</v>
      </c>
      <c r="D20" s="963" t="s">
        <v>59</v>
      </c>
      <c r="E20" s="963" t="s">
        <v>57</v>
      </c>
      <c r="F20" s="963" t="s">
        <v>27</v>
      </c>
      <c r="G20" s="963" t="s">
        <v>13</v>
      </c>
      <c r="H20" s="963" t="s">
        <v>28</v>
      </c>
      <c r="I20" s="963" t="s">
        <v>29</v>
      </c>
      <c r="J20" s="963" t="s">
        <v>30</v>
      </c>
      <c r="K20" s="963" t="s">
        <v>305</v>
      </c>
      <c r="L20" s="963" t="s">
        <v>58</v>
      </c>
      <c r="M20" s="245" t="s">
        <v>31</v>
      </c>
      <c r="N20" s="955" t="s">
        <v>1071</v>
      </c>
      <c r="O20" s="956"/>
    </row>
    <row r="21" spans="1:16">
      <c r="A21" s="963"/>
      <c r="B21" s="963"/>
      <c r="C21" s="963"/>
      <c r="D21" s="963"/>
      <c r="E21" s="963"/>
      <c r="F21" s="963"/>
      <c r="G21" s="963"/>
      <c r="H21" s="963"/>
      <c r="I21" s="963"/>
      <c r="J21" s="963"/>
      <c r="K21" s="963"/>
      <c r="L21" s="963"/>
      <c r="M21" s="245" t="s">
        <v>34</v>
      </c>
      <c r="N21" s="245" t="s">
        <v>32</v>
      </c>
      <c r="O21" s="245" t="s">
        <v>33</v>
      </c>
    </row>
    <row r="22" spans="1:16">
      <c r="A22" s="241">
        <v>1</v>
      </c>
      <c r="B22" s="804" t="s">
        <v>457</v>
      </c>
      <c r="C22" s="241" t="s">
        <v>458</v>
      </c>
      <c r="D22" s="241" t="s">
        <v>459</v>
      </c>
      <c r="E22" s="241" t="s">
        <v>460</v>
      </c>
      <c r="F22" s="241">
        <v>311388</v>
      </c>
      <c r="G22" s="241">
        <v>1977</v>
      </c>
      <c r="H22" s="241">
        <v>3120</v>
      </c>
      <c r="I22" s="241" t="s">
        <v>461</v>
      </c>
      <c r="J22" s="241">
        <v>1</v>
      </c>
      <c r="K22" s="241" t="s">
        <v>341</v>
      </c>
      <c r="L22" s="241" t="s">
        <v>341</v>
      </c>
      <c r="M22" s="241" t="s">
        <v>461</v>
      </c>
      <c r="N22" s="572">
        <v>45444</v>
      </c>
      <c r="O22" s="572">
        <v>45808</v>
      </c>
    </row>
    <row r="23" spans="1:16">
      <c r="A23" s="298">
        <v>2</v>
      </c>
      <c r="B23" s="450" t="s">
        <v>462</v>
      </c>
      <c r="C23" s="277" t="s">
        <v>1687</v>
      </c>
      <c r="D23" s="298" t="s">
        <v>461</v>
      </c>
      <c r="E23" s="298" t="s">
        <v>463</v>
      </c>
      <c r="F23" s="298" t="s">
        <v>464</v>
      </c>
      <c r="G23" s="298">
        <v>2008</v>
      </c>
      <c r="H23" s="298" t="s">
        <v>461</v>
      </c>
      <c r="I23" s="298">
        <v>450</v>
      </c>
      <c r="J23" s="298" t="s">
        <v>461</v>
      </c>
      <c r="K23" s="298" t="s">
        <v>465</v>
      </c>
      <c r="L23" s="298" t="s">
        <v>465</v>
      </c>
      <c r="M23" s="298" t="s">
        <v>461</v>
      </c>
      <c r="N23" s="572">
        <v>45444</v>
      </c>
      <c r="O23" s="572">
        <v>45808</v>
      </c>
    </row>
    <row r="24" spans="1:16">
      <c r="C24" s="15"/>
      <c r="O24" s="599"/>
      <c r="P24" s="599"/>
    </row>
    <row r="25" spans="1:16">
      <c r="A25" s="561" t="s">
        <v>1628</v>
      </c>
      <c r="B25" s="561"/>
      <c r="C25" s="561"/>
      <c r="D25" s="561"/>
      <c r="E25" s="561"/>
      <c r="F25" s="561"/>
      <c r="O25" s="599"/>
      <c r="P25" s="599"/>
    </row>
    <row r="26" spans="1:16">
      <c r="A26" s="598" t="s">
        <v>1682</v>
      </c>
      <c r="B26" s="598"/>
      <c r="C26" s="598"/>
      <c r="D26" s="562"/>
      <c r="E26" s="562"/>
      <c r="F26" s="562"/>
      <c r="O26" s="599"/>
      <c r="P26" s="599"/>
    </row>
    <row r="27" spans="1:16" ht="14.4" customHeight="1">
      <c r="A27" s="964" t="s">
        <v>24</v>
      </c>
      <c r="B27" s="964" t="s">
        <v>25</v>
      </c>
      <c r="C27" s="964" t="s">
        <v>26</v>
      </c>
      <c r="D27" s="964" t="s">
        <v>59</v>
      </c>
      <c r="E27" s="964" t="s">
        <v>57</v>
      </c>
      <c r="F27" s="964" t="s">
        <v>27</v>
      </c>
      <c r="G27" s="964" t="s">
        <v>13</v>
      </c>
      <c r="H27" s="964" t="s">
        <v>28</v>
      </c>
      <c r="I27" s="964" t="s">
        <v>29</v>
      </c>
      <c r="J27" s="964" t="s">
        <v>30</v>
      </c>
      <c r="K27" s="964" t="s">
        <v>305</v>
      </c>
      <c r="L27" s="964" t="s">
        <v>58</v>
      </c>
      <c r="M27" s="463" t="s">
        <v>31</v>
      </c>
      <c r="N27" s="955" t="s">
        <v>1071</v>
      </c>
      <c r="O27" s="956"/>
    </row>
    <row r="28" spans="1:16">
      <c r="A28" s="964"/>
      <c r="B28" s="964"/>
      <c r="C28" s="964"/>
      <c r="D28" s="964"/>
      <c r="E28" s="964"/>
      <c r="F28" s="964"/>
      <c r="G28" s="964"/>
      <c r="H28" s="964"/>
      <c r="I28" s="964"/>
      <c r="J28" s="964"/>
      <c r="K28" s="964"/>
      <c r="L28" s="964"/>
      <c r="M28" s="463" t="s">
        <v>34</v>
      </c>
      <c r="N28" s="463" t="s">
        <v>32</v>
      </c>
      <c r="O28" s="463" t="s">
        <v>33</v>
      </c>
    </row>
    <row r="29" spans="1:16">
      <c r="A29" s="583">
        <v>3</v>
      </c>
      <c r="B29" s="583" t="s">
        <v>466</v>
      </c>
      <c r="C29" s="583" t="s">
        <v>467</v>
      </c>
      <c r="D29" s="583" t="s">
        <v>1681</v>
      </c>
      <c r="E29" s="583" t="s">
        <v>468</v>
      </c>
      <c r="F29" s="583" t="s">
        <v>469</v>
      </c>
      <c r="G29" s="583">
        <v>1997</v>
      </c>
      <c r="H29" s="583">
        <v>2456</v>
      </c>
      <c r="I29" s="583" t="s">
        <v>470</v>
      </c>
      <c r="J29" s="583">
        <v>9</v>
      </c>
      <c r="K29" s="583" t="s">
        <v>341</v>
      </c>
      <c r="L29" s="583" t="s">
        <v>341</v>
      </c>
      <c r="M29" s="583" t="s">
        <v>471</v>
      </c>
      <c r="N29" s="590">
        <v>45444</v>
      </c>
      <c r="O29" s="590">
        <v>45808</v>
      </c>
    </row>
    <row r="32" spans="1:16">
      <c r="C32" s="246"/>
    </row>
    <row r="33" spans="1:21">
      <c r="A33" s="561" t="s">
        <v>1628</v>
      </c>
      <c r="B33" s="561"/>
      <c r="C33" s="561"/>
      <c r="D33" s="561"/>
      <c r="E33" s="561"/>
      <c r="F33" s="561"/>
    </row>
    <row r="34" spans="1:21" ht="14.4" customHeight="1">
      <c r="A34" s="574" t="s">
        <v>1632</v>
      </c>
      <c r="B34" s="574"/>
      <c r="C34" s="575"/>
      <c r="D34" s="574"/>
      <c r="E34" s="574"/>
      <c r="F34" s="574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2"/>
    </row>
    <row r="35" spans="1:21">
      <c r="A35" s="963" t="s">
        <v>24</v>
      </c>
      <c r="B35" s="958" t="s">
        <v>25</v>
      </c>
      <c r="C35" s="972" t="s">
        <v>26</v>
      </c>
      <c r="D35" s="972" t="s">
        <v>59</v>
      </c>
      <c r="E35" s="958" t="s">
        <v>57</v>
      </c>
      <c r="F35" s="972" t="s">
        <v>27</v>
      </c>
      <c r="G35" s="958" t="s">
        <v>13</v>
      </c>
      <c r="H35" s="972" t="s">
        <v>28</v>
      </c>
      <c r="I35" s="970" t="s">
        <v>1684</v>
      </c>
      <c r="J35" s="957" t="s">
        <v>30</v>
      </c>
      <c r="K35" s="958" t="s">
        <v>1070</v>
      </c>
      <c r="L35" s="973" t="s">
        <v>58</v>
      </c>
      <c r="M35" s="464" t="s">
        <v>31</v>
      </c>
      <c r="N35" s="955" t="s">
        <v>1071</v>
      </c>
      <c r="O35" s="956"/>
      <c r="P35" s="955" t="s">
        <v>1072</v>
      </c>
      <c r="Q35" s="956"/>
    </row>
    <row r="36" spans="1:21">
      <c r="A36" s="963"/>
      <c r="B36" s="958"/>
      <c r="C36" s="972"/>
      <c r="D36" s="972"/>
      <c r="E36" s="958"/>
      <c r="F36" s="972"/>
      <c r="G36" s="958"/>
      <c r="H36" s="972"/>
      <c r="I36" s="958"/>
      <c r="J36" s="957"/>
      <c r="K36" s="958"/>
      <c r="L36" s="974"/>
      <c r="M36" s="464" t="s">
        <v>34</v>
      </c>
      <c r="N36" s="462" t="s">
        <v>32</v>
      </c>
      <c r="O36" s="465" t="s">
        <v>33</v>
      </c>
      <c r="P36" s="462" t="s">
        <v>32</v>
      </c>
      <c r="Q36" s="465" t="s">
        <v>33</v>
      </c>
    </row>
    <row r="37" spans="1:21">
      <c r="A37" s="583">
        <v>1</v>
      </c>
      <c r="B37" s="466" t="s">
        <v>1073</v>
      </c>
      <c r="C37" s="467" t="s">
        <v>1074</v>
      </c>
      <c r="D37" s="276" t="s">
        <v>1633</v>
      </c>
      <c r="E37" s="576" t="s">
        <v>1634</v>
      </c>
      <c r="F37" s="276" t="s">
        <v>1075</v>
      </c>
      <c r="G37" s="276">
        <v>2014</v>
      </c>
      <c r="H37" s="276">
        <v>2143</v>
      </c>
      <c r="I37" s="584"/>
      <c r="J37" s="276">
        <v>18</v>
      </c>
      <c r="K37" s="276" t="s">
        <v>81</v>
      </c>
      <c r="L37" s="276" t="s">
        <v>81</v>
      </c>
      <c r="M37" s="632">
        <v>120000</v>
      </c>
      <c r="N37" s="616" t="s">
        <v>1076</v>
      </c>
      <c r="O37" s="616" t="s">
        <v>1077</v>
      </c>
      <c r="P37" s="595">
        <v>45444</v>
      </c>
      <c r="Q37" s="595">
        <v>45808</v>
      </c>
    </row>
    <row r="38" spans="1:21">
      <c r="A38" s="583">
        <v>2</v>
      </c>
      <c r="B38" s="276" t="s">
        <v>1078</v>
      </c>
      <c r="C38" s="276" t="s">
        <v>1635</v>
      </c>
      <c r="D38" s="276" t="s">
        <v>1636</v>
      </c>
      <c r="E38" s="585" t="s">
        <v>1634</v>
      </c>
      <c r="F38" s="276" t="s">
        <v>1079</v>
      </c>
      <c r="G38" s="276">
        <v>2006</v>
      </c>
      <c r="H38" s="276">
        <v>6871</v>
      </c>
      <c r="I38" s="584"/>
      <c r="J38" s="276">
        <v>39</v>
      </c>
      <c r="K38" s="276" t="s">
        <v>81</v>
      </c>
      <c r="L38" s="276" t="s">
        <v>81</v>
      </c>
      <c r="M38" s="632">
        <v>100000</v>
      </c>
      <c r="N38" s="616" t="s">
        <v>1080</v>
      </c>
      <c r="O38" s="616" t="s">
        <v>1081</v>
      </c>
      <c r="P38" s="595">
        <v>45444</v>
      </c>
      <c r="Q38" s="595">
        <v>45808</v>
      </c>
    </row>
    <row r="39" spans="1:21" s="628" customFormat="1">
      <c r="A39" s="629">
        <v>3</v>
      </c>
      <c r="B39" s="616" t="s">
        <v>1082</v>
      </c>
      <c r="C39" s="616" t="s">
        <v>1635</v>
      </c>
      <c r="D39" s="616" t="s">
        <v>1637</v>
      </c>
      <c r="E39" s="616" t="s">
        <v>1634</v>
      </c>
      <c r="F39" s="616" t="s">
        <v>1083</v>
      </c>
      <c r="G39" s="616">
        <v>2006</v>
      </c>
      <c r="H39" s="616">
        <v>6871</v>
      </c>
      <c r="I39" s="616">
        <v>163</v>
      </c>
      <c r="J39" s="616">
        <v>39</v>
      </c>
      <c r="K39" s="616" t="s">
        <v>81</v>
      </c>
      <c r="L39" s="616" t="s">
        <v>81</v>
      </c>
      <c r="M39" s="632">
        <v>83000</v>
      </c>
      <c r="N39" s="627">
        <v>45745</v>
      </c>
      <c r="O39" s="627">
        <v>46109</v>
      </c>
      <c r="P39" s="627">
        <v>45536</v>
      </c>
      <c r="Q39" s="627">
        <v>45900</v>
      </c>
    </row>
    <row r="41" spans="1:21">
      <c r="A41" s="577" t="s">
        <v>1631</v>
      </c>
      <c r="B41" s="577"/>
      <c r="C41" s="577"/>
      <c r="D41" s="577"/>
      <c r="E41" s="577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3"/>
      <c r="T41" s="578"/>
      <c r="U41" s="578"/>
    </row>
    <row r="42" spans="1:21">
      <c r="A42" s="965" t="s">
        <v>24</v>
      </c>
      <c r="B42" s="970" t="s">
        <v>25</v>
      </c>
      <c r="C42" s="965" t="s">
        <v>26</v>
      </c>
      <c r="D42" s="965" t="s">
        <v>59</v>
      </c>
      <c r="E42" s="970" t="s">
        <v>57</v>
      </c>
      <c r="F42" s="965" t="s">
        <v>27</v>
      </c>
      <c r="G42" s="970" t="s">
        <v>13</v>
      </c>
      <c r="H42" s="965" t="s">
        <v>28</v>
      </c>
      <c r="I42" s="970" t="s">
        <v>1068</v>
      </c>
      <c r="J42" s="971" t="s">
        <v>1069</v>
      </c>
      <c r="K42" s="971" t="s">
        <v>1683</v>
      </c>
      <c r="L42" s="970" t="s">
        <v>30</v>
      </c>
      <c r="M42" s="970" t="s">
        <v>305</v>
      </c>
      <c r="N42" s="971" t="s">
        <v>58</v>
      </c>
      <c r="O42" s="464" t="s">
        <v>31</v>
      </c>
      <c r="P42" s="975" t="s">
        <v>1638</v>
      </c>
      <c r="Q42" s="976"/>
      <c r="R42" s="871" t="s">
        <v>1639</v>
      </c>
      <c r="S42" s="871"/>
      <c r="T42" s="578"/>
      <c r="U42" s="578"/>
    </row>
    <row r="43" spans="1:21" ht="28.8">
      <c r="A43" s="969"/>
      <c r="B43" s="971"/>
      <c r="C43" s="969"/>
      <c r="D43" s="969"/>
      <c r="E43" s="971"/>
      <c r="F43" s="969"/>
      <c r="G43" s="971"/>
      <c r="H43" s="969"/>
      <c r="I43" s="971"/>
      <c r="J43" s="980"/>
      <c r="K43" s="980"/>
      <c r="L43" s="971"/>
      <c r="M43" s="971"/>
      <c r="N43" s="979"/>
      <c r="O43" s="579" t="s">
        <v>34</v>
      </c>
      <c r="P43" s="977"/>
      <c r="Q43" s="978"/>
      <c r="R43" s="871"/>
      <c r="S43" s="871"/>
      <c r="T43" s="578"/>
      <c r="U43" s="578"/>
    </row>
    <row r="44" spans="1:21" s="591" customFormat="1">
      <c r="A44" s="402">
        <v>1</v>
      </c>
      <c r="B44" s="585" t="s">
        <v>1619</v>
      </c>
      <c r="C44" s="585" t="s">
        <v>1575</v>
      </c>
      <c r="D44" s="585">
        <v>5</v>
      </c>
      <c r="E44" s="582" t="s">
        <v>1620</v>
      </c>
      <c r="F44" s="582">
        <v>7884</v>
      </c>
      <c r="G44" s="582">
        <v>1982</v>
      </c>
      <c r="H44" s="582" t="s">
        <v>1617</v>
      </c>
      <c r="I44" s="582" t="s">
        <v>1621</v>
      </c>
      <c r="J44" s="582"/>
      <c r="K44" s="582"/>
      <c r="L44" s="582">
        <v>6</v>
      </c>
      <c r="M44" s="582" t="s">
        <v>341</v>
      </c>
      <c r="N44" s="582" t="s">
        <v>341</v>
      </c>
      <c r="O44" s="600"/>
      <c r="P44" s="595">
        <v>45444</v>
      </c>
      <c r="Q44" s="595">
        <v>45808</v>
      </c>
      <c r="R44" s="596"/>
      <c r="S44" s="596"/>
    </row>
    <row r="45" spans="1:21" s="591" customFormat="1">
      <c r="A45" s="402">
        <v>2</v>
      </c>
      <c r="B45" s="585" t="s">
        <v>1609</v>
      </c>
      <c r="C45" s="585" t="s">
        <v>1582</v>
      </c>
      <c r="D45" s="585" t="s">
        <v>1640</v>
      </c>
      <c r="E45" s="582" t="s">
        <v>1568</v>
      </c>
      <c r="F45" s="582" t="s">
        <v>1610</v>
      </c>
      <c r="G45" s="582">
        <v>2009</v>
      </c>
      <c r="H45" s="582" t="s">
        <v>471</v>
      </c>
      <c r="I45" s="582" t="s">
        <v>1611</v>
      </c>
      <c r="J45" s="582"/>
      <c r="K45" s="582"/>
      <c r="L45" s="582">
        <v>0</v>
      </c>
      <c r="M45" s="582" t="s">
        <v>341</v>
      </c>
      <c r="N45" s="582" t="s">
        <v>341</v>
      </c>
      <c r="O45" s="600"/>
      <c r="P45" s="595">
        <v>45444</v>
      </c>
      <c r="Q45" s="595">
        <v>45808</v>
      </c>
      <c r="R45" s="596"/>
      <c r="S45" s="596"/>
    </row>
    <row r="46" spans="1:21" s="591" customFormat="1">
      <c r="A46" s="402">
        <v>3</v>
      </c>
      <c r="B46" s="585" t="s">
        <v>1554</v>
      </c>
      <c r="C46" s="585" t="s">
        <v>1555</v>
      </c>
      <c r="D46" s="585" t="s">
        <v>1556</v>
      </c>
      <c r="E46" s="582" t="s">
        <v>1557</v>
      </c>
      <c r="F46" s="582" t="s">
        <v>1558</v>
      </c>
      <c r="G46" s="582">
        <v>2009</v>
      </c>
      <c r="H46" s="582" t="s">
        <v>471</v>
      </c>
      <c r="I46" s="582" t="s">
        <v>1641</v>
      </c>
      <c r="J46" s="582"/>
      <c r="K46" s="582"/>
      <c r="L46" s="582">
        <v>0</v>
      </c>
      <c r="M46" s="582" t="s">
        <v>341</v>
      </c>
      <c r="N46" s="582" t="s">
        <v>341</v>
      </c>
      <c r="O46" s="600"/>
      <c r="P46" s="595">
        <v>45444</v>
      </c>
      <c r="Q46" s="595">
        <v>45808</v>
      </c>
      <c r="R46" s="596"/>
      <c r="S46" s="596"/>
    </row>
    <row r="47" spans="1:21" s="591" customFormat="1">
      <c r="A47" s="602">
        <v>4</v>
      </c>
      <c r="B47" s="585" t="s">
        <v>1537</v>
      </c>
      <c r="C47" s="585" t="s">
        <v>1538</v>
      </c>
      <c r="D47" s="585" t="s">
        <v>1539</v>
      </c>
      <c r="E47" s="585" t="s">
        <v>314</v>
      </c>
      <c r="F47" s="585" t="s">
        <v>1540</v>
      </c>
      <c r="G47" s="585">
        <v>2002</v>
      </c>
      <c r="H47" s="585" t="s">
        <v>1541</v>
      </c>
      <c r="I47" s="585" t="s">
        <v>1542</v>
      </c>
      <c r="J47" s="585"/>
      <c r="K47" s="585"/>
      <c r="L47" s="585">
        <v>5</v>
      </c>
      <c r="M47" s="585" t="s">
        <v>341</v>
      </c>
      <c r="N47" s="585" t="s">
        <v>341</v>
      </c>
      <c r="O47" s="618">
        <v>10000</v>
      </c>
      <c r="P47" s="594">
        <v>45491</v>
      </c>
      <c r="Q47" s="594">
        <v>45855</v>
      </c>
      <c r="R47" s="595">
        <v>45444</v>
      </c>
      <c r="S47" s="595">
        <v>45808</v>
      </c>
    </row>
    <row r="48" spans="1:21">
      <c r="A48" s="402">
        <v>5</v>
      </c>
      <c r="B48" s="585" t="s">
        <v>1543</v>
      </c>
      <c r="C48" s="585" t="s">
        <v>1538</v>
      </c>
      <c r="D48" s="585" t="s">
        <v>1544</v>
      </c>
      <c r="E48" s="582" t="s">
        <v>314</v>
      </c>
      <c r="F48" s="582" t="s">
        <v>1545</v>
      </c>
      <c r="G48" s="582">
        <v>2008</v>
      </c>
      <c r="H48" s="582" t="s">
        <v>1546</v>
      </c>
      <c r="I48" s="604">
        <v>1995</v>
      </c>
      <c r="J48" s="604"/>
      <c r="K48" s="604">
        <v>103</v>
      </c>
      <c r="L48" s="582">
        <v>5</v>
      </c>
      <c r="M48" s="582" t="s">
        <v>341</v>
      </c>
      <c r="N48" s="582" t="s">
        <v>341</v>
      </c>
      <c r="O48" s="600">
        <v>15000</v>
      </c>
      <c r="P48" s="617">
        <v>45741</v>
      </c>
      <c r="Q48" s="617">
        <v>46105</v>
      </c>
      <c r="R48" s="595">
        <v>45444</v>
      </c>
      <c r="S48" s="595">
        <v>45808</v>
      </c>
      <c r="T48" s="578"/>
      <c r="U48" s="578"/>
    </row>
    <row r="49" spans="1:21" s="591" customFormat="1">
      <c r="A49" s="402">
        <v>6</v>
      </c>
      <c r="B49" s="585" t="s">
        <v>1547</v>
      </c>
      <c r="C49" s="585" t="s">
        <v>1548</v>
      </c>
      <c r="D49" s="585" t="s">
        <v>1549</v>
      </c>
      <c r="E49" s="582" t="s">
        <v>1550</v>
      </c>
      <c r="F49" s="582" t="s">
        <v>1551</v>
      </c>
      <c r="G49" s="582">
        <v>2009</v>
      </c>
      <c r="H49" s="582" t="s">
        <v>1552</v>
      </c>
      <c r="I49" s="582" t="s">
        <v>1553</v>
      </c>
      <c r="J49" s="582"/>
      <c r="K49" s="582"/>
      <c r="L49" s="582">
        <v>9</v>
      </c>
      <c r="M49" s="582" t="s">
        <v>341</v>
      </c>
      <c r="N49" s="582" t="s">
        <v>341</v>
      </c>
      <c r="O49" s="600">
        <v>32000</v>
      </c>
      <c r="P49" s="617">
        <v>45457</v>
      </c>
      <c r="Q49" s="617">
        <v>45821</v>
      </c>
      <c r="R49" s="595">
        <v>45444</v>
      </c>
      <c r="S49" s="595">
        <v>45808</v>
      </c>
    </row>
    <row r="50" spans="1:21" s="591" customFormat="1">
      <c r="A50" s="402">
        <v>7</v>
      </c>
      <c r="B50" s="585" t="s">
        <v>1642</v>
      </c>
      <c r="C50" s="585" t="s">
        <v>1643</v>
      </c>
      <c r="D50" s="585" t="s">
        <v>1644</v>
      </c>
      <c r="E50" s="582" t="s">
        <v>1645</v>
      </c>
      <c r="F50" s="582" t="s">
        <v>1564</v>
      </c>
      <c r="G50" s="582">
        <v>2003</v>
      </c>
      <c r="H50" s="582">
        <v>28000</v>
      </c>
      <c r="I50" s="582">
        <v>6500</v>
      </c>
      <c r="J50" s="582"/>
      <c r="K50" s="582"/>
      <c r="L50" s="582">
        <v>6</v>
      </c>
      <c r="M50" s="582" t="s">
        <v>81</v>
      </c>
      <c r="N50" s="582" t="s">
        <v>81</v>
      </c>
      <c r="O50" s="600">
        <v>15000</v>
      </c>
      <c r="P50" s="594">
        <v>45584</v>
      </c>
      <c r="Q50" s="594">
        <v>45948</v>
      </c>
      <c r="R50" s="594">
        <v>45584</v>
      </c>
      <c r="S50" s="594">
        <v>45948</v>
      </c>
    </row>
    <row r="51" spans="1:21" s="591" customFormat="1">
      <c r="A51" s="402">
        <v>8</v>
      </c>
      <c r="B51" s="585" t="s">
        <v>1614</v>
      </c>
      <c r="C51" s="585" t="s">
        <v>1615</v>
      </c>
      <c r="D51" s="585" t="s">
        <v>1616</v>
      </c>
      <c r="E51" s="582" t="s">
        <v>1680</v>
      </c>
      <c r="F51" s="582">
        <v>129142</v>
      </c>
      <c r="G51" s="582">
        <v>1982</v>
      </c>
      <c r="H51" s="582" t="s">
        <v>1617</v>
      </c>
      <c r="I51" s="582" t="s">
        <v>1618</v>
      </c>
      <c r="J51" s="582">
        <v>12350</v>
      </c>
      <c r="K51" s="582"/>
      <c r="L51" s="582">
        <v>6</v>
      </c>
      <c r="M51" s="582" t="s">
        <v>341</v>
      </c>
      <c r="N51" s="582" t="s">
        <v>341</v>
      </c>
      <c r="O51" s="600"/>
      <c r="P51" s="595">
        <v>45444</v>
      </c>
      <c r="Q51" s="595">
        <v>45808</v>
      </c>
      <c r="R51" s="596"/>
      <c r="S51" s="596"/>
    </row>
    <row r="52" spans="1:21" s="591" customFormat="1">
      <c r="A52" s="605"/>
      <c r="Q52" s="606"/>
      <c r="R52" s="606"/>
      <c r="S52" s="607"/>
      <c r="T52" s="607"/>
    </row>
    <row r="53" spans="1:21" s="591" customFormat="1">
      <c r="A53" s="574" t="s">
        <v>1685</v>
      </c>
      <c r="B53" s="574"/>
      <c r="C53" s="574"/>
      <c r="D53" s="574"/>
      <c r="E53" s="574"/>
      <c r="F53" s="608"/>
      <c r="Q53" s="606"/>
      <c r="R53" s="606"/>
      <c r="S53" s="607"/>
      <c r="T53" s="607"/>
    </row>
    <row r="54" spans="1:21" s="591" customFormat="1">
      <c r="A54" s="981" t="s">
        <v>24</v>
      </c>
      <c r="B54" s="982" t="s">
        <v>25</v>
      </c>
      <c r="C54" s="981" t="s">
        <v>26</v>
      </c>
      <c r="D54" s="981" t="s">
        <v>59</v>
      </c>
      <c r="E54" s="982" t="s">
        <v>57</v>
      </c>
      <c r="F54" s="981" t="s">
        <v>27</v>
      </c>
      <c r="G54" s="982" t="s">
        <v>13</v>
      </c>
      <c r="H54" s="981" t="s">
        <v>28</v>
      </c>
      <c r="I54" s="982" t="s">
        <v>1068</v>
      </c>
      <c r="J54" s="982" t="s">
        <v>1069</v>
      </c>
      <c r="K54" s="982" t="s">
        <v>1683</v>
      </c>
      <c r="L54" s="982" t="s">
        <v>30</v>
      </c>
      <c r="M54" s="982" t="s">
        <v>305</v>
      </c>
      <c r="N54" s="982" t="s">
        <v>58</v>
      </c>
      <c r="O54" s="609" t="s">
        <v>31</v>
      </c>
      <c r="P54" s="985" t="s">
        <v>1638</v>
      </c>
      <c r="Q54" s="985"/>
      <c r="R54" s="871" t="s">
        <v>1639</v>
      </c>
      <c r="S54" s="871"/>
    </row>
    <row r="55" spans="1:21" s="591" customFormat="1" ht="28.8">
      <c r="A55" s="981"/>
      <c r="B55" s="982"/>
      <c r="C55" s="981"/>
      <c r="D55" s="981"/>
      <c r="E55" s="982"/>
      <c r="F55" s="981"/>
      <c r="G55" s="982"/>
      <c r="H55" s="981"/>
      <c r="I55" s="982"/>
      <c r="J55" s="982"/>
      <c r="K55" s="982"/>
      <c r="L55" s="982"/>
      <c r="M55" s="982"/>
      <c r="N55" s="982"/>
      <c r="O55" s="609" t="s">
        <v>34</v>
      </c>
      <c r="P55" s="985"/>
      <c r="Q55" s="985"/>
      <c r="R55" s="871"/>
      <c r="S55" s="871"/>
    </row>
    <row r="56" spans="1:21" s="591" customFormat="1">
      <c r="A56" s="582">
        <v>1</v>
      </c>
      <c r="B56" s="585" t="s">
        <v>1646</v>
      </c>
      <c r="C56" s="585" t="s">
        <v>1582</v>
      </c>
      <c r="D56" s="582"/>
      <c r="E56" s="582" t="s">
        <v>1647</v>
      </c>
      <c r="F56" s="582" t="s">
        <v>1648</v>
      </c>
      <c r="G56" s="582">
        <v>2023</v>
      </c>
      <c r="H56" s="582"/>
      <c r="I56" s="582">
        <v>552</v>
      </c>
      <c r="J56" s="582"/>
      <c r="K56" s="582"/>
      <c r="L56" s="582"/>
      <c r="M56" s="582" t="s">
        <v>341</v>
      </c>
      <c r="N56" s="582" t="s">
        <v>341</v>
      </c>
      <c r="O56" s="593">
        <v>6270</v>
      </c>
      <c r="P56" s="610">
        <v>45644</v>
      </c>
      <c r="Q56" s="610">
        <v>46008</v>
      </c>
      <c r="R56" s="610">
        <v>45644</v>
      </c>
      <c r="S56" s="610">
        <v>46008</v>
      </c>
    </row>
    <row r="57" spans="1:21">
      <c r="A57" s="587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586"/>
      <c r="Q57" s="586"/>
      <c r="R57" s="586"/>
      <c r="S57" s="586"/>
      <c r="T57" s="578"/>
    </row>
    <row r="58" spans="1:21">
      <c r="A58" s="573" t="s">
        <v>1649</v>
      </c>
      <c r="B58" s="573"/>
      <c r="C58" s="573"/>
      <c r="D58" s="573"/>
      <c r="E58" s="573"/>
      <c r="F58" s="573"/>
      <c r="G58" s="573"/>
      <c r="H58" s="573"/>
      <c r="I58" s="573"/>
      <c r="J58" s="573"/>
      <c r="K58" s="573"/>
      <c r="L58" s="573"/>
      <c r="M58" s="573"/>
      <c r="N58" s="573"/>
      <c r="O58" s="573"/>
      <c r="P58" s="573"/>
      <c r="Q58" s="573"/>
      <c r="R58" s="573"/>
      <c r="S58" s="573"/>
      <c r="T58" s="578"/>
      <c r="U58" s="578"/>
    </row>
    <row r="59" spans="1:21">
      <c r="A59" s="965" t="s">
        <v>24</v>
      </c>
      <c r="B59" s="970" t="s">
        <v>25</v>
      </c>
      <c r="C59" s="965" t="s">
        <v>26</v>
      </c>
      <c r="D59" s="965" t="s">
        <v>59</v>
      </c>
      <c r="E59" s="970" t="s">
        <v>57</v>
      </c>
      <c r="F59" s="965" t="s">
        <v>27</v>
      </c>
      <c r="G59" s="970" t="s">
        <v>13</v>
      </c>
      <c r="H59" s="965" t="s">
        <v>28</v>
      </c>
      <c r="I59" s="970" t="s">
        <v>1068</v>
      </c>
      <c r="J59" s="971" t="s">
        <v>1069</v>
      </c>
      <c r="K59" s="971" t="s">
        <v>1677</v>
      </c>
      <c r="L59" s="970" t="s">
        <v>30</v>
      </c>
      <c r="M59" s="970" t="s">
        <v>305</v>
      </c>
      <c r="N59" s="971" t="s">
        <v>58</v>
      </c>
      <c r="O59" s="464" t="s">
        <v>31</v>
      </c>
      <c r="P59" s="975" t="s">
        <v>1638</v>
      </c>
      <c r="Q59" s="976"/>
      <c r="R59" s="871" t="s">
        <v>1639</v>
      </c>
      <c r="S59" s="871"/>
      <c r="T59" s="578"/>
      <c r="U59" s="578"/>
    </row>
    <row r="60" spans="1:21" ht="28.8">
      <c r="A60" s="969"/>
      <c r="B60" s="971"/>
      <c r="C60" s="969"/>
      <c r="D60" s="969"/>
      <c r="E60" s="971"/>
      <c r="F60" s="969"/>
      <c r="G60" s="971"/>
      <c r="H60" s="969"/>
      <c r="I60" s="971"/>
      <c r="J60" s="980"/>
      <c r="K60" s="980"/>
      <c r="L60" s="971"/>
      <c r="M60" s="971"/>
      <c r="N60" s="979"/>
      <c r="O60" s="579" t="s">
        <v>34</v>
      </c>
      <c r="P60" s="977"/>
      <c r="Q60" s="978"/>
      <c r="R60" s="871"/>
      <c r="S60" s="871"/>
      <c r="T60" s="578"/>
      <c r="U60" s="578"/>
    </row>
    <row r="61" spans="1:21" s="591" customFormat="1">
      <c r="A61" s="402">
        <v>1</v>
      </c>
      <c r="B61" s="585" t="s">
        <v>1581</v>
      </c>
      <c r="C61" s="585" t="s">
        <v>1582</v>
      </c>
      <c r="D61" s="585">
        <v>610</v>
      </c>
      <c r="E61" s="582" t="s">
        <v>1568</v>
      </c>
      <c r="F61" s="582" t="s">
        <v>1583</v>
      </c>
      <c r="G61" s="582">
        <v>2000</v>
      </c>
      <c r="H61" s="582" t="s">
        <v>471</v>
      </c>
      <c r="I61" s="582" t="s">
        <v>1650</v>
      </c>
      <c r="J61" s="582"/>
      <c r="K61" s="582"/>
      <c r="L61" s="582">
        <v>0</v>
      </c>
      <c r="M61" s="582" t="s">
        <v>341</v>
      </c>
      <c r="N61" s="582" t="s">
        <v>341</v>
      </c>
      <c r="O61" s="600"/>
      <c r="P61" s="610">
        <v>45645</v>
      </c>
      <c r="Q61" s="610">
        <v>46009</v>
      </c>
      <c r="R61" s="596"/>
      <c r="S61" s="596"/>
    </row>
    <row r="62" spans="1:21" s="591" customFormat="1">
      <c r="A62" s="402">
        <v>2</v>
      </c>
      <c r="B62" s="585" t="s">
        <v>1574</v>
      </c>
      <c r="C62" s="585" t="s">
        <v>1575</v>
      </c>
      <c r="D62" s="585">
        <v>10</v>
      </c>
      <c r="E62" s="582" t="s">
        <v>1620</v>
      </c>
      <c r="F62" s="582" t="s">
        <v>1576</v>
      </c>
      <c r="G62" s="582">
        <v>1999</v>
      </c>
      <c r="H62" s="582" t="s">
        <v>1577</v>
      </c>
      <c r="I62" s="582" t="s">
        <v>1578</v>
      </c>
      <c r="J62" s="582"/>
      <c r="K62" s="582"/>
      <c r="L62" s="582">
        <v>6</v>
      </c>
      <c r="M62" s="582" t="s">
        <v>341</v>
      </c>
      <c r="N62" s="582" t="s">
        <v>341</v>
      </c>
      <c r="O62" s="600">
        <v>30000</v>
      </c>
      <c r="P62" s="595">
        <v>45444</v>
      </c>
      <c r="Q62" s="595">
        <v>45808</v>
      </c>
      <c r="R62" s="595">
        <v>45444</v>
      </c>
      <c r="S62" s="595">
        <v>45808</v>
      </c>
    </row>
    <row r="63" spans="1:21" s="613" customFormat="1">
      <c r="A63" s="473">
        <v>3</v>
      </c>
      <c r="B63" s="276" t="s">
        <v>1584</v>
      </c>
      <c r="C63" s="276" t="s">
        <v>1651</v>
      </c>
      <c r="D63" s="276" t="s">
        <v>1652</v>
      </c>
      <c r="E63" s="276" t="s">
        <v>1568</v>
      </c>
      <c r="F63" s="276" t="s">
        <v>1586</v>
      </c>
      <c r="G63" s="276">
        <v>2020</v>
      </c>
      <c r="H63" s="276" t="s">
        <v>471</v>
      </c>
      <c r="I63" s="276" t="s">
        <v>1653</v>
      </c>
      <c r="J63" s="276"/>
      <c r="K63" s="276"/>
      <c r="L63" s="276">
        <v>0</v>
      </c>
      <c r="M63" s="276" t="s">
        <v>341</v>
      </c>
      <c r="N63" s="276" t="s">
        <v>341</v>
      </c>
      <c r="O63" s="612">
        <v>5100</v>
      </c>
      <c r="P63" s="619">
        <v>45578</v>
      </c>
      <c r="Q63" s="619">
        <v>45942</v>
      </c>
      <c r="R63" s="619">
        <v>45578</v>
      </c>
      <c r="S63" s="619">
        <v>45942</v>
      </c>
      <c r="T63" s="560"/>
      <c r="U63" s="560"/>
    </row>
    <row r="64" spans="1:21" s="591" customFormat="1">
      <c r="A64" s="402">
        <v>4</v>
      </c>
      <c r="B64" s="585" t="s">
        <v>1571</v>
      </c>
      <c r="C64" s="585" t="s">
        <v>1654</v>
      </c>
      <c r="D64" s="585" t="s">
        <v>1572</v>
      </c>
      <c r="E64" s="582" t="s">
        <v>1655</v>
      </c>
      <c r="F64" s="582" t="s">
        <v>1573</v>
      </c>
      <c r="G64" s="582">
        <v>2021</v>
      </c>
      <c r="H64" s="582" t="s">
        <v>1656</v>
      </c>
      <c r="I64" s="582" t="s">
        <v>1657</v>
      </c>
      <c r="J64" s="582"/>
      <c r="K64" s="582"/>
      <c r="L64" s="582">
        <v>6</v>
      </c>
      <c r="M64" s="582" t="s">
        <v>341</v>
      </c>
      <c r="N64" s="582" t="s">
        <v>341</v>
      </c>
      <c r="O64" s="601">
        <v>1190000</v>
      </c>
      <c r="P64" s="610">
        <v>45636</v>
      </c>
      <c r="Q64" s="610">
        <v>46000</v>
      </c>
      <c r="R64" s="610">
        <v>45636</v>
      </c>
      <c r="S64" s="610">
        <v>46000</v>
      </c>
    </row>
    <row r="65" spans="1:21">
      <c r="A65" s="588">
        <v>5</v>
      </c>
      <c r="B65" s="473" t="s">
        <v>1658</v>
      </c>
      <c r="C65" s="473" t="s">
        <v>1659</v>
      </c>
      <c r="D65" s="473" t="s">
        <v>1579</v>
      </c>
      <c r="E65" s="588" t="s">
        <v>1679</v>
      </c>
      <c r="F65" s="588" t="s">
        <v>1580</v>
      </c>
      <c r="G65" s="588">
        <v>2006</v>
      </c>
      <c r="H65" s="588">
        <v>2148</v>
      </c>
      <c r="I65" s="588"/>
      <c r="J65" s="588" t="s">
        <v>1676</v>
      </c>
      <c r="K65" s="588" t="s">
        <v>1678</v>
      </c>
      <c r="L65" s="588">
        <v>9</v>
      </c>
      <c r="M65" s="588" t="s">
        <v>341</v>
      </c>
      <c r="N65" s="588" t="s">
        <v>341</v>
      </c>
      <c r="O65" s="589">
        <v>33000</v>
      </c>
      <c r="P65" s="620">
        <v>45662</v>
      </c>
      <c r="Q65" s="620">
        <v>46026</v>
      </c>
      <c r="R65" s="620">
        <v>45662</v>
      </c>
      <c r="S65" s="620">
        <v>46026</v>
      </c>
      <c r="T65" s="578"/>
      <c r="U65" s="578"/>
    </row>
    <row r="66" spans="1:21">
      <c r="A66" s="578"/>
      <c r="B66" s="560"/>
      <c r="C66" s="560"/>
      <c r="D66" s="560"/>
      <c r="E66" s="578"/>
      <c r="F66" s="578"/>
      <c r="G66" s="578"/>
      <c r="H66" s="578"/>
      <c r="I66" s="578"/>
      <c r="J66" s="578"/>
      <c r="K66" s="578"/>
      <c r="L66" s="578"/>
      <c r="M66" s="578"/>
      <c r="N66" s="578"/>
      <c r="O66" s="578"/>
      <c r="P66" s="578"/>
      <c r="Q66" s="578"/>
      <c r="R66" s="578"/>
      <c r="S66" s="578"/>
      <c r="T66" s="578"/>
      <c r="U66" s="578"/>
    </row>
    <row r="67" spans="1:21">
      <c r="A67" s="577" t="s">
        <v>1660</v>
      </c>
      <c r="B67" s="577"/>
      <c r="C67" s="577"/>
      <c r="D67" s="577"/>
      <c r="E67" s="577"/>
      <c r="F67" s="573"/>
      <c r="G67" s="573"/>
      <c r="H67" s="573"/>
      <c r="I67" s="573"/>
      <c r="J67" s="573"/>
      <c r="K67" s="573"/>
      <c r="L67" s="573"/>
      <c r="M67" s="573"/>
      <c r="N67" s="573"/>
      <c r="O67" s="573"/>
      <c r="P67" s="573"/>
      <c r="Q67" s="573"/>
      <c r="R67" s="578"/>
      <c r="S67" s="578"/>
    </row>
    <row r="68" spans="1:21">
      <c r="A68" s="965" t="s">
        <v>24</v>
      </c>
      <c r="B68" s="970" t="s">
        <v>25</v>
      </c>
      <c r="C68" s="965" t="s">
        <v>26</v>
      </c>
      <c r="D68" s="965" t="s">
        <v>59</v>
      </c>
      <c r="E68" s="970" t="s">
        <v>57</v>
      </c>
      <c r="F68" s="965" t="s">
        <v>27</v>
      </c>
      <c r="G68" s="970" t="s">
        <v>13</v>
      </c>
      <c r="H68" s="965" t="s">
        <v>28</v>
      </c>
      <c r="I68" s="970" t="s">
        <v>29</v>
      </c>
      <c r="J68" s="970" t="s">
        <v>30</v>
      </c>
      <c r="K68" s="970" t="s">
        <v>305</v>
      </c>
      <c r="L68" s="971" t="s">
        <v>58</v>
      </c>
      <c r="M68" s="464" t="s">
        <v>31</v>
      </c>
      <c r="N68" s="975" t="s">
        <v>1638</v>
      </c>
      <c r="O68" s="976"/>
      <c r="P68" s="871" t="s">
        <v>1639</v>
      </c>
      <c r="Q68" s="871"/>
      <c r="R68" s="578"/>
    </row>
    <row r="69" spans="1:21">
      <c r="A69" s="969"/>
      <c r="B69" s="971"/>
      <c r="C69" s="969"/>
      <c r="D69" s="969"/>
      <c r="E69" s="971"/>
      <c r="F69" s="969"/>
      <c r="G69" s="971"/>
      <c r="H69" s="969"/>
      <c r="I69" s="971"/>
      <c r="J69" s="971"/>
      <c r="K69" s="971"/>
      <c r="L69" s="979"/>
      <c r="M69" s="579" t="s">
        <v>34</v>
      </c>
      <c r="N69" s="983"/>
      <c r="O69" s="984"/>
      <c r="P69" s="868"/>
      <c r="Q69" s="868"/>
      <c r="R69" s="578"/>
    </row>
    <row r="70" spans="1:21" s="603" customFormat="1">
      <c r="A70" s="602">
        <v>1</v>
      </c>
      <c r="B70" s="585" t="s">
        <v>1604</v>
      </c>
      <c r="C70" s="585" t="s">
        <v>1605</v>
      </c>
      <c r="D70" s="585">
        <v>500</v>
      </c>
      <c r="E70" s="585" t="s">
        <v>1597</v>
      </c>
      <c r="F70" s="585" t="s">
        <v>1606</v>
      </c>
      <c r="G70" s="585">
        <v>2008</v>
      </c>
      <c r="H70" s="585" t="s">
        <v>1607</v>
      </c>
      <c r="I70" s="585" t="s">
        <v>1608</v>
      </c>
      <c r="J70" s="585">
        <v>2</v>
      </c>
      <c r="K70" s="585" t="s">
        <v>341</v>
      </c>
      <c r="L70" s="585" t="s">
        <v>341</v>
      </c>
      <c r="M70" s="585"/>
      <c r="N70" s="594">
        <v>45500</v>
      </c>
      <c r="O70" s="594">
        <v>45864</v>
      </c>
      <c r="P70" s="621"/>
      <c r="Q70" s="621"/>
    </row>
    <row r="71" spans="1:21" s="603" customFormat="1">
      <c r="A71" s="602">
        <v>2</v>
      </c>
      <c r="B71" s="585" t="s">
        <v>1612</v>
      </c>
      <c r="C71" s="585" t="s">
        <v>1651</v>
      </c>
      <c r="D71" s="585" t="s">
        <v>1661</v>
      </c>
      <c r="E71" s="585" t="s">
        <v>1568</v>
      </c>
      <c r="F71" s="585" t="s">
        <v>1613</v>
      </c>
      <c r="G71" s="585">
        <v>2020</v>
      </c>
      <c r="H71" s="585" t="s">
        <v>471</v>
      </c>
      <c r="I71" s="585" t="s">
        <v>1570</v>
      </c>
      <c r="J71" s="585">
        <v>0</v>
      </c>
      <c r="K71" s="585" t="s">
        <v>341</v>
      </c>
      <c r="L71" s="585" t="s">
        <v>341</v>
      </c>
      <c r="M71" s="614">
        <v>2800</v>
      </c>
      <c r="N71" s="622">
        <v>45578</v>
      </c>
      <c r="O71" s="622">
        <v>45942</v>
      </c>
      <c r="P71" s="622">
        <v>45578</v>
      </c>
      <c r="Q71" s="622">
        <v>45942</v>
      </c>
    </row>
    <row r="72" spans="1:21">
      <c r="A72" s="505">
        <v>3</v>
      </c>
      <c r="B72" s="276" t="s">
        <v>1662</v>
      </c>
      <c r="C72" s="276" t="s">
        <v>1560</v>
      </c>
      <c r="D72" s="276" t="s">
        <v>1663</v>
      </c>
      <c r="E72" s="505" t="s">
        <v>1664</v>
      </c>
      <c r="F72" s="505" t="s">
        <v>1603</v>
      </c>
      <c r="G72" s="505">
        <v>2023</v>
      </c>
      <c r="H72" s="505"/>
      <c r="I72" s="505"/>
      <c r="J72" s="505">
        <v>6</v>
      </c>
      <c r="K72" s="276" t="s">
        <v>341</v>
      </c>
      <c r="L72" s="276" t="s">
        <v>341</v>
      </c>
      <c r="M72" s="581">
        <v>1093962</v>
      </c>
      <c r="N72" s="620">
        <v>45624</v>
      </c>
      <c r="O72" s="620">
        <v>45988</v>
      </c>
      <c r="P72" s="620">
        <v>45624</v>
      </c>
      <c r="Q72" s="620">
        <v>45988</v>
      </c>
      <c r="R72" s="578"/>
    </row>
    <row r="73" spans="1:21">
      <c r="A73" s="623"/>
      <c r="B73" s="623"/>
      <c r="C73" s="623"/>
      <c r="D73" s="623"/>
      <c r="E73" s="623"/>
      <c r="F73" s="623"/>
      <c r="G73" s="623"/>
      <c r="H73" s="623"/>
      <c r="I73" s="623"/>
      <c r="J73" s="623"/>
      <c r="K73" s="633"/>
      <c r="L73" s="633"/>
      <c r="M73" s="623"/>
      <c r="N73" s="624"/>
      <c r="O73" s="625"/>
      <c r="P73" s="625"/>
      <c r="Q73" s="625"/>
      <c r="R73" s="625"/>
      <c r="S73" s="578"/>
    </row>
    <row r="74" spans="1:21">
      <c r="A74" s="573" t="s">
        <v>1665</v>
      </c>
      <c r="B74" s="573"/>
      <c r="C74" s="573"/>
      <c r="D74" s="573"/>
      <c r="E74" s="573"/>
      <c r="F74" s="573"/>
      <c r="G74" s="573"/>
      <c r="H74" s="573"/>
      <c r="I74" s="573"/>
      <c r="J74" s="573"/>
      <c r="K74" s="573"/>
      <c r="L74" s="573"/>
      <c r="M74" s="573"/>
      <c r="N74" s="573"/>
      <c r="O74" s="573"/>
      <c r="P74" s="573"/>
      <c r="Q74" s="573"/>
      <c r="R74" s="578"/>
      <c r="S74" s="578"/>
      <c r="T74" s="578"/>
    </row>
    <row r="75" spans="1:21">
      <c r="A75" s="965" t="s">
        <v>24</v>
      </c>
      <c r="B75" s="970" t="s">
        <v>25</v>
      </c>
      <c r="C75" s="965" t="s">
        <v>26</v>
      </c>
      <c r="D75" s="965" t="s">
        <v>59</v>
      </c>
      <c r="E75" s="970" t="s">
        <v>57</v>
      </c>
      <c r="F75" s="965" t="s">
        <v>27</v>
      </c>
      <c r="G75" s="970" t="s">
        <v>13</v>
      </c>
      <c r="H75" s="965" t="s">
        <v>28</v>
      </c>
      <c r="I75" s="970" t="s">
        <v>29</v>
      </c>
      <c r="J75" s="970" t="s">
        <v>30</v>
      </c>
      <c r="K75" s="970" t="s">
        <v>305</v>
      </c>
      <c r="L75" s="971" t="s">
        <v>58</v>
      </c>
      <c r="M75" s="464" t="s">
        <v>31</v>
      </c>
      <c r="N75" s="975" t="s">
        <v>1638</v>
      </c>
      <c r="O75" s="976"/>
      <c r="P75" s="871" t="s">
        <v>1639</v>
      </c>
      <c r="Q75" s="871"/>
      <c r="R75" s="578"/>
      <c r="S75" s="578"/>
    </row>
    <row r="76" spans="1:21">
      <c r="A76" s="969"/>
      <c r="B76" s="971"/>
      <c r="C76" s="969"/>
      <c r="D76" s="969"/>
      <c r="E76" s="971"/>
      <c r="F76" s="969"/>
      <c r="G76" s="971"/>
      <c r="H76" s="969"/>
      <c r="I76" s="971"/>
      <c r="J76" s="971"/>
      <c r="K76" s="971"/>
      <c r="L76" s="979"/>
      <c r="M76" s="579" t="s">
        <v>34</v>
      </c>
      <c r="N76" s="983"/>
      <c r="O76" s="984"/>
      <c r="P76" s="868"/>
      <c r="Q76" s="868"/>
      <c r="R76" s="578"/>
      <c r="S76" s="578"/>
    </row>
    <row r="77" spans="1:21">
      <c r="A77" s="402">
        <v>1</v>
      </c>
      <c r="B77" s="585" t="s">
        <v>1559</v>
      </c>
      <c r="C77" s="585" t="s">
        <v>1560</v>
      </c>
      <c r="D77" s="585" t="s">
        <v>1666</v>
      </c>
      <c r="E77" s="582" t="s">
        <v>1655</v>
      </c>
      <c r="F77" s="582" t="s">
        <v>1561</v>
      </c>
      <c r="G77" s="582">
        <v>2016</v>
      </c>
      <c r="H77" s="582" t="s">
        <v>1562</v>
      </c>
      <c r="I77" s="582" t="s">
        <v>1563</v>
      </c>
      <c r="J77" s="582">
        <v>6</v>
      </c>
      <c r="K77" s="582" t="s">
        <v>341</v>
      </c>
      <c r="L77" s="582" t="s">
        <v>341</v>
      </c>
      <c r="M77" s="626">
        <v>660000</v>
      </c>
      <c r="N77" s="595">
        <v>45444</v>
      </c>
      <c r="O77" s="595">
        <v>45808</v>
      </c>
      <c r="P77" s="595">
        <v>45444</v>
      </c>
      <c r="Q77" s="595">
        <v>45808</v>
      </c>
      <c r="R77" s="578"/>
      <c r="S77" s="578"/>
    </row>
    <row r="78" spans="1:21">
      <c r="A78" s="402">
        <v>2</v>
      </c>
      <c r="B78" s="585" t="s">
        <v>1565</v>
      </c>
      <c r="C78" s="585" t="s">
        <v>1566</v>
      </c>
      <c r="D78" s="585" t="s">
        <v>1567</v>
      </c>
      <c r="E78" s="582" t="s">
        <v>1568</v>
      </c>
      <c r="F78" s="582" t="s">
        <v>1569</v>
      </c>
      <c r="G78" s="582">
        <v>2017</v>
      </c>
      <c r="H78" s="582" t="s">
        <v>471</v>
      </c>
      <c r="I78" s="582" t="s">
        <v>1570</v>
      </c>
      <c r="J78" s="582">
        <v>0</v>
      </c>
      <c r="K78" s="582" t="s">
        <v>341</v>
      </c>
      <c r="L78" s="582" t="s">
        <v>341</v>
      </c>
      <c r="M78" s="626"/>
      <c r="N78" s="595">
        <v>45444</v>
      </c>
      <c r="O78" s="595">
        <v>45808</v>
      </c>
      <c r="P78" s="582"/>
      <c r="Q78" s="582"/>
      <c r="R78" s="578"/>
      <c r="S78" s="578"/>
    </row>
    <row r="79" spans="1:21">
      <c r="A79" s="580"/>
      <c r="B79" s="580"/>
      <c r="C79" s="580"/>
      <c r="D79" s="580"/>
      <c r="E79" s="580"/>
      <c r="F79" s="580"/>
      <c r="G79" s="580"/>
      <c r="H79" s="580"/>
      <c r="I79" s="580"/>
      <c r="J79" s="580"/>
      <c r="K79" s="580"/>
      <c r="L79" s="580"/>
      <c r="M79" s="580"/>
      <c r="N79" s="580"/>
      <c r="O79" s="580"/>
      <c r="P79" s="580"/>
      <c r="Q79" s="580"/>
      <c r="R79" s="578"/>
      <c r="S79" s="578"/>
      <c r="T79" s="578"/>
    </row>
    <row r="80" spans="1:21">
      <c r="A80" s="573" t="s">
        <v>1667</v>
      </c>
      <c r="B80" s="573"/>
      <c r="C80" s="573"/>
      <c r="D80" s="573"/>
      <c r="E80" s="573"/>
      <c r="F80" s="573"/>
      <c r="G80" s="573"/>
      <c r="H80" s="573"/>
      <c r="I80" s="573"/>
      <c r="J80" s="573"/>
      <c r="K80" s="573"/>
      <c r="L80" s="573"/>
      <c r="M80" s="573"/>
      <c r="N80" s="573"/>
      <c r="O80" s="573"/>
      <c r="P80" s="573"/>
      <c r="Q80" s="573"/>
      <c r="R80" s="578"/>
      <c r="S80" s="578"/>
      <c r="T80" s="578"/>
    </row>
    <row r="81" spans="1:21">
      <c r="A81" s="965" t="s">
        <v>24</v>
      </c>
      <c r="B81" s="970" t="s">
        <v>25</v>
      </c>
      <c r="C81" s="965" t="s">
        <v>26</v>
      </c>
      <c r="D81" s="965" t="s">
        <v>59</v>
      </c>
      <c r="E81" s="970" t="s">
        <v>57</v>
      </c>
      <c r="F81" s="965" t="s">
        <v>27</v>
      </c>
      <c r="G81" s="970" t="s">
        <v>13</v>
      </c>
      <c r="H81" s="965" t="s">
        <v>28</v>
      </c>
      <c r="I81" s="970" t="s">
        <v>29</v>
      </c>
      <c r="J81" s="970" t="s">
        <v>30</v>
      </c>
      <c r="K81" s="970" t="s">
        <v>305</v>
      </c>
      <c r="L81" s="971" t="s">
        <v>58</v>
      </c>
      <c r="M81" s="464" t="s">
        <v>31</v>
      </c>
      <c r="N81" s="975" t="s">
        <v>1638</v>
      </c>
      <c r="O81" s="976"/>
      <c r="P81" s="871" t="s">
        <v>1639</v>
      </c>
      <c r="Q81" s="871"/>
      <c r="R81" s="578"/>
      <c r="S81" s="578"/>
    </row>
    <row r="82" spans="1:21">
      <c r="A82" s="969"/>
      <c r="B82" s="971"/>
      <c r="C82" s="969"/>
      <c r="D82" s="969"/>
      <c r="E82" s="971"/>
      <c r="F82" s="969"/>
      <c r="G82" s="971"/>
      <c r="H82" s="969"/>
      <c r="I82" s="971"/>
      <c r="J82" s="971"/>
      <c r="K82" s="971"/>
      <c r="L82" s="979"/>
      <c r="M82" s="579" t="s">
        <v>34</v>
      </c>
      <c r="N82" s="983"/>
      <c r="O82" s="984"/>
      <c r="P82" s="868"/>
      <c r="Q82" s="868"/>
      <c r="R82" s="578"/>
      <c r="S82" s="578"/>
    </row>
    <row r="83" spans="1:21" s="603" customFormat="1">
      <c r="A83" s="602">
        <v>1</v>
      </c>
      <c r="B83" s="585" t="s">
        <v>1622</v>
      </c>
      <c r="C83" s="585" t="s">
        <v>1668</v>
      </c>
      <c r="D83" s="585" t="s">
        <v>1669</v>
      </c>
      <c r="E83" s="585" t="s">
        <v>1568</v>
      </c>
      <c r="F83" s="585" t="s">
        <v>1623</v>
      </c>
      <c r="G83" s="585">
        <v>2021</v>
      </c>
      <c r="H83" s="585" t="s">
        <v>471</v>
      </c>
      <c r="I83" s="585" t="s">
        <v>1670</v>
      </c>
      <c r="J83" s="585">
        <v>0</v>
      </c>
      <c r="K83" s="585" t="s">
        <v>341</v>
      </c>
      <c r="L83" s="585" t="s">
        <v>341</v>
      </c>
      <c r="M83" s="585"/>
      <c r="N83" s="615">
        <v>45598</v>
      </c>
      <c r="O83" s="615">
        <v>45962</v>
      </c>
      <c r="P83" s="585"/>
      <c r="Q83" s="585"/>
    </row>
    <row r="84" spans="1:21">
      <c r="A84" s="578"/>
      <c r="B84" s="578"/>
      <c r="C84" s="578"/>
      <c r="D84" s="578"/>
      <c r="E84" s="578"/>
      <c r="F84" s="578"/>
      <c r="G84" s="578"/>
      <c r="H84" s="578"/>
      <c r="I84" s="578"/>
      <c r="J84" s="578"/>
      <c r="K84" s="578"/>
      <c r="L84" s="578"/>
      <c r="M84" s="578"/>
      <c r="N84" s="578"/>
      <c r="O84" s="578"/>
      <c r="P84" s="578"/>
      <c r="Q84" s="578"/>
      <c r="R84" s="578"/>
      <c r="S84" s="578"/>
      <c r="T84" s="578"/>
    </row>
    <row r="85" spans="1:21">
      <c r="A85" s="578"/>
      <c r="B85" s="578"/>
      <c r="C85" s="578"/>
      <c r="D85" s="578"/>
      <c r="E85" s="578"/>
      <c r="F85" s="578"/>
      <c r="G85" s="578"/>
      <c r="H85" s="578"/>
      <c r="I85" s="578"/>
      <c r="J85" s="578"/>
      <c r="K85" s="578"/>
      <c r="L85" s="578"/>
      <c r="M85" s="578"/>
      <c r="N85" s="578"/>
      <c r="O85" s="578"/>
      <c r="P85" s="578"/>
      <c r="Q85" s="578"/>
      <c r="R85" s="578"/>
      <c r="S85" s="578"/>
      <c r="T85" s="578"/>
    </row>
    <row r="86" spans="1:21">
      <c r="A86" s="577" t="s">
        <v>1671</v>
      </c>
      <c r="B86" s="577"/>
      <c r="C86" s="577"/>
      <c r="D86" s="577"/>
      <c r="E86" s="577"/>
      <c r="F86" s="573"/>
      <c r="G86" s="573"/>
      <c r="H86" s="573"/>
      <c r="I86" s="573"/>
      <c r="J86" s="573"/>
      <c r="K86" s="573"/>
      <c r="L86" s="573"/>
      <c r="M86" s="573"/>
      <c r="N86" s="573"/>
      <c r="O86" s="573"/>
      <c r="P86" s="573"/>
      <c r="Q86" s="573"/>
      <c r="R86" s="578"/>
      <c r="S86" s="578"/>
      <c r="T86" s="578"/>
    </row>
    <row r="87" spans="1:21">
      <c r="A87" s="965" t="s">
        <v>24</v>
      </c>
      <c r="B87" s="970" t="s">
        <v>25</v>
      </c>
      <c r="C87" s="965" t="s">
        <v>26</v>
      </c>
      <c r="D87" s="965" t="s">
        <v>59</v>
      </c>
      <c r="E87" s="970" t="s">
        <v>57</v>
      </c>
      <c r="F87" s="965" t="s">
        <v>27</v>
      </c>
      <c r="G87" s="970" t="s">
        <v>13</v>
      </c>
      <c r="H87" s="965" t="s">
        <v>28</v>
      </c>
      <c r="I87" s="970" t="s">
        <v>29</v>
      </c>
      <c r="J87" s="970" t="s">
        <v>30</v>
      </c>
      <c r="K87" s="970" t="s">
        <v>305</v>
      </c>
      <c r="L87" s="971" t="s">
        <v>58</v>
      </c>
      <c r="M87" s="464" t="s">
        <v>31</v>
      </c>
      <c r="N87" s="975" t="s">
        <v>1638</v>
      </c>
      <c r="O87" s="976"/>
      <c r="P87" s="871" t="s">
        <v>1639</v>
      </c>
      <c r="Q87" s="871"/>
      <c r="R87" s="578"/>
      <c r="S87" s="578"/>
    </row>
    <row r="88" spans="1:21">
      <c r="A88" s="969"/>
      <c r="B88" s="971"/>
      <c r="C88" s="969"/>
      <c r="D88" s="969"/>
      <c r="E88" s="971"/>
      <c r="F88" s="969"/>
      <c r="G88" s="971"/>
      <c r="H88" s="969"/>
      <c r="I88" s="971"/>
      <c r="J88" s="971"/>
      <c r="K88" s="971"/>
      <c r="L88" s="979"/>
      <c r="M88" s="579" t="s">
        <v>34</v>
      </c>
      <c r="N88" s="983"/>
      <c r="O88" s="984"/>
      <c r="P88" s="868"/>
      <c r="Q88" s="868"/>
      <c r="R88" s="578"/>
      <c r="S88" s="578"/>
    </row>
    <row r="89" spans="1:21" s="591" customFormat="1">
      <c r="A89" s="402">
        <v>1</v>
      </c>
      <c r="B89" s="585" t="s">
        <v>1594</v>
      </c>
      <c r="C89" s="585" t="s">
        <v>1595</v>
      </c>
      <c r="D89" s="585" t="s">
        <v>1596</v>
      </c>
      <c r="E89" s="582" t="s">
        <v>1597</v>
      </c>
      <c r="F89" s="582" t="s">
        <v>1598</v>
      </c>
      <c r="G89" s="582">
        <v>2007</v>
      </c>
      <c r="H89" s="582" t="s">
        <v>1599</v>
      </c>
      <c r="I89" s="582" t="s">
        <v>1600</v>
      </c>
      <c r="J89" s="582">
        <v>2</v>
      </c>
      <c r="K89" s="582" t="s">
        <v>341</v>
      </c>
      <c r="L89" s="582" t="s">
        <v>341</v>
      </c>
      <c r="M89" s="626"/>
      <c r="N89" s="595">
        <v>45444</v>
      </c>
      <c r="O89" s="595">
        <v>45808</v>
      </c>
      <c r="P89" s="596"/>
      <c r="Q89" s="596"/>
    </row>
    <row r="90" spans="1:21" s="591" customFormat="1">
      <c r="A90" s="402">
        <v>2</v>
      </c>
      <c r="B90" s="585" t="s">
        <v>1587</v>
      </c>
      <c r="C90" s="585" t="s">
        <v>317</v>
      </c>
      <c r="D90" s="585" t="s">
        <v>1672</v>
      </c>
      <c r="E90" s="582" t="s">
        <v>1620</v>
      </c>
      <c r="F90" s="582" t="s">
        <v>1588</v>
      </c>
      <c r="G90" s="582">
        <v>2018</v>
      </c>
      <c r="H90" s="582" t="s">
        <v>1589</v>
      </c>
      <c r="I90" s="582" t="s">
        <v>1590</v>
      </c>
      <c r="J90" s="582">
        <v>6</v>
      </c>
      <c r="K90" s="582" t="s">
        <v>341</v>
      </c>
      <c r="L90" s="582" t="s">
        <v>341</v>
      </c>
      <c r="M90" s="626">
        <v>730000</v>
      </c>
      <c r="N90" s="595">
        <v>45444</v>
      </c>
      <c r="O90" s="595">
        <v>45808</v>
      </c>
      <c r="P90" s="595">
        <v>45444</v>
      </c>
      <c r="Q90" s="595">
        <v>45808</v>
      </c>
    </row>
    <row r="91" spans="1:21" s="603" customFormat="1">
      <c r="A91" s="602">
        <v>3</v>
      </c>
      <c r="B91" s="585" t="s">
        <v>1601</v>
      </c>
      <c r="C91" s="585" t="s">
        <v>1651</v>
      </c>
      <c r="D91" s="585" t="s">
        <v>1661</v>
      </c>
      <c r="E91" s="585" t="s">
        <v>1568</v>
      </c>
      <c r="F91" s="585" t="s">
        <v>1602</v>
      </c>
      <c r="G91" s="585">
        <v>2020</v>
      </c>
      <c r="H91" s="585" t="s">
        <v>471</v>
      </c>
      <c r="I91" s="585" t="s">
        <v>1673</v>
      </c>
      <c r="J91" s="585">
        <v>0</v>
      </c>
      <c r="K91" s="585" t="s">
        <v>341</v>
      </c>
      <c r="L91" s="585" t="s">
        <v>341</v>
      </c>
      <c r="M91" s="614">
        <v>2800</v>
      </c>
      <c r="N91" s="622">
        <v>45578</v>
      </c>
      <c r="O91" s="622">
        <v>45942</v>
      </c>
      <c r="P91" s="622">
        <v>45578</v>
      </c>
      <c r="Q91" s="622">
        <v>45942</v>
      </c>
    </row>
    <row r="92" spans="1:21">
      <c r="S92" s="578"/>
      <c r="T92" s="578"/>
    </row>
    <row r="93" spans="1:21">
      <c r="T93" s="578"/>
      <c r="U93" s="578"/>
    </row>
    <row r="94" spans="1:21">
      <c r="A94" s="577" t="s">
        <v>1631</v>
      </c>
      <c r="B94" s="577"/>
      <c r="C94" s="577"/>
      <c r="D94" s="577"/>
      <c r="E94" s="577"/>
      <c r="F94" s="573"/>
    </row>
    <row r="95" spans="1:21">
      <c r="A95" s="574" t="s">
        <v>1686</v>
      </c>
      <c r="B95" s="574"/>
      <c r="C95" s="574"/>
      <c r="D95" s="574"/>
      <c r="E95" s="574"/>
      <c r="F95" s="574"/>
      <c r="G95" s="578"/>
      <c r="H95" s="578"/>
      <c r="I95" s="578"/>
      <c r="J95" s="578"/>
      <c r="K95" s="578"/>
      <c r="L95" s="578"/>
      <c r="M95" s="578"/>
      <c r="N95" s="578"/>
      <c r="O95" s="578"/>
      <c r="P95" s="578"/>
      <c r="Q95" s="578"/>
      <c r="R95" s="578"/>
      <c r="S95" s="578"/>
    </row>
    <row r="96" spans="1:21">
      <c r="A96" s="965" t="s">
        <v>24</v>
      </c>
      <c r="B96" s="970" t="s">
        <v>25</v>
      </c>
      <c r="C96" s="965" t="s">
        <v>26</v>
      </c>
      <c r="D96" s="965" t="s">
        <v>59</v>
      </c>
      <c r="E96" s="970" t="s">
        <v>57</v>
      </c>
      <c r="F96" s="965" t="s">
        <v>27</v>
      </c>
      <c r="G96" s="970" t="s">
        <v>13</v>
      </c>
      <c r="H96" s="965" t="s">
        <v>28</v>
      </c>
      <c r="I96" s="970" t="s">
        <v>29</v>
      </c>
      <c r="J96" s="970" t="s">
        <v>30</v>
      </c>
      <c r="K96" s="970" t="s">
        <v>305</v>
      </c>
      <c r="L96" s="971" t="s">
        <v>58</v>
      </c>
      <c r="M96" s="179" t="s">
        <v>31</v>
      </c>
      <c r="N96" s="975" t="s">
        <v>1638</v>
      </c>
      <c r="O96" s="976"/>
      <c r="P96" s="871" t="s">
        <v>1639</v>
      </c>
      <c r="Q96" s="871"/>
    </row>
    <row r="97" spans="1:17">
      <c r="A97" s="969"/>
      <c r="B97" s="971"/>
      <c r="C97" s="969"/>
      <c r="D97" s="969"/>
      <c r="E97" s="971"/>
      <c r="F97" s="969"/>
      <c r="G97" s="971"/>
      <c r="H97" s="969"/>
      <c r="I97" s="971"/>
      <c r="J97" s="971"/>
      <c r="K97" s="971"/>
      <c r="L97" s="979"/>
      <c r="M97" s="611" t="s">
        <v>34</v>
      </c>
      <c r="N97" s="983"/>
      <c r="O97" s="984"/>
      <c r="P97" s="868"/>
      <c r="Q97" s="868"/>
    </row>
    <row r="98" spans="1:17">
      <c r="A98" s="505">
        <v>1</v>
      </c>
      <c r="B98" s="276" t="s">
        <v>1674</v>
      </c>
      <c r="C98" s="276" t="s">
        <v>1591</v>
      </c>
      <c r="D98" s="276" t="s">
        <v>1592</v>
      </c>
      <c r="E98" s="505" t="s">
        <v>1675</v>
      </c>
      <c r="F98" s="505" t="s">
        <v>1593</v>
      </c>
      <c r="G98" s="505">
        <v>2010</v>
      </c>
      <c r="H98" s="505">
        <v>2488</v>
      </c>
      <c r="I98" s="505">
        <v>2860</v>
      </c>
      <c r="J98" s="505">
        <v>5</v>
      </c>
      <c r="K98" s="276" t="s">
        <v>341</v>
      </c>
      <c r="L98" s="276" t="s">
        <v>341</v>
      </c>
      <c r="M98" s="581">
        <v>60000</v>
      </c>
      <c r="N98" s="592">
        <v>45464</v>
      </c>
      <c r="O98" s="592">
        <v>45828</v>
      </c>
      <c r="P98" s="592">
        <v>45464</v>
      </c>
      <c r="Q98" s="592">
        <v>45828</v>
      </c>
    </row>
  </sheetData>
  <mergeCells count="188"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P96:Q97"/>
    <mergeCell ref="P54:Q55"/>
    <mergeCell ref="R54:S55"/>
    <mergeCell ref="J96:J97"/>
    <mergeCell ref="K96:K97"/>
    <mergeCell ref="L96:L97"/>
    <mergeCell ref="N96:O97"/>
    <mergeCell ref="K54:K55"/>
    <mergeCell ref="L54:L55"/>
    <mergeCell ref="M54:M55"/>
    <mergeCell ref="N54:N55"/>
    <mergeCell ref="N87:O88"/>
    <mergeCell ref="P87:Q88"/>
    <mergeCell ref="J59:J60"/>
    <mergeCell ref="K59:K60"/>
    <mergeCell ref="N81:O82"/>
    <mergeCell ref="J87:J88"/>
    <mergeCell ref="K87:K88"/>
    <mergeCell ref="L87:L88"/>
    <mergeCell ref="P75:Q76"/>
    <mergeCell ref="N35:O35"/>
    <mergeCell ref="H54:H55"/>
    <mergeCell ref="I54:I55"/>
    <mergeCell ref="J54:J55"/>
    <mergeCell ref="E54:E55"/>
    <mergeCell ref="N42:N43"/>
    <mergeCell ref="F54:F55"/>
    <mergeCell ref="G54:G55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N75:O76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P81:Q82"/>
    <mergeCell ref="J68:J69"/>
    <mergeCell ref="K68:K69"/>
    <mergeCell ref="L68:L69"/>
    <mergeCell ref="N68:O69"/>
    <mergeCell ref="P68:Q69"/>
    <mergeCell ref="J75:J76"/>
    <mergeCell ref="K75:K76"/>
    <mergeCell ref="L75:L76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P42:Q43"/>
    <mergeCell ref="R42:S43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L59:L60"/>
    <mergeCell ref="M59:M60"/>
    <mergeCell ref="N59:N60"/>
    <mergeCell ref="P59:Q60"/>
    <mergeCell ref="R59:S60"/>
    <mergeCell ref="K42:K43"/>
    <mergeCell ref="J42:J43"/>
    <mergeCell ref="A54:A55"/>
    <mergeCell ref="B54:B55"/>
    <mergeCell ref="C54:C55"/>
    <mergeCell ref="D54:D55"/>
    <mergeCell ref="L42:L43"/>
    <mergeCell ref="M42:M43"/>
    <mergeCell ref="I14:I15"/>
    <mergeCell ref="J14:J15"/>
    <mergeCell ref="K14:K15"/>
    <mergeCell ref="A35:A36"/>
    <mergeCell ref="B35:B36"/>
    <mergeCell ref="C35:C36"/>
    <mergeCell ref="L27:L28"/>
    <mergeCell ref="D35:D36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35:E36"/>
    <mergeCell ref="F35:F36"/>
    <mergeCell ref="G35:G36"/>
    <mergeCell ref="H35:H36"/>
    <mergeCell ref="I35:I36"/>
    <mergeCell ref="L35:L3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A13:E13"/>
    <mergeCell ref="A4:F4"/>
    <mergeCell ref="A14:A15"/>
    <mergeCell ref="B14:B15"/>
    <mergeCell ref="C14:C15"/>
    <mergeCell ref="D14:D15"/>
    <mergeCell ref="E14:E15"/>
    <mergeCell ref="F14:F15"/>
    <mergeCell ref="A5:A6"/>
    <mergeCell ref="B5:B6"/>
    <mergeCell ref="C5:C6"/>
    <mergeCell ref="D5:D6"/>
    <mergeCell ref="E5:E6"/>
    <mergeCell ref="P35:Q35"/>
    <mergeCell ref="J35:J36"/>
    <mergeCell ref="K35:K36"/>
    <mergeCell ref="P5:Q5"/>
    <mergeCell ref="P14:Q14"/>
    <mergeCell ref="J5:J6"/>
    <mergeCell ref="K5:K6"/>
    <mergeCell ref="L5:L6"/>
    <mergeCell ref="F5:F6"/>
    <mergeCell ref="G5:G6"/>
    <mergeCell ref="H5:H6"/>
    <mergeCell ref="N5:O5"/>
    <mergeCell ref="J20:J21"/>
    <mergeCell ref="K20:K21"/>
    <mergeCell ref="L20:L21"/>
    <mergeCell ref="N20:O20"/>
    <mergeCell ref="I5:I6"/>
    <mergeCell ref="L14:L15"/>
    <mergeCell ref="N14:O14"/>
    <mergeCell ref="K27:K28"/>
    <mergeCell ref="N27:O27"/>
    <mergeCell ref="J27:J28"/>
    <mergeCell ref="G14:G15"/>
    <mergeCell ref="H14:H1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7:E94"/>
  <sheetViews>
    <sheetView workbookViewId="0">
      <selection activeCell="H53" sqref="H53"/>
    </sheetView>
  </sheetViews>
  <sheetFormatPr defaultRowHeight="14.4"/>
  <cols>
    <col min="1" max="1" width="7.33203125" customWidth="1"/>
    <col min="2" max="2" width="35.6640625" customWidth="1"/>
    <col min="3" max="3" width="21.5546875" customWidth="1"/>
    <col min="4" max="4" width="15.33203125" customWidth="1"/>
    <col min="5" max="5" width="17" customWidth="1"/>
    <col min="6" max="6" width="17.6640625" customWidth="1"/>
  </cols>
  <sheetData>
    <row r="7" spans="1:5">
      <c r="A7" s="373" t="s">
        <v>37</v>
      </c>
      <c r="B7" s="468" t="s">
        <v>1278</v>
      </c>
    </row>
    <row r="8" spans="1:5">
      <c r="A8" s="405" t="s">
        <v>11</v>
      </c>
      <c r="B8" s="405" t="s">
        <v>62</v>
      </c>
      <c r="C8" s="463" t="s">
        <v>45</v>
      </c>
      <c r="D8" s="463" t="s">
        <v>46</v>
      </c>
      <c r="E8" s="405" t="s">
        <v>63</v>
      </c>
    </row>
    <row r="9" spans="1:5" ht="28.8">
      <c r="A9" s="531" t="s">
        <v>47</v>
      </c>
      <c r="B9" s="528" t="s">
        <v>1424</v>
      </c>
      <c r="C9" s="532">
        <v>214767.49</v>
      </c>
      <c r="D9" s="531" t="s">
        <v>506</v>
      </c>
      <c r="E9" s="412">
        <v>2021</v>
      </c>
    </row>
    <row r="10" spans="1:5" ht="28.8">
      <c r="A10" s="533" t="s">
        <v>48</v>
      </c>
      <c r="B10" s="520" t="s">
        <v>1425</v>
      </c>
      <c r="C10" s="534">
        <v>215996.35</v>
      </c>
      <c r="D10" s="531" t="s">
        <v>506</v>
      </c>
      <c r="E10" s="412">
        <v>2021</v>
      </c>
    </row>
    <row r="11" spans="1:5">
      <c r="A11" s="533" t="s">
        <v>49</v>
      </c>
      <c r="B11" s="277" t="s">
        <v>1426</v>
      </c>
      <c r="C11" s="534">
        <v>45498.31</v>
      </c>
      <c r="D11" s="531" t="s">
        <v>506</v>
      </c>
      <c r="E11" s="412">
        <v>2021</v>
      </c>
    </row>
    <row r="12" spans="1:5">
      <c r="A12" s="535" t="s">
        <v>50</v>
      </c>
      <c r="B12" s="277" t="s">
        <v>1427</v>
      </c>
      <c r="C12" s="534">
        <v>22317.14</v>
      </c>
      <c r="D12" s="531" t="s">
        <v>506</v>
      </c>
      <c r="E12" s="412">
        <v>2019</v>
      </c>
    </row>
    <row r="13" spans="1:5">
      <c r="A13" s="535" t="s">
        <v>160</v>
      </c>
      <c r="B13" s="277" t="s">
        <v>1428</v>
      </c>
      <c r="C13" s="534">
        <v>136972.79999999999</v>
      </c>
      <c r="D13" s="531" t="s">
        <v>506</v>
      </c>
      <c r="E13" s="412">
        <v>2019</v>
      </c>
    </row>
    <row r="14" spans="1:5" ht="28.8">
      <c r="A14" s="535" t="s">
        <v>162</v>
      </c>
      <c r="B14" s="277" t="s">
        <v>1429</v>
      </c>
      <c r="C14" s="534">
        <v>173626.49</v>
      </c>
      <c r="D14" s="531" t="s">
        <v>506</v>
      </c>
      <c r="E14" s="412">
        <v>2021</v>
      </c>
    </row>
    <row r="15" spans="1:5">
      <c r="A15" s="535" t="s">
        <v>164</v>
      </c>
      <c r="B15" s="277" t="s">
        <v>1430</v>
      </c>
      <c r="C15" s="534">
        <v>67537.19</v>
      </c>
      <c r="D15" s="531" t="s">
        <v>506</v>
      </c>
      <c r="E15" s="412">
        <v>2021</v>
      </c>
    </row>
    <row r="16" spans="1:5">
      <c r="A16" s="535" t="s">
        <v>166</v>
      </c>
      <c r="B16" s="277" t="s">
        <v>1431</v>
      </c>
      <c r="C16" s="534">
        <v>144876.29</v>
      </c>
      <c r="D16" s="531" t="s">
        <v>506</v>
      </c>
      <c r="E16" s="412">
        <v>2021</v>
      </c>
    </row>
    <row r="17" spans="1:5" ht="28.8">
      <c r="A17" s="535" t="s">
        <v>168</v>
      </c>
      <c r="B17" s="277" t="s">
        <v>1432</v>
      </c>
      <c r="C17" s="534">
        <v>192339.17</v>
      </c>
      <c r="D17" s="531" t="s">
        <v>506</v>
      </c>
      <c r="E17" s="412">
        <v>2021</v>
      </c>
    </row>
    <row r="18" spans="1:5" ht="28.8">
      <c r="A18" s="535" t="s">
        <v>170</v>
      </c>
      <c r="B18" s="277" t="s">
        <v>1433</v>
      </c>
      <c r="C18" s="534">
        <v>100878.5</v>
      </c>
      <c r="D18" s="531" t="s">
        <v>506</v>
      </c>
      <c r="E18" s="412">
        <v>2021</v>
      </c>
    </row>
    <row r="19" spans="1:5">
      <c r="A19" s="535" t="s">
        <v>172</v>
      </c>
      <c r="B19" s="528" t="s">
        <v>1434</v>
      </c>
      <c r="C19" s="534">
        <v>216949.42</v>
      </c>
      <c r="D19" s="531" t="s">
        <v>506</v>
      </c>
      <c r="E19" s="412">
        <v>2021</v>
      </c>
    </row>
    <row r="20" spans="1:5" ht="28.8">
      <c r="A20" s="535" t="s">
        <v>174</v>
      </c>
      <c r="B20" s="528" t="s">
        <v>1435</v>
      </c>
      <c r="C20" s="534">
        <v>173671.62</v>
      </c>
      <c r="D20" s="531" t="s">
        <v>506</v>
      </c>
      <c r="E20" s="412">
        <v>2021</v>
      </c>
    </row>
    <row r="21" spans="1:5" ht="28.8">
      <c r="A21" s="535" t="s">
        <v>176</v>
      </c>
      <c r="B21" s="528" t="s">
        <v>1436</v>
      </c>
      <c r="C21" s="534">
        <v>133632.9</v>
      </c>
      <c r="D21" s="531" t="s">
        <v>506</v>
      </c>
      <c r="E21" s="412">
        <v>2021</v>
      </c>
    </row>
    <row r="22" spans="1:5" ht="28.8">
      <c r="A22" s="535" t="s">
        <v>178</v>
      </c>
      <c r="B22" s="277" t="s">
        <v>1437</v>
      </c>
      <c r="C22" s="534">
        <v>42518.5</v>
      </c>
      <c r="D22" s="531" t="s">
        <v>506</v>
      </c>
      <c r="E22" s="412">
        <v>2021</v>
      </c>
    </row>
    <row r="23" spans="1:5" ht="28.8">
      <c r="A23" s="535" t="s">
        <v>180</v>
      </c>
      <c r="B23" s="277" t="s">
        <v>1438</v>
      </c>
      <c r="C23" s="534">
        <v>177715.53</v>
      </c>
      <c r="D23" s="531" t="s">
        <v>506</v>
      </c>
      <c r="E23" s="412">
        <v>2021</v>
      </c>
    </row>
    <row r="24" spans="1:5">
      <c r="A24" s="535" t="s">
        <v>182</v>
      </c>
      <c r="B24" s="277" t="s">
        <v>1439</v>
      </c>
      <c r="C24" s="534">
        <v>43146.02</v>
      </c>
      <c r="D24" s="531" t="s">
        <v>506</v>
      </c>
      <c r="E24" s="412">
        <v>2021</v>
      </c>
    </row>
    <row r="25" spans="1:5">
      <c r="A25" s="535" t="s">
        <v>184</v>
      </c>
      <c r="B25" s="277" t="s">
        <v>1440</v>
      </c>
      <c r="C25" s="534">
        <v>22317.14</v>
      </c>
      <c r="D25" s="531" t="s">
        <v>506</v>
      </c>
      <c r="E25" s="412">
        <v>2019</v>
      </c>
    </row>
    <row r="26" spans="1:5">
      <c r="A26" s="535" t="s">
        <v>186</v>
      </c>
      <c r="B26" s="277" t="s">
        <v>1441</v>
      </c>
      <c r="C26" s="534">
        <v>22317.14</v>
      </c>
      <c r="D26" s="531" t="s">
        <v>506</v>
      </c>
      <c r="E26" s="412">
        <v>2019</v>
      </c>
    </row>
    <row r="27" spans="1:5">
      <c r="A27" s="535" t="s">
        <v>879</v>
      </c>
      <c r="B27" s="277" t="s">
        <v>1442</v>
      </c>
      <c r="C27" s="534">
        <v>22317.14</v>
      </c>
      <c r="D27" s="531" t="s">
        <v>506</v>
      </c>
      <c r="E27" s="412">
        <v>2019</v>
      </c>
    </row>
    <row r="28" spans="1:5">
      <c r="A28" s="535" t="s">
        <v>880</v>
      </c>
      <c r="B28" s="277" t="s">
        <v>1443</v>
      </c>
      <c r="C28" s="534">
        <v>16495.14</v>
      </c>
      <c r="D28" s="531" t="s">
        <v>506</v>
      </c>
      <c r="E28" s="412">
        <v>2019</v>
      </c>
    </row>
    <row r="29" spans="1:5">
      <c r="A29" s="535" t="s">
        <v>882</v>
      </c>
      <c r="B29" s="277" t="s">
        <v>1444</v>
      </c>
      <c r="C29" s="534">
        <v>12507.14</v>
      </c>
      <c r="D29" s="531" t="s">
        <v>506</v>
      </c>
      <c r="E29" s="412">
        <v>2019</v>
      </c>
    </row>
    <row r="30" spans="1:5">
      <c r="A30" s="535" t="s">
        <v>884</v>
      </c>
      <c r="B30" s="277" t="s">
        <v>1445</v>
      </c>
      <c r="C30" s="534">
        <v>20752.14</v>
      </c>
      <c r="D30" s="531" t="s">
        <v>506</v>
      </c>
      <c r="E30" s="412">
        <v>2019</v>
      </c>
    </row>
    <row r="31" spans="1:5">
      <c r="A31" s="535" t="s">
        <v>886</v>
      </c>
      <c r="B31" s="277" t="s">
        <v>1446</v>
      </c>
      <c r="C31" s="534">
        <v>22316.5</v>
      </c>
      <c r="D31" s="531" t="s">
        <v>506</v>
      </c>
      <c r="E31" s="412">
        <v>2019</v>
      </c>
    </row>
    <row r="32" spans="1:5">
      <c r="A32" s="535" t="s">
        <v>888</v>
      </c>
      <c r="B32" s="277" t="s">
        <v>1447</v>
      </c>
      <c r="C32" s="534">
        <v>12507.14</v>
      </c>
      <c r="D32" s="531" t="s">
        <v>506</v>
      </c>
      <c r="E32" s="412">
        <v>2019</v>
      </c>
    </row>
    <row r="33" spans="1:5">
      <c r="A33" s="535" t="s">
        <v>890</v>
      </c>
      <c r="B33" s="277" t="s">
        <v>1448</v>
      </c>
      <c r="C33" s="534">
        <v>16495.14</v>
      </c>
      <c r="D33" s="531" t="s">
        <v>506</v>
      </c>
      <c r="E33" s="412">
        <v>2019</v>
      </c>
    </row>
    <row r="34" spans="1:5">
      <c r="A34" s="535" t="s">
        <v>892</v>
      </c>
      <c r="B34" s="277" t="s">
        <v>1449</v>
      </c>
      <c r="C34" s="534">
        <v>22317.14</v>
      </c>
      <c r="D34" s="531" t="s">
        <v>506</v>
      </c>
      <c r="E34" s="412">
        <v>2019</v>
      </c>
    </row>
    <row r="35" spans="1:5">
      <c r="A35" s="535" t="s">
        <v>916</v>
      </c>
      <c r="B35" s="277" t="s">
        <v>1450</v>
      </c>
      <c r="C35" s="534">
        <v>12507.14</v>
      </c>
      <c r="D35" s="531" t="s">
        <v>506</v>
      </c>
      <c r="E35" s="412">
        <v>2019</v>
      </c>
    </row>
    <row r="36" spans="1:5">
      <c r="A36" s="535" t="s">
        <v>918</v>
      </c>
      <c r="B36" s="277" t="s">
        <v>1451</v>
      </c>
      <c r="C36" s="534">
        <v>16495.14</v>
      </c>
      <c r="D36" s="531" t="s">
        <v>506</v>
      </c>
      <c r="E36" s="412">
        <v>2019</v>
      </c>
    </row>
    <row r="37" spans="1:5">
      <c r="A37" s="535" t="s">
        <v>920</v>
      </c>
      <c r="B37" s="277" t="s">
        <v>1452</v>
      </c>
      <c r="C37" s="534">
        <v>22317.14</v>
      </c>
      <c r="D37" s="531" t="s">
        <v>506</v>
      </c>
      <c r="E37" s="412">
        <v>2019</v>
      </c>
    </row>
    <row r="38" spans="1:5">
      <c r="A38" s="535" t="s">
        <v>921</v>
      </c>
      <c r="B38" s="277" t="s">
        <v>1453</v>
      </c>
      <c r="C38" s="534">
        <v>20752.14</v>
      </c>
      <c r="D38" s="531" t="s">
        <v>506</v>
      </c>
      <c r="E38" s="412">
        <v>2019</v>
      </c>
    </row>
    <row r="39" spans="1:5">
      <c r="A39" s="535" t="s">
        <v>923</v>
      </c>
      <c r="B39" s="277" t="s">
        <v>1454</v>
      </c>
      <c r="C39" s="534">
        <v>16495.14</v>
      </c>
      <c r="D39" s="531" t="s">
        <v>506</v>
      </c>
      <c r="E39" s="412">
        <v>2019</v>
      </c>
    </row>
    <row r="40" spans="1:5">
      <c r="A40" s="535" t="s">
        <v>925</v>
      </c>
      <c r="B40" s="277" t="s">
        <v>1455</v>
      </c>
      <c r="C40" s="534">
        <v>16495.14</v>
      </c>
      <c r="D40" s="531" t="s">
        <v>506</v>
      </c>
      <c r="E40" s="412">
        <v>2019</v>
      </c>
    </row>
    <row r="41" spans="1:5">
      <c r="A41" s="535" t="s">
        <v>927</v>
      </c>
      <c r="B41" s="277" t="s">
        <v>1456</v>
      </c>
      <c r="C41" s="534">
        <v>16495.14</v>
      </c>
      <c r="D41" s="531" t="s">
        <v>506</v>
      </c>
      <c r="E41" s="412">
        <v>2019</v>
      </c>
    </row>
    <row r="42" spans="1:5">
      <c r="A42" s="535" t="s">
        <v>929</v>
      </c>
      <c r="B42" s="277" t="s">
        <v>1457</v>
      </c>
      <c r="C42" s="534">
        <v>12507.14</v>
      </c>
      <c r="D42" s="531" t="s">
        <v>506</v>
      </c>
      <c r="E42" s="412">
        <v>2019</v>
      </c>
    </row>
    <row r="43" spans="1:5">
      <c r="A43" s="535" t="s">
        <v>930</v>
      </c>
      <c r="B43" s="277" t="s">
        <v>1458</v>
      </c>
      <c r="C43" s="534">
        <v>20752.14</v>
      </c>
      <c r="D43" s="531" t="s">
        <v>506</v>
      </c>
      <c r="E43" s="412">
        <v>2019</v>
      </c>
    </row>
    <row r="44" spans="1:5">
      <c r="A44" s="535" t="s">
        <v>931</v>
      </c>
      <c r="B44" s="277" t="s">
        <v>1459</v>
      </c>
      <c r="C44" s="534">
        <v>20752.14</v>
      </c>
      <c r="D44" s="531" t="s">
        <v>506</v>
      </c>
      <c r="E44" s="412">
        <v>2019</v>
      </c>
    </row>
    <row r="45" spans="1:5">
      <c r="A45" s="535" t="s">
        <v>933</v>
      </c>
      <c r="B45" s="277" t="s">
        <v>1460</v>
      </c>
      <c r="C45" s="534">
        <v>22317.14</v>
      </c>
      <c r="D45" s="531" t="s">
        <v>506</v>
      </c>
      <c r="E45" s="412">
        <v>2019</v>
      </c>
    </row>
    <row r="46" spans="1:5">
      <c r="A46" s="535" t="s">
        <v>934</v>
      </c>
      <c r="B46" s="277" t="s">
        <v>1461</v>
      </c>
      <c r="C46" s="534">
        <v>12507.14</v>
      </c>
      <c r="D46" s="531" t="s">
        <v>506</v>
      </c>
      <c r="E46" s="412">
        <v>2019</v>
      </c>
    </row>
    <row r="47" spans="1:5">
      <c r="A47" s="535" t="s">
        <v>935</v>
      </c>
      <c r="B47" s="277" t="s">
        <v>1462</v>
      </c>
      <c r="C47" s="534">
        <v>22317.14</v>
      </c>
      <c r="D47" s="531" t="s">
        <v>506</v>
      </c>
      <c r="E47" s="412">
        <v>2019</v>
      </c>
    </row>
    <row r="48" spans="1:5">
      <c r="A48" s="535" t="s">
        <v>936</v>
      </c>
      <c r="B48" s="277" t="s">
        <v>1463</v>
      </c>
      <c r="C48" s="534">
        <v>12507.14</v>
      </c>
      <c r="D48" s="531" t="s">
        <v>506</v>
      </c>
      <c r="E48" s="412">
        <v>2019</v>
      </c>
    </row>
    <row r="49" spans="1:5">
      <c r="A49" s="535" t="s">
        <v>937</v>
      </c>
      <c r="B49" s="277" t="s">
        <v>1464</v>
      </c>
      <c r="C49" s="534">
        <v>16495.14</v>
      </c>
      <c r="D49" s="531" t="s">
        <v>506</v>
      </c>
      <c r="E49" s="412">
        <v>2019</v>
      </c>
    </row>
    <row r="50" spans="1:5">
      <c r="A50" s="535" t="s">
        <v>938</v>
      </c>
      <c r="B50" s="277" t="s">
        <v>1465</v>
      </c>
      <c r="C50" s="534">
        <v>22317.14</v>
      </c>
      <c r="D50" s="531" t="s">
        <v>506</v>
      </c>
      <c r="E50" s="412">
        <v>2019</v>
      </c>
    </row>
    <row r="51" spans="1:5">
      <c r="A51" s="535" t="s">
        <v>939</v>
      </c>
      <c r="B51" s="277" t="s">
        <v>1466</v>
      </c>
      <c r="C51" s="534">
        <v>16495.14</v>
      </c>
      <c r="D51" s="531" t="s">
        <v>506</v>
      </c>
      <c r="E51" s="412">
        <v>2019</v>
      </c>
    </row>
    <row r="52" spans="1:5">
      <c r="A52" s="535" t="s">
        <v>940</v>
      </c>
      <c r="B52" s="277" t="s">
        <v>1467</v>
      </c>
      <c r="C52" s="534">
        <v>12507.14</v>
      </c>
      <c r="D52" s="531" t="s">
        <v>506</v>
      </c>
      <c r="E52" s="412">
        <v>2019</v>
      </c>
    </row>
    <row r="53" spans="1:5">
      <c r="A53" s="535" t="s">
        <v>941</v>
      </c>
      <c r="B53" s="277" t="s">
        <v>1468</v>
      </c>
      <c r="C53" s="534">
        <v>12507.14</v>
      </c>
      <c r="D53" s="531" t="s">
        <v>506</v>
      </c>
      <c r="E53" s="412">
        <v>2019</v>
      </c>
    </row>
    <row r="54" spans="1:5">
      <c r="A54" s="535" t="s">
        <v>942</v>
      </c>
      <c r="B54" s="277" t="s">
        <v>1469</v>
      </c>
      <c r="C54" s="534">
        <v>12507.14</v>
      </c>
      <c r="D54" s="531" t="s">
        <v>506</v>
      </c>
      <c r="E54" s="412">
        <v>2019</v>
      </c>
    </row>
    <row r="55" spans="1:5">
      <c r="A55" s="535" t="s">
        <v>943</v>
      </c>
      <c r="B55" s="277" t="s">
        <v>1470</v>
      </c>
      <c r="C55" s="534">
        <v>12507.14</v>
      </c>
      <c r="D55" s="531" t="s">
        <v>506</v>
      </c>
      <c r="E55" s="412">
        <v>2019</v>
      </c>
    </row>
    <row r="56" spans="1:5">
      <c r="A56" s="535" t="s">
        <v>944</v>
      </c>
      <c r="B56" s="277" t="s">
        <v>1471</v>
      </c>
      <c r="C56" s="534">
        <v>12507.14</v>
      </c>
      <c r="D56" s="531" t="s">
        <v>506</v>
      </c>
      <c r="E56" s="412">
        <v>2019</v>
      </c>
    </row>
    <row r="57" spans="1:5">
      <c r="A57" s="535" t="s">
        <v>946</v>
      </c>
      <c r="B57" s="277" t="s">
        <v>1472</v>
      </c>
      <c r="C57" s="534">
        <v>22317.14</v>
      </c>
      <c r="D57" s="531" t="s">
        <v>506</v>
      </c>
      <c r="E57" s="412">
        <v>2019</v>
      </c>
    </row>
    <row r="58" spans="1:5">
      <c r="A58" s="535" t="s">
        <v>948</v>
      </c>
      <c r="B58" s="277" t="s">
        <v>1473</v>
      </c>
      <c r="C58" s="534">
        <v>20752.14</v>
      </c>
      <c r="D58" s="531" t="s">
        <v>506</v>
      </c>
      <c r="E58" s="412">
        <v>2019</v>
      </c>
    </row>
    <row r="59" spans="1:5">
      <c r="A59" s="535" t="s">
        <v>1474</v>
      </c>
      <c r="B59" s="277" t="s">
        <v>1475</v>
      </c>
      <c r="C59" s="534">
        <v>20752.14</v>
      </c>
      <c r="D59" s="531" t="s">
        <v>506</v>
      </c>
      <c r="E59" s="412">
        <v>2019</v>
      </c>
    </row>
    <row r="60" spans="1:5">
      <c r="A60" s="535" t="s">
        <v>1476</v>
      </c>
      <c r="B60" s="277" t="s">
        <v>1477</v>
      </c>
      <c r="C60" s="534">
        <v>16495.14</v>
      </c>
      <c r="D60" s="531" t="s">
        <v>506</v>
      </c>
      <c r="E60" s="412">
        <v>2019</v>
      </c>
    </row>
    <row r="61" spans="1:5">
      <c r="A61" s="535" t="s">
        <v>1478</v>
      </c>
      <c r="B61" s="277" t="s">
        <v>1479</v>
      </c>
      <c r="C61" s="534">
        <v>20752.14</v>
      </c>
      <c r="D61" s="531" t="s">
        <v>506</v>
      </c>
      <c r="E61" s="412">
        <v>2019</v>
      </c>
    </row>
    <row r="62" spans="1:5">
      <c r="A62" s="535" t="s">
        <v>1480</v>
      </c>
      <c r="B62" s="277" t="s">
        <v>1481</v>
      </c>
      <c r="C62" s="534">
        <v>12507.14</v>
      </c>
      <c r="D62" s="531" t="s">
        <v>506</v>
      </c>
      <c r="E62" s="412">
        <v>2019</v>
      </c>
    </row>
    <row r="63" spans="1:5">
      <c r="A63" s="535" t="s">
        <v>1482</v>
      </c>
      <c r="B63" s="277" t="s">
        <v>1483</v>
      </c>
      <c r="C63" s="534">
        <v>16495.14</v>
      </c>
      <c r="D63" s="531" t="s">
        <v>506</v>
      </c>
      <c r="E63" s="412">
        <v>2019</v>
      </c>
    </row>
    <row r="64" spans="1:5">
      <c r="A64" s="535" t="s">
        <v>1484</v>
      </c>
      <c r="B64" s="277" t="s">
        <v>1485</v>
      </c>
      <c r="C64" s="534">
        <v>16495.14</v>
      </c>
      <c r="D64" s="531" t="s">
        <v>506</v>
      </c>
      <c r="E64" s="412">
        <v>2019</v>
      </c>
    </row>
    <row r="65" spans="1:5">
      <c r="A65" s="535" t="s">
        <v>1486</v>
      </c>
      <c r="B65" s="277" t="s">
        <v>1487</v>
      </c>
      <c r="C65" s="534">
        <v>80878.649999999994</v>
      </c>
      <c r="D65" s="531" t="s">
        <v>506</v>
      </c>
      <c r="E65" s="412">
        <v>2023</v>
      </c>
    </row>
    <row r="66" spans="1:5">
      <c r="A66" s="535" t="s">
        <v>1488</v>
      </c>
      <c r="B66" s="277" t="s">
        <v>1141</v>
      </c>
      <c r="C66" s="534">
        <v>155793.10999999999</v>
      </c>
      <c r="D66" s="531" t="s">
        <v>506</v>
      </c>
      <c r="E66" s="412">
        <v>2021</v>
      </c>
    </row>
    <row r="67" spans="1:5">
      <c r="A67" s="535" t="s">
        <v>1489</v>
      </c>
      <c r="B67" s="277" t="s">
        <v>1490</v>
      </c>
      <c r="C67" s="534">
        <v>151713.24</v>
      </c>
      <c r="D67" s="531" t="s">
        <v>506</v>
      </c>
      <c r="E67" s="412">
        <v>2022</v>
      </c>
    </row>
    <row r="68" spans="1:5">
      <c r="A68" s="535" t="s">
        <v>1491</v>
      </c>
      <c r="B68" s="277"/>
      <c r="C68" s="534"/>
      <c r="D68" s="531" t="s">
        <v>506</v>
      </c>
      <c r="E68" s="412">
        <v>2020</v>
      </c>
    </row>
    <row r="69" spans="1:5">
      <c r="A69" s="536"/>
      <c r="B69" s="15"/>
      <c r="C69" s="537"/>
      <c r="D69" s="536"/>
    </row>
    <row r="70" spans="1:5">
      <c r="A70" s="536"/>
      <c r="B70" s="15"/>
      <c r="C70" s="537">
        <f>SUM(C9:C67)</f>
        <v>3190796.6800000044</v>
      </c>
      <c r="D70" s="536"/>
    </row>
    <row r="71" spans="1:5">
      <c r="A71" s="536"/>
      <c r="B71" s="539" t="s">
        <v>1492</v>
      </c>
      <c r="C71" s="536"/>
      <c r="D71" s="536"/>
    </row>
    <row r="72" spans="1:5">
      <c r="A72" s="405" t="s">
        <v>11</v>
      </c>
      <c r="B72" s="405" t="s">
        <v>62</v>
      </c>
      <c r="C72" s="405" t="s">
        <v>45</v>
      </c>
      <c r="D72" s="405" t="s">
        <v>46</v>
      </c>
      <c r="E72" s="405" t="s">
        <v>63</v>
      </c>
    </row>
    <row r="73" spans="1:5">
      <c r="A73" s="533" t="s">
        <v>47</v>
      </c>
      <c r="B73" s="277" t="s">
        <v>1442</v>
      </c>
      <c r="C73" s="534">
        <v>12225.14</v>
      </c>
      <c r="D73" s="533" t="s">
        <v>506</v>
      </c>
      <c r="E73" s="412">
        <v>2019</v>
      </c>
    </row>
    <row r="74" spans="1:5">
      <c r="A74" s="533" t="s">
        <v>48</v>
      </c>
      <c r="B74" s="277" t="s">
        <v>1441</v>
      </c>
      <c r="C74" s="534">
        <v>13689.14</v>
      </c>
      <c r="D74" s="533" t="s">
        <v>506</v>
      </c>
      <c r="E74" s="412">
        <v>2019</v>
      </c>
    </row>
    <row r="75" spans="1:5">
      <c r="A75" s="533" t="s">
        <v>49</v>
      </c>
      <c r="B75" s="277" t="s">
        <v>1445</v>
      </c>
      <c r="C75" s="534">
        <v>13689.14</v>
      </c>
      <c r="D75" s="533" t="s">
        <v>506</v>
      </c>
      <c r="E75" s="412">
        <v>2019</v>
      </c>
    </row>
    <row r="76" spans="1:5">
      <c r="A76" s="535" t="s">
        <v>50</v>
      </c>
      <c r="B76" s="277" t="s">
        <v>1447</v>
      </c>
      <c r="C76" s="534">
        <v>13689.14</v>
      </c>
      <c r="D76" s="533" t="s">
        <v>506</v>
      </c>
      <c r="E76" s="412">
        <v>2019</v>
      </c>
    </row>
    <row r="77" spans="1:5">
      <c r="A77" s="533" t="s">
        <v>160</v>
      </c>
      <c r="B77" s="277" t="s">
        <v>1449</v>
      </c>
      <c r="C77" s="534">
        <v>13689.14</v>
      </c>
      <c r="D77" s="533" t="s">
        <v>506</v>
      </c>
      <c r="E77" s="412">
        <v>2019</v>
      </c>
    </row>
    <row r="78" spans="1:5">
      <c r="A78" s="533" t="s">
        <v>162</v>
      </c>
      <c r="B78" s="277" t="s">
        <v>1450</v>
      </c>
      <c r="C78" s="534">
        <v>13689.14</v>
      </c>
      <c r="D78" s="533" t="s">
        <v>506</v>
      </c>
      <c r="E78" s="412">
        <v>2019</v>
      </c>
    </row>
    <row r="79" spans="1:5">
      <c r="A79" s="533" t="s">
        <v>164</v>
      </c>
      <c r="B79" s="277" t="s">
        <v>1451</v>
      </c>
      <c r="C79" s="534">
        <v>13689.14</v>
      </c>
      <c r="D79" s="533" t="s">
        <v>506</v>
      </c>
      <c r="E79" s="412">
        <v>2019</v>
      </c>
    </row>
    <row r="80" spans="1:5">
      <c r="A80" s="535" t="s">
        <v>166</v>
      </c>
      <c r="B80" s="277" t="s">
        <v>1452</v>
      </c>
      <c r="C80" s="534">
        <v>12225.14</v>
      </c>
      <c r="D80" s="533" t="s">
        <v>506</v>
      </c>
      <c r="E80" s="412">
        <v>2019</v>
      </c>
    </row>
    <row r="81" spans="1:5">
      <c r="A81" s="533" t="s">
        <v>168</v>
      </c>
      <c r="B81" s="277" t="s">
        <v>1453</v>
      </c>
      <c r="C81" s="534">
        <v>12225.14</v>
      </c>
      <c r="D81" s="533" t="s">
        <v>506</v>
      </c>
      <c r="E81" s="412">
        <v>2019</v>
      </c>
    </row>
    <row r="82" spans="1:5">
      <c r="A82" s="533" t="s">
        <v>170</v>
      </c>
      <c r="B82" s="277" t="s">
        <v>1454</v>
      </c>
      <c r="C82" s="534">
        <v>13689.14</v>
      </c>
      <c r="D82" s="533" t="s">
        <v>506</v>
      </c>
      <c r="E82" s="412">
        <v>2019</v>
      </c>
    </row>
    <row r="83" spans="1:5">
      <c r="A83" s="533" t="s">
        <v>172</v>
      </c>
      <c r="B83" s="277" t="s">
        <v>1460</v>
      </c>
      <c r="C83" s="534">
        <v>13689.14</v>
      </c>
      <c r="D83" s="533" t="s">
        <v>506</v>
      </c>
      <c r="E83" s="412">
        <v>2019</v>
      </c>
    </row>
    <row r="84" spans="1:5">
      <c r="A84" s="535" t="s">
        <v>174</v>
      </c>
      <c r="B84" s="277" t="s">
        <v>1463</v>
      </c>
      <c r="C84" s="534">
        <v>12225.14</v>
      </c>
      <c r="D84" s="533" t="s">
        <v>506</v>
      </c>
      <c r="E84" s="412">
        <v>2019</v>
      </c>
    </row>
    <row r="85" spans="1:5">
      <c r="A85" s="533" t="s">
        <v>176</v>
      </c>
      <c r="B85" s="277" t="s">
        <v>1470</v>
      </c>
      <c r="C85" s="534">
        <v>13689.14</v>
      </c>
      <c r="D85" s="533" t="s">
        <v>506</v>
      </c>
      <c r="E85" s="412">
        <v>2019</v>
      </c>
    </row>
    <row r="86" spans="1:5">
      <c r="A86" s="533" t="s">
        <v>178</v>
      </c>
      <c r="B86" s="277" t="s">
        <v>1465</v>
      </c>
      <c r="C86" s="534">
        <v>13689.14</v>
      </c>
      <c r="D86" s="533" t="s">
        <v>506</v>
      </c>
      <c r="E86" s="412">
        <v>2019</v>
      </c>
    </row>
    <row r="87" spans="1:5">
      <c r="A87" s="533" t="s">
        <v>180</v>
      </c>
      <c r="B87" s="540" t="s">
        <v>1493</v>
      </c>
      <c r="C87" s="534">
        <v>12225.14</v>
      </c>
      <c r="D87" s="533" t="s">
        <v>506</v>
      </c>
      <c r="E87" s="412">
        <v>2019</v>
      </c>
    </row>
    <row r="88" spans="1:5">
      <c r="A88" s="535" t="s">
        <v>182</v>
      </c>
      <c r="B88" s="277" t="s">
        <v>1477</v>
      </c>
      <c r="C88" s="534">
        <v>12225.14</v>
      </c>
      <c r="D88" s="533" t="s">
        <v>506</v>
      </c>
      <c r="E88" s="412">
        <v>2019</v>
      </c>
    </row>
    <row r="89" spans="1:5">
      <c r="A89" s="533" t="s">
        <v>184</v>
      </c>
      <c r="B89" s="277" t="s">
        <v>1479</v>
      </c>
      <c r="C89" s="534">
        <v>12225.14</v>
      </c>
      <c r="D89" s="533" t="s">
        <v>506</v>
      </c>
      <c r="E89" s="412">
        <v>2019</v>
      </c>
    </row>
    <row r="90" spans="1:5">
      <c r="A90" s="541"/>
      <c r="B90" s="15"/>
      <c r="C90" s="537"/>
      <c r="D90" s="536"/>
    </row>
    <row r="91" spans="1:5">
      <c r="A91" s="538"/>
      <c r="B91" s="6"/>
      <c r="C91" s="542">
        <f>SUM(C73:C89)</f>
        <v>222467.38000000006</v>
      </c>
      <c r="D91" s="538"/>
    </row>
    <row r="92" spans="1:5">
      <c r="A92" s="536"/>
      <c r="C92" s="536"/>
      <c r="D92" s="536"/>
    </row>
    <row r="93" spans="1:5">
      <c r="A93" s="536"/>
      <c r="C93" s="537">
        <f>C70+C91</f>
        <v>3413264.0600000042</v>
      </c>
      <c r="D93" s="536"/>
    </row>
    <row r="94" spans="1:5">
      <c r="A94" s="536"/>
      <c r="C94" s="536"/>
      <c r="D94" s="53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27C8B-AD15-46E5-A721-A05F6FB8854F}">
  <dimension ref="A3:H25"/>
  <sheetViews>
    <sheetView tabSelected="1" topLeftCell="A13" workbookViewId="0">
      <selection activeCell="I21" sqref="I21"/>
    </sheetView>
  </sheetViews>
  <sheetFormatPr defaultRowHeight="14.4"/>
  <cols>
    <col min="2" max="2" width="26.88671875" customWidth="1"/>
    <col min="3" max="3" width="19.5546875" customWidth="1"/>
    <col min="4" max="4" width="17.21875" customWidth="1"/>
    <col min="5" max="6" width="17.6640625" customWidth="1"/>
    <col min="7" max="7" width="19.88671875" customWidth="1"/>
  </cols>
  <sheetData>
    <row r="3" spans="1:8">
      <c r="A3" s="623"/>
      <c r="B3" s="623"/>
      <c r="C3" s="623"/>
      <c r="D3" s="623"/>
      <c r="E3" s="623"/>
      <c r="F3" s="623" t="s">
        <v>1723</v>
      </c>
      <c r="G3" s="623"/>
      <c r="H3" s="623"/>
    </row>
    <row r="4" spans="1:8" ht="15" thickBot="1">
      <c r="A4" s="623" t="s">
        <v>1707</v>
      </c>
      <c r="B4" s="623"/>
      <c r="C4" s="623"/>
      <c r="D4" s="623"/>
      <c r="E4" s="623"/>
      <c r="F4" s="623"/>
      <c r="G4" s="623"/>
      <c r="H4" s="623"/>
    </row>
    <row r="5" spans="1:8">
      <c r="A5" s="742"/>
      <c r="B5" s="988" t="s">
        <v>1708</v>
      </c>
      <c r="C5" s="988" t="s">
        <v>1709</v>
      </c>
      <c r="D5" s="990" t="s">
        <v>1710</v>
      </c>
      <c r="E5" s="988" t="s">
        <v>1711</v>
      </c>
      <c r="F5" s="992" t="s">
        <v>1712</v>
      </c>
      <c r="G5" s="986" t="s">
        <v>1713</v>
      </c>
    </row>
    <row r="6" spans="1:8" ht="15" thickBot="1">
      <c r="A6" s="766" t="s">
        <v>24</v>
      </c>
      <c r="B6" s="989"/>
      <c r="C6" s="989"/>
      <c r="D6" s="991"/>
      <c r="E6" s="989"/>
      <c r="F6" s="993"/>
      <c r="G6" s="987"/>
    </row>
    <row r="7" spans="1:8" ht="29.4" thickBot="1">
      <c r="A7" s="767">
        <v>1</v>
      </c>
      <c r="B7" s="772" t="s">
        <v>1714</v>
      </c>
      <c r="C7" s="768">
        <v>5274858.7699999996</v>
      </c>
      <c r="D7" s="768"/>
      <c r="E7" s="769">
        <v>3673729.39</v>
      </c>
      <c r="F7" s="770">
        <v>198706.36</v>
      </c>
      <c r="G7" s="771">
        <v>91906</v>
      </c>
    </row>
    <row r="8" spans="1:8" ht="43.8" thickBot="1">
      <c r="A8" s="798">
        <v>2</v>
      </c>
      <c r="B8" s="799" t="s">
        <v>1715</v>
      </c>
      <c r="C8" s="777">
        <v>3455330.8470000001</v>
      </c>
      <c r="D8" s="777"/>
      <c r="E8" s="777">
        <v>163600.32999999999</v>
      </c>
      <c r="F8" s="779">
        <v>52241.27</v>
      </c>
      <c r="G8" s="779">
        <v>16399.990000000002</v>
      </c>
    </row>
    <row r="9" spans="1:8" ht="29.4" thickBot="1">
      <c r="A9" s="772">
        <v>2</v>
      </c>
      <c r="B9" s="800" t="s">
        <v>225</v>
      </c>
      <c r="C9" s="768">
        <v>8541960</v>
      </c>
      <c r="D9" s="773"/>
      <c r="E9" s="774">
        <v>812349.19</v>
      </c>
      <c r="F9" s="775">
        <v>179000.25</v>
      </c>
      <c r="G9" s="775">
        <v>200810.29</v>
      </c>
    </row>
    <row r="10" spans="1:8" ht="15" thickBot="1">
      <c r="A10" s="776">
        <v>3</v>
      </c>
      <c r="B10" s="784" t="s">
        <v>1716</v>
      </c>
      <c r="C10" s="777">
        <v>8983137.5600000005</v>
      </c>
      <c r="D10" s="778"/>
      <c r="E10" s="774">
        <v>182620</v>
      </c>
      <c r="F10" s="779">
        <v>1604200.74</v>
      </c>
      <c r="G10" s="779">
        <v>64627.18</v>
      </c>
    </row>
    <row r="11" spans="1:8" ht="29.4" thickBot="1">
      <c r="A11" s="780">
        <v>4</v>
      </c>
      <c r="B11" s="801" t="s">
        <v>405</v>
      </c>
      <c r="C11" s="773">
        <v>338297.11</v>
      </c>
      <c r="D11" s="773">
        <v>2208745.86</v>
      </c>
      <c r="E11" s="774">
        <v>236220.05</v>
      </c>
      <c r="F11" s="781">
        <v>24566.41</v>
      </c>
      <c r="G11" s="781">
        <v>33872.080000000002</v>
      </c>
    </row>
    <row r="12" spans="1:8" ht="29.4" thickBot="1">
      <c r="A12" s="780">
        <v>5</v>
      </c>
      <c r="B12" s="801" t="s">
        <v>472</v>
      </c>
      <c r="C12" s="773">
        <v>3027545.37</v>
      </c>
      <c r="D12" s="773"/>
      <c r="E12" s="774">
        <v>201370.89</v>
      </c>
      <c r="F12" s="779">
        <v>79477.61</v>
      </c>
      <c r="G12" s="779">
        <v>15638.55</v>
      </c>
    </row>
    <row r="13" spans="1:8" ht="29.4" thickBot="1">
      <c r="A13" s="780">
        <v>6</v>
      </c>
      <c r="B13" s="801" t="s">
        <v>1141</v>
      </c>
      <c r="C13" s="773">
        <v>4230000</v>
      </c>
      <c r="D13" s="773">
        <v>38556.47</v>
      </c>
      <c r="E13" s="774">
        <v>435681.71</v>
      </c>
      <c r="F13" s="779">
        <v>52070.71</v>
      </c>
      <c r="G13" s="779">
        <v>74117.899999999994</v>
      </c>
    </row>
    <row r="14" spans="1:8" ht="43.8" thickBot="1">
      <c r="A14" s="780">
        <v>7</v>
      </c>
      <c r="B14" s="801" t="s">
        <v>1717</v>
      </c>
      <c r="C14" s="773">
        <v>14502600</v>
      </c>
      <c r="D14" s="773">
        <v>430452.66</v>
      </c>
      <c r="E14" s="774">
        <v>338394</v>
      </c>
      <c r="F14" s="779">
        <v>295931.24</v>
      </c>
      <c r="G14" s="779">
        <v>238899.22</v>
      </c>
    </row>
    <row r="15" spans="1:8" ht="29.4" thickBot="1">
      <c r="A15" s="780">
        <v>8</v>
      </c>
      <c r="B15" s="801" t="s">
        <v>1718</v>
      </c>
      <c r="C15" s="773">
        <v>4595703.83</v>
      </c>
      <c r="D15" s="773">
        <v>30000</v>
      </c>
      <c r="E15" s="774">
        <v>461057.6</v>
      </c>
      <c r="F15" s="779">
        <v>125103.19</v>
      </c>
      <c r="G15" s="779">
        <v>80943.17</v>
      </c>
    </row>
    <row r="16" spans="1:8" ht="58.2" thickBot="1">
      <c r="A16" s="780">
        <v>9</v>
      </c>
      <c r="B16" s="801" t="s">
        <v>595</v>
      </c>
      <c r="C16" s="773">
        <v>7566791.5099999998</v>
      </c>
      <c r="D16" s="773">
        <v>37330.199999999997</v>
      </c>
      <c r="E16" s="774">
        <v>1817327.4</v>
      </c>
      <c r="F16" s="779">
        <v>473347.7</v>
      </c>
      <c r="G16" s="779">
        <v>345320.96000000002</v>
      </c>
    </row>
    <row r="17" spans="1:7" ht="29.4" thickBot="1">
      <c r="A17" s="780">
        <v>10</v>
      </c>
      <c r="B17" s="801" t="s">
        <v>1719</v>
      </c>
      <c r="C17" s="773">
        <v>4631660.5599999996</v>
      </c>
      <c r="D17" s="768">
        <v>521812.44</v>
      </c>
      <c r="E17" s="774">
        <v>621646.78</v>
      </c>
      <c r="F17" s="779">
        <v>151719.34</v>
      </c>
      <c r="G17" s="779">
        <v>249484.71</v>
      </c>
    </row>
    <row r="18" spans="1:7" ht="29.4" thickBot="1">
      <c r="A18" s="780">
        <v>11</v>
      </c>
      <c r="B18" s="801" t="s">
        <v>1720</v>
      </c>
      <c r="C18" s="773">
        <v>10141768</v>
      </c>
      <c r="D18" s="777">
        <v>358764.63</v>
      </c>
      <c r="E18" s="782">
        <v>587494.32999999996</v>
      </c>
      <c r="F18" s="783">
        <v>168429.35</v>
      </c>
      <c r="G18" s="779">
        <v>150560.82</v>
      </c>
    </row>
    <row r="19" spans="1:7" ht="29.4" thickBot="1">
      <c r="A19" s="780">
        <v>12</v>
      </c>
      <c r="B19" s="801" t="s">
        <v>500</v>
      </c>
      <c r="C19" s="773">
        <v>1835793.41</v>
      </c>
      <c r="D19" s="773">
        <v>22450</v>
      </c>
      <c r="E19" s="774">
        <v>281983.19</v>
      </c>
      <c r="F19" s="779">
        <v>17642.16</v>
      </c>
      <c r="G19" s="779">
        <v>54229.84</v>
      </c>
    </row>
    <row r="20" spans="1:7" ht="15" thickBot="1">
      <c r="A20" s="780">
        <v>13</v>
      </c>
      <c r="B20" s="801" t="s">
        <v>1721</v>
      </c>
      <c r="C20" s="773">
        <v>12167789.48</v>
      </c>
      <c r="D20" s="773"/>
      <c r="E20" s="774">
        <v>811430.45</v>
      </c>
      <c r="F20" s="779">
        <v>21181.95</v>
      </c>
      <c r="G20" s="779">
        <v>158451.82999999999</v>
      </c>
    </row>
    <row r="21" spans="1:7" ht="15" thickBot="1">
      <c r="A21" s="767">
        <v>14</v>
      </c>
      <c r="B21" s="772" t="s">
        <v>1267</v>
      </c>
      <c r="C21" s="768">
        <v>259895.85</v>
      </c>
      <c r="D21" s="773"/>
      <c r="E21" s="774">
        <v>79451.850000000006</v>
      </c>
      <c r="F21" s="779"/>
      <c r="G21" s="779">
        <v>10019.49</v>
      </c>
    </row>
    <row r="22" spans="1:7" ht="15" thickBot="1">
      <c r="A22" s="776">
        <v>15</v>
      </c>
      <c r="B22" s="784" t="s">
        <v>1692</v>
      </c>
      <c r="C22" s="777">
        <v>12170909.220000001</v>
      </c>
      <c r="D22" s="785">
        <v>19164100.32</v>
      </c>
      <c r="E22" s="769">
        <v>6840753.5199999996</v>
      </c>
      <c r="F22" s="779">
        <v>500619.65</v>
      </c>
      <c r="G22" s="779">
        <v>137115.54999999999</v>
      </c>
    </row>
    <row r="23" spans="1:7" ht="29.4" thickBot="1">
      <c r="A23" s="776">
        <v>16</v>
      </c>
      <c r="B23" s="786" t="s">
        <v>1722</v>
      </c>
      <c r="C23" s="777"/>
      <c r="D23" s="777"/>
      <c r="E23" s="787">
        <v>53451.73</v>
      </c>
      <c r="F23" s="788">
        <v>30652.54</v>
      </c>
      <c r="G23" s="789"/>
    </row>
    <row r="24" spans="1:7" ht="29.4" thickBot="1">
      <c r="A24" s="776">
        <v>17</v>
      </c>
      <c r="B24" s="790" t="s">
        <v>1243</v>
      </c>
      <c r="C24" s="777"/>
      <c r="D24" s="777"/>
      <c r="E24" s="791">
        <v>229696.72</v>
      </c>
      <c r="F24" s="788">
        <v>25404</v>
      </c>
      <c r="G24" s="789">
        <v>36221</v>
      </c>
    </row>
    <row r="25" spans="1:7" ht="15" thickBot="1">
      <c r="A25" s="792"/>
      <c r="B25" s="793" t="s">
        <v>16</v>
      </c>
      <c r="C25" s="794">
        <f>SUM(C7:C24)</f>
        <v>101724041.517</v>
      </c>
      <c r="D25" s="795">
        <f>SUM(D7:D24)</f>
        <v>22812212.580000002</v>
      </c>
      <c r="E25" s="795">
        <f>SUM(E7:E24)</f>
        <v>17828259.129999995</v>
      </c>
      <c r="F25" s="796">
        <f>SUM(F7:F24)</f>
        <v>4000294.47</v>
      </c>
      <c r="G25" s="797">
        <f>SUM(G7:G24)</f>
        <v>1958618.5800000003</v>
      </c>
    </row>
  </sheetData>
  <mergeCells count="6">
    <mergeCell ref="G5:G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130"/>
  <sheetViews>
    <sheetView workbookViewId="0">
      <selection activeCell="I2" sqref="I2"/>
    </sheetView>
  </sheetViews>
  <sheetFormatPr defaultColWidth="9.109375" defaultRowHeight="14.4"/>
  <cols>
    <col min="1" max="1" width="8.33203125" customWidth="1"/>
    <col min="2" max="2" width="28.88671875" customWidth="1"/>
    <col min="3" max="3" width="23.88671875" customWidth="1"/>
    <col min="4" max="4" width="11.6640625" customWidth="1"/>
    <col min="5" max="5" width="23.109375" customWidth="1"/>
    <col min="6" max="6" width="16" customWidth="1"/>
    <col min="7" max="7" width="14.44140625" customWidth="1"/>
    <col min="8" max="8" width="15.5546875" customWidth="1"/>
    <col min="9" max="9" width="19.5546875" customWidth="1"/>
    <col min="10" max="10" width="23.5546875" customWidth="1"/>
    <col min="11" max="11" width="20.33203125" customWidth="1"/>
    <col min="12" max="12" width="13.5546875" customWidth="1"/>
    <col min="13" max="13" width="12.109375" customWidth="1"/>
    <col min="14" max="14" width="16.33203125" customWidth="1"/>
    <col min="15" max="15" width="17.6640625" customWidth="1"/>
    <col min="16" max="16" width="20.109375" customWidth="1"/>
  </cols>
  <sheetData>
    <row r="2" spans="1:16">
      <c r="G2" t="s">
        <v>1690</v>
      </c>
      <c r="I2" s="765">
        <f>E9+E13+E22+E26+E36+E40+E46+E54+E60+E65+E71+E76+E84+E88+E93+E130</f>
        <v>101724041.50999999</v>
      </c>
    </row>
    <row r="3" spans="1:16" ht="28.8" customHeight="1">
      <c r="A3" s="128" t="s">
        <v>37</v>
      </c>
      <c r="B3" s="913" t="s">
        <v>83</v>
      </c>
      <c r="C3" s="913"/>
      <c r="D3" s="2"/>
      <c r="E3" s="2"/>
      <c r="F3" s="1"/>
      <c r="G3" s="1"/>
      <c r="H3" s="1"/>
      <c r="I3" s="1"/>
      <c r="J3" s="1"/>
      <c r="K3" s="1"/>
      <c r="L3" s="1"/>
      <c r="M3" s="1"/>
      <c r="N3" s="1"/>
    </row>
    <row r="4" spans="1:16" ht="30.6" customHeight="1" thickBot="1">
      <c r="A4" s="53" t="s">
        <v>64</v>
      </c>
      <c r="B4" s="54"/>
      <c r="C4" s="54"/>
      <c r="D4" s="55"/>
      <c r="E4" s="56"/>
      <c r="F4" s="56"/>
      <c r="G4" s="54"/>
      <c r="H4" s="54"/>
      <c r="I4" s="54"/>
      <c r="J4" s="54"/>
      <c r="K4" s="54"/>
      <c r="L4" s="54"/>
      <c r="M4" s="54"/>
      <c r="N4" s="54"/>
      <c r="O4" s="54"/>
      <c r="P4" s="57"/>
    </row>
    <row r="5" spans="1:16" ht="45.6" customHeight="1">
      <c r="A5" s="900" t="s">
        <v>0</v>
      </c>
      <c r="B5" s="900" t="s">
        <v>72</v>
      </c>
      <c r="C5" s="901" t="s">
        <v>65</v>
      </c>
      <c r="D5" s="902" t="s">
        <v>1</v>
      </c>
      <c r="E5" s="903" t="s">
        <v>2</v>
      </c>
      <c r="F5" s="904" t="s">
        <v>3</v>
      </c>
      <c r="G5" s="905" t="s">
        <v>4</v>
      </c>
      <c r="H5" s="905"/>
      <c r="I5" s="905"/>
      <c r="J5" s="899" t="s">
        <v>70</v>
      </c>
      <c r="K5" s="902" t="s">
        <v>71</v>
      </c>
      <c r="L5" s="899" t="s">
        <v>5</v>
      </c>
      <c r="M5" s="899" t="s">
        <v>6</v>
      </c>
      <c r="N5" s="899" t="s">
        <v>73</v>
      </c>
      <c r="O5" s="899" t="s">
        <v>51</v>
      </c>
      <c r="P5" s="875" t="s">
        <v>74</v>
      </c>
    </row>
    <row r="6" spans="1:16" ht="64.95" customHeight="1">
      <c r="A6" s="866"/>
      <c r="B6" s="866"/>
      <c r="C6" s="901"/>
      <c r="D6" s="869"/>
      <c r="E6" s="903"/>
      <c r="F6" s="904"/>
      <c r="G6" s="75" t="s">
        <v>7</v>
      </c>
      <c r="H6" s="75" t="s">
        <v>8</v>
      </c>
      <c r="I6" s="75" t="s">
        <v>9</v>
      </c>
      <c r="J6" s="899"/>
      <c r="K6" s="915"/>
      <c r="L6" s="899"/>
      <c r="M6" s="899"/>
      <c r="N6" s="899"/>
      <c r="O6" s="899"/>
      <c r="P6" s="876"/>
    </row>
    <row r="7" spans="1:16" ht="43.2">
      <c r="A7" s="41">
        <v>1</v>
      </c>
      <c r="B7" s="81" t="s">
        <v>98</v>
      </c>
      <c r="C7" s="81" t="s">
        <v>91</v>
      </c>
      <c r="D7" s="42">
        <v>1989</v>
      </c>
      <c r="E7" s="728">
        <v>4004910.21</v>
      </c>
      <c r="F7" s="82" t="s">
        <v>772</v>
      </c>
      <c r="G7" s="279" t="s">
        <v>1693</v>
      </c>
      <c r="H7" s="279" t="s">
        <v>1694</v>
      </c>
      <c r="I7" s="276" t="s">
        <v>414</v>
      </c>
      <c r="J7" s="45" t="s">
        <v>99</v>
      </c>
      <c r="K7" s="43" t="s">
        <v>92</v>
      </c>
      <c r="L7" s="83" t="s">
        <v>93</v>
      </c>
      <c r="M7" s="43">
        <v>2</v>
      </c>
      <c r="N7" s="43" t="s">
        <v>81</v>
      </c>
      <c r="O7" s="43" t="s">
        <v>81</v>
      </c>
      <c r="P7" s="4" t="s">
        <v>94</v>
      </c>
    </row>
    <row r="8" spans="1:16" ht="43.2">
      <c r="A8" s="44">
        <v>2</v>
      </c>
      <c r="B8" s="81" t="s">
        <v>100</v>
      </c>
      <c r="C8" s="81" t="s">
        <v>95</v>
      </c>
      <c r="D8" s="46">
        <v>1989</v>
      </c>
      <c r="E8" s="82">
        <v>1269948.56</v>
      </c>
      <c r="F8" s="82" t="s">
        <v>772</v>
      </c>
      <c r="G8" s="279" t="s">
        <v>1693</v>
      </c>
      <c r="H8" s="279" t="s">
        <v>1694</v>
      </c>
      <c r="I8" s="710" t="s">
        <v>414</v>
      </c>
      <c r="J8" s="45" t="s">
        <v>99</v>
      </c>
      <c r="K8" s="43" t="s">
        <v>96</v>
      </c>
      <c r="L8" s="83" t="s">
        <v>97</v>
      </c>
      <c r="M8" s="43">
        <v>2</v>
      </c>
      <c r="N8" s="43" t="s">
        <v>81</v>
      </c>
      <c r="O8" s="43" t="s">
        <v>81</v>
      </c>
      <c r="P8" s="4" t="s">
        <v>94</v>
      </c>
    </row>
    <row r="9" spans="1:16">
      <c r="E9" s="292">
        <f>SUM(E7:E8)</f>
        <v>5274858.7699999996</v>
      </c>
    </row>
    <row r="10" spans="1:16" ht="43.8" customHeight="1" thickBot="1">
      <c r="A10" s="128" t="s">
        <v>37</v>
      </c>
      <c r="B10" s="916" t="s">
        <v>190</v>
      </c>
      <c r="C10" s="916"/>
    </row>
    <row r="11" spans="1:16">
      <c r="A11" s="877" t="s">
        <v>0</v>
      </c>
      <c r="B11" s="877" t="s">
        <v>72</v>
      </c>
      <c r="C11" s="882" t="s">
        <v>65</v>
      </c>
      <c r="D11" s="902" t="s">
        <v>1</v>
      </c>
      <c r="E11" s="903" t="s">
        <v>2</v>
      </c>
      <c r="F11" s="904" t="s">
        <v>3</v>
      </c>
      <c r="G11" s="905" t="s">
        <v>4</v>
      </c>
      <c r="H11" s="905"/>
      <c r="I11" s="905"/>
      <c r="J11" s="899" t="s">
        <v>70</v>
      </c>
      <c r="K11" s="902" t="s">
        <v>71</v>
      </c>
      <c r="L11" s="899" t="s">
        <v>5</v>
      </c>
      <c r="M11" s="899" t="s">
        <v>6</v>
      </c>
      <c r="N11" s="899" t="s">
        <v>73</v>
      </c>
      <c r="O11" s="899" t="s">
        <v>51</v>
      </c>
      <c r="P11" s="875" t="s">
        <v>74</v>
      </c>
    </row>
    <row r="12" spans="1:16">
      <c r="A12" s="877"/>
      <c r="B12" s="877"/>
      <c r="C12" s="878"/>
      <c r="D12" s="869"/>
      <c r="E12" s="903"/>
      <c r="F12" s="904"/>
      <c r="G12" s="75" t="s">
        <v>7</v>
      </c>
      <c r="H12" s="75" t="s">
        <v>8</v>
      </c>
      <c r="I12" s="75" t="s">
        <v>9</v>
      </c>
      <c r="J12" s="899"/>
      <c r="K12" s="906"/>
      <c r="L12" s="899"/>
      <c r="M12" s="899"/>
      <c r="N12" s="899"/>
      <c r="O12" s="899"/>
      <c r="P12" s="876"/>
    </row>
    <row r="13" spans="1:16" ht="28.8">
      <c r="A13" s="44">
        <v>1</v>
      </c>
      <c r="B13" s="44" t="s">
        <v>201</v>
      </c>
      <c r="C13" s="45" t="s">
        <v>202</v>
      </c>
      <c r="D13" s="46">
        <v>2021</v>
      </c>
      <c r="E13" s="127">
        <v>3455330.84</v>
      </c>
      <c r="F13" s="126" t="s">
        <v>772</v>
      </c>
      <c r="G13" s="43"/>
      <c r="H13" s="43"/>
      <c r="I13" s="43"/>
      <c r="J13" s="43" t="s">
        <v>81</v>
      </c>
      <c r="K13" s="43" t="s">
        <v>203</v>
      </c>
      <c r="L13" s="43">
        <v>591.44000000000005</v>
      </c>
      <c r="M13" s="43">
        <v>1</v>
      </c>
      <c r="N13" s="43" t="s">
        <v>81</v>
      </c>
      <c r="O13" s="43" t="s">
        <v>81</v>
      </c>
      <c r="P13" s="4" t="s">
        <v>204</v>
      </c>
    </row>
    <row r="16" spans="1:16" ht="21" customHeight="1" thickBot="1">
      <c r="A16" s="105" t="s">
        <v>37</v>
      </c>
      <c r="B16" s="914" t="s">
        <v>225</v>
      </c>
      <c r="C16" s="914"/>
    </row>
    <row r="17" spans="1:16">
      <c r="A17" s="900" t="s">
        <v>0</v>
      </c>
      <c r="B17" s="900" t="s">
        <v>72</v>
      </c>
      <c r="C17" s="901" t="s">
        <v>65</v>
      </c>
      <c r="D17" s="902" t="s">
        <v>1</v>
      </c>
      <c r="E17" s="903" t="s">
        <v>2</v>
      </c>
      <c r="F17" s="904" t="s">
        <v>3</v>
      </c>
      <c r="G17" s="905" t="s">
        <v>4</v>
      </c>
      <c r="H17" s="905"/>
      <c r="I17" s="905"/>
      <c r="J17" s="899" t="s">
        <v>70</v>
      </c>
      <c r="K17" s="902" t="s">
        <v>71</v>
      </c>
      <c r="L17" s="899" t="s">
        <v>5</v>
      </c>
      <c r="M17" s="899" t="s">
        <v>6</v>
      </c>
      <c r="N17" s="899" t="s">
        <v>73</v>
      </c>
      <c r="O17" s="899" t="s">
        <v>51</v>
      </c>
      <c r="P17" s="875" t="s">
        <v>74</v>
      </c>
    </row>
    <row r="18" spans="1:16" ht="25.8" customHeight="1">
      <c r="A18" s="866"/>
      <c r="B18" s="866"/>
      <c r="C18" s="901"/>
      <c r="D18" s="869"/>
      <c r="E18" s="903"/>
      <c r="F18" s="904"/>
      <c r="G18" s="75" t="s">
        <v>7</v>
      </c>
      <c r="H18" s="75" t="s">
        <v>8</v>
      </c>
      <c r="I18" s="75" t="s">
        <v>9</v>
      </c>
      <c r="J18" s="899"/>
      <c r="K18" s="906"/>
      <c r="L18" s="899"/>
      <c r="M18" s="899"/>
      <c r="N18" s="899"/>
      <c r="O18" s="899"/>
      <c r="P18" s="876"/>
    </row>
    <row r="19" spans="1:16" ht="28.8">
      <c r="A19" s="41">
        <v>1</v>
      </c>
      <c r="B19" s="41" t="s">
        <v>231</v>
      </c>
      <c r="C19" s="124" t="s">
        <v>226</v>
      </c>
      <c r="D19" s="42"/>
      <c r="E19" s="125">
        <v>4379480</v>
      </c>
      <c r="F19" s="275" t="s">
        <v>772</v>
      </c>
      <c r="G19" s="43" t="s">
        <v>232</v>
      </c>
      <c r="H19" s="43" t="s">
        <v>233</v>
      </c>
      <c r="I19" s="45" t="s">
        <v>234</v>
      </c>
      <c r="J19" s="43" t="s">
        <v>235</v>
      </c>
      <c r="K19" s="137" t="s">
        <v>96</v>
      </c>
      <c r="L19" s="43">
        <v>1094.8699999999999</v>
      </c>
      <c r="M19" s="137">
        <v>3</v>
      </c>
      <c r="N19" s="43" t="s">
        <v>81</v>
      </c>
      <c r="O19" s="43" t="s">
        <v>81</v>
      </c>
      <c r="P19" s="4" t="s">
        <v>236</v>
      </c>
    </row>
    <row r="20" spans="1:16" ht="72">
      <c r="A20" s="44">
        <v>2</v>
      </c>
      <c r="B20" s="44" t="s">
        <v>237</v>
      </c>
      <c r="C20" s="45" t="s">
        <v>238</v>
      </c>
      <c r="D20" s="46"/>
      <c r="E20" s="138">
        <v>1972000</v>
      </c>
      <c r="F20" s="275" t="s">
        <v>772</v>
      </c>
      <c r="G20" s="43" t="s">
        <v>239</v>
      </c>
      <c r="H20" s="43" t="s">
        <v>233</v>
      </c>
      <c r="I20" s="45" t="s">
        <v>240</v>
      </c>
      <c r="J20" s="45" t="s">
        <v>241</v>
      </c>
      <c r="K20" s="137" t="s">
        <v>96</v>
      </c>
      <c r="L20" s="43">
        <v>493</v>
      </c>
      <c r="M20" s="137">
        <v>2</v>
      </c>
      <c r="N20" s="43" t="s">
        <v>81</v>
      </c>
      <c r="O20" s="43" t="s">
        <v>81</v>
      </c>
      <c r="P20" s="4" t="s">
        <v>236</v>
      </c>
    </row>
    <row r="21" spans="1:16" ht="57.6">
      <c r="A21" s="39">
        <v>3</v>
      </c>
      <c r="B21" s="47" t="s">
        <v>242</v>
      </c>
      <c r="C21" s="48" t="s">
        <v>226</v>
      </c>
      <c r="D21" s="49"/>
      <c r="E21" s="50">
        <v>2190480</v>
      </c>
      <c r="F21" s="711" t="s">
        <v>772</v>
      </c>
      <c r="G21" s="51" t="s">
        <v>232</v>
      </c>
      <c r="H21" s="48" t="s">
        <v>233</v>
      </c>
      <c r="I21" s="52" t="s">
        <v>243</v>
      </c>
      <c r="J21" s="52" t="s">
        <v>244</v>
      </c>
      <c r="K21" s="139" t="s">
        <v>96</v>
      </c>
      <c r="L21" s="39">
        <v>547.62</v>
      </c>
      <c r="M21" s="140">
        <v>2</v>
      </c>
      <c r="N21" s="48" t="s">
        <v>81</v>
      </c>
      <c r="O21" s="52" t="s">
        <v>81</v>
      </c>
      <c r="P21" s="4" t="s">
        <v>236</v>
      </c>
    </row>
    <row r="22" spans="1:16">
      <c r="E22" s="112">
        <f>SUM(E19:E21)</f>
        <v>8541960</v>
      </c>
    </row>
    <row r="23" spans="1:16">
      <c r="A23" s="102" t="s">
        <v>37</v>
      </c>
      <c r="B23" s="712" t="s">
        <v>326</v>
      </c>
    </row>
    <row r="24" spans="1:16">
      <c r="A24" s="909" t="s">
        <v>0</v>
      </c>
      <c r="B24" s="910" t="s">
        <v>72</v>
      </c>
      <c r="C24" s="904" t="s">
        <v>65</v>
      </c>
      <c r="D24" s="904" t="s">
        <v>1</v>
      </c>
      <c r="E24" s="903" t="s">
        <v>2</v>
      </c>
      <c r="F24" s="904" t="s">
        <v>3</v>
      </c>
      <c r="G24" s="905" t="s">
        <v>4</v>
      </c>
      <c r="H24" s="905"/>
      <c r="I24" s="905"/>
      <c r="J24" s="899" t="s">
        <v>70</v>
      </c>
      <c r="K24" s="904" t="s">
        <v>71</v>
      </c>
      <c r="L24" s="899" t="s">
        <v>5</v>
      </c>
      <c r="M24" s="899" t="s">
        <v>6</v>
      </c>
      <c r="N24" s="899" t="s">
        <v>73</v>
      </c>
      <c r="O24" s="899" t="s">
        <v>51</v>
      </c>
      <c r="P24" s="912" t="s">
        <v>74</v>
      </c>
    </row>
    <row r="25" spans="1:16" ht="30" customHeight="1">
      <c r="A25" s="866"/>
      <c r="B25" s="882"/>
      <c r="C25" s="904"/>
      <c r="D25" s="904"/>
      <c r="E25" s="903"/>
      <c r="F25" s="904"/>
      <c r="G25" s="75" t="s">
        <v>7</v>
      </c>
      <c r="H25" s="75" t="s">
        <v>8</v>
      </c>
      <c r="I25" s="75" t="s">
        <v>9</v>
      </c>
      <c r="J25" s="899"/>
      <c r="K25" s="911"/>
      <c r="L25" s="899"/>
      <c r="M25" s="899"/>
      <c r="N25" s="899"/>
      <c r="O25" s="899"/>
      <c r="P25" s="912"/>
    </row>
    <row r="26" spans="1:16" ht="27.6">
      <c r="A26" s="713">
        <v>1</v>
      </c>
      <c r="B26" s="714" t="s">
        <v>334</v>
      </c>
      <c r="C26" s="220" t="s">
        <v>335</v>
      </c>
      <c r="D26" s="220">
        <v>2021</v>
      </c>
      <c r="E26" s="715">
        <v>8983137.5600000005</v>
      </c>
      <c r="F26" t="s">
        <v>772</v>
      </c>
      <c r="G26" s="221" t="s">
        <v>336</v>
      </c>
      <c r="H26" s="221" t="s">
        <v>337</v>
      </c>
      <c r="I26" s="221" t="s">
        <v>338</v>
      </c>
      <c r="J26" s="221"/>
      <c r="K26" s="221" t="s">
        <v>339</v>
      </c>
      <c r="L26" s="221">
        <v>2195.3200000000002</v>
      </c>
      <c r="M26" s="221">
        <v>4</v>
      </c>
      <c r="N26" s="221" t="s">
        <v>340</v>
      </c>
      <c r="O26" s="221" t="s">
        <v>341</v>
      </c>
      <c r="P26" s="222" t="s">
        <v>342</v>
      </c>
    </row>
    <row r="29" spans="1:16">
      <c r="A29" s="244" t="s">
        <v>37</v>
      </c>
      <c r="B29" s="244" t="s">
        <v>405</v>
      </c>
    </row>
    <row r="30" spans="1:16">
      <c r="A30" s="908" t="s">
        <v>0</v>
      </c>
      <c r="B30" s="908" t="s">
        <v>72</v>
      </c>
      <c r="C30" s="908" t="s">
        <v>65</v>
      </c>
      <c r="D30" s="908" t="s">
        <v>1</v>
      </c>
      <c r="E30" s="908" t="s">
        <v>2</v>
      </c>
      <c r="F30" s="907" t="s">
        <v>3</v>
      </c>
      <c r="G30" s="908" t="s">
        <v>4</v>
      </c>
      <c r="H30" s="908"/>
      <c r="I30" s="908"/>
      <c r="J30" s="907" t="s">
        <v>70</v>
      </c>
      <c r="K30" s="907" t="s">
        <v>71</v>
      </c>
      <c r="L30" s="907" t="s">
        <v>5</v>
      </c>
      <c r="M30" s="907" t="s">
        <v>6</v>
      </c>
      <c r="N30" s="907" t="s">
        <v>73</v>
      </c>
      <c r="O30" s="907" t="s">
        <v>51</v>
      </c>
      <c r="P30" s="907" t="s">
        <v>74</v>
      </c>
    </row>
    <row r="31" spans="1:16" ht="30" customHeight="1">
      <c r="A31" s="908"/>
      <c r="B31" s="908"/>
      <c r="C31" s="908"/>
      <c r="D31" s="908"/>
      <c r="E31" s="908"/>
      <c r="F31" s="907"/>
      <c r="G31" s="238" t="s">
        <v>7</v>
      </c>
      <c r="H31" s="238" t="s">
        <v>8</v>
      </c>
      <c r="I31" s="238" t="s">
        <v>9</v>
      </c>
      <c r="J31" s="907"/>
      <c r="K31" s="907"/>
      <c r="L31" s="907"/>
      <c r="M31" s="907"/>
      <c r="N31" s="907"/>
      <c r="O31" s="907"/>
      <c r="P31" s="907"/>
    </row>
    <row r="32" spans="1:16" ht="28.8">
      <c r="A32" s="23">
        <v>1</v>
      </c>
      <c r="B32" s="4" t="s">
        <v>412</v>
      </c>
      <c r="C32" s="26" t="s">
        <v>406</v>
      </c>
      <c r="D32" s="4">
        <v>1998</v>
      </c>
      <c r="E32" s="135">
        <v>119810.66</v>
      </c>
      <c r="F32" s="716" t="s">
        <v>772</v>
      </c>
      <c r="G32" s="4" t="s">
        <v>413</v>
      </c>
      <c r="H32" s="4" t="s">
        <v>153</v>
      </c>
      <c r="I32" s="4" t="s">
        <v>414</v>
      </c>
      <c r="J32" s="4" t="s">
        <v>81</v>
      </c>
      <c r="K32" s="4" t="s">
        <v>415</v>
      </c>
      <c r="L32" s="23">
        <v>134.02000000000001</v>
      </c>
      <c r="M32" s="23">
        <v>1</v>
      </c>
      <c r="N32" s="23" t="s">
        <v>81</v>
      </c>
      <c r="O32" s="23" t="s">
        <v>81</v>
      </c>
      <c r="P32" s="4" t="s">
        <v>416</v>
      </c>
    </row>
    <row r="33" spans="1:16" ht="28.8">
      <c r="A33" s="23">
        <v>2</v>
      </c>
      <c r="B33" s="4" t="s">
        <v>417</v>
      </c>
      <c r="C33" s="26" t="s">
        <v>418</v>
      </c>
      <c r="D33" s="4">
        <v>1976</v>
      </c>
      <c r="E33" s="135">
        <v>10486.45</v>
      </c>
      <c r="F33" s="716" t="s">
        <v>772</v>
      </c>
      <c r="G33" s="4" t="s">
        <v>232</v>
      </c>
      <c r="H33" s="4" t="s">
        <v>153</v>
      </c>
      <c r="I33" s="4" t="s">
        <v>414</v>
      </c>
      <c r="J33" s="4" t="s">
        <v>81</v>
      </c>
      <c r="K33" s="4" t="s">
        <v>415</v>
      </c>
      <c r="L33" s="23">
        <v>76</v>
      </c>
      <c r="M33" s="23">
        <v>1</v>
      </c>
      <c r="N33" s="23" t="s">
        <v>81</v>
      </c>
      <c r="O33" s="23" t="s">
        <v>81</v>
      </c>
      <c r="P33" s="4" t="s">
        <v>153</v>
      </c>
    </row>
    <row r="34" spans="1:16" ht="28.8">
      <c r="A34" s="23">
        <v>3</v>
      </c>
      <c r="B34" s="26" t="s">
        <v>419</v>
      </c>
      <c r="C34" s="26" t="s">
        <v>406</v>
      </c>
      <c r="D34" s="4">
        <v>1976</v>
      </c>
      <c r="E34" s="135">
        <v>200000</v>
      </c>
      <c r="F34" s="716" t="s">
        <v>772</v>
      </c>
      <c r="G34" s="4" t="s">
        <v>420</v>
      </c>
      <c r="H34" s="4" t="s">
        <v>80</v>
      </c>
      <c r="I34" s="4" t="s">
        <v>421</v>
      </c>
      <c r="J34" s="4" t="s">
        <v>80</v>
      </c>
      <c r="K34" s="4" t="s">
        <v>96</v>
      </c>
      <c r="L34" s="23" t="s">
        <v>422</v>
      </c>
      <c r="M34" s="23">
        <v>1</v>
      </c>
      <c r="N34" s="23" t="s">
        <v>81</v>
      </c>
      <c r="O34" s="23" t="s">
        <v>81</v>
      </c>
      <c r="P34" s="4" t="s">
        <v>423</v>
      </c>
    </row>
    <row r="35" spans="1:16" ht="28.8">
      <c r="A35" s="23">
        <v>4</v>
      </c>
      <c r="B35" s="4" t="s">
        <v>424</v>
      </c>
      <c r="C35" s="26" t="s">
        <v>406</v>
      </c>
      <c r="D35" s="4">
        <v>1976</v>
      </c>
      <c r="E35" s="135">
        <v>8000</v>
      </c>
      <c r="F35" s="716" t="s">
        <v>772</v>
      </c>
      <c r="G35" s="4" t="s">
        <v>425</v>
      </c>
      <c r="H35" s="4" t="s">
        <v>153</v>
      </c>
      <c r="I35" s="4" t="s">
        <v>426</v>
      </c>
      <c r="J35" s="4" t="s">
        <v>81</v>
      </c>
      <c r="K35" s="4" t="s">
        <v>415</v>
      </c>
      <c r="L35" s="23" t="s">
        <v>427</v>
      </c>
      <c r="M35" s="23">
        <v>1</v>
      </c>
      <c r="N35" s="23" t="s">
        <v>81</v>
      </c>
      <c r="O35" s="23" t="s">
        <v>81</v>
      </c>
      <c r="P35" s="4" t="s">
        <v>153</v>
      </c>
    </row>
    <row r="36" spans="1:16">
      <c r="E36" s="116">
        <f>SUM(E32:E35)</f>
        <v>338297.11</v>
      </c>
    </row>
    <row r="37" spans="1:16" ht="15" thickBot="1">
      <c r="A37" s="102" t="s">
        <v>37</v>
      </c>
      <c r="B37" s="267" t="s">
        <v>472</v>
      </c>
      <c r="C37" s="111"/>
    </row>
    <row r="38" spans="1:16">
      <c r="A38" s="900" t="s">
        <v>0</v>
      </c>
      <c r="B38" s="900" t="s">
        <v>72</v>
      </c>
      <c r="C38" s="901" t="s">
        <v>65</v>
      </c>
      <c r="D38" s="902" t="s">
        <v>1</v>
      </c>
      <c r="E38" s="903" t="s">
        <v>2</v>
      </c>
      <c r="F38" s="904" t="s">
        <v>3</v>
      </c>
      <c r="G38" s="905" t="s">
        <v>4</v>
      </c>
      <c r="H38" s="905"/>
      <c r="I38" s="905"/>
      <c r="J38" s="899" t="s">
        <v>70</v>
      </c>
      <c r="K38" s="902" t="s">
        <v>71</v>
      </c>
      <c r="L38" s="899" t="s">
        <v>5</v>
      </c>
      <c r="M38" s="899" t="s">
        <v>6</v>
      </c>
      <c r="N38" s="899" t="s">
        <v>73</v>
      </c>
      <c r="O38" s="899" t="s">
        <v>51</v>
      </c>
      <c r="P38" s="875" t="s">
        <v>74</v>
      </c>
    </row>
    <row r="39" spans="1:16">
      <c r="A39" s="866"/>
      <c r="B39" s="866"/>
      <c r="C39" s="901"/>
      <c r="D39" s="869"/>
      <c r="E39" s="903"/>
      <c r="F39" s="904"/>
      <c r="G39" s="75" t="s">
        <v>7</v>
      </c>
      <c r="H39" s="75" t="s">
        <v>8</v>
      </c>
      <c r="I39" s="75" t="s">
        <v>9</v>
      </c>
      <c r="J39" s="899"/>
      <c r="K39" s="906"/>
      <c r="L39" s="899"/>
      <c r="M39" s="899"/>
      <c r="N39" s="899"/>
      <c r="O39" s="899"/>
      <c r="P39" s="876"/>
    </row>
    <row r="40" spans="1:16" ht="57.6">
      <c r="A40" s="636">
        <v>1</v>
      </c>
      <c r="B40" s="636" t="s">
        <v>481</v>
      </c>
      <c r="C40" s="637" t="s">
        <v>482</v>
      </c>
      <c r="D40" s="42">
        <v>2014</v>
      </c>
      <c r="E40" s="717">
        <v>3027545.37</v>
      </c>
      <c r="F40" s="126" t="s">
        <v>483</v>
      </c>
      <c r="G40" s="247" t="s">
        <v>484</v>
      </c>
      <c r="H40" s="247" t="s">
        <v>485</v>
      </c>
      <c r="I40" s="247" t="s">
        <v>486</v>
      </c>
      <c r="J40" s="247" t="s">
        <v>487</v>
      </c>
      <c r="K40" s="247" t="s">
        <v>488</v>
      </c>
      <c r="L40" s="247">
        <v>706.36</v>
      </c>
      <c r="M40" s="247">
        <v>2</v>
      </c>
      <c r="N40" s="247" t="s">
        <v>340</v>
      </c>
      <c r="O40" s="247" t="s">
        <v>341</v>
      </c>
      <c r="P40" s="95" t="s">
        <v>480</v>
      </c>
    </row>
    <row r="43" spans="1:16" ht="15" thickBot="1">
      <c r="A43" s="101" t="s">
        <v>37</v>
      </c>
      <c r="B43" s="123" t="s">
        <v>500</v>
      </c>
    </row>
    <row r="44" spans="1:16">
      <c r="A44" s="900" t="s">
        <v>0</v>
      </c>
      <c r="B44" s="900" t="s">
        <v>72</v>
      </c>
      <c r="C44" s="901" t="s">
        <v>65</v>
      </c>
      <c r="D44" s="902" t="s">
        <v>1</v>
      </c>
      <c r="E44" s="903" t="s">
        <v>2</v>
      </c>
      <c r="F44" s="904" t="s">
        <v>3</v>
      </c>
      <c r="G44" s="905" t="s">
        <v>4</v>
      </c>
      <c r="H44" s="905"/>
      <c r="I44" s="905"/>
      <c r="J44" s="899" t="s">
        <v>70</v>
      </c>
      <c r="K44" s="902" t="s">
        <v>71</v>
      </c>
      <c r="L44" s="899" t="s">
        <v>5</v>
      </c>
      <c r="M44" s="899" t="s">
        <v>6</v>
      </c>
      <c r="N44" s="899" t="s">
        <v>73</v>
      </c>
      <c r="O44" s="899" t="s">
        <v>51</v>
      </c>
      <c r="P44" s="875" t="s">
        <v>74</v>
      </c>
    </row>
    <row r="45" spans="1:16">
      <c r="A45" s="866"/>
      <c r="B45" s="866"/>
      <c r="C45" s="901"/>
      <c r="D45" s="869"/>
      <c r="E45" s="903"/>
      <c r="F45" s="904"/>
      <c r="G45" s="75" t="s">
        <v>7</v>
      </c>
      <c r="H45" s="75" t="s">
        <v>8</v>
      </c>
      <c r="I45" s="75" t="s">
        <v>9</v>
      </c>
      <c r="J45" s="899"/>
      <c r="K45" s="906"/>
      <c r="L45" s="899"/>
      <c r="M45" s="899"/>
      <c r="N45" s="899"/>
      <c r="O45" s="899"/>
      <c r="P45" s="876"/>
    </row>
    <row r="46" spans="1:16" ht="57.6">
      <c r="A46" s="634">
        <v>1</v>
      </c>
      <c r="B46" s="634" t="s">
        <v>505</v>
      </c>
      <c r="C46" s="635" t="s">
        <v>501</v>
      </c>
      <c r="D46" s="42">
        <v>1970</v>
      </c>
      <c r="E46" s="127">
        <v>1835793.41</v>
      </c>
      <c r="F46" s="126" t="s">
        <v>506</v>
      </c>
      <c r="G46" s="45" t="s">
        <v>507</v>
      </c>
      <c r="H46" s="45"/>
      <c r="I46" s="45" t="s">
        <v>508</v>
      </c>
      <c r="J46" s="45" t="s">
        <v>509</v>
      </c>
      <c r="K46" s="43" t="s">
        <v>96</v>
      </c>
      <c r="L46" s="43">
        <v>1764.55</v>
      </c>
      <c r="M46" s="43">
        <v>2</v>
      </c>
      <c r="N46" s="43" t="s">
        <v>340</v>
      </c>
      <c r="O46" s="43" t="s">
        <v>341</v>
      </c>
      <c r="P46" s="4" t="s">
        <v>342</v>
      </c>
    </row>
    <row r="49" spans="1:16" ht="15" thickBot="1">
      <c r="A49" s="102" t="s">
        <v>37</v>
      </c>
      <c r="B49" s="267" t="s">
        <v>541</v>
      </c>
    </row>
    <row r="50" spans="1:16">
      <c r="A50" s="865" t="s">
        <v>0</v>
      </c>
      <c r="B50" s="865" t="s">
        <v>72</v>
      </c>
      <c r="C50" s="867" t="s">
        <v>65</v>
      </c>
      <c r="D50" s="868" t="s">
        <v>1</v>
      </c>
      <c r="E50" s="870" t="s">
        <v>2</v>
      </c>
      <c r="F50" s="871" t="s">
        <v>3</v>
      </c>
      <c r="G50" s="872" t="s">
        <v>4</v>
      </c>
      <c r="H50" s="872"/>
      <c r="I50" s="872"/>
      <c r="J50" s="873" t="s">
        <v>70</v>
      </c>
      <c r="K50" s="868" t="s">
        <v>71</v>
      </c>
      <c r="L50" s="873" t="s">
        <v>5</v>
      </c>
      <c r="M50" s="873" t="s">
        <v>6</v>
      </c>
      <c r="N50" s="873" t="s">
        <v>73</v>
      </c>
      <c r="O50" s="873" t="s">
        <v>51</v>
      </c>
      <c r="P50" s="875" t="s">
        <v>74</v>
      </c>
    </row>
    <row r="51" spans="1:16">
      <c r="A51" s="866"/>
      <c r="B51" s="866"/>
      <c r="C51" s="867"/>
      <c r="D51" s="869"/>
      <c r="E51" s="870"/>
      <c r="F51" s="871"/>
      <c r="G51" s="270" t="s">
        <v>7</v>
      </c>
      <c r="H51" s="270" t="s">
        <v>8</v>
      </c>
      <c r="I51" s="270" t="s">
        <v>9</v>
      </c>
      <c r="J51" s="873"/>
      <c r="K51" s="917"/>
      <c r="L51" s="873"/>
      <c r="M51" s="873"/>
      <c r="N51" s="873"/>
      <c r="O51" s="873"/>
      <c r="P51" s="876"/>
    </row>
    <row r="52" spans="1:16" ht="153" customHeight="1">
      <c r="A52" s="271">
        <v>1</v>
      </c>
      <c r="B52" s="271" t="s">
        <v>548</v>
      </c>
      <c r="C52" s="272" t="s">
        <v>542</v>
      </c>
      <c r="D52" s="273">
        <v>1968</v>
      </c>
      <c r="E52" s="274">
        <v>11484088.199999999</v>
      </c>
      <c r="F52" s="275" t="s">
        <v>1689</v>
      </c>
      <c r="G52" s="276" t="s">
        <v>232</v>
      </c>
      <c r="H52" s="276" t="s">
        <v>233</v>
      </c>
      <c r="I52" s="276" t="s">
        <v>549</v>
      </c>
      <c r="J52" s="282" t="s">
        <v>550</v>
      </c>
      <c r="K52" s="276" t="s">
        <v>96</v>
      </c>
      <c r="L52" s="276">
        <v>1784.49</v>
      </c>
      <c r="M52" s="276">
        <v>2</v>
      </c>
      <c r="N52" s="276" t="s">
        <v>551</v>
      </c>
      <c r="O52" s="276" t="s">
        <v>341</v>
      </c>
      <c r="P52" s="277" t="s">
        <v>552</v>
      </c>
    </row>
    <row r="53" spans="1:16" ht="43.2">
      <c r="A53" s="278">
        <v>2</v>
      </c>
      <c r="B53" s="278" t="s">
        <v>553</v>
      </c>
      <c r="C53" s="279" t="s">
        <v>547</v>
      </c>
      <c r="D53" s="280">
        <v>1962</v>
      </c>
      <c r="E53" s="281">
        <v>683701.28</v>
      </c>
      <c r="F53" s="275" t="s">
        <v>1689</v>
      </c>
      <c r="G53" s="276" t="s">
        <v>336</v>
      </c>
      <c r="H53" s="276" t="s">
        <v>233</v>
      </c>
      <c r="I53" s="276" t="s">
        <v>549</v>
      </c>
      <c r="J53" s="276"/>
      <c r="K53" s="276" t="s">
        <v>96</v>
      </c>
      <c r="L53" s="276">
        <v>329.52</v>
      </c>
      <c r="M53" s="276">
        <v>2</v>
      </c>
      <c r="N53" s="276" t="s">
        <v>340</v>
      </c>
      <c r="O53" s="276" t="s">
        <v>341</v>
      </c>
      <c r="P53" s="277" t="s">
        <v>554</v>
      </c>
    </row>
    <row r="54" spans="1:16">
      <c r="E54" s="112">
        <f>SUM(E52:E53)</f>
        <v>12167789.479999999</v>
      </c>
    </row>
    <row r="55" spans="1:16" ht="43.8" customHeight="1" thickBot="1">
      <c r="A55" s="427" t="s">
        <v>37</v>
      </c>
      <c r="B55" s="888" t="s">
        <v>595</v>
      </c>
      <c r="C55" s="888"/>
      <c r="D55" s="888"/>
    </row>
    <row r="56" spans="1:16">
      <c r="A56" s="889" t="s">
        <v>0</v>
      </c>
      <c r="B56" s="889" t="s">
        <v>72</v>
      </c>
      <c r="C56" s="892" t="s">
        <v>65</v>
      </c>
      <c r="D56" s="884" t="s">
        <v>1</v>
      </c>
      <c r="E56" s="894" t="s">
        <v>2</v>
      </c>
      <c r="F56" s="884" t="s">
        <v>3</v>
      </c>
      <c r="G56" s="896" t="s">
        <v>4</v>
      </c>
      <c r="H56" s="897"/>
      <c r="I56" s="898"/>
      <c r="J56" s="884" t="s">
        <v>70</v>
      </c>
      <c r="K56" s="884" t="s">
        <v>71</v>
      </c>
      <c r="L56" s="884" t="s">
        <v>5</v>
      </c>
      <c r="M56" s="884" t="s">
        <v>6</v>
      </c>
      <c r="N56" s="884" t="s">
        <v>73</v>
      </c>
      <c r="O56" s="884" t="s">
        <v>51</v>
      </c>
      <c r="P56" s="886" t="s">
        <v>74</v>
      </c>
    </row>
    <row r="57" spans="1:16" ht="15" thickBot="1">
      <c r="A57" s="890"/>
      <c r="B57" s="891"/>
      <c r="C57" s="893"/>
      <c r="D57" s="885"/>
      <c r="E57" s="885"/>
      <c r="F57" s="895"/>
      <c r="G57" s="312" t="s">
        <v>7</v>
      </c>
      <c r="H57" s="312" t="s">
        <v>8</v>
      </c>
      <c r="I57" s="312" t="s">
        <v>9</v>
      </c>
      <c r="J57" s="885"/>
      <c r="K57" s="885"/>
      <c r="L57" s="885"/>
      <c r="M57" s="885"/>
      <c r="N57" s="885"/>
      <c r="O57" s="885"/>
      <c r="P57" s="887"/>
    </row>
    <row r="58" spans="1:16" ht="59.4" thickTop="1" thickBot="1">
      <c r="A58" s="313">
        <v>1</v>
      </c>
      <c r="B58" s="314" t="s">
        <v>602</v>
      </c>
      <c r="C58" s="315" t="s">
        <v>596</v>
      </c>
      <c r="D58" s="316">
        <v>1974</v>
      </c>
      <c r="E58" s="330">
        <v>3563743.76</v>
      </c>
      <c r="F58" s="450" t="s">
        <v>772</v>
      </c>
      <c r="G58" s="317" t="s">
        <v>603</v>
      </c>
      <c r="H58" s="318" t="s">
        <v>233</v>
      </c>
      <c r="I58" s="318" t="s">
        <v>414</v>
      </c>
      <c r="J58" s="319" t="s">
        <v>604</v>
      </c>
      <c r="K58" s="320" t="s">
        <v>96</v>
      </c>
      <c r="L58" s="321" t="s">
        <v>605</v>
      </c>
      <c r="M58" s="320">
        <v>3</v>
      </c>
      <c r="N58" s="320" t="s">
        <v>341</v>
      </c>
      <c r="O58" s="320" t="s">
        <v>341</v>
      </c>
      <c r="P58" s="320" t="s">
        <v>606</v>
      </c>
    </row>
    <row r="59" spans="1:16" ht="172.8" thickBot="1">
      <c r="A59" s="322">
        <v>2</v>
      </c>
      <c r="B59" s="314" t="s">
        <v>607</v>
      </c>
      <c r="C59" s="323" t="s">
        <v>608</v>
      </c>
      <c r="D59" s="324">
        <v>1989</v>
      </c>
      <c r="E59" s="331" t="s">
        <v>609</v>
      </c>
      <c r="F59" s="718" t="s">
        <v>772</v>
      </c>
      <c r="G59" s="329" t="s">
        <v>610</v>
      </c>
      <c r="H59" s="325" t="s">
        <v>611</v>
      </c>
      <c r="I59" s="326" t="s">
        <v>414</v>
      </c>
      <c r="J59" s="327" t="s">
        <v>612</v>
      </c>
      <c r="K59" s="320" t="s">
        <v>96</v>
      </c>
      <c r="L59" s="328" t="s">
        <v>613</v>
      </c>
      <c r="M59" s="320">
        <v>3</v>
      </c>
      <c r="N59" s="320" t="s">
        <v>341</v>
      </c>
      <c r="O59" s="320" t="s">
        <v>341</v>
      </c>
      <c r="P59" s="320" t="s">
        <v>606</v>
      </c>
    </row>
    <row r="60" spans="1:16">
      <c r="E60" s="332">
        <v>7566791.5099999998</v>
      </c>
    </row>
    <row r="62" spans="1:16" ht="15" thickBot="1">
      <c r="A62" s="427" t="s">
        <v>37</v>
      </c>
      <c r="B62" s="427" t="s">
        <v>762</v>
      </c>
      <c r="C62" s="427"/>
    </row>
    <row r="63" spans="1:16">
      <c r="A63" s="865" t="s">
        <v>0</v>
      </c>
      <c r="B63" s="865" t="s">
        <v>72</v>
      </c>
      <c r="C63" s="867" t="s">
        <v>65</v>
      </c>
      <c r="D63" s="868" t="s">
        <v>1</v>
      </c>
      <c r="E63" s="870" t="s">
        <v>2</v>
      </c>
      <c r="F63" s="871" t="s">
        <v>3</v>
      </c>
      <c r="G63" s="872" t="s">
        <v>4</v>
      </c>
      <c r="H63" s="872"/>
      <c r="I63" s="872"/>
      <c r="J63" s="873" t="s">
        <v>70</v>
      </c>
      <c r="K63" s="868" t="s">
        <v>71</v>
      </c>
      <c r="L63" s="873" t="s">
        <v>5</v>
      </c>
      <c r="M63" s="873" t="s">
        <v>6</v>
      </c>
      <c r="N63" s="873" t="s">
        <v>73</v>
      </c>
      <c r="O63" s="873" t="s">
        <v>51</v>
      </c>
      <c r="P63" s="875" t="s">
        <v>74</v>
      </c>
    </row>
    <row r="64" spans="1:16">
      <c r="A64" s="877"/>
      <c r="B64" s="877"/>
      <c r="C64" s="878"/>
      <c r="D64" s="869"/>
      <c r="E64" s="870"/>
      <c r="F64" s="871"/>
      <c r="G64" s="270" t="s">
        <v>7</v>
      </c>
      <c r="H64" s="270" t="s">
        <v>8</v>
      </c>
      <c r="I64" s="270" t="s">
        <v>9</v>
      </c>
      <c r="J64" s="873"/>
      <c r="K64" s="874"/>
      <c r="L64" s="873"/>
      <c r="M64" s="873"/>
      <c r="N64" s="873"/>
      <c r="O64" s="873"/>
      <c r="P64" s="876"/>
    </row>
    <row r="65" spans="1:16">
      <c r="A65" s="278" t="s">
        <v>47</v>
      </c>
      <c r="B65" s="278" t="s">
        <v>768</v>
      </c>
      <c r="C65" s="279" t="s">
        <v>763</v>
      </c>
      <c r="D65" s="280">
        <v>1960</v>
      </c>
      <c r="E65" s="719">
        <v>4631660.5599999996</v>
      </c>
      <c r="F65" s="275"/>
      <c r="G65" s="276" t="s">
        <v>764</v>
      </c>
      <c r="H65" s="276" t="s">
        <v>765</v>
      </c>
      <c r="I65" s="276" t="s">
        <v>414</v>
      </c>
      <c r="J65" s="276" t="s">
        <v>766</v>
      </c>
      <c r="K65" s="276" t="s">
        <v>96</v>
      </c>
      <c r="L65" s="276">
        <v>2603</v>
      </c>
      <c r="M65" s="276">
        <v>3</v>
      </c>
      <c r="N65" s="276" t="s">
        <v>341</v>
      </c>
      <c r="O65" s="276" t="s">
        <v>341</v>
      </c>
      <c r="P65" s="298" t="s">
        <v>767</v>
      </c>
    </row>
    <row r="66" spans="1:16">
      <c r="B66" s="246"/>
      <c r="E66" s="382"/>
    </row>
    <row r="67" spans="1:16">
      <c r="E67" s="383"/>
    </row>
    <row r="68" spans="1:16" ht="28.8" customHeight="1" thickBot="1">
      <c r="A68" s="427" t="s">
        <v>37</v>
      </c>
      <c r="B68" s="881" t="s">
        <v>845</v>
      </c>
      <c r="C68" s="881"/>
      <c r="D68" s="881"/>
    </row>
    <row r="69" spans="1:16">
      <c r="A69" s="877" t="s">
        <v>0</v>
      </c>
      <c r="B69" s="877" t="s">
        <v>72</v>
      </c>
      <c r="C69" s="882" t="s">
        <v>65</v>
      </c>
      <c r="D69" s="883" t="s">
        <v>1</v>
      </c>
      <c r="E69" s="870" t="s">
        <v>2</v>
      </c>
      <c r="F69" s="871" t="s">
        <v>3</v>
      </c>
      <c r="G69" s="872" t="s">
        <v>4</v>
      </c>
      <c r="H69" s="872"/>
      <c r="I69" s="872"/>
      <c r="J69" s="873" t="s">
        <v>70</v>
      </c>
      <c r="K69" s="868" t="s">
        <v>71</v>
      </c>
      <c r="L69" s="873" t="s">
        <v>5</v>
      </c>
      <c r="M69" s="873" t="s">
        <v>6</v>
      </c>
      <c r="N69" s="873" t="s">
        <v>73</v>
      </c>
      <c r="O69" s="873" t="s">
        <v>51</v>
      </c>
      <c r="P69" s="875" t="s">
        <v>74</v>
      </c>
    </row>
    <row r="70" spans="1:16">
      <c r="A70" s="866"/>
      <c r="B70" s="866"/>
      <c r="C70" s="867"/>
      <c r="D70" s="869"/>
      <c r="E70" s="870"/>
      <c r="F70" s="871"/>
      <c r="G70" s="270" t="s">
        <v>7</v>
      </c>
      <c r="H70" s="270" t="s">
        <v>8</v>
      </c>
      <c r="I70" s="270" t="s">
        <v>9</v>
      </c>
      <c r="J70" s="873"/>
      <c r="K70" s="874"/>
      <c r="L70" s="873"/>
      <c r="M70" s="873"/>
      <c r="N70" s="873"/>
      <c r="O70" s="873"/>
      <c r="P70" s="876"/>
    </row>
    <row r="71" spans="1:16" ht="28.8">
      <c r="A71" s="406" t="s">
        <v>47</v>
      </c>
      <c r="B71" s="407" t="s">
        <v>849</v>
      </c>
      <c r="C71" s="407" t="s">
        <v>846</v>
      </c>
      <c r="D71" s="408" t="s">
        <v>850</v>
      </c>
      <c r="E71" s="720">
        <v>10141768</v>
      </c>
      <c r="F71" s="409" t="s">
        <v>856</v>
      </c>
      <c r="G71" s="410" t="s">
        <v>851</v>
      </c>
      <c r="H71" s="410" t="s">
        <v>852</v>
      </c>
      <c r="I71" s="411" t="s">
        <v>853</v>
      </c>
      <c r="J71" s="410" t="s">
        <v>81</v>
      </c>
      <c r="K71" s="410" t="s">
        <v>203</v>
      </c>
      <c r="L71" s="410">
        <v>2805</v>
      </c>
      <c r="M71" s="410">
        <v>2</v>
      </c>
      <c r="N71" s="410" t="s">
        <v>854</v>
      </c>
      <c r="O71" s="410" t="s">
        <v>81</v>
      </c>
      <c r="P71" s="412" t="s">
        <v>855</v>
      </c>
    </row>
    <row r="73" spans="1:16" ht="28.8" customHeight="1" thickBot="1">
      <c r="A73" s="102" t="s">
        <v>37</v>
      </c>
      <c r="B73" s="880" t="s">
        <v>950</v>
      </c>
      <c r="C73" s="880"/>
      <c r="D73" s="880"/>
    </row>
    <row r="74" spans="1:16">
      <c r="A74" s="865" t="s">
        <v>0</v>
      </c>
      <c r="B74" s="865" t="s">
        <v>72</v>
      </c>
      <c r="C74" s="867" t="s">
        <v>65</v>
      </c>
      <c r="D74" s="868" t="s">
        <v>1</v>
      </c>
      <c r="E74" s="870" t="s">
        <v>2</v>
      </c>
      <c r="F74" s="871" t="s">
        <v>3</v>
      </c>
      <c r="G74" s="872" t="s">
        <v>4</v>
      </c>
      <c r="H74" s="872"/>
      <c r="I74" s="872"/>
      <c r="J74" s="873" t="s">
        <v>70</v>
      </c>
      <c r="K74" s="868" t="s">
        <v>71</v>
      </c>
      <c r="L74" s="873" t="s">
        <v>5</v>
      </c>
      <c r="M74" s="873" t="s">
        <v>6</v>
      </c>
      <c r="N74" s="873" t="s">
        <v>73</v>
      </c>
      <c r="O74" s="873" t="s">
        <v>51</v>
      </c>
      <c r="P74" s="875" t="s">
        <v>74</v>
      </c>
    </row>
    <row r="75" spans="1:16">
      <c r="A75" s="877"/>
      <c r="B75" s="877"/>
      <c r="C75" s="878"/>
      <c r="D75" s="869"/>
      <c r="E75" s="870"/>
      <c r="F75" s="871"/>
      <c r="G75" s="270" t="s">
        <v>7</v>
      </c>
      <c r="H75" s="270" t="s">
        <v>8</v>
      </c>
      <c r="I75" s="270" t="s">
        <v>9</v>
      </c>
      <c r="J75" s="873"/>
      <c r="K75" s="874"/>
      <c r="L75" s="873"/>
      <c r="M75" s="873"/>
      <c r="N75" s="873"/>
      <c r="O75" s="873"/>
      <c r="P75" s="876"/>
    </row>
    <row r="76" spans="1:16" ht="100.8">
      <c r="A76" s="278">
        <v>1</v>
      </c>
      <c r="B76" s="278" t="s">
        <v>953</v>
      </c>
      <c r="C76" s="278" t="s">
        <v>954</v>
      </c>
      <c r="D76" s="280"/>
      <c r="E76" s="719">
        <v>14502600</v>
      </c>
      <c r="F76" s="439" t="s">
        <v>955</v>
      </c>
      <c r="G76" s="279" t="s">
        <v>956</v>
      </c>
      <c r="H76" s="279" t="s">
        <v>957</v>
      </c>
      <c r="I76" s="279" t="s">
        <v>958</v>
      </c>
      <c r="J76" s="276" t="s">
        <v>959</v>
      </c>
      <c r="K76" s="276" t="s">
        <v>96</v>
      </c>
      <c r="L76" s="276">
        <v>2417.1</v>
      </c>
      <c r="M76" s="276">
        <v>3</v>
      </c>
      <c r="N76" s="276" t="s">
        <v>80</v>
      </c>
      <c r="O76" s="276" t="s">
        <v>81</v>
      </c>
      <c r="P76" s="298" t="s">
        <v>960</v>
      </c>
    </row>
    <row r="79" spans="1:16" ht="15" thickBot="1">
      <c r="A79" s="102" t="s">
        <v>37</v>
      </c>
      <c r="B79" s="879" t="s">
        <v>1084</v>
      </c>
      <c r="C79" s="879"/>
      <c r="D79" s="879"/>
    </row>
    <row r="80" spans="1:16">
      <c r="A80" s="865" t="s">
        <v>0</v>
      </c>
      <c r="B80" s="865" t="s">
        <v>72</v>
      </c>
      <c r="C80" s="867" t="s">
        <v>65</v>
      </c>
      <c r="D80" s="868" t="s">
        <v>1</v>
      </c>
      <c r="E80" s="870" t="s">
        <v>2</v>
      </c>
      <c r="F80" s="871" t="s">
        <v>3</v>
      </c>
      <c r="G80" s="872" t="s">
        <v>4</v>
      </c>
      <c r="H80" s="872"/>
      <c r="I80" s="872"/>
      <c r="J80" s="873" t="s">
        <v>70</v>
      </c>
      <c r="K80" s="868" t="s">
        <v>71</v>
      </c>
      <c r="L80" s="873" t="s">
        <v>5</v>
      </c>
      <c r="M80" s="873" t="s">
        <v>6</v>
      </c>
      <c r="N80" s="873" t="s">
        <v>73</v>
      </c>
      <c r="O80" s="873" t="s">
        <v>51</v>
      </c>
      <c r="P80" s="875" t="s">
        <v>74</v>
      </c>
    </row>
    <row r="81" spans="1:16">
      <c r="A81" s="866"/>
      <c r="B81" s="866"/>
      <c r="C81" s="867"/>
      <c r="D81" s="869"/>
      <c r="E81" s="870"/>
      <c r="F81" s="871"/>
      <c r="G81" s="270" t="s">
        <v>7</v>
      </c>
      <c r="H81" s="270" t="s">
        <v>8</v>
      </c>
      <c r="I81" s="270" t="s">
        <v>9</v>
      </c>
      <c r="J81" s="873"/>
      <c r="K81" s="874"/>
      <c r="L81" s="873"/>
      <c r="M81" s="873"/>
      <c r="N81" s="873"/>
      <c r="O81" s="873"/>
      <c r="P81" s="876"/>
    </row>
    <row r="82" spans="1:16" ht="72">
      <c r="A82" s="469">
        <v>1</v>
      </c>
      <c r="B82" s="271" t="s">
        <v>1089</v>
      </c>
      <c r="C82" s="470" t="s">
        <v>1085</v>
      </c>
      <c r="D82" s="273" t="s">
        <v>1090</v>
      </c>
      <c r="E82" s="274">
        <v>1335356.97</v>
      </c>
      <c r="F82" s="275" t="s">
        <v>506</v>
      </c>
      <c r="G82" s="278" t="s">
        <v>1091</v>
      </c>
      <c r="H82" s="278" t="s">
        <v>1092</v>
      </c>
      <c r="I82" s="278" t="s">
        <v>1093</v>
      </c>
      <c r="J82" s="278" t="s">
        <v>1094</v>
      </c>
      <c r="K82" s="471" t="s">
        <v>96</v>
      </c>
      <c r="L82" s="472" t="s">
        <v>1095</v>
      </c>
      <c r="M82" s="471">
        <v>2</v>
      </c>
      <c r="N82" s="471" t="s">
        <v>80</v>
      </c>
      <c r="O82" s="473" t="s">
        <v>81</v>
      </c>
      <c r="P82" s="277" t="s">
        <v>1096</v>
      </c>
    </row>
    <row r="83" spans="1:16" ht="72">
      <c r="A83" s="474">
        <v>2</v>
      </c>
      <c r="B83" s="278" t="s">
        <v>1097</v>
      </c>
      <c r="C83" s="279" t="s">
        <v>1085</v>
      </c>
      <c r="D83" s="280">
        <v>2015</v>
      </c>
      <c r="E83" s="281">
        <v>3260346.86</v>
      </c>
      <c r="F83" s="275" t="s">
        <v>506</v>
      </c>
      <c r="G83" s="279" t="s">
        <v>1098</v>
      </c>
      <c r="H83" s="279" t="s">
        <v>1099</v>
      </c>
      <c r="I83" s="279" t="s">
        <v>1100</v>
      </c>
      <c r="J83" s="276"/>
      <c r="K83" s="473" t="s">
        <v>96</v>
      </c>
      <c r="L83" s="473">
        <v>635.29999999999995</v>
      </c>
      <c r="M83" s="473">
        <v>1</v>
      </c>
      <c r="N83" s="473" t="s">
        <v>81</v>
      </c>
      <c r="O83" s="473" t="s">
        <v>81</v>
      </c>
      <c r="P83" s="277" t="s">
        <v>1101</v>
      </c>
    </row>
    <row r="84" spans="1:16">
      <c r="E84" s="112">
        <f>SUM(E82:E83)</f>
        <v>4595703.83</v>
      </c>
    </row>
    <row r="85" spans="1:16" ht="15" thickBot="1">
      <c r="A85" s="102" t="s">
        <v>37</v>
      </c>
      <c r="B85" s="879" t="s">
        <v>1141</v>
      </c>
      <c r="C85" s="879"/>
      <c r="D85" s="879"/>
    </row>
    <row r="86" spans="1:16">
      <c r="A86" s="865" t="s">
        <v>0</v>
      </c>
      <c r="B86" s="865" t="s">
        <v>72</v>
      </c>
      <c r="C86" s="867" t="s">
        <v>65</v>
      </c>
      <c r="D86" s="868" t="s">
        <v>1</v>
      </c>
      <c r="E86" s="870" t="s">
        <v>2</v>
      </c>
      <c r="F86" s="871" t="s">
        <v>3</v>
      </c>
      <c r="G86" s="872" t="s">
        <v>4</v>
      </c>
      <c r="H86" s="872"/>
      <c r="I86" s="872"/>
      <c r="J86" s="873" t="s">
        <v>70</v>
      </c>
      <c r="K86" s="868" t="s">
        <v>71</v>
      </c>
      <c r="L86" s="873" t="s">
        <v>5</v>
      </c>
      <c r="M86" s="873" t="s">
        <v>6</v>
      </c>
      <c r="N86" s="873" t="s">
        <v>73</v>
      </c>
      <c r="O86" s="873" t="s">
        <v>51</v>
      </c>
      <c r="P86" s="875" t="s">
        <v>74</v>
      </c>
    </row>
    <row r="87" spans="1:16">
      <c r="A87" s="877"/>
      <c r="B87" s="877"/>
      <c r="C87" s="878"/>
      <c r="D87" s="869"/>
      <c r="E87" s="870"/>
      <c r="F87" s="871"/>
      <c r="G87" s="270" t="s">
        <v>7</v>
      </c>
      <c r="H87" s="270" t="s">
        <v>8</v>
      </c>
      <c r="I87" s="270" t="s">
        <v>9</v>
      </c>
      <c r="J87" s="873"/>
      <c r="K87" s="874"/>
      <c r="L87" s="873"/>
      <c r="M87" s="873"/>
      <c r="N87" s="873"/>
      <c r="O87" s="873"/>
      <c r="P87" s="876"/>
    </row>
    <row r="88" spans="1:16" ht="100.8">
      <c r="A88" s="278">
        <v>1</v>
      </c>
      <c r="B88" s="278" t="s">
        <v>1145</v>
      </c>
      <c r="C88" s="278" t="s">
        <v>1142</v>
      </c>
      <c r="D88" s="280" t="s">
        <v>1146</v>
      </c>
      <c r="E88" s="727">
        <v>4230000</v>
      </c>
      <c r="F88" s="275" t="s">
        <v>1689</v>
      </c>
      <c r="G88" s="276" t="s">
        <v>232</v>
      </c>
      <c r="H88" s="276" t="s">
        <v>1147</v>
      </c>
      <c r="I88" s="276" t="s">
        <v>1148</v>
      </c>
      <c r="J88" s="276"/>
      <c r="K88" s="276" t="s">
        <v>96</v>
      </c>
      <c r="L88" s="481">
        <v>1050</v>
      </c>
      <c r="M88" s="276">
        <v>3</v>
      </c>
      <c r="N88" s="276" t="s">
        <v>340</v>
      </c>
      <c r="O88" s="276" t="s">
        <v>341</v>
      </c>
      <c r="P88" s="298" t="s">
        <v>1149</v>
      </c>
    </row>
    <row r="89" spans="1:16">
      <c r="E89" s="721"/>
    </row>
    <row r="90" spans="1:16" ht="15" thickBot="1">
      <c r="A90" s="102" t="s">
        <v>37</v>
      </c>
      <c r="B90" s="267" t="s">
        <v>1267</v>
      </c>
    </row>
    <row r="91" spans="1:16">
      <c r="A91" s="865" t="s">
        <v>0</v>
      </c>
      <c r="B91" s="865" t="s">
        <v>72</v>
      </c>
      <c r="C91" s="867" t="s">
        <v>65</v>
      </c>
      <c r="D91" s="868" t="s">
        <v>1</v>
      </c>
      <c r="E91" s="870" t="s">
        <v>2</v>
      </c>
      <c r="F91" s="871" t="s">
        <v>3</v>
      </c>
      <c r="G91" s="872" t="s">
        <v>4</v>
      </c>
      <c r="H91" s="872"/>
      <c r="I91" s="872"/>
      <c r="J91" s="873" t="s">
        <v>70</v>
      </c>
      <c r="K91" s="868" t="s">
        <v>71</v>
      </c>
      <c r="L91" s="873" t="s">
        <v>5</v>
      </c>
      <c r="M91" s="873" t="s">
        <v>6</v>
      </c>
      <c r="N91" s="873" t="s">
        <v>73</v>
      </c>
      <c r="O91" s="873" t="s">
        <v>51</v>
      </c>
      <c r="P91" s="875" t="s">
        <v>74</v>
      </c>
    </row>
    <row r="92" spans="1:16">
      <c r="A92" s="877"/>
      <c r="B92" s="877"/>
      <c r="C92" s="878"/>
      <c r="D92" s="869"/>
      <c r="E92" s="870"/>
      <c r="F92" s="871"/>
      <c r="G92" s="270" t="s">
        <v>7</v>
      </c>
      <c r="H92" s="270" t="s">
        <v>8</v>
      </c>
      <c r="I92" s="270" t="s">
        <v>9</v>
      </c>
      <c r="J92" s="873"/>
      <c r="K92" s="874"/>
      <c r="L92" s="873"/>
      <c r="M92" s="873"/>
      <c r="N92" s="873"/>
      <c r="O92" s="873"/>
      <c r="P92" s="876"/>
    </row>
    <row r="93" spans="1:16" ht="72">
      <c r="A93" s="278">
        <v>1</v>
      </c>
      <c r="B93" s="278" t="s">
        <v>1271</v>
      </c>
      <c r="C93" s="474" t="s">
        <v>1268</v>
      </c>
      <c r="D93" s="280">
        <v>1970</v>
      </c>
      <c r="E93" s="722">
        <v>259895.85</v>
      </c>
      <c r="F93" s="275" t="s">
        <v>772</v>
      </c>
      <c r="G93" s="279" t="s">
        <v>1272</v>
      </c>
      <c r="H93" s="279"/>
      <c r="I93" s="279" t="s">
        <v>1273</v>
      </c>
      <c r="J93" s="279" t="s">
        <v>1274</v>
      </c>
      <c r="K93" s="276" t="s">
        <v>96</v>
      </c>
      <c r="L93" s="276">
        <v>195</v>
      </c>
      <c r="M93" s="276">
        <v>1</v>
      </c>
      <c r="N93" s="276" t="s">
        <v>341</v>
      </c>
      <c r="O93" s="276" t="s">
        <v>341</v>
      </c>
      <c r="P93" s="298" t="s">
        <v>342</v>
      </c>
    </row>
    <row r="95" spans="1:16" ht="15" thickBot="1">
      <c r="A95" s="373" t="s">
        <v>37</v>
      </c>
      <c r="B95" s="468" t="s">
        <v>1278</v>
      </c>
    </row>
    <row r="96" spans="1:16">
      <c r="A96" s="865" t="s">
        <v>0</v>
      </c>
      <c r="B96" s="865" t="s">
        <v>72</v>
      </c>
      <c r="C96" s="867" t="s">
        <v>65</v>
      </c>
      <c r="D96" s="868" t="s">
        <v>1</v>
      </c>
      <c r="E96" s="870" t="s">
        <v>2</v>
      </c>
      <c r="F96" s="871" t="s">
        <v>3</v>
      </c>
      <c r="G96" s="872" t="s">
        <v>4</v>
      </c>
      <c r="H96" s="872"/>
      <c r="I96" s="872"/>
      <c r="J96" s="873" t="s">
        <v>70</v>
      </c>
      <c r="K96" s="868" t="s">
        <v>71</v>
      </c>
      <c r="L96" s="873" t="s">
        <v>5</v>
      </c>
      <c r="M96" s="873" t="s">
        <v>6</v>
      </c>
      <c r="N96" s="873" t="s">
        <v>73</v>
      </c>
      <c r="O96" s="873" t="s">
        <v>51</v>
      </c>
      <c r="P96" s="875" t="s">
        <v>74</v>
      </c>
    </row>
    <row r="97" spans="1:16">
      <c r="A97" s="866"/>
      <c r="B97" s="866"/>
      <c r="C97" s="867"/>
      <c r="D97" s="869"/>
      <c r="E97" s="870"/>
      <c r="F97" s="871"/>
      <c r="G97" s="270" t="s">
        <v>7</v>
      </c>
      <c r="H97" s="270" t="s">
        <v>8</v>
      </c>
      <c r="I97" s="270" t="s">
        <v>9</v>
      </c>
      <c r="J97" s="873"/>
      <c r="K97" s="874"/>
      <c r="L97" s="873"/>
      <c r="M97" s="873"/>
      <c r="N97" s="873"/>
      <c r="O97" s="873"/>
      <c r="P97" s="876"/>
    </row>
    <row r="98" spans="1:16" s="591" customFormat="1" ht="27.6">
      <c r="A98" s="730">
        <v>1</v>
      </c>
      <c r="B98" s="731" t="s">
        <v>1284</v>
      </c>
      <c r="C98" s="731" t="s">
        <v>1285</v>
      </c>
      <c r="D98" s="732"/>
      <c r="E98" s="729">
        <v>43676.63</v>
      </c>
      <c r="F98" s="732" t="s">
        <v>506</v>
      </c>
      <c r="G98" s="733" t="s">
        <v>336</v>
      </c>
      <c r="I98" s="733" t="s">
        <v>414</v>
      </c>
      <c r="J98" s="276"/>
      <c r="K98" s="734" t="s">
        <v>96</v>
      </c>
      <c r="L98" s="735">
        <v>73.5</v>
      </c>
      <c r="M98" s="276"/>
      <c r="N98" s="276"/>
      <c r="O98" s="582"/>
      <c r="P98" s="582"/>
    </row>
    <row r="99" spans="1:16" s="591" customFormat="1">
      <c r="A99" s="730">
        <v>2</v>
      </c>
      <c r="B99" s="731" t="s">
        <v>231</v>
      </c>
      <c r="C99" s="731" t="s">
        <v>1286</v>
      </c>
      <c r="D99" s="732" t="s">
        <v>1287</v>
      </c>
      <c r="E99" s="729">
        <v>4460400</v>
      </c>
      <c r="F99" s="732" t="s">
        <v>962</v>
      </c>
      <c r="G99" s="736" t="s">
        <v>336</v>
      </c>
      <c r="H99" s="736"/>
      <c r="I99" s="733" t="s">
        <v>1695</v>
      </c>
      <c r="J99" s="52"/>
      <c r="K99" s="734" t="s">
        <v>96</v>
      </c>
      <c r="L99" s="735">
        <v>1062</v>
      </c>
      <c r="M99" s="505"/>
      <c r="N99" s="52"/>
      <c r="O99" s="582"/>
      <c r="P99" s="582"/>
    </row>
    <row r="100" spans="1:16" s="591" customFormat="1">
      <c r="A100" s="730">
        <v>3</v>
      </c>
      <c r="B100" s="731" t="s">
        <v>1288</v>
      </c>
      <c r="C100" s="731" t="s">
        <v>1289</v>
      </c>
      <c r="D100" s="732">
        <v>1992</v>
      </c>
      <c r="E100" s="729">
        <v>1306200</v>
      </c>
      <c r="F100" s="732" t="s">
        <v>962</v>
      </c>
      <c r="G100" s="736" t="s">
        <v>336</v>
      </c>
      <c r="H100" s="736"/>
      <c r="I100" s="733" t="s">
        <v>414</v>
      </c>
      <c r="J100" s="504"/>
      <c r="K100" s="734" t="s">
        <v>96</v>
      </c>
      <c r="L100" s="735">
        <v>311</v>
      </c>
      <c r="M100" s="505"/>
      <c r="N100" s="504"/>
      <c r="O100" s="582"/>
      <c r="P100" s="582"/>
    </row>
    <row r="101" spans="1:16" s="591" customFormat="1" ht="27.6">
      <c r="A101" s="730">
        <v>4</v>
      </c>
      <c r="B101" s="731" t="s">
        <v>1290</v>
      </c>
      <c r="C101" s="731" t="s">
        <v>1291</v>
      </c>
      <c r="D101" s="732" t="s">
        <v>1292</v>
      </c>
      <c r="E101" s="729">
        <v>309991.76</v>
      </c>
      <c r="F101" s="732" t="s">
        <v>506</v>
      </c>
      <c r="G101" s="736" t="s">
        <v>336</v>
      </c>
      <c r="H101" s="736"/>
      <c r="I101" s="736" t="s">
        <v>1293</v>
      </c>
      <c r="J101" s="504"/>
      <c r="K101" s="734" t="s">
        <v>96</v>
      </c>
      <c r="L101" s="735">
        <v>157</v>
      </c>
      <c r="M101" s="505"/>
      <c r="N101" s="504"/>
      <c r="O101" s="582"/>
      <c r="P101" s="582"/>
    </row>
    <row r="102" spans="1:16" s="591" customFormat="1" ht="41.4">
      <c r="A102" s="730">
        <v>5</v>
      </c>
      <c r="B102" s="731" t="s">
        <v>1294</v>
      </c>
      <c r="C102" s="731" t="s">
        <v>1285</v>
      </c>
      <c r="D102" s="732">
        <v>1968</v>
      </c>
      <c r="E102" s="729">
        <f>588621.99+14046.6</f>
        <v>602668.59</v>
      </c>
      <c r="F102" s="732" t="s">
        <v>506</v>
      </c>
      <c r="G102" s="736" t="s">
        <v>336</v>
      </c>
      <c r="H102" s="736" t="s">
        <v>1295</v>
      </c>
      <c r="I102" s="736" t="s">
        <v>243</v>
      </c>
      <c r="J102" s="504"/>
      <c r="K102" s="734" t="s">
        <v>96</v>
      </c>
      <c r="L102" s="735">
        <v>495</v>
      </c>
      <c r="M102" s="505"/>
      <c r="N102" s="504"/>
      <c r="O102" s="582"/>
      <c r="P102" s="582"/>
    </row>
    <row r="103" spans="1:16" s="591" customFormat="1" ht="27.6">
      <c r="A103" s="730">
        <v>6</v>
      </c>
      <c r="B103" s="731" t="s">
        <v>1296</v>
      </c>
      <c r="C103" s="731" t="s">
        <v>1297</v>
      </c>
      <c r="D103" s="732">
        <v>1950</v>
      </c>
      <c r="E103" s="729">
        <v>171332.5</v>
      </c>
      <c r="F103" s="732" t="s">
        <v>506</v>
      </c>
      <c r="G103" s="736" t="s">
        <v>336</v>
      </c>
      <c r="H103" s="736"/>
      <c r="I103" s="736" t="s">
        <v>426</v>
      </c>
      <c r="J103" s="504"/>
      <c r="K103" s="734" t="s">
        <v>96</v>
      </c>
      <c r="L103" s="735">
        <v>160</v>
      </c>
      <c r="M103" s="505"/>
      <c r="N103" s="504"/>
      <c r="O103" s="582"/>
      <c r="P103" s="582"/>
    </row>
    <row r="104" spans="1:16" s="591" customFormat="1" ht="27.6">
      <c r="A104" s="730">
        <v>7</v>
      </c>
      <c r="B104" s="731" t="s">
        <v>1298</v>
      </c>
      <c r="C104" s="731" t="s">
        <v>547</v>
      </c>
      <c r="D104" s="732">
        <v>1962</v>
      </c>
      <c r="E104" s="729">
        <v>326299.46999999997</v>
      </c>
      <c r="F104" s="732" t="s">
        <v>506</v>
      </c>
      <c r="G104" s="736" t="s">
        <v>336</v>
      </c>
      <c r="H104" s="736"/>
      <c r="I104" s="736" t="s">
        <v>414</v>
      </c>
      <c r="J104" s="504"/>
      <c r="K104" s="734" t="s">
        <v>96</v>
      </c>
      <c r="L104" s="735">
        <v>314.52999999999997</v>
      </c>
      <c r="M104" s="505"/>
      <c r="N104" s="504"/>
      <c r="O104" s="582"/>
      <c r="P104" s="582"/>
    </row>
    <row r="105" spans="1:16" s="591" customFormat="1">
      <c r="A105" s="730">
        <v>8</v>
      </c>
      <c r="B105" s="731" t="s">
        <v>1299</v>
      </c>
      <c r="C105" s="731" t="s">
        <v>1300</v>
      </c>
      <c r="D105" s="732">
        <v>1983</v>
      </c>
      <c r="E105" s="729">
        <v>100837.22</v>
      </c>
      <c r="F105" s="732" t="s">
        <v>506</v>
      </c>
      <c r="G105" s="736" t="s">
        <v>336</v>
      </c>
      <c r="H105" s="736"/>
      <c r="I105" s="736" t="s">
        <v>426</v>
      </c>
      <c r="J105" s="582"/>
      <c r="K105" s="734" t="s">
        <v>96</v>
      </c>
      <c r="L105" s="735">
        <v>350</v>
      </c>
      <c r="M105" s="582"/>
      <c r="N105" s="582"/>
      <c r="O105" s="582"/>
      <c r="P105" s="582"/>
    </row>
    <row r="106" spans="1:16" s="591" customFormat="1">
      <c r="A106" s="730">
        <v>9</v>
      </c>
      <c r="B106" s="731" t="s">
        <v>1299</v>
      </c>
      <c r="C106" s="731" t="s">
        <v>1301</v>
      </c>
      <c r="D106" s="732" t="s">
        <v>1292</v>
      </c>
      <c r="E106" s="729">
        <v>187414.57</v>
      </c>
      <c r="F106" s="732" t="s">
        <v>506</v>
      </c>
      <c r="G106" s="736" t="s">
        <v>336</v>
      </c>
      <c r="H106" s="736"/>
      <c r="I106" s="736" t="s">
        <v>1302</v>
      </c>
      <c r="J106" s="582"/>
      <c r="K106" s="734" t="s">
        <v>96</v>
      </c>
      <c r="L106" s="735">
        <v>120</v>
      </c>
      <c r="M106" s="582"/>
      <c r="N106" s="582"/>
      <c r="O106" s="582"/>
      <c r="P106" s="582"/>
    </row>
    <row r="107" spans="1:16" s="591" customFormat="1" ht="36.6" customHeight="1">
      <c r="A107" s="730">
        <v>10</v>
      </c>
      <c r="B107" s="731" t="s">
        <v>1303</v>
      </c>
      <c r="C107" s="731" t="s">
        <v>1304</v>
      </c>
      <c r="D107" s="732">
        <v>1954</v>
      </c>
      <c r="E107" s="729">
        <v>384909.72</v>
      </c>
      <c r="F107" s="732" t="s">
        <v>506</v>
      </c>
      <c r="G107" s="736" t="s">
        <v>336</v>
      </c>
      <c r="H107" s="736"/>
      <c r="I107" s="736" t="s">
        <v>1302</v>
      </c>
      <c r="J107" s="582"/>
      <c r="K107" s="734" t="s">
        <v>96</v>
      </c>
      <c r="L107" s="735">
        <v>260</v>
      </c>
      <c r="M107" s="582"/>
      <c r="N107" s="582"/>
      <c r="O107" s="582"/>
      <c r="P107" s="582"/>
    </row>
    <row r="108" spans="1:16" s="591" customFormat="1" ht="27.6">
      <c r="A108" s="730">
        <v>12</v>
      </c>
      <c r="B108" s="731" t="s">
        <v>1305</v>
      </c>
      <c r="C108" s="731" t="s">
        <v>1306</v>
      </c>
      <c r="D108" s="732"/>
      <c r="E108" s="729">
        <v>79929.59</v>
      </c>
      <c r="F108" s="732" t="s">
        <v>506</v>
      </c>
      <c r="G108" s="736" t="s">
        <v>336</v>
      </c>
      <c r="H108" s="736"/>
      <c r="I108" s="736" t="s">
        <v>1302</v>
      </c>
      <c r="J108" s="582"/>
      <c r="K108" s="734" t="s">
        <v>96</v>
      </c>
      <c r="L108" s="735">
        <v>87</v>
      </c>
      <c r="M108" s="582"/>
      <c r="N108" s="582"/>
      <c r="O108" s="582"/>
      <c r="P108" s="582"/>
    </row>
    <row r="109" spans="1:16" s="591" customFormat="1" ht="41.4">
      <c r="A109" s="730">
        <v>13</v>
      </c>
      <c r="B109" s="731" t="s">
        <v>1696</v>
      </c>
      <c r="C109" s="731" t="s">
        <v>1307</v>
      </c>
      <c r="D109" s="732">
        <v>1978</v>
      </c>
      <c r="E109" s="729">
        <v>201190.71</v>
      </c>
      <c r="F109" s="732" t="s">
        <v>506</v>
      </c>
      <c r="G109" s="736" t="s">
        <v>336</v>
      </c>
      <c r="H109" s="736"/>
      <c r="I109" s="736" t="s">
        <v>1308</v>
      </c>
      <c r="J109" s="582"/>
      <c r="K109" s="734" t="s">
        <v>96</v>
      </c>
      <c r="L109" s="735">
        <v>370</v>
      </c>
      <c r="M109" s="582"/>
      <c r="N109" s="582"/>
      <c r="O109" s="582"/>
      <c r="P109" s="582"/>
    </row>
    <row r="110" spans="1:16" s="591" customFormat="1" ht="27.6">
      <c r="A110" s="730">
        <v>14</v>
      </c>
      <c r="B110" s="731" t="s">
        <v>1309</v>
      </c>
      <c r="C110" s="731" t="s">
        <v>1310</v>
      </c>
      <c r="D110" s="732" t="s">
        <v>1292</v>
      </c>
      <c r="E110" s="729">
        <v>200450.05</v>
      </c>
      <c r="F110" s="732" t="s">
        <v>506</v>
      </c>
      <c r="G110" s="736" t="s">
        <v>336</v>
      </c>
      <c r="H110" s="736"/>
      <c r="I110" s="736" t="s">
        <v>414</v>
      </c>
      <c r="J110" s="582"/>
      <c r="K110" s="582" t="s">
        <v>96</v>
      </c>
      <c r="L110" s="735">
        <v>217</v>
      </c>
      <c r="M110" s="582"/>
      <c r="N110" s="582"/>
      <c r="O110" s="582"/>
      <c r="P110" s="582"/>
    </row>
    <row r="111" spans="1:16" s="591" customFormat="1" ht="27.6">
      <c r="A111" s="730">
        <v>15</v>
      </c>
      <c r="B111" s="731" t="s">
        <v>1311</v>
      </c>
      <c r="C111" s="731" t="s">
        <v>1285</v>
      </c>
      <c r="D111" s="732"/>
      <c r="E111" s="729">
        <v>6400</v>
      </c>
      <c r="F111" s="732" t="s">
        <v>506</v>
      </c>
      <c r="G111" s="736" t="s">
        <v>336</v>
      </c>
      <c r="H111" s="736"/>
      <c r="I111" s="736" t="s">
        <v>426</v>
      </c>
      <c r="J111" s="582"/>
      <c r="K111" s="582" t="s">
        <v>96</v>
      </c>
      <c r="L111" s="735"/>
      <c r="M111" s="582"/>
      <c r="N111" s="582"/>
      <c r="O111" s="582"/>
      <c r="P111" s="582"/>
    </row>
    <row r="112" spans="1:16" s="591" customFormat="1" ht="27.6">
      <c r="A112" s="730">
        <v>16</v>
      </c>
      <c r="B112" s="731" t="s">
        <v>1312</v>
      </c>
      <c r="C112" s="731" t="s">
        <v>1304</v>
      </c>
      <c r="D112" s="732">
        <v>2011</v>
      </c>
      <c r="E112" s="729">
        <v>33972.230000000003</v>
      </c>
      <c r="F112" s="732" t="s">
        <v>506</v>
      </c>
      <c r="G112" s="736" t="s">
        <v>336</v>
      </c>
      <c r="H112" s="736"/>
      <c r="I112" s="736" t="s">
        <v>1308</v>
      </c>
      <c r="J112" s="582"/>
      <c r="K112" s="582" t="s">
        <v>96</v>
      </c>
      <c r="L112" s="735">
        <v>49.25</v>
      </c>
      <c r="M112" s="582"/>
      <c r="N112" s="582"/>
      <c r="O112" s="582"/>
      <c r="P112" s="582"/>
    </row>
    <row r="113" spans="1:16" s="591" customFormat="1" ht="20.399999999999999" customHeight="1">
      <c r="A113" s="730">
        <v>17</v>
      </c>
      <c r="B113" s="731" t="s">
        <v>1313</v>
      </c>
      <c r="C113" s="731" t="s">
        <v>1314</v>
      </c>
      <c r="D113" s="732" t="s">
        <v>1292</v>
      </c>
      <c r="E113" s="729">
        <v>169272.86</v>
      </c>
      <c r="F113" s="732" t="s">
        <v>506</v>
      </c>
      <c r="G113" s="736" t="s">
        <v>336</v>
      </c>
      <c r="H113" s="736"/>
      <c r="I113" s="736" t="s">
        <v>1302</v>
      </c>
      <c r="J113" s="582"/>
      <c r="K113" s="582" t="s">
        <v>96</v>
      </c>
      <c r="L113" s="735">
        <v>140</v>
      </c>
      <c r="M113" s="582"/>
      <c r="N113" s="582"/>
      <c r="O113" s="582"/>
      <c r="P113" s="582"/>
    </row>
    <row r="114" spans="1:16" s="591" customFormat="1" ht="55.2">
      <c r="A114" s="730">
        <v>18</v>
      </c>
      <c r="B114" s="731" t="s">
        <v>1315</v>
      </c>
      <c r="C114" s="731" t="s">
        <v>1316</v>
      </c>
      <c r="D114" s="732">
        <v>1951</v>
      </c>
      <c r="E114" s="729">
        <v>480963</v>
      </c>
      <c r="F114" s="732" t="s">
        <v>955</v>
      </c>
      <c r="G114" s="736" t="s">
        <v>336</v>
      </c>
      <c r="H114" s="736"/>
      <c r="I114" s="736" t="s">
        <v>426</v>
      </c>
      <c r="J114" s="582"/>
      <c r="K114" s="582" t="s">
        <v>96</v>
      </c>
      <c r="L114" s="735">
        <v>202.44</v>
      </c>
      <c r="M114" s="582"/>
      <c r="N114" s="582"/>
      <c r="O114" s="582"/>
      <c r="P114" s="582"/>
    </row>
    <row r="115" spans="1:16" s="591" customFormat="1" ht="41.4">
      <c r="A115" s="730">
        <v>19</v>
      </c>
      <c r="B115" s="731" t="s">
        <v>1317</v>
      </c>
      <c r="C115" s="731" t="s">
        <v>1318</v>
      </c>
      <c r="D115" s="732">
        <v>1979</v>
      </c>
      <c r="E115" s="729">
        <v>79170</v>
      </c>
      <c r="F115" s="732" t="s">
        <v>955</v>
      </c>
      <c r="G115" s="736" t="s">
        <v>336</v>
      </c>
      <c r="H115" s="736"/>
      <c r="I115" s="736" t="s">
        <v>414</v>
      </c>
      <c r="J115" s="582"/>
      <c r="K115" s="582" t="s">
        <v>96</v>
      </c>
      <c r="L115" s="735">
        <v>37.700000000000003</v>
      </c>
      <c r="M115" s="582"/>
      <c r="N115" s="582"/>
      <c r="O115" s="582"/>
      <c r="P115" s="582"/>
    </row>
    <row r="116" spans="1:16" s="591" customFormat="1" ht="69">
      <c r="A116" s="730">
        <v>20</v>
      </c>
      <c r="B116" s="731" t="s">
        <v>1319</v>
      </c>
      <c r="C116" s="731" t="s">
        <v>1320</v>
      </c>
      <c r="D116" s="732">
        <v>1961</v>
      </c>
      <c r="E116" s="729">
        <v>336504</v>
      </c>
      <c r="F116" s="732" t="s">
        <v>955</v>
      </c>
      <c r="G116" s="736" t="s">
        <v>336</v>
      </c>
      <c r="H116" s="736"/>
      <c r="I116" s="736" t="s">
        <v>1308</v>
      </c>
      <c r="J116" s="582"/>
      <c r="K116" s="582" t="s">
        <v>96</v>
      </c>
      <c r="L116" s="735">
        <v>160.24</v>
      </c>
      <c r="M116" s="582"/>
      <c r="N116" s="582"/>
      <c r="O116" s="582"/>
      <c r="P116" s="582"/>
    </row>
    <row r="117" spans="1:16" s="591" customFormat="1" ht="69">
      <c r="A117" s="730">
        <v>21</v>
      </c>
      <c r="B117" s="731" t="s">
        <v>1321</v>
      </c>
      <c r="C117" s="731" t="s">
        <v>1322</v>
      </c>
      <c r="D117" s="732">
        <v>1963</v>
      </c>
      <c r="E117" s="729">
        <v>413217</v>
      </c>
      <c r="F117" s="732" t="s">
        <v>955</v>
      </c>
      <c r="G117" s="736" t="s">
        <v>336</v>
      </c>
      <c r="H117" s="736"/>
      <c r="I117" s="736" t="s">
        <v>414</v>
      </c>
      <c r="J117" s="582"/>
      <c r="K117" s="582" t="s">
        <v>96</v>
      </c>
      <c r="L117" s="735">
        <v>196.77</v>
      </c>
      <c r="M117" s="582"/>
      <c r="N117" s="582"/>
      <c r="O117" s="582"/>
      <c r="P117" s="582"/>
    </row>
    <row r="118" spans="1:16" s="591" customFormat="1" ht="55.2">
      <c r="A118" s="730">
        <v>22</v>
      </c>
      <c r="B118" s="731" t="s">
        <v>1323</v>
      </c>
      <c r="C118" s="731" t="s">
        <v>1324</v>
      </c>
      <c r="D118" s="732">
        <v>1963</v>
      </c>
      <c r="E118" s="729">
        <v>101598</v>
      </c>
      <c r="F118" s="732" t="s">
        <v>955</v>
      </c>
      <c r="G118" s="736" t="s">
        <v>336</v>
      </c>
      <c r="H118" s="736"/>
      <c r="I118" s="736" t="s">
        <v>414</v>
      </c>
      <c r="J118" s="582"/>
      <c r="K118" s="582" t="s">
        <v>96</v>
      </c>
      <c r="L118" s="735">
        <v>48.38</v>
      </c>
      <c r="M118" s="582"/>
      <c r="N118" s="582"/>
      <c r="O118" s="582"/>
      <c r="P118" s="582"/>
    </row>
    <row r="119" spans="1:16" s="591" customFormat="1" ht="55.2">
      <c r="A119" s="730">
        <v>23</v>
      </c>
      <c r="B119" s="731" t="s">
        <v>1325</v>
      </c>
      <c r="C119" s="731" t="s">
        <v>1326</v>
      </c>
      <c r="D119" s="732">
        <v>1973</v>
      </c>
      <c r="E119" s="729">
        <v>125580</v>
      </c>
      <c r="F119" s="732" t="s">
        <v>955</v>
      </c>
      <c r="G119" s="736" t="s">
        <v>336</v>
      </c>
      <c r="H119" s="736"/>
      <c r="I119" s="736" t="s">
        <v>1293</v>
      </c>
      <c r="J119" s="582"/>
      <c r="K119" s="582" t="s">
        <v>96</v>
      </c>
      <c r="L119" s="735">
        <v>59.8</v>
      </c>
      <c r="M119" s="582"/>
      <c r="N119" s="582"/>
      <c r="O119" s="582"/>
      <c r="P119" s="582"/>
    </row>
    <row r="120" spans="1:16" s="591" customFormat="1" ht="41.4">
      <c r="A120" s="730">
        <v>24</v>
      </c>
      <c r="B120" s="731" t="s">
        <v>1327</v>
      </c>
      <c r="C120" s="731" t="s">
        <v>1328</v>
      </c>
      <c r="D120" s="732">
        <v>1966</v>
      </c>
      <c r="E120" s="729">
        <v>70917</v>
      </c>
      <c r="F120" s="732" t="s">
        <v>955</v>
      </c>
      <c r="G120" s="736" t="s">
        <v>336</v>
      </c>
      <c r="H120" s="736"/>
      <c r="I120" s="736" t="s">
        <v>1308</v>
      </c>
      <c r="J120" s="582"/>
      <c r="K120" s="582" t="s">
        <v>96</v>
      </c>
      <c r="L120" s="735">
        <v>33.770000000000003</v>
      </c>
      <c r="M120" s="582"/>
      <c r="N120" s="582"/>
      <c r="O120" s="582"/>
      <c r="P120" s="582"/>
    </row>
    <row r="121" spans="1:16" s="591" customFormat="1" ht="69">
      <c r="A121" s="730">
        <v>25</v>
      </c>
      <c r="B121" s="731" t="s">
        <v>1329</v>
      </c>
      <c r="C121" s="731" t="s">
        <v>1330</v>
      </c>
      <c r="D121" s="732">
        <v>1957</v>
      </c>
      <c r="E121" s="729">
        <v>561393</v>
      </c>
      <c r="F121" s="732" t="s">
        <v>955</v>
      </c>
      <c r="G121" s="736" t="s">
        <v>336</v>
      </c>
      <c r="H121" s="736"/>
      <c r="I121" s="736" t="s">
        <v>1331</v>
      </c>
      <c r="J121" s="582"/>
      <c r="K121" s="582" t="s">
        <v>96</v>
      </c>
      <c r="L121" s="735">
        <f>49.46+39.66+39.66+49.45+39.66</f>
        <v>217.89000000000001</v>
      </c>
      <c r="M121" s="582"/>
      <c r="N121" s="582"/>
      <c r="O121" s="582"/>
      <c r="P121" s="582"/>
    </row>
    <row r="122" spans="1:16" s="591" customFormat="1" ht="55.2">
      <c r="A122" s="730">
        <v>26</v>
      </c>
      <c r="B122" s="731" t="s">
        <v>1332</v>
      </c>
      <c r="C122" s="731" t="s">
        <v>1333</v>
      </c>
      <c r="D122" s="732">
        <v>1959</v>
      </c>
      <c r="E122" s="729">
        <v>314727</v>
      </c>
      <c r="F122" s="732" t="s">
        <v>955</v>
      </c>
      <c r="G122" s="736" t="s">
        <v>336</v>
      </c>
      <c r="H122" s="736"/>
      <c r="I122" s="736" t="s">
        <v>1331</v>
      </c>
      <c r="J122" s="582"/>
      <c r="K122" s="582" t="s">
        <v>96</v>
      </c>
      <c r="L122" s="735">
        <f>149.87-36.66</f>
        <v>113.21000000000001</v>
      </c>
      <c r="M122" s="582"/>
      <c r="N122" s="582"/>
      <c r="O122" s="582"/>
      <c r="P122" s="582"/>
    </row>
    <row r="123" spans="1:16" s="591" customFormat="1" ht="55.2">
      <c r="A123" s="730">
        <v>27</v>
      </c>
      <c r="B123" s="731" t="s">
        <v>1334</v>
      </c>
      <c r="C123" s="731" t="s">
        <v>1335</v>
      </c>
      <c r="D123" s="732">
        <v>1961</v>
      </c>
      <c r="E123" s="729">
        <v>263151</v>
      </c>
      <c r="F123" s="732" t="s">
        <v>955</v>
      </c>
      <c r="G123" s="736" t="s">
        <v>336</v>
      </c>
      <c r="H123" s="736"/>
      <c r="I123" s="736" t="s">
        <v>426</v>
      </c>
      <c r="J123" s="582"/>
      <c r="K123" s="582" t="s">
        <v>96</v>
      </c>
      <c r="L123" s="735">
        <v>125.31</v>
      </c>
      <c r="M123" s="582"/>
      <c r="N123" s="582"/>
      <c r="O123" s="582"/>
      <c r="P123" s="582"/>
    </row>
    <row r="124" spans="1:16" s="591" customFormat="1" ht="27.6">
      <c r="A124" s="730">
        <v>28</v>
      </c>
      <c r="B124" s="731" t="s">
        <v>1336</v>
      </c>
      <c r="C124" s="731" t="s">
        <v>1337</v>
      </c>
      <c r="D124" s="732">
        <v>2013</v>
      </c>
      <c r="E124" s="729">
        <v>283795.09000000003</v>
      </c>
      <c r="F124" s="732" t="s">
        <v>506</v>
      </c>
      <c r="G124" s="736" t="s">
        <v>1338</v>
      </c>
      <c r="H124" s="736"/>
      <c r="I124" s="736"/>
      <c r="J124" s="582"/>
      <c r="K124" s="582" t="s">
        <v>96</v>
      </c>
      <c r="L124" s="735">
        <v>85</v>
      </c>
      <c r="M124" s="582"/>
      <c r="N124" s="582"/>
      <c r="O124" s="582"/>
      <c r="P124" s="582"/>
    </row>
    <row r="125" spans="1:16" s="591" customFormat="1" ht="41.4">
      <c r="A125" s="730">
        <v>29</v>
      </c>
      <c r="B125" s="731" t="s">
        <v>1339</v>
      </c>
      <c r="C125" s="731" t="s">
        <v>1340</v>
      </c>
      <c r="D125" s="732">
        <v>1978</v>
      </c>
      <c r="E125" s="729">
        <v>123715.67</v>
      </c>
      <c r="F125" s="732" t="s">
        <v>506</v>
      </c>
      <c r="G125" s="736" t="s">
        <v>336</v>
      </c>
      <c r="H125" s="736"/>
      <c r="I125" s="736"/>
      <c r="J125" s="582"/>
      <c r="K125" s="582" t="s">
        <v>96</v>
      </c>
      <c r="L125" s="735">
        <v>39.020000000000003</v>
      </c>
      <c r="M125" s="582"/>
      <c r="N125" s="582"/>
      <c r="O125" s="582"/>
      <c r="P125" s="582"/>
    </row>
    <row r="126" spans="1:16" s="591" customFormat="1" ht="41.4">
      <c r="A126" s="730">
        <v>30</v>
      </c>
      <c r="B126" s="731" t="s">
        <v>1341</v>
      </c>
      <c r="C126" s="731" t="s">
        <v>1342</v>
      </c>
      <c r="D126" s="732"/>
      <c r="E126" s="729">
        <v>103545.56</v>
      </c>
      <c r="F126" s="732" t="s">
        <v>506</v>
      </c>
      <c r="G126" s="736" t="s">
        <v>1343</v>
      </c>
      <c r="H126" s="736"/>
      <c r="I126" s="736" t="s">
        <v>1344</v>
      </c>
      <c r="J126" s="582"/>
      <c r="K126" s="582" t="s">
        <v>96</v>
      </c>
      <c r="L126" s="735">
        <v>48.4</v>
      </c>
      <c r="M126" s="582"/>
      <c r="N126" s="582"/>
      <c r="O126" s="582"/>
      <c r="P126" s="582"/>
    </row>
    <row r="127" spans="1:16" s="591" customFormat="1" ht="41.4">
      <c r="A127" s="730">
        <v>31</v>
      </c>
      <c r="B127" s="731" t="s">
        <v>1345</v>
      </c>
      <c r="C127" s="731" t="s">
        <v>1346</v>
      </c>
      <c r="D127" s="732">
        <v>1968</v>
      </c>
      <c r="E127" s="729">
        <v>142687</v>
      </c>
      <c r="F127" s="732" t="s">
        <v>506</v>
      </c>
      <c r="G127" s="736" t="s">
        <v>336</v>
      </c>
      <c r="H127" s="736"/>
      <c r="I127" s="736"/>
      <c r="J127" s="582"/>
      <c r="K127" s="582" t="s">
        <v>96</v>
      </c>
      <c r="L127" s="735">
        <f>47.1+7.1</f>
        <v>54.2</v>
      </c>
      <c r="M127" s="582"/>
      <c r="N127" s="582"/>
      <c r="O127" s="582"/>
      <c r="P127" s="582"/>
    </row>
    <row r="128" spans="1:16" s="591" customFormat="1" ht="30.6" customHeight="1">
      <c r="A128" s="730">
        <v>32</v>
      </c>
      <c r="B128" s="731" t="s">
        <v>1347</v>
      </c>
      <c r="C128" s="731" t="s">
        <v>1348</v>
      </c>
      <c r="D128" s="732"/>
      <c r="E128" s="729">
        <v>55000</v>
      </c>
      <c r="F128" s="732" t="s">
        <v>506</v>
      </c>
      <c r="G128" s="736"/>
      <c r="H128" s="736"/>
      <c r="I128" s="736"/>
      <c r="J128" s="582"/>
      <c r="K128" s="582"/>
      <c r="L128" s="735">
        <f>132+35</f>
        <v>167</v>
      </c>
      <c r="M128" s="582"/>
      <c r="N128" s="582"/>
      <c r="O128" s="582"/>
      <c r="P128" s="582"/>
    </row>
    <row r="129" spans="1:16" s="591" customFormat="1" ht="41.4">
      <c r="A129" s="730">
        <v>33</v>
      </c>
      <c r="B129" s="731" t="s">
        <v>1349</v>
      </c>
      <c r="C129" s="731" t="s">
        <v>1285</v>
      </c>
      <c r="D129" s="732"/>
      <c r="E129" s="729">
        <v>130000</v>
      </c>
      <c r="F129" s="732" t="s">
        <v>506</v>
      </c>
      <c r="G129" s="736"/>
      <c r="H129" s="736"/>
      <c r="I129" s="736"/>
      <c r="J129" s="582"/>
      <c r="K129" s="582"/>
      <c r="L129" s="735"/>
      <c r="M129" s="582"/>
      <c r="N129" s="582"/>
      <c r="O129" s="582"/>
      <c r="P129" s="582"/>
    </row>
    <row r="130" spans="1:16" s="591" customFormat="1">
      <c r="A130" s="730"/>
      <c r="B130" s="737" t="s">
        <v>16</v>
      </c>
      <c r="C130" s="737"/>
      <c r="D130" s="732"/>
      <c r="E130" s="755">
        <f>SUM(E98:E129)</f>
        <v>12170909.219999999</v>
      </c>
      <c r="F130" s="738"/>
      <c r="G130" s="736"/>
      <c r="H130" s="736"/>
      <c r="I130" s="736"/>
      <c r="J130" s="582"/>
      <c r="K130" s="582"/>
      <c r="L130" s="738"/>
      <c r="M130" s="582"/>
      <c r="N130" s="582"/>
      <c r="O130" s="582"/>
      <c r="P130" s="582"/>
    </row>
  </sheetData>
  <mergeCells count="232">
    <mergeCell ref="L50:L51"/>
    <mergeCell ref="M50:M51"/>
    <mergeCell ref="N50:N51"/>
    <mergeCell ref="O50:O51"/>
    <mergeCell ref="P50:P51"/>
    <mergeCell ref="A50:A51"/>
    <mergeCell ref="B50:B51"/>
    <mergeCell ref="C50:C51"/>
    <mergeCell ref="D50:D51"/>
    <mergeCell ref="E50:E51"/>
    <mergeCell ref="F50:F51"/>
    <mergeCell ref="G50:I50"/>
    <mergeCell ref="J50:J51"/>
    <mergeCell ref="K50:K51"/>
    <mergeCell ref="P5:P6"/>
    <mergeCell ref="M5:M6"/>
    <mergeCell ref="N5:N6"/>
    <mergeCell ref="O5:O6"/>
    <mergeCell ref="L5:L6"/>
    <mergeCell ref="A5:A6"/>
    <mergeCell ref="B5:B6"/>
    <mergeCell ref="C5:C6"/>
    <mergeCell ref="E5:E6"/>
    <mergeCell ref="F5:F6"/>
    <mergeCell ref="N11:N12"/>
    <mergeCell ref="O11:O12"/>
    <mergeCell ref="P11:P12"/>
    <mergeCell ref="B10:C10"/>
    <mergeCell ref="F11:F12"/>
    <mergeCell ref="G11:I11"/>
    <mergeCell ref="J11:J12"/>
    <mergeCell ref="K11:K12"/>
    <mergeCell ref="L11:L12"/>
    <mergeCell ref="B11:B12"/>
    <mergeCell ref="C11:C12"/>
    <mergeCell ref="D11:D12"/>
    <mergeCell ref="E11:E12"/>
    <mergeCell ref="F17:F18"/>
    <mergeCell ref="G17:I17"/>
    <mergeCell ref="J17:J18"/>
    <mergeCell ref="B3:C3"/>
    <mergeCell ref="B16:C16"/>
    <mergeCell ref="A17:A18"/>
    <mergeCell ref="B17:B18"/>
    <mergeCell ref="C17:C18"/>
    <mergeCell ref="M11:M12"/>
    <mergeCell ref="A11:A12"/>
    <mergeCell ref="G5:I5"/>
    <mergeCell ref="J5:J6"/>
    <mergeCell ref="D5:D6"/>
    <mergeCell ref="K5:K6"/>
    <mergeCell ref="D30:D31"/>
    <mergeCell ref="E30:E31"/>
    <mergeCell ref="P17:P18"/>
    <mergeCell ref="A24:A25"/>
    <mergeCell ref="B24:B25"/>
    <mergeCell ref="C24:C25"/>
    <mergeCell ref="D24:D25"/>
    <mergeCell ref="E24:E25"/>
    <mergeCell ref="F24:F25"/>
    <mergeCell ref="G24:I24"/>
    <mergeCell ref="J24:J25"/>
    <mergeCell ref="K24:K25"/>
    <mergeCell ref="L24:L25"/>
    <mergeCell ref="M24:M25"/>
    <mergeCell ref="N24:N25"/>
    <mergeCell ref="O24:O25"/>
    <mergeCell ref="P24:P25"/>
    <mergeCell ref="K17:K18"/>
    <mergeCell ref="L17:L18"/>
    <mergeCell ref="M17:M18"/>
    <mergeCell ref="N17:N18"/>
    <mergeCell ref="O17:O18"/>
    <mergeCell ref="D17:D18"/>
    <mergeCell ref="E17:E18"/>
    <mergeCell ref="M30:M31"/>
    <mergeCell ref="N30:N31"/>
    <mergeCell ref="O30:O31"/>
    <mergeCell ref="P30:P31"/>
    <mergeCell ref="A38:A39"/>
    <mergeCell ref="B38:B39"/>
    <mergeCell ref="C38:C39"/>
    <mergeCell ref="D38:D39"/>
    <mergeCell ref="E38:E39"/>
    <mergeCell ref="F38:F39"/>
    <mergeCell ref="G38:I38"/>
    <mergeCell ref="J38:J39"/>
    <mergeCell ref="K38:K39"/>
    <mergeCell ref="L38:L39"/>
    <mergeCell ref="M38:M39"/>
    <mergeCell ref="N38:N39"/>
    <mergeCell ref="F30:F31"/>
    <mergeCell ref="G30:I30"/>
    <mergeCell ref="J30:J31"/>
    <mergeCell ref="K30:K31"/>
    <mergeCell ref="L30:L31"/>
    <mergeCell ref="A30:A31"/>
    <mergeCell ref="B30:B31"/>
    <mergeCell ref="C30:C31"/>
    <mergeCell ref="O38:O39"/>
    <mergeCell ref="P38:P39"/>
    <mergeCell ref="A44:A45"/>
    <mergeCell ref="B44:B45"/>
    <mergeCell ref="C44:C45"/>
    <mergeCell ref="D44:D45"/>
    <mergeCell ref="E44:E45"/>
    <mergeCell ref="F44:F45"/>
    <mergeCell ref="G44:I44"/>
    <mergeCell ref="J44:J45"/>
    <mergeCell ref="K44:K45"/>
    <mergeCell ref="L44:L45"/>
    <mergeCell ref="M44:M45"/>
    <mergeCell ref="N44:N45"/>
    <mergeCell ref="O44:O45"/>
    <mergeCell ref="P44:P45"/>
    <mergeCell ref="B55:D55"/>
    <mergeCell ref="A56:A57"/>
    <mergeCell ref="B56:B57"/>
    <mergeCell ref="C56:C57"/>
    <mergeCell ref="D56:D57"/>
    <mergeCell ref="E56:E57"/>
    <mergeCell ref="F56:F57"/>
    <mergeCell ref="G56:I56"/>
    <mergeCell ref="J56:J57"/>
    <mergeCell ref="K56:K57"/>
    <mergeCell ref="L56:L57"/>
    <mergeCell ref="M56:M57"/>
    <mergeCell ref="N56:N57"/>
    <mergeCell ref="O56:O57"/>
    <mergeCell ref="P56:P57"/>
    <mergeCell ref="A63:A64"/>
    <mergeCell ref="B63:B64"/>
    <mergeCell ref="C63:C64"/>
    <mergeCell ref="D63:D64"/>
    <mergeCell ref="E63:E64"/>
    <mergeCell ref="F63:F64"/>
    <mergeCell ref="G63:I63"/>
    <mergeCell ref="J63:J64"/>
    <mergeCell ref="K63:K64"/>
    <mergeCell ref="L63:L64"/>
    <mergeCell ref="M63:M64"/>
    <mergeCell ref="N63:N64"/>
    <mergeCell ref="O63:O64"/>
    <mergeCell ref="P63:P64"/>
    <mergeCell ref="B68:D68"/>
    <mergeCell ref="A69:A70"/>
    <mergeCell ref="B69:B70"/>
    <mergeCell ref="C69:C70"/>
    <mergeCell ref="D69:D70"/>
    <mergeCell ref="E69:E70"/>
    <mergeCell ref="F69:F70"/>
    <mergeCell ref="G69:I69"/>
    <mergeCell ref="J69:J70"/>
    <mergeCell ref="K69:K70"/>
    <mergeCell ref="L69:L70"/>
    <mergeCell ref="M69:M70"/>
    <mergeCell ref="N69:N70"/>
    <mergeCell ref="O69:O70"/>
    <mergeCell ref="P69:P70"/>
    <mergeCell ref="B73:D73"/>
    <mergeCell ref="A74:A75"/>
    <mergeCell ref="B74:B75"/>
    <mergeCell ref="C74:C75"/>
    <mergeCell ref="D74:D75"/>
    <mergeCell ref="E74:E75"/>
    <mergeCell ref="F74:F75"/>
    <mergeCell ref="G74:I74"/>
    <mergeCell ref="J74:J75"/>
    <mergeCell ref="K74:K75"/>
    <mergeCell ref="L74:L75"/>
    <mergeCell ref="M74:M75"/>
    <mergeCell ref="N74:N75"/>
    <mergeCell ref="O74:O75"/>
    <mergeCell ref="P74:P75"/>
    <mergeCell ref="B79:D79"/>
    <mergeCell ref="A80:A81"/>
    <mergeCell ref="B80:B81"/>
    <mergeCell ref="C80:C81"/>
    <mergeCell ref="D80:D81"/>
    <mergeCell ref="E80:E81"/>
    <mergeCell ref="F80:F81"/>
    <mergeCell ref="G80:I80"/>
    <mergeCell ref="J80:J81"/>
    <mergeCell ref="K80:K81"/>
    <mergeCell ref="L80:L81"/>
    <mergeCell ref="M80:M81"/>
    <mergeCell ref="N80:N81"/>
    <mergeCell ref="O80:O81"/>
    <mergeCell ref="P80:P81"/>
    <mergeCell ref="B85:D85"/>
    <mergeCell ref="A86:A87"/>
    <mergeCell ref="B86:B87"/>
    <mergeCell ref="C86:C87"/>
    <mergeCell ref="D86:D87"/>
    <mergeCell ref="E86:E87"/>
    <mergeCell ref="F86:F87"/>
    <mergeCell ref="G86:I86"/>
    <mergeCell ref="J86:J87"/>
    <mergeCell ref="K86:K87"/>
    <mergeCell ref="L86:L87"/>
    <mergeCell ref="M86:M87"/>
    <mergeCell ref="N86:N87"/>
    <mergeCell ref="O86:O87"/>
    <mergeCell ref="P86:P87"/>
    <mergeCell ref="A91:A92"/>
    <mergeCell ref="B91:B92"/>
    <mergeCell ref="C91:C92"/>
    <mergeCell ref="D91:D92"/>
    <mergeCell ref="E91:E92"/>
    <mergeCell ref="F91:F92"/>
    <mergeCell ref="G91:I91"/>
    <mergeCell ref="J91:J92"/>
    <mergeCell ref="K91:K92"/>
    <mergeCell ref="L91:L92"/>
    <mergeCell ref="M91:M92"/>
    <mergeCell ref="N91:N92"/>
    <mergeCell ref="O91:O92"/>
    <mergeCell ref="P91:P92"/>
    <mergeCell ref="L96:L97"/>
    <mergeCell ref="M96:M97"/>
    <mergeCell ref="N96:N97"/>
    <mergeCell ref="O96:O97"/>
    <mergeCell ref="P96:P97"/>
    <mergeCell ref="A96:A97"/>
    <mergeCell ref="B96:B97"/>
    <mergeCell ref="C96:C97"/>
    <mergeCell ref="D96:D97"/>
    <mergeCell ref="E96:E97"/>
    <mergeCell ref="F96:F97"/>
    <mergeCell ref="G96:I96"/>
    <mergeCell ref="J96:J97"/>
    <mergeCell ref="K96:K97"/>
  </mergeCells>
  <dataValidations count="3">
    <dataValidation type="list" allowBlank="1" showInputMessage="1" showErrorMessage="1" sqref="K32:K33" xr:uid="{FCD9CD36-EF76-4D77-80CC-BB138F5EC9FB}">
      <formula1>"dobry,dostateczny,zły"</formula1>
      <formula2>0</formula2>
    </dataValidation>
    <dataValidation type="list" allowBlank="1" showInputMessage="1" showErrorMessage="1" sqref="F98:F129" xr:uid="{ADF3DEBD-9C22-4BB7-B4B2-8683AFE54A94}">
      <formula1>"księgowa brutto, odtworzeniowa nowa, rzeczywista, inna"</formula1>
    </dataValidation>
    <dataValidation type="list" allowBlank="1" showInputMessage="1" showErrorMessage="1" sqref="K98:K109" xr:uid="{2B95C05A-E0DE-448F-99DE-41B6D0543067}">
      <formula1>"dobry, dostateczny, zły"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"/>
  <sheetViews>
    <sheetView workbookViewId="0">
      <selection activeCell="I7" sqref="I7"/>
    </sheetView>
  </sheetViews>
  <sheetFormatPr defaultColWidth="9.109375" defaultRowHeight="14.4"/>
  <sheetData>
    <row r="2" spans="2:2">
      <c r="B2" t="s">
        <v>1725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39A9D-003E-430B-97E9-5C7B2E0FBD71}">
  <dimension ref="A2:H96"/>
  <sheetViews>
    <sheetView workbookViewId="0">
      <selection activeCell="H2" sqref="H2"/>
    </sheetView>
  </sheetViews>
  <sheetFormatPr defaultRowHeight="14.4"/>
  <cols>
    <col min="2" max="2" width="20.6640625" customWidth="1"/>
    <col min="3" max="3" width="11.77734375" customWidth="1"/>
    <col min="4" max="4" width="15.5546875" customWidth="1"/>
    <col min="5" max="5" width="16.44140625" customWidth="1"/>
    <col min="6" max="6" width="23.33203125" customWidth="1"/>
    <col min="7" max="7" width="44.77734375" customWidth="1"/>
    <col min="8" max="8" width="17" customWidth="1"/>
  </cols>
  <sheetData>
    <row r="2" spans="1:8">
      <c r="G2" t="s">
        <v>1690</v>
      </c>
      <c r="H2" s="765">
        <f>D5+D9+D18+D25+D31+D35+D41+D89+D96</f>
        <v>22812212.579999998</v>
      </c>
    </row>
    <row r="3" spans="1:8">
      <c r="A3" s="101" t="s">
        <v>37</v>
      </c>
      <c r="B3" s="926" t="s">
        <v>500</v>
      </c>
      <c r="C3" s="926"/>
      <c r="D3" s="926"/>
      <c r="E3" s="926"/>
      <c r="F3" s="926"/>
    </row>
    <row r="4" spans="1:8" ht="43.2">
      <c r="A4" s="16" t="s">
        <v>11</v>
      </c>
      <c r="B4" s="17" t="s">
        <v>52</v>
      </c>
      <c r="C4" s="16" t="s">
        <v>53</v>
      </c>
      <c r="D4" s="22" t="s">
        <v>54</v>
      </c>
      <c r="E4" s="22" t="s">
        <v>56</v>
      </c>
      <c r="F4" s="16" t="s">
        <v>55</v>
      </c>
    </row>
    <row r="5" spans="1:8">
      <c r="A5" s="18">
        <v>1</v>
      </c>
      <c r="B5" s="19" t="s">
        <v>510</v>
      </c>
      <c r="C5" s="251">
        <v>1970</v>
      </c>
      <c r="D5" s="723">
        <v>22450</v>
      </c>
      <c r="E5" s="20" t="s">
        <v>506</v>
      </c>
      <c r="F5" s="21" t="s">
        <v>503</v>
      </c>
    </row>
    <row r="7" spans="1:8" ht="36" customHeight="1">
      <c r="A7" s="310" t="s">
        <v>37</v>
      </c>
      <c r="B7" s="922" t="s">
        <v>595</v>
      </c>
      <c r="C7" s="922"/>
      <c r="D7" s="922"/>
      <c r="E7" s="922"/>
      <c r="F7" s="922"/>
    </row>
    <row r="8" spans="1:8" ht="43.2">
      <c r="A8" s="312" t="s">
        <v>11</v>
      </c>
      <c r="B8" s="375" t="s">
        <v>52</v>
      </c>
      <c r="C8" s="376" t="s">
        <v>53</v>
      </c>
      <c r="D8" s="377" t="s">
        <v>54</v>
      </c>
      <c r="E8" s="377" t="s">
        <v>56</v>
      </c>
      <c r="F8" s="376" t="s">
        <v>55</v>
      </c>
    </row>
    <row r="9" spans="1:8">
      <c r="A9" s="333">
        <v>1</v>
      </c>
      <c r="B9" s="334" t="s">
        <v>614</v>
      </c>
      <c r="C9" s="335" t="s">
        <v>615</v>
      </c>
      <c r="D9" s="724" t="s">
        <v>616</v>
      </c>
      <c r="E9" s="336"/>
      <c r="F9" s="337" t="s">
        <v>596</v>
      </c>
    </row>
    <row r="11" spans="1:8">
      <c r="A11" s="310" t="s">
        <v>37</v>
      </c>
      <c r="B11" s="923" t="s">
        <v>762</v>
      </c>
      <c r="C11" s="924"/>
      <c r="D11" s="924"/>
      <c r="E11" s="924"/>
      <c r="F11" s="925"/>
    </row>
    <row r="12" spans="1:8" ht="43.2">
      <c r="A12" s="311" t="s">
        <v>11</v>
      </c>
      <c r="B12" s="379" t="s">
        <v>52</v>
      </c>
      <c r="C12" s="380" t="s">
        <v>53</v>
      </c>
      <c r="D12" s="381" t="s">
        <v>54</v>
      </c>
      <c r="E12" s="381" t="s">
        <v>56</v>
      </c>
      <c r="F12" s="380" t="s">
        <v>55</v>
      </c>
    </row>
    <row r="13" spans="1:8">
      <c r="A13" s="290">
        <v>1</v>
      </c>
      <c r="B13" s="298" t="s">
        <v>769</v>
      </c>
      <c r="C13" s="298">
        <v>2013</v>
      </c>
      <c r="D13" s="301">
        <v>303421.21000000002</v>
      </c>
      <c r="E13" s="298" t="s">
        <v>772</v>
      </c>
      <c r="F13" s="298" t="s">
        <v>770</v>
      </c>
    </row>
    <row r="14" spans="1:8" ht="28.8">
      <c r="A14" s="290">
        <v>2</v>
      </c>
      <c r="B14" s="277" t="s">
        <v>771</v>
      </c>
      <c r="C14" s="298">
        <v>2022</v>
      </c>
      <c r="D14" s="301">
        <v>9432.8700000000008</v>
      </c>
      <c r="E14" s="378" t="s">
        <v>772</v>
      </c>
      <c r="F14" s="298" t="s">
        <v>770</v>
      </c>
    </row>
    <row r="15" spans="1:8" ht="57.6">
      <c r="A15" s="290">
        <v>3</v>
      </c>
      <c r="B15" s="277" t="s">
        <v>773</v>
      </c>
      <c r="C15" s="298">
        <v>2022</v>
      </c>
      <c r="D15" s="301">
        <v>15000</v>
      </c>
      <c r="E15" s="298" t="s">
        <v>772</v>
      </c>
      <c r="F15" s="298" t="s">
        <v>770</v>
      </c>
    </row>
    <row r="16" spans="1:8" ht="28.8">
      <c r="A16" s="290">
        <v>4</v>
      </c>
      <c r="B16" s="277" t="s">
        <v>774</v>
      </c>
      <c r="C16" s="298">
        <v>2022</v>
      </c>
      <c r="D16" s="301">
        <v>99979.26</v>
      </c>
      <c r="E16" s="298" t="s">
        <v>772</v>
      </c>
      <c r="F16" s="298" t="s">
        <v>770</v>
      </c>
    </row>
    <row r="17" spans="1:6" ht="72">
      <c r="A17" s="96">
        <v>5</v>
      </c>
      <c r="B17" s="277" t="s">
        <v>775</v>
      </c>
      <c r="C17" s="298">
        <v>2023</v>
      </c>
      <c r="D17" s="301">
        <v>93979.1</v>
      </c>
      <c r="E17" s="298" t="s">
        <v>772</v>
      </c>
      <c r="F17" s="298" t="s">
        <v>770</v>
      </c>
    </row>
    <row r="18" spans="1:6">
      <c r="D18" s="112">
        <f>SUM(D13:D17)</f>
        <v>521812.44000000006</v>
      </c>
    </row>
    <row r="20" spans="1:6" ht="14.4" customHeight="1">
      <c r="A20" s="310" t="s">
        <v>37</v>
      </c>
      <c r="B20" s="919" t="s">
        <v>845</v>
      </c>
      <c r="C20" s="919"/>
      <c r="D20" s="919"/>
      <c r="E20" s="919"/>
      <c r="F20" s="919"/>
    </row>
    <row r="21" spans="1:6" ht="43.2">
      <c r="A21" s="413" t="s">
        <v>11</v>
      </c>
      <c r="B21" s="17" t="s">
        <v>52</v>
      </c>
      <c r="C21" s="413" t="s">
        <v>53</v>
      </c>
      <c r="D21" s="414" t="s">
        <v>54</v>
      </c>
      <c r="E21" s="414" t="s">
        <v>56</v>
      </c>
      <c r="F21" s="413" t="s">
        <v>55</v>
      </c>
    </row>
    <row r="22" spans="1:6" ht="27.6">
      <c r="A22" s="411" t="s">
        <v>47</v>
      </c>
      <c r="B22" s="415" t="s">
        <v>857</v>
      </c>
      <c r="C22" s="416">
        <v>2013</v>
      </c>
      <c r="D22" s="417">
        <v>300764.63</v>
      </c>
      <c r="E22" s="418" t="s">
        <v>506</v>
      </c>
      <c r="F22" s="927" t="s">
        <v>858</v>
      </c>
    </row>
    <row r="23" spans="1:6">
      <c r="A23" s="290" t="s">
        <v>48</v>
      </c>
      <c r="B23" s="415" t="s">
        <v>859</v>
      </c>
      <c r="C23" s="416">
        <v>2014</v>
      </c>
      <c r="D23" s="417">
        <v>30000</v>
      </c>
      <c r="E23" s="418" t="s">
        <v>506</v>
      </c>
      <c r="F23" s="928"/>
    </row>
    <row r="24" spans="1:6">
      <c r="A24" s="290" t="s">
        <v>49</v>
      </c>
      <c r="B24" s="415" t="s">
        <v>860</v>
      </c>
      <c r="C24" s="416">
        <v>2012</v>
      </c>
      <c r="D24" s="417">
        <v>28000</v>
      </c>
      <c r="E24" s="418" t="s">
        <v>506</v>
      </c>
      <c r="F24" s="929"/>
    </row>
    <row r="25" spans="1:6">
      <c r="D25" s="725">
        <f>SUM(D22:D24)</f>
        <v>358764.63</v>
      </c>
    </row>
    <row r="26" spans="1:6" ht="14.4" customHeight="1">
      <c r="A26" s="373" t="s">
        <v>37</v>
      </c>
      <c r="B26" s="930" t="s">
        <v>950</v>
      </c>
      <c r="C26" s="931"/>
      <c r="D26" s="931"/>
      <c r="E26" s="931"/>
      <c r="F26" s="931"/>
    </row>
    <row r="27" spans="1:6" ht="43.2">
      <c r="A27" s="413" t="s">
        <v>11</v>
      </c>
      <c r="B27" s="17" t="s">
        <v>52</v>
      </c>
      <c r="C27" s="413" t="s">
        <v>53</v>
      </c>
      <c r="D27" s="414" t="s">
        <v>54</v>
      </c>
      <c r="E27" s="414" t="s">
        <v>56</v>
      </c>
      <c r="F27" s="413" t="s">
        <v>55</v>
      </c>
    </row>
    <row r="28" spans="1:6" ht="57.6">
      <c r="A28" s="411" t="s">
        <v>47</v>
      </c>
      <c r="B28" s="286" t="s">
        <v>961</v>
      </c>
      <c r="C28" s="440"/>
      <c r="D28" s="300">
        <v>263640.71000000002</v>
      </c>
      <c r="E28" s="441" t="s">
        <v>962</v>
      </c>
      <c r="F28" s="442" t="s">
        <v>963</v>
      </c>
    </row>
    <row r="29" spans="1:6" ht="43.2">
      <c r="A29" s="443" t="s">
        <v>48</v>
      </c>
      <c r="B29" s="277" t="s">
        <v>964</v>
      </c>
      <c r="C29" s="277"/>
      <c r="D29" s="444">
        <v>136861.15</v>
      </c>
      <c r="E29" s="441" t="s">
        <v>962</v>
      </c>
      <c r="F29" s="442" t="s">
        <v>965</v>
      </c>
    </row>
    <row r="30" spans="1:6">
      <c r="A30" s="443" t="s">
        <v>49</v>
      </c>
      <c r="B30" s="277" t="s">
        <v>510</v>
      </c>
      <c r="C30" s="277">
        <v>2021</v>
      </c>
      <c r="D30" s="444">
        <v>29950.799999999999</v>
      </c>
      <c r="E30" s="441" t="s">
        <v>962</v>
      </c>
      <c r="F30" s="442" t="s">
        <v>966</v>
      </c>
    </row>
    <row r="31" spans="1:6">
      <c r="D31" s="112">
        <f>SUM(D28:D30)</f>
        <v>430452.66</v>
      </c>
    </row>
    <row r="33" spans="1:7">
      <c r="A33" s="373" t="s">
        <v>37</v>
      </c>
      <c r="B33" s="918" t="s">
        <v>1084</v>
      </c>
      <c r="C33" s="918"/>
      <c r="D33" s="918"/>
    </row>
    <row r="34" spans="1:7" ht="43.2">
      <c r="A34" s="413" t="s">
        <v>11</v>
      </c>
      <c r="B34" s="17" t="s">
        <v>52</v>
      </c>
      <c r="C34" s="413" t="s">
        <v>53</v>
      </c>
      <c r="D34" s="414" t="s">
        <v>54</v>
      </c>
      <c r="E34" s="414" t="s">
        <v>56</v>
      </c>
      <c r="F34" s="413" t="s">
        <v>55</v>
      </c>
    </row>
    <row r="35" spans="1:7" ht="28.8">
      <c r="A35" s="411">
        <v>1</v>
      </c>
      <c r="B35" s="286" t="s">
        <v>1102</v>
      </c>
      <c r="C35" s="287">
        <v>2020</v>
      </c>
      <c r="D35" s="726">
        <v>30000</v>
      </c>
      <c r="E35" s="441" t="s">
        <v>506</v>
      </c>
      <c r="F35" s="442" t="s">
        <v>1085</v>
      </c>
    </row>
    <row r="37" spans="1:7">
      <c r="A37" s="373" t="s">
        <v>37</v>
      </c>
      <c r="B37" s="918" t="s">
        <v>1141</v>
      </c>
      <c r="C37" s="918"/>
      <c r="D37" s="918"/>
    </row>
    <row r="38" spans="1:7" ht="43.2">
      <c r="A38" s="413" t="s">
        <v>11</v>
      </c>
      <c r="B38" s="17" t="s">
        <v>52</v>
      </c>
      <c r="C38" s="413" t="s">
        <v>53</v>
      </c>
      <c r="D38" s="414" t="s">
        <v>54</v>
      </c>
      <c r="E38" s="414" t="s">
        <v>56</v>
      </c>
      <c r="F38" s="413" t="s">
        <v>55</v>
      </c>
    </row>
    <row r="39" spans="1:7" ht="27.6">
      <c r="A39" s="411" t="s">
        <v>47</v>
      </c>
      <c r="B39" s="482" t="s">
        <v>1150</v>
      </c>
      <c r="C39" s="440"/>
      <c r="D39" s="483">
        <v>12835.75</v>
      </c>
      <c r="E39" s="484" t="s">
        <v>772</v>
      </c>
      <c r="F39" s="482" t="s">
        <v>1142</v>
      </c>
    </row>
    <row r="40" spans="1:7" ht="138">
      <c r="A40" s="290" t="s">
        <v>48</v>
      </c>
      <c r="B40" s="482" t="s">
        <v>1151</v>
      </c>
      <c r="C40" s="484">
        <v>2021</v>
      </c>
      <c r="D40" s="483">
        <v>25720.720000000001</v>
      </c>
      <c r="E40" s="484" t="s">
        <v>772</v>
      </c>
      <c r="F40" s="482" t="s">
        <v>1142</v>
      </c>
    </row>
    <row r="41" spans="1:7">
      <c r="D41" s="292">
        <f>SUM(D39:D40)</f>
        <v>38556.47</v>
      </c>
    </row>
    <row r="43" spans="1:7">
      <c r="A43" s="373" t="s">
        <v>37</v>
      </c>
      <c r="B43" s="468" t="s">
        <v>1278</v>
      </c>
    </row>
    <row r="44" spans="1:7" ht="43.2">
      <c r="A44" s="413" t="s">
        <v>11</v>
      </c>
      <c r="B44" s="17" t="s">
        <v>52</v>
      </c>
      <c r="C44" s="413" t="s">
        <v>53</v>
      </c>
      <c r="D44" s="414" t="s">
        <v>54</v>
      </c>
      <c r="E44" s="414" t="s">
        <v>56</v>
      </c>
      <c r="F44" s="413" t="s">
        <v>55</v>
      </c>
      <c r="G44" s="506"/>
    </row>
    <row r="45" spans="1:7" ht="43.2">
      <c r="A45" s="507">
        <v>1</v>
      </c>
      <c r="B45" s="508" t="s">
        <v>1350</v>
      </c>
      <c r="C45" s="509" t="s">
        <v>1351</v>
      </c>
      <c r="D45" s="510">
        <v>10000</v>
      </c>
      <c r="E45" s="511" t="s">
        <v>506</v>
      </c>
      <c r="F45" s="512" t="s">
        <v>1352</v>
      </c>
      <c r="G45" s="506"/>
    </row>
    <row r="46" spans="1:7" ht="28.8">
      <c r="A46" s="507">
        <v>2</v>
      </c>
      <c r="B46" s="508" t="s">
        <v>1353</v>
      </c>
      <c r="C46" s="509" t="s">
        <v>1354</v>
      </c>
      <c r="D46" s="510">
        <v>242129.29</v>
      </c>
      <c r="E46" s="511" t="s">
        <v>506</v>
      </c>
      <c r="F46" s="512" t="s">
        <v>1355</v>
      </c>
      <c r="G46" s="506"/>
    </row>
    <row r="47" spans="1:7" ht="57.6">
      <c r="A47" s="507">
        <v>3</v>
      </c>
      <c r="B47" s="508" t="s">
        <v>1356</v>
      </c>
      <c r="C47" s="513">
        <v>2011</v>
      </c>
      <c r="D47" s="510">
        <v>19999.05</v>
      </c>
      <c r="E47" s="511" t="s">
        <v>506</v>
      </c>
      <c r="F47" s="512" t="s">
        <v>1357</v>
      </c>
      <c r="G47" s="506"/>
    </row>
    <row r="48" spans="1:7" ht="28.8">
      <c r="A48" s="507">
        <v>4</v>
      </c>
      <c r="B48" s="508" t="s">
        <v>1358</v>
      </c>
      <c r="C48" s="514">
        <v>2009</v>
      </c>
      <c r="D48" s="510">
        <v>71557.06</v>
      </c>
      <c r="E48" s="511" t="s">
        <v>506</v>
      </c>
      <c r="F48" s="512" t="s">
        <v>1359</v>
      </c>
      <c r="G48" s="506"/>
    </row>
    <row r="49" spans="1:7">
      <c r="A49" s="507">
        <v>5</v>
      </c>
      <c r="B49" s="508" t="s">
        <v>1360</v>
      </c>
      <c r="C49" s="514">
        <v>2007</v>
      </c>
      <c r="D49" s="510">
        <v>19531.87</v>
      </c>
      <c r="E49" s="511" t="s">
        <v>506</v>
      </c>
      <c r="F49" s="512" t="s">
        <v>1361</v>
      </c>
      <c r="G49" s="506"/>
    </row>
    <row r="50" spans="1:7" ht="28.8">
      <c r="A50" s="507">
        <v>6</v>
      </c>
      <c r="B50" s="508" t="s">
        <v>1362</v>
      </c>
      <c r="C50" s="514">
        <v>2003</v>
      </c>
      <c r="D50" s="510">
        <v>240332.26</v>
      </c>
      <c r="E50" s="511" t="s">
        <v>506</v>
      </c>
      <c r="F50" s="512" t="s">
        <v>1286</v>
      </c>
      <c r="G50" s="506"/>
    </row>
    <row r="51" spans="1:7" ht="57.6">
      <c r="A51" s="507">
        <v>7</v>
      </c>
      <c r="B51" s="508" t="s">
        <v>1363</v>
      </c>
      <c r="C51" s="514">
        <v>2014</v>
      </c>
      <c r="D51" s="510">
        <v>815413.34</v>
      </c>
      <c r="E51" s="511" t="s">
        <v>506</v>
      </c>
      <c r="F51" s="512" t="s">
        <v>1304</v>
      </c>
      <c r="G51" s="506"/>
    </row>
    <row r="52" spans="1:7" ht="43.2">
      <c r="A52" s="507">
        <v>8</v>
      </c>
      <c r="B52" s="508" t="s">
        <v>1364</v>
      </c>
      <c r="C52" s="514">
        <v>2014</v>
      </c>
      <c r="D52" s="510">
        <v>157553</v>
      </c>
      <c r="E52" s="511" t="s">
        <v>506</v>
      </c>
      <c r="F52" s="512" t="s">
        <v>1306</v>
      </c>
      <c r="G52" s="506"/>
    </row>
    <row r="53" spans="1:7" ht="43.2">
      <c r="A53" s="507">
        <v>9</v>
      </c>
      <c r="B53" s="508" t="s">
        <v>1365</v>
      </c>
      <c r="C53" s="514">
        <v>2014</v>
      </c>
      <c r="D53" s="510">
        <v>539260.09</v>
      </c>
      <c r="E53" s="511" t="s">
        <v>506</v>
      </c>
      <c r="F53" s="512" t="s">
        <v>1306</v>
      </c>
      <c r="G53" s="506"/>
    </row>
    <row r="54" spans="1:7" ht="43.2">
      <c r="A54" s="507">
        <v>10</v>
      </c>
      <c r="B54" s="508" t="s">
        <v>1366</v>
      </c>
      <c r="C54" s="514">
        <v>2002</v>
      </c>
      <c r="D54" s="510">
        <v>53000</v>
      </c>
      <c r="E54" s="511" t="s">
        <v>506</v>
      </c>
      <c r="F54" s="512" t="s">
        <v>1285</v>
      </c>
      <c r="G54" s="506"/>
    </row>
    <row r="55" spans="1:7">
      <c r="A55" s="507">
        <v>11</v>
      </c>
      <c r="B55" s="508" t="s">
        <v>1367</v>
      </c>
      <c r="C55" s="514">
        <v>2002</v>
      </c>
      <c r="D55" s="510">
        <v>288449.5</v>
      </c>
      <c r="E55" s="511" t="s">
        <v>506</v>
      </c>
      <c r="F55" s="512" t="s">
        <v>1285</v>
      </c>
      <c r="G55" s="506"/>
    </row>
    <row r="56" spans="1:7" ht="28.8">
      <c r="A56" s="507">
        <v>12</v>
      </c>
      <c r="B56" s="519" t="s">
        <v>1368</v>
      </c>
      <c r="C56" s="516">
        <v>2003</v>
      </c>
      <c r="D56" s="517">
        <v>1389239.29</v>
      </c>
      <c r="E56" s="511" t="s">
        <v>506</v>
      </c>
      <c r="F56" s="518" t="s">
        <v>1285</v>
      </c>
      <c r="G56" s="506"/>
    </row>
    <row r="57" spans="1:7" ht="28.8">
      <c r="A57" s="507">
        <v>13</v>
      </c>
      <c r="B57" s="519" t="s">
        <v>1369</v>
      </c>
      <c r="C57" s="516">
        <v>2017</v>
      </c>
      <c r="D57" s="517">
        <v>16432.8</v>
      </c>
      <c r="E57" s="511" t="s">
        <v>506</v>
      </c>
      <c r="F57" s="518" t="s">
        <v>1310</v>
      </c>
      <c r="G57" s="506"/>
    </row>
    <row r="58" spans="1:7" ht="111.6" customHeight="1">
      <c r="A58" s="507">
        <v>14</v>
      </c>
      <c r="B58" s="519" t="s">
        <v>1370</v>
      </c>
      <c r="C58" s="516">
        <v>2018</v>
      </c>
      <c r="D58" s="517">
        <v>39855.839999999997</v>
      </c>
      <c r="E58" s="511" t="s">
        <v>506</v>
      </c>
      <c r="F58" s="518" t="s">
        <v>1371</v>
      </c>
      <c r="G58" s="520" t="s">
        <v>1372</v>
      </c>
    </row>
    <row r="59" spans="1:7" ht="64.2" customHeight="1">
      <c r="A59" s="507">
        <v>15</v>
      </c>
      <c r="B59" s="515" t="s">
        <v>1373</v>
      </c>
      <c r="C59" s="516">
        <v>2019</v>
      </c>
      <c r="D59" s="517">
        <v>1385477.07</v>
      </c>
      <c r="E59" s="511" t="s">
        <v>506</v>
      </c>
      <c r="F59" s="518" t="s">
        <v>1285</v>
      </c>
      <c r="G59" s="520" t="s">
        <v>1374</v>
      </c>
    </row>
    <row r="60" spans="1:7">
      <c r="A60" s="507">
        <v>16</v>
      </c>
      <c r="B60" s="515" t="s">
        <v>1375</v>
      </c>
      <c r="C60" s="516">
        <v>2019</v>
      </c>
      <c r="D60" s="517">
        <v>15300</v>
      </c>
      <c r="E60" s="511" t="s">
        <v>506</v>
      </c>
      <c r="F60" s="518" t="s">
        <v>1304</v>
      </c>
      <c r="G60" s="506"/>
    </row>
    <row r="61" spans="1:7">
      <c r="A61" s="507">
        <v>17</v>
      </c>
      <c r="B61" s="515" t="s">
        <v>1376</v>
      </c>
      <c r="C61" s="516">
        <v>2020</v>
      </c>
      <c r="D61" s="517">
        <v>59967.16</v>
      </c>
      <c r="E61" s="511" t="s">
        <v>506</v>
      </c>
      <c r="F61" s="518" t="s">
        <v>1306</v>
      </c>
      <c r="G61" s="520" t="s">
        <v>1377</v>
      </c>
    </row>
    <row r="62" spans="1:7" ht="54.6" customHeight="1">
      <c r="A62" s="507">
        <v>18</v>
      </c>
      <c r="B62" s="519" t="s">
        <v>1378</v>
      </c>
      <c r="C62" s="516">
        <v>2020</v>
      </c>
      <c r="D62" s="517">
        <v>20457.080000000002</v>
      </c>
      <c r="E62" s="511" t="s">
        <v>506</v>
      </c>
      <c r="F62" s="518" t="s">
        <v>1379</v>
      </c>
      <c r="G62" s="520" t="s">
        <v>1380</v>
      </c>
    </row>
    <row r="63" spans="1:7" ht="54.6" customHeight="1">
      <c r="A63" s="507">
        <v>19</v>
      </c>
      <c r="B63" s="519" t="s">
        <v>1381</v>
      </c>
      <c r="C63" s="516">
        <v>2020</v>
      </c>
      <c r="D63" s="517">
        <v>11070</v>
      </c>
      <c r="E63" s="511" t="s">
        <v>506</v>
      </c>
      <c r="F63" s="518" t="s">
        <v>1306</v>
      </c>
      <c r="G63" s="520" t="s">
        <v>1382</v>
      </c>
    </row>
    <row r="64" spans="1:7" ht="162.6" customHeight="1">
      <c r="A64" s="507">
        <v>20</v>
      </c>
      <c r="B64" s="519" t="s">
        <v>1383</v>
      </c>
      <c r="C64" s="516">
        <v>2021</v>
      </c>
      <c r="D64" s="517">
        <v>98953.17</v>
      </c>
      <c r="E64" s="511" t="s">
        <v>506</v>
      </c>
      <c r="F64" s="518" t="s">
        <v>1384</v>
      </c>
      <c r="G64" s="520" t="s">
        <v>1385</v>
      </c>
    </row>
    <row r="65" spans="1:7" ht="136.80000000000001" customHeight="1">
      <c r="A65" s="507">
        <v>21</v>
      </c>
      <c r="B65" s="521" t="s">
        <v>1386</v>
      </c>
      <c r="C65" s="514">
        <v>2014</v>
      </c>
      <c r="D65" s="510">
        <f>67856.41+6158.9</f>
        <v>74015.31</v>
      </c>
      <c r="E65" s="511" t="s">
        <v>506</v>
      </c>
      <c r="F65" s="512" t="s">
        <v>1387</v>
      </c>
      <c r="G65" s="520" t="s">
        <v>1388</v>
      </c>
    </row>
    <row r="66" spans="1:7" ht="43.2">
      <c r="A66" s="507">
        <v>22</v>
      </c>
      <c r="B66" s="521" t="s">
        <v>1389</v>
      </c>
      <c r="C66" s="514">
        <v>2010</v>
      </c>
      <c r="D66" s="510">
        <v>14930.22</v>
      </c>
      <c r="E66" s="511" t="s">
        <v>506</v>
      </c>
      <c r="F66" s="512" t="s">
        <v>1310</v>
      </c>
      <c r="G66" s="520" t="s">
        <v>1390</v>
      </c>
    </row>
    <row r="67" spans="1:7" ht="43.2">
      <c r="A67" s="507">
        <v>23</v>
      </c>
      <c r="B67" s="508" t="s">
        <v>1391</v>
      </c>
      <c r="C67" s="514">
        <v>2021</v>
      </c>
      <c r="D67" s="510">
        <v>11121.95</v>
      </c>
      <c r="E67" s="511" t="s">
        <v>506</v>
      </c>
      <c r="F67" s="512" t="s">
        <v>1304</v>
      </c>
      <c r="G67" s="520"/>
    </row>
    <row r="68" spans="1:7" ht="43.2">
      <c r="A68" s="507">
        <v>24</v>
      </c>
      <c r="B68" s="508" t="s">
        <v>1392</v>
      </c>
      <c r="C68" s="514">
        <v>2021</v>
      </c>
      <c r="D68" s="510">
        <v>2670</v>
      </c>
      <c r="E68" s="511" t="s">
        <v>506</v>
      </c>
      <c r="F68" s="512" t="s">
        <v>1307</v>
      </c>
      <c r="G68" s="520"/>
    </row>
    <row r="69" spans="1:7" ht="43.2">
      <c r="A69" s="507">
        <v>25</v>
      </c>
      <c r="B69" s="521" t="s">
        <v>1393</v>
      </c>
      <c r="C69" s="514">
        <v>2007</v>
      </c>
      <c r="D69" s="510">
        <v>7041.21</v>
      </c>
      <c r="E69" s="511" t="s">
        <v>506</v>
      </c>
      <c r="F69" s="512" t="s">
        <v>1306</v>
      </c>
      <c r="G69" s="520"/>
    </row>
    <row r="70" spans="1:7">
      <c r="A70" s="507">
        <v>26</v>
      </c>
      <c r="B70" s="521" t="s">
        <v>1394</v>
      </c>
      <c r="C70" s="514">
        <v>2012</v>
      </c>
      <c r="D70" s="510">
        <f>7905.65+10872.04+11803.79</f>
        <v>30581.480000000003</v>
      </c>
      <c r="E70" s="511" t="s">
        <v>506</v>
      </c>
      <c r="F70" s="512" t="s">
        <v>1285</v>
      </c>
      <c r="G70" s="520"/>
    </row>
    <row r="71" spans="1:7" ht="28.8">
      <c r="A71" s="507">
        <v>27</v>
      </c>
      <c r="B71" s="521" t="s">
        <v>1395</v>
      </c>
      <c r="C71" s="514">
        <v>2010</v>
      </c>
      <c r="D71" s="510">
        <v>8557.0499999999993</v>
      </c>
      <c r="E71" s="511" t="s">
        <v>506</v>
      </c>
      <c r="F71" s="512" t="s">
        <v>1300</v>
      </c>
      <c r="G71" s="520"/>
    </row>
    <row r="72" spans="1:7">
      <c r="A72" s="507">
        <v>28</v>
      </c>
      <c r="B72" s="521" t="s">
        <v>1396</v>
      </c>
      <c r="C72" s="514">
        <v>2010</v>
      </c>
      <c r="D72" s="510">
        <v>4779.5200000000004</v>
      </c>
      <c r="E72" s="511" t="s">
        <v>506</v>
      </c>
      <c r="F72" s="512" t="s">
        <v>1397</v>
      </c>
      <c r="G72" s="520"/>
    </row>
    <row r="73" spans="1:7">
      <c r="A73" s="507">
        <v>29</v>
      </c>
      <c r="B73" s="521" t="s">
        <v>1398</v>
      </c>
      <c r="C73" s="514">
        <v>2011</v>
      </c>
      <c r="D73" s="510">
        <v>4928.01</v>
      </c>
      <c r="E73" s="511" t="s">
        <v>506</v>
      </c>
      <c r="F73" s="512" t="s">
        <v>1397</v>
      </c>
      <c r="G73" s="520"/>
    </row>
    <row r="74" spans="1:7" ht="28.8">
      <c r="A74" s="507">
        <v>30</v>
      </c>
      <c r="B74" s="521" t="s">
        <v>1399</v>
      </c>
      <c r="C74" s="514">
        <v>2010</v>
      </c>
      <c r="D74" s="510">
        <v>21331.37</v>
      </c>
      <c r="E74" s="511" t="s">
        <v>506</v>
      </c>
      <c r="F74" s="512" t="s">
        <v>1400</v>
      </c>
      <c r="G74" s="520"/>
    </row>
    <row r="75" spans="1:7" ht="28.8">
      <c r="A75" s="507">
        <v>31</v>
      </c>
      <c r="B75" s="521" t="s">
        <v>1401</v>
      </c>
      <c r="C75" s="514">
        <v>2012</v>
      </c>
      <c r="D75" s="510">
        <v>5980.68</v>
      </c>
      <c r="E75" s="511" t="s">
        <v>506</v>
      </c>
      <c r="F75" s="512" t="s">
        <v>1402</v>
      </c>
      <c r="G75" s="520"/>
    </row>
    <row r="76" spans="1:7" ht="43.2">
      <c r="A76" s="507">
        <v>32</v>
      </c>
      <c r="B76" s="521" t="s">
        <v>1403</v>
      </c>
      <c r="C76" s="514">
        <v>2017</v>
      </c>
      <c r="D76" s="510">
        <v>12459.96</v>
      </c>
      <c r="E76" s="511" t="s">
        <v>506</v>
      </c>
      <c r="F76" s="512" t="s">
        <v>1304</v>
      </c>
      <c r="G76" s="520"/>
    </row>
    <row r="77" spans="1:7" ht="43.2">
      <c r="A77" s="507">
        <v>33</v>
      </c>
      <c r="B77" s="521" t="s">
        <v>1404</v>
      </c>
      <c r="C77" s="514">
        <v>2020</v>
      </c>
      <c r="D77" s="510">
        <v>26040.45</v>
      </c>
      <c r="E77" s="511" t="s">
        <v>506</v>
      </c>
      <c r="F77" s="512" t="s">
        <v>1304</v>
      </c>
      <c r="G77" s="520"/>
    </row>
    <row r="78" spans="1:7">
      <c r="A78" s="507">
        <v>34</v>
      </c>
      <c r="B78" s="522" t="s">
        <v>1405</v>
      </c>
      <c r="C78" s="523">
        <v>2022</v>
      </c>
      <c r="D78" s="524">
        <v>1463420.38</v>
      </c>
      <c r="E78" s="511" t="s">
        <v>506</v>
      </c>
      <c r="F78" s="525" t="s">
        <v>1406</v>
      </c>
      <c r="G78" s="520"/>
    </row>
    <row r="79" spans="1:7" ht="249.6" customHeight="1">
      <c r="A79" s="507">
        <v>35</v>
      </c>
      <c r="B79" s="519" t="s">
        <v>1407</v>
      </c>
      <c r="C79" s="523">
        <v>2022</v>
      </c>
      <c r="D79" s="526">
        <v>255274.74</v>
      </c>
      <c r="E79" s="511" t="s">
        <v>506</v>
      </c>
      <c r="F79" s="527" t="s">
        <v>1408</v>
      </c>
      <c r="G79" s="520" t="s">
        <v>1409</v>
      </c>
    </row>
    <row r="80" spans="1:7" ht="85.8" customHeight="1">
      <c r="A80" s="507">
        <v>36</v>
      </c>
      <c r="B80" s="519" t="s">
        <v>1410</v>
      </c>
      <c r="C80" s="523">
        <v>2022</v>
      </c>
      <c r="D80" s="526">
        <v>115416.22</v>
      </c>
      <c r="E80" s="511" t="s">
        <v>506</v>
      </c>
      <c r="F80" s="527" t="s">
        <v>1411</v>
      </c>
      <c r="G80" s="520" t="s">
        <v>1412</v>
      </c>
    </row>
    <row r="81" spans="1:7">
      <c r="A81" s="507">
        <v>37</v>
      </c>
      <c r="B81" s="522" t="s">
        <v>1413</v>
      </c>
      <c r="C81" s="523">
        <v>2022</v>
      </c>
      <c r="D81" s="526">
        <v>14999.86</v>
      </c>
      <c r="E81" s="511" t="s">
        <v>506</v>
      </c>
      <c r="F81" s="512" t="s">
        <v>1355</v>
      </c>
      <c r="G81" s="506"/>
    </row>
    <row r="82" spans="1:7">
      <c r="A82" s="507">
        <v>38</v>
      </c>
      <c r="B82" s="525" t="s">
        <v>1414</v>
      </c>
      <c r="C82" s="523">
        <v>2021</v>
      </c>
      <c r="D82" s="524">
        <v>5577727.7300000004</v>
      </c>
      <c r="E82" s="511" t="s">
        <v>506</v>
      </c>
      <c r="F82" s="525" t="s">
        <v>1415</v>
      </c>
      <c r="G82" s="506"/>
    </row>
    <row r="83" spans="1:7">
      <c r="A83" s="507">
        <v>39</v>
      </c>
      <c r="B83" s="525" t="s">
        <v>510</v>
      </c>
      <c r="C83" s="523">
        <v>2023</v>
      </c>
      <c r="D83" s="524">
        <v>99236.26</v>
      </c>
      <c r="E83" s="511" t="s">
        <v>506</v>
      </c>
      <c r="F83" s="525" t="s">
        <v>1416</v>
      </c>
      <c r="G83" s="506"/>
    </row>
    <row r="84" spans="1:7" ht="28.8">
      <c r="A84" s="507">
        <v>40</v>
      </c>
      <c r="B84" s="528" t="s">
        <v>1417</v>
      </c>
      <c r="C84" s="523">
        <v>2023</v>
      </c>
      <c r="D84" s="526">
        <v>153760.5</v>
      </c>
      <c r="E84" s="511" t="s">
        <v>506</v>
      </c>
      <c r="F84" s="525" t="s">
        <v>146</v>
      </c>
      <c r="G84" s="506"/>
    </row>
    <row r="85" spans="1:7" ht="289.2" customHeight="1">
      <c r="A85" s="507">
        <v>41</v>
      </c>
      <c r="B85" s="528" t="s">
        <v>1418</v>
      </c>
      <c r="C85" s="523">
        <v>2023</v>
      </c>
      <c r="D85" s="526">
        <v>2924240.69</v>
      </c>
      <c r="E85" s="511" t="s">
        <v>506</v>
      </c>
      <c r="F85" s="525" t="s">
        <v>1285</v>
      </c>
      <c r="G85" s="520" t="s">
        <v>1419</v>
      </c>
    </row>
    <row r="86" spans="1:7" ht="109.2" customHeight="1">
      <c r="A86" s="507">
        <v>42</v>
      </c>
      <c r="B86" s="528" t="s">
        <v>1420</v>
      </c>
      <c r="C86" s="523">
        <v>2023</v>
      </c>
      <c r="D86" s="526">
        <v>15124.86</v>
      </c>
      <c r="E86" s="511" t="s">
        <v>506</v>
      </c>
      <c r="F86" s="525" t="s">
        <v>1301</v>
      </c>
      <c r="G86" s="520" t="s">
        <v>1421</v>
      </c>
    </row>
    <row r="87" spans="1:7" ht="81.599999999999994" customHeight="1">
      <c r="A87" s="762">
        <v>43</v>
      </c>
      <c r="B87" s="761" t="s">
        <v>1422</v>
      </c>
      <c r="C87" s="760">
        <v>2023</v>
      </c>
      <c r="D87" s="759">
        <v>83950</v>
      </c>
      <c r="E87" s="758" t="s">
        <v>506</v>
      </c>
      <c r="F87" s="757" t="s">
        <v>1304</v>
      </c>
      <c r="G87" s="520" t="s">
        <v>1423</v>
      </c>
    </row>
    <row r="88" spans="1:7" ht="43.2">
      <c r="A88" s="507">
        <v>44</v>
      </c>
      <c r="B88" s="756" t="s">
        <v>1697</v>
      </c>
      <c r="C88" s="404">
        <v>2021</v>
      </c>
      <c r="D88" s="750">
        <v>2742534</v>
      </c>
      <c r="E88" s="749" t="s">
        <v>506</v>
      </c>
      <c r="F88" s="756" t="s">
        <v>146</v>
      </c>
      <c r="G88" s="403" t="s">
        <v>1698</v>
      </c>
    </row>
    <row r="89" spans="1:7">
      <c r="D89" s="765">
        <f>SUM(D45:D88)</f>
        <v>19164100.32</v>
      </c>
    </row>
    <row r="90" spans="1:7">
      <c r="A90" s="740" t="s">
        <v>37</v>
      </c>
      <c r="B90" s="740" t="s">
        <v>405</v>
      </c>
      <c r="C90" s="740"/>
    </row>
    <row r="91" spans="1:7" ht="43.2">
      <c r="A91" s="754" t="s">
        <v>11</v>
      </c>
      <c r="B91" s="753" t="s">
        <v>52</v>
      </c>
      <c r="C91" s="754" t="s">
        <v>53</v>
      </c>
      <c r="D91" s="752" t="s">
        <v>54</v>
      </c>
      <c r="E91" s="752" t="s">
        <v>56</v>
      </c>
      <c r="F91" s="754" t="s">
        <v>55</v>
      </c>
    </row>
    <row r="92" spans="1:7" ht="27.6">
      <c r="A92" s="743">
        <v>1</v>
      </c>
      <c r="B92" s="445" t="s">
        <v>1699</v>
      </c>
      <c r="C92" s="764">
        <v>1976</v>
      </c>
      <c r="D92" s="763">
        <v>600000</v>
      </c>
      <c r="E92" s="744" t="s">
        <v>955</v>
      </c>
      <c r="F92" s="748" t="s">
        <v>1700</v>
      </c>
    </row>
    <row r="93" spans="1:7" ht="26.4">
      <c r="A93" s="451">
        <v>2</v>
      </c>
      <c r="B93" s="445" t="s">
        <v>1701</v>
      </c>
      <c r="C93" s="764">
        <v>2012</v>
      </c>
      <c r="D93" s="763">
        <v>1566548.24</v>
      </c>
      <c r="E93" s="744" t="s">
        <v>506</v>
      </c>
      <c r="F93" s="747" t="s">
        <v>1702</v>
      </c>
    </row>
    <row r="94" spans="1:7" ht="26.4">
      <c r="A94" s="451">
        <v>3</v>
      </c>
      <c r="B94" s="745" t="s">
        <v>1703</v>
      </c>
      <c r="C94" s="764">
        <v>2021</v>
      </c>
      <c r="D94" s="763">
        <v>10000</v>
      </c>
      <c r="E94" s="744" t="s">
        <v>506</v>
      </c>
      <c r="F94" s="747" t="s">
        <v>1704</v>
      </c>
    </row>
    <row r="95" spans="1:7" ht="26.4">
      <c r="A95" s="451">
        <v>4</v>
      </c>
      <c r="B95" s="445" t="s">
        <v>1705</v>
      </c>
      <c r="C95" s="764">
        <v>1979</v>
      </c>
      <c r="D95" s="763">
        <v>32197.62</v>
      </c>
      <c r="E95" s="744" t="s">
        <v>955</v>
      </c>
      <c r="F95" s="747" t="s">
        <v>1706</v>
      </c>
    </row>
    <row r="96" spans="1:7">
      <c r="D96" s="741">
        <f>SUM(D92:D95)</f>
        <v>2208745.8600000003</v>
      </c>
    </row>
  </sheetData>
  <mergeCells count="8">
    <mergeCell ref="B33:D33"/>
    <mergeCell ref="B37:D37"/>
    <mergeCell ref="B11:F11"/>
    <mergeCell ref="B7:F7"/>
    <mergeCell ref="B3:F3"/>
    <mergeCell ref="B20:F20"/>
    <mergeCell ref="F22:F24"/>
    <mergeCell ref="B26:F26"/>
  </mergeCells>
  <dataValidations count="3">
    <dataValidation type="list" allowBlank="1" showErrorMessage="1" sqref="C9" xr:uid="{1158BC30-1441-4764-B763-21446436E360}">
      <formula1>"2010,Opcja 2"</formula1>
    </dataValidation>
    <dataValidation type="list" allowBlank="1" showInputMessage="1" showErrorMessage="1" sqref="E22:E24 E45:E87" xr:uid="{C74389C9-4419-4FC8-B249-CE10E72CB286}">
      <formula1>"księgowa brutto, odtworzeniowa nowa, rzeczywista, inna"</formula1>
    </dataValidation>
    <dataValidation type="list" allowBlank="1" showInputMessage="1" showErrorMessage="1" sqref="E92:E95" xr:uid="{3CA7D1D1-6A75-4B7A-9109-7AE9C285F0AD}">
      <formula1>"księgowa brutto,odtworzeniowa nowa,rzeczywista,inna"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J685"/>
  <sheetViews>
    <sheetView workbookViewId="0">
      <selection activeCell="C661" sqref="C661"/>
    </sheetView>
  </sheetViews>
  <sheetFormatPr defaultColWidth="9.109375" defaultRowHeight="14.4"/>
  <cols>
    <col min="2" max="2" width="36.44140625" customWidth="1"/>
    <col min="3" max="3" width="14.88671875" customWidth="1"/>
    <col min="4" max="4" width="21" customWidth="1"/>
    <col min="5" max="5" width="13.33203125" customWidth="1"/>
    <col min="10" max="10" width="14.44140625" bestFit="1" customWidth="1"/>
  </cols>
  <sheetData>
    <row r="3" spans="1:10" ht="33.6" customHeight="1">
      <c r="A3" s="102" t="s">
        <v>37</v>
      </c>
      <c r="B3" s="920" t="s">
        <v>83</v>
      </c>
      <c r="C3" s="921"/>
      <c r="D3" s="921"/>
      <c r="E3" s="921"/>
      <c r="G3" s="933" t="s">
        <v>1691</v>
      </c>
      <c r="H3" s="933"/>
      <c r="I3" s="933"/>
      <c r="J3" s="94">
        <f>D47+D69+D90+D149+D202+D222+D234+D248+D259+D341+D400+D436+D466+D529+D552+D642+D657+E685</f>
        <v>4000294.47</v>
      </c>
    </row>
    <row r="4" spans="1:10" ht="37.950000000000003" customHeight="1">
      <c r="A4" s="938" t="s">
        <v>69</v>
      </c>
      <c r="B4" s="938"/>
      <c r="C4" s="938"/>
      <c r="D4" s="938"/>
      <c r="E4" s="57"/>
    </row>
    <row r="5" spans="1:10" ht="27.6">
      <c r="A5" s="58" t="s">
        <v>11</v>
      </c>
      <c r="B5" s="58" t="s">
        <v>12</v>
      </c>
      <c r="C5" s="58" t="s">
        <v>13</v>
      </c>
      <c r="D5" s="59" t="s">
        <v>75</v>
      </c>
      <c r="E5" s="97" t="s">
        <v>147</v>
      </c>
    </row>
    <row r="6" spans="1:10">
      <c r="A6" s="12">
        <v>1</v>
      </c>
      <c r="B6" s="11" t="s">
        <v>101</v>
      </c>
      <c r="C6" s="12" t="s">
        <v>102</v>
      </c>
      <c r="D6" s="106">
        <v>13544.94</v>
      </c>
      <c r="E6" s="4" t="s">
        <v>146</v>
      </c>
    </row>
    <row r="7" spans="1:10">
      <c r="A7" s="12">
        <v>2</v>
      </c>
      <c r="B7" s="11" t="s">
        <v>103</v>
      </c>
      <c r="C7" s="12" t="s">
        <v>104</v>
      </c>
      <c r="D7" s="106">
        <v>1500</v>
      </c>
      <c r="E7" s="4" t="s">
        <v>146</v>
      </c>
    </row>
    <row r="8" spans="1:10">
      <c r="A8" s="12">
        <v>3</v>
      </c>
      <c r="B8" s="11" t="s">
        <v>105</v>
      </c>
      <c r="C8" s="12" t="s">
        <v>106</v>
      </c>
      <c r="D8" s="106">
        <v>5424.3</v>
      </c>
      <c r="E8" s="4" t="s">
        <v>146</v>
      </c>
    </row>
    <row r="9" spans="1:10">
      <c r="A9" s="12">
        <v>4</v>
      </c>
      <c r="B9" s="11" t="s">
        <v>105</v>
      </c>
      <c r="C9" s="12" t="s">
        <v>106</v>
      </c>
      <c r="D9" s="106">
        <v>5424.3</v>
      </c>
      <c r="E9" s="4" t="s">
        <v>146</v>
      </c>
    </row>
    <row r="10" spans="1:10">
      <c r="A10" s="10">
        <v>5</v>
      </c>
      <c r="B10" s="11" t="s">
        <v>107</v>
      </c>
      <c r="C10" s="12" t="s">
        <v>106</v>
      </c>
      <c r="D10" s="106">
        <v>9987.6</v>
      </c>
      <c r="E10" s="4" t="s">
        <v>146</v>
      </c>
    </row>
    <row r="11" spans="1:10">
      <c r="A11" s="12">
        <v>6</v>
      </c>
      <c r="B11" s="11" t="s">
        <v>108</v>
      </c>
      <c r="C11" s="12" t="s">
        <v>106</v>
      </c>
      <c r="D11" s="106">
        <v>6986.4</v>
      </c>
      <c r="E11" s="4" t="s">
        <v>146</v>
      </c>
    </row>
    <row r="12" spans="1:10">
      <c r="A12" s="12">
        <v>7</v>
      </c>
      <c r="B12" s="11" t="s">
        <v>109</v>
      </c>
      <c r="C12" s="12" t="s">
        <v>106</v>
      </c>
      <c r="D12" s="106">
        <v>6266.85</v>
      </c>
      <c r="E12" s="4" t="s">
        <v>146</v>
      </c>
    </row>
    <row r="13" spans="1:10">
      <c r="A13" s="12">
        <v>8</v>
      </c>
      <c r="B13" s="11" t="s">
        <v>110</v>
      </c>
      <c r="C13" s="12" t="s">
        <v>111</v>
      </c>
      <c r="D13" s="106">
        <v>3714.6</v>
      </c>
      <c r="E13" s="4" t="s">
        <v>146</v>
      </c>
    </row>
    <row r="14" spans="1:10">
      <c r="A14" s="12">
        <v>9</v>
      </c>
      <c r="B14" s="11" t="s">
        <v>110</v>
      </c>
      <c r="C14" s="12" t="s">
        <v>111</v>
      </c>
      <c r="D14" s="106">
        <v>3714.6</v>
      </c>
      <c r="E14" s="4" t="s">
        <v>146</v>
      </c>
    </row>
    <row r="15" spans="1:10">
      <c r="A15" s="12">
        <v>10</v>
      </c>
      <c r="B15" s="11" t="s">
        <v>110</v>
      </c>
      <c r="C15" s="12" t="s">
        <v>111</v>
      </c>
      <c r="D15" s="106">
        <v>3714.6</v>
      </c>
      <c r="E15" s="4" t="s">
        <v>146</v>
      </c>
    </row>
    <row r="16" spans="1:10">
      <c r="A16" s="10">
        <v>11</v>
      </c>
      <c r="B16" s="11" t="s">
        <v>110</v>
      </c>
      <c r="C16" s="12" t="s">
        <v>111</v>
      </c>
      <c r="D16" s="106">
        <v>3714.6</v>
      </c>
      <c r="E16" s="4" t="s">
        <v>146</v>
      </c>
    </row>
    <row r="17" spans="1:5">
      <c r="A17" s="12">
        <v>12</v>
      </c>
      <c r="B17" s="11" t="s">
        <v>110</v>
      </c>
      <c r="C17" s="12" t="s">
        <v>111</v>
      </c>
      <c r="D17" s="107">
        <v>3714.6</v>
      </c>
      <c r="E17" s="4" t="s">
        <v>146</v>
      </c>
    </row>
    <row r="18" spans="1:5">
      <c r="A18" s="12">
        <v>13</v>
      </c>
      <c r="B18" s="11" t="s">
        <v>110</v>
      </c>
      <c r="C18" s="12" t="s">
        <v>111</v>
      </c>
      <c r="D18" s="106">
        <v>3714.6</v>
      </c>
      <c r="E18" s="4" t="s">
        <v>146</v>
      </c>
    </row>
    <row r="19" spans="1:5">
      <c r="A19" s="12">
        <v>14</v>
      </c>
      <c r="B19" s="11" t="s">
        <v>110</v>
      </c>
      <c r="C19" s="12" t="s">
        <v>111</v>
      </c>
      <c r="D19" s="106">
        <v>3714.6</v>
      </c>
      <c r="E19" s="4" t="s">
        <v>146</v>
      </c>
    </row>
    <row r="20" spans="1:5">
      <c r="A20" s="12">
        <v>15</v>
      </c>
      <c r="B20" s="11" t="s">
        <v>110</v>
      </c>
      <c r="C20" s="12" t="s">
        <v>111</v>
      </c>
      <c r="D20" s="106">
        <v>3714.6</v>
      </c>
      <c r="E20" s="4" t="s">
        <v>146</v>
      </c>
    </row>
    <row r="21" spans="1:5">
      <c r="A21" s="12">
        <v>16</v>
      </c>
      <c r="B21" s="11" t="s">
        <v>110</v>
      </c>
      <c r="C21" s="12" t="s">
        <v>111</v>
      </c>
      <c r="D21" s="106">
        <v>3714.6</v>
      </c>
      <c r="E21" s="4" t="s">
        <v>146</v>
      </c>
    </row>
    <row r="22" spans="1:5">
      <c r="A22" s="10">
        <v>17</v>
      </c>
      <c r="B22" s="11" t="s">
        <v>110</v>
      </c>
      <c r="C22" s="12" t="s">
        <v>111</v>
      </c>
      <c r="D22" s="106">
        <v>3714.6</v>
      </c>
      <c r="E22" s="4" t="s">
        <v>146</v>
      </c>
    </row>
    <row r="23" spans="1:5">
      <c r="A23" s="12">
        <v>18</v>
      </c>
      <c r="B23" s="11" t="s">
        <v>110</v>
      </c>
      <c r="C23" s="12" t="s">
        <v>111</v>
      </c>
      <c r="D23" s="106">
        <v>3357.9</v>
      </c>
      <c r="E23" s="4" t="s">
        <v>146</v>
      </c>
    </row>
    <row r="24" spans="1:5">
      <c r="A24" s="12">
        <v>19</v>
      </c>
      <c r="B24" s="11" t="s">
        <v>110</v>
      </c>
      <c r="C24" s="12" t="s">
        <v>111</v>
      </c>
      <c r="D24" s="106">
        <v>3357.9</v>
      </c>
      <c r="E24" s="4" t="s">
        <v>146</v>
      </c>
    </row>
    <row r="25" spans="1:5">
      <c r="A25" s="12">
        <v>20</v>
      </c>
      <c r="B25" s="11" t="s">
        <v>112</v>
      </c>
      <c r="C25" s="12" t="s">
        <v>111</v>
      </c>
      <c r="D25" s="106">
        <v>4305</v>
      </c>
      <c r="E25" s="4" t="s">
        <v>146</v>
      </c>
    </row>
    <row r="26" spans="1:5">
      <c r="A26" s="12">
        <v>21</v>
      </c>
      <c r="B26" s="11" t="s">
        <v>112</v>
      </c>
      <c r="C26" s="12" t="s">
        <v>111</v>
      </c>
      <c r="D26" s="106">
        <v>4305</v>
      </c>
      <c r="E26" s="4" t="s">
        <v>146</v>
      </c>
    </row>
    <row r="27" spans="1:5">
      <c r="A27" s="12">
        <v>22</v>
      </c>
      <c r="B27" s="11" t="s">
        <v>112</v>
      </c>
      <c r="C27" s="12" t="s">
        <v>111</v>
      </c>
      <c r="D27" s="106">
        <v>4305</v>
      </c>
      <c r="E27" s="4" t="s">
        <v>146</v>
      </c>
    </row>
    <row r="28" spans="1:5">
      <c r="A28" s="10">
        <v>23</v>
      </c>
      <c r="B28" s="11" t="s">
        <v>112</v>
      </c>
      <c r="C28" s="12" t="s">
        <v>111</v>
      </c>
      <c r="D28" s="106">
        <v>4305</v>
      </c>
      <c r="E28" s="4" t="s">
        <v>146</v>
      </c>
    </row>
    <row r="29" spans="1:5">
      <c r="A29" s="12">
        <v>24</v>
      </c>
      <c r="B29" s="11" t="s">
        <v>112</v>
      </c>
      <c r="C29" s="12" t="s">
        <v>111</v>
      </c>
      <c r="D29" s="107">
        <v>4305</v>
      </c>
      <c r="E29" s="4" t="s">
        <v>146</v>
      </c>
    </row>
    <row r="30" spans="1:5">
      <c r="A30" s="12">
        <v>25</v>
      </c>
      <c r="B30" s="11" t="s">
        <v>112</v>
      </c>
      <c r="C30" s="12" t="s">
        <v>111</v>
      </c>
      <c r="D30" s="106">
        <v>4305</v>
      </c>
      <c r="E30" s="4" t="s">
        <v>146</v>
      </c>
    </row>
    <row r="31" spans="1:5" ht="27.6">
      <c r="A31" s="12">
        <v>26</v>
      </c>
      <c r="B31" s="11" t="s">
        <v>113</v>
      </c>
      <c r="C31" s="12" t="s">
        <v>111</v>
      </c>
      <c r="D31" s="106">
        <v>1574.4</v>
      </c>
      <c r="E31" s="4" t="s">
        <v>146</v>
      </c>
    </row>
    <row r="32" spans="1:5">
      <c r="A32" s="12">
        <v>27</v>
      </c>
      <c r="B32" s="11" t="s">
        <v>114</v>
      </c>
      <c r="C32" s="12" t="s">
        <v>111</v>
      </c>
      <c r="D32" s="106">
        <v>1549.8</v>
      </c>
      <c r="E32" s="4" t="s">
        <v>146</v>
      </c>
    </row>
    <row r="33" spans="1:6">
      <c r="A33" s="12">
        <v>28</v>
      </c>
      <c r="B33" s="11" t="s">
        <v>114</v>
      </c>
      <c r="C33" s="12" t="s">
        <v>111</v>
      </c>
      <c r="D33" s="106">
        <v>1549.8</v>
      </c>
      <c r="E33" s="4" t="s">
        <v>146</v>
      </c>
    </row>
    <row r="34" spans="1:6">
      <c r="A34" s="10">
        <v>29</v>
      </c>
      <c r="B34" s="11" t="s">
        <v>115</v>
      </c>
      <c r="C34" s="12" t="s">
        <v>111</v>
      </c>
      <c r="D34" s="106">
        <v>5682.6</v>
      </c>
      <c r="E34" s="4" t="s">
        <v>146</v>
      </c>
    </row>
    <row r="35" spans="1:6">
      <c r="A35" s="12">
        <v>30</v>
      </c>
      <c r="B35" s="11" t="s">
        <v>116</v>
      </c>
      <c r="C35" s="12" t="s">
        <v>111</v>
      </c>
      <c r="D35" s="106">
        <v>2160</v>
      </c>
      <c r="E35" s="4" t="s">
        <v>146</v>
      </c>
    </row>
    <row r="36" spans="1:6">
      <c r="A36" s="12">
        <v>31</v>
      </c>
      <c r="B36" s="11" t="s">
        <v>117</v>
      </c>
      <c r="C36" s="12" t="s">
        <v>111</v>
      </c>
      <c r="D36" s="106">
        <v>19772.25</v>
      </c>
      <c r="E36" s="4" t="s">
        <v>146</v>
      </c>
    </row>
    <row r="37" spans="1:6" ht="27.6">
      <c r="A37" s="12">
        <v>32</v>
      </c>
      <c r="B37" s="11" t="s">
        <v>118</v>
      </c>
      <c r="C37" s="12">
        <v>2020</v>
      </c>
      <c r="D37" s="106">
        <v>18201.5</v>
      </c>
      <c r="E37" s="4" t="s">
        <v>146</v>
      </c>
      <c r="F37" s="92"/>
    </row>
    <row r="38" spans="1:6">
      <c r="A38" s="12">
        <v>33</v>
      </c>
      <c r="B38" s="11" t="s">
        <v>119</v>
      </c>
      <c r="C38" s="12">
        <v>2020</v>
      </c>
      <c r="D38" s="106">
        <v>13243.5</v>
      </c>
      <c r="E38" s="4" t="s">
        <v>146</v>
      </c>
      <c r="F38" s="92"/>
    </row>
    <row r="39" spans="1:6">
      <c r="A39" s="12">
        <v>34</v>
      </c>
      <c r="B39" s="11" t="s">
        <v>120</v>
      </c>
      <c r="C39" s="12">
        <v>2016</v>
      </c>
      <c r="D39" s="108">
        <v>900</v>
      </c>
      <c r="E39" s="4" t="s">
        <v>146</v>
      </c>
      <c r="F39" s="90"/>
    </row>
    <row r="40" spans="1:6">
      <c r="A40" s="10">
        <v>35</v>
      </c>
      <c r="B40" s="11" t="s">
        <v>121</v>
      </c>
      <c r="C40" s="12">
        <v>2017</v>
      </c>
      <c r="D40" s="109">
        <v>691.52</v>
      </c>
      <c r="E40" s="4" t="s">
        <v>146</v>
      </c>
      <c r="F40" s="90"/>
    </row>
    <row r="41" spans="1:6">
      <c r="A41" s="12">
        <v>36</v>
      </c>
      <c r="B41" s="11" t="s">
        <v>122</v>
      </c>
      <c r="C41" s="12">
        <v>2020</v>
      </c>
      <c r="D41" s="109">
        <v>984</v>
      </c>
      <c r="E41" s="4" t="s">
        <v>146</v>
      </c>
      <c r="F41" s="90"/>
    </row>
    <row r="42" spans="1:6" ht="27.6">
      <c r="A42" s="12">
        <v>37</v>
      </c>
      <c r="B42" s="11" t="s">
        <v>123</v>
      </c>
      <c r="C42" s="12">
        <v>2020</v>
      </c>
      <c r="D42" s="109">
        <v>2964</v>
      </c>
      <c r="E42" s="4" t="s">
        <v>146</v>
      </c>
      <c r="F42" s="90"/>
    </row>
    <row r="43" spans="1:6" ht="27.6">
      <c r="A43" s="12">
        <v>38</v>
      </c>
      <c r="B43" s="11" t="s">
        <v>124</v>
      </c>
      <c r="C43" s="12">
        <v>2020</v>
      </c>
      <c r="D43" s="109">
        <v>2793</v>
      </c>
      <c r="E43" s="4" t="s">
        <v>146</v>
      </c>
      <c r="F43" s="90"/>
    </row>
    <row r="44" spans="1:6">
      <c r="A44" s="12">
        <v>39</v>
      </c>
      <c r="B44" s="11" t="s">
        <v>125</v>
      </c>
      <c r="C44" s="12">
        <v>2021</v>
      </c>
      <c r="D44" s="106">
        <v>1330</v>
      </c>
      <c r="E44" s="4" t="s">
        <v>146</v>
      </c>
      <c r="F44" s="91"/>
    </row>
    <row r="45" spans="1:6">
      <c r="A45" s="12">
        <v>40</v>
      </c>
      <c r="B45" s="11" t="s">
        <v>126</v>
      </c>
      <c r="C45" s="12">
        <v>2021</v>
      </c>
      <c r="D45" s="107">
        <v>2533.8000000000002</v>
      </c>
      <c r="E45" s="4" t="s">
        <v>146</v>
      </c>
      <c r="F45" s="91"/>
    </row>
    <row r="46" spans="1:6">
      <c r="A46" s="10">
        <v>41</v>
      </c>
      <c r="B46" s="11" t="s">
        <v>127</v>
      </c>
      <c r="C46" s="12">
        <v>2021</v>
      </c>
      <c r="D46" s="106">
        <v>3950</v>
      </c>
      <c r="E46" s="4" t="s">
        <v>146</v>
      </c>
      <c r="F46" s="91"/>
    </row>
    <row r="47" spans="1:6">
      <c r="B47" s="110" t="s">
        <v>16</v>
      </c>
      <c r="C47" s="111"/>
      <c r="D47" s="112">
        <f>SUM(D6:D46)</f>
        <v>198706.36000000002</v>
      </c>
    </row>
    <row r="49" spans="1:5">
      <c r="A49" s="119" t="s">
        <v>37</v>
      </c>
      <c r="B49" s="939" t="s">
        <v>155</v>
      </c>
      <c r="C49" s="939"/>
      <c r="D49" s="939"/>
      <c r="E49" s="939"/>
    </row>
    <row r="50" spans="1:5" ht="27.6">
      <c r="A50" s="117" t="s">
        <v>11</v>
      </c>
      <c r="B50" s="117" t="s">
        <v>12</v>
      </c>
      <c r="C50" s="117" t="s">
        <v>13</v>
      </c>
      <c r="D50" s="118" t="s">
        <v>75</v>
      </c>
      <c r="E50" s="97" t="s">
        <v>147</v>
      </c>
    </row>
    <row r="51" spans="1:5">
      <c r="A51" s="12" t="s">
        <v>47</v>
      </c>
      <c r="B51" s="11" t="s">
        <v>156</v>
      </c>
      <c r="C51" s="12">
        <v>2016</v>
      </c>
      <c r="D51" s="113">
        <v>467.4</v>
      </c>
      <c r="E51" s="4" t="s">
        <v>146</v>
      </c>
    </row>
    <row r="52" spans="1:5">
      <c r="A52" s="12" t="s">
        <v>48</v>
      </c>
      <c r="B52" s="11" t="s">
        <v>157</v>
      </c>
      <c r="C52" s="12">
        <v>2017</v>
      </c>
      <c r="D52" s="106">
        <v>980</v>
      </c>
      <c r="E52" s="4" t="s">
        <v>146</v>
      </c>
    </row>
    <row r="53" spans="1:5">
      <c r="A53" s="12" t="s">
        <v>49</v>
      </c>
      <c r="B53" s="11" t="s">
        <v>158</v>
      </c>
      <c r="C53" s="12">
        <v>2017</v>
      </c>
      <c r="D53" s="106">
        <v>3499</v>
      </c>
      <c r="E53" s="4" t="s">
        <v>146</v>
      </c>
    </row>
    <row r="54" spans="1:5">
      <c r="A54" s="12" t="s">
        <v>50</v>
      </c>
      <c r="B54" s="11" t="s">
        <v>159</v>
      </c>
      <c r="C54" s="12">
        <v>2018</v>
      </c>
      <c r="D54" s="106">
        <v>549.99</v>
      </c>
      <c r="E54" s="4" t="s">
        <v>146</v>
      </c>
    </row>
    <row r="55" spans="1:5">
      <c r="A55" s="12" t="s">
        <v>160</v>
      </c>
      <c r="B55" s="11" t="s">
        <v>161</v>
      </c>
      <c r="C55" s="12">
        <v>2018</v>
      </c>
      <c r="D55" s="106">
        <v>407.99</v>
      </c>
      <c r="E55" s="4" t="s">
        <v>146</v>
      </c>
    </row>
    <row r="56" spans="1:5">
      <c r="A56" s="12" t="s">
        <v>162</v>
      </c>
      <c r="B56" s="11" t="s">
        <v>163</v>
      </c>
      <c r="C56" s="12">
        <v>2018</v>
      </c>
      <c r="D56" s="106">
        <v>250</v>
      </c>
      <c r="E56" s="4" t="s">
        <v>146</v>
      </c>
    </row>
    <row r="57" spans="1:5">
      <c r="A57" s="12" t="s">
        <v>164</v>
      </c>
      <c r="B57" s="11" t="s">
        <v>165</v>
      </c>
      <c r="C57" s="12">
        <v>2018</v>
      </c>
      <c r="D57" s="106">
        <v>350</v>
      </c>
      <c r="E57" s="4" t="s">
        <v>146</v>
      </c>
    </row>
    <row r="58" spans="1:5">
      <c r="A58" s="12" t="s">
        <v>166</v>
      </c>
      <c r="B58" s="11" t="s">
        <v>167</v>
      </c>
      <c r="C58" s="12">
        <v>2019</v>
      </c>
      <c r="D58" s="106">
        <v>350</v>
      </c>
      <c r="E58" s="4" t="s">
        <v>146</v>
      </c>
    </row>
    <row r="59" spans="1:5">
      <c r="A59" s="12" t="s">
        <v>168</v>
      </c>
      <c r="B59" s="11" t="s">
        <v>169</v>
      </c>
      <c r="C59" s="12">
        <v>2019</v>
      </c>
      <c r="D59" s="106">
        <v>990</v>
      </c>
      <c r="E59" s="4" t="s">
        <v>146</v>
      </c>
    </row>
    <row r="60" spans="1:5">
      <c r="A60" s="12" t="s">
        <v>170</v>
      </c>
      <c r="B60" s="11" t="s">
        <v>171</v>
      </c>
      <c r="C60" s="12">
        <v>2020</v>
      </c>
      <c r="D60" s="106">
        <v>4000</v>
      </c>
      <c r="E60" s="4" t="s">
        <v>146</v>
      </c>
    </row>
    <row r="61" spans="1:5">
      <c r="A61" s="12" t="s">
        <v>172</v>
      </c>
      <c r="B61" s="11" t="s">
        <v>173</v>
      </c>
      <c r="C61" s="12">
        <v>2020</v>
      </c>
      <c r="D61" s="106">
        <v>4984.5</v>
      </c>
      <c r="E61" s="4" t="s">
        <v>146</v>
      </c>
    </row>
    <row r="62" spans="1:5">
      <c r="A62" s="12" t="s">
        <v>174</v>
      </c>
      <c r="B62" s="11" t="s">
        <v>175</v>
      </c>
      <c r="C62" s="12">
        <v>2021</v>
      </c>
      <c r="D62" s="106">
        <v>943.66</v>
      </c>
      <c r="E62" s="4" t="s">
        <v>146</v>
      </c>
    </row>
    <row r="63" spans="1:5">
      <c r="A63" s="12" t="s">
        <v>176</v>
      </c>
      <c r="B63" s="11" t="s">
        <v>177</v>
      </c>
      <c r="C63" s="12">
        <v>2021</v>
      </c>
      <c r="D63" s="106">
        <v>2900</v>
      </c>
      <c r="E63" s="4" t="s">
        <v>146</v>
      </c>
    </row>
    <row r="64" spans="1:5">
      <c r="A64" s="12" t="s">
        <v>178</v>
      </c>
      <c r="B64" s="98" t="s">
        <v>179</v>
      </c>
      <c r="C64" s="103">
        <v>2021</v>
      </c>
      <c r="D64" s="114">
        <v>2680</v>
      </c>
      <c r="E64" s="4" t="s">
        <v>146</v>
      </c>
    </row>
    <row r="65" spans="1:5">
      <c r="A65" s="12" t="s">
        <v>180</v>
      </c>
      <c r="B65" s="4" t="s">
        <v>181</v>
      </c>
      <c r="C65" s="23">
        <v>2021</v>
      </c>
      <c r="D65" s="115">
        <v>3300</v>
      </c>
      <c r="E65" s="4" t="s">
        <v>146</v>
      </c>
    </row>
    <row r="66" spans="1:5">
      <c r="A66" s="12" t="s">
        <v>182</v>
      </c>
      <c r="B66" s="11" t="s">
        <v>183</v>
      </c>
      <c r="C66" s="12">
        <v>2023</v>
      </c>
      <c r="D66" s="115">
        <v>600</v>
      </c>
      <c r="E66" s="4" t="s">
        <v>146</v>
      </c>
    </row>
    <row r="67" spans="1:5" ht="27.6">
      <c r="A67" s="12" t="s">
        <v>184</v>
      </c>
      <c r="B67" s="11" t="s">
        <v>185</v>
      </c>
      <c r="C67" s="12">
        <v>2023</v>
      </c>
      <c r="D67" s="115">
        <v>3200</v>
      </c>
      <c r="E67" s="4" t="s">
        <v>146</v>
      </c>
    </row>
    <row r="68" spans="1:5">
      <c r="A68" s="12" t="s">
        <v>186</v>
      </c>
      <c r="B68" s="11" t="s">
        <v>187</v>
      </c>
      <c r="C68" s="12">
        <v>2023</v>
      </c>
      <c r="D68" s="115">
        <v>200</v>
      </c>
      <c r="E68" s="4" t="s">
        <v>146</v>
      </c>
    </row>
    <row r="69" spans="1:5">
      <c r="A69" s="4"/>
      <c r="B69" s="4"/>
      <c r="C69" s="105" t="s">
        <v>188</v>
      </c>
      <c r="D69" s="116">
        <f>SUM(D51:D68)</f>
        <v>30652.539999999997</v>
      </c>
    </row>
    <row r="71" spans="1:5" ht="14.4" customHeight="1">
      <c r="A71" s="128" t="s">
        <v>37</v>
      </c>
      <c r="B71" s="940" t="s">
        <v>190</v>
      </c>
      <c r="C71" s="941"/>
      <c r="D71" s="941"/>
    </row>
    <row r="72" spans="1:5" ht="27.6">
      <c r="A72" s="58" t="s">
        <v>11</v>
      </c>
      <c r="B72" s="58" t="s">
        <v>12</v>
      </c>
      <c r="C72" s="58" t="s">
        <v>13</v>
      </c>
      <c r="D72" s="59" t="s">
        <v>75</v>
      </c>
    </row>
    <row r="73" spans="1:5">
      <c r="A73" s="10">
        <v>1</v>
      </c>
      <c r="B73" s="11" t="s">
        <v>205</v>
      </c>
      <c r="C73" s="12">
        <v>2021</v>
      </c>
      <c r="D73" s="130">
        <v>1990.14</v>
      </c>
    </row>
    <row r="74" spans="1:5">
      <c r="A74" s="12">
        <v>2</v>
      </c>
      <c r="B74" s="11" t="s">
        <v>206</v>
      </c>
      <c r="C74" s="12">
        <v>2021</v>
      </c>
      <c r="D74" s="131">
        <v>2398.5</v>
      </c>
    </row>
    <row r="75" spans="1:5">
      <c r="A75" s="12">
        <v>3</v>
      </c>
      <c r="B75" s="11" t="s">
        <v>207</v>
      </c>
      <c r="C75" s="12">
        <v>2021</v>
      </c>
      <c r="D75" s="131">
        <v>4389</v>
      </c>
    </row>
    <row r="76" spans="1:5">
      <c r="A76" s="12">
        <v>4</v>
      </c>
      <c r="B76" s="11" t="s">
        <v>208</v>
      </c>
      <c r="C76" s="12">
        <v>2021</v>
      </c>
      <c r="D76" s="131">
        <v>3199</v>
      </c>
    </row>
    <row r="77" spans="1:5">
      <c r="A77" s="12">
        <v>5</v>
      </c>
      <c r="B77" s="11" t="s">
        <v>209</v>
      </c>
      <c r="C77" s="12">
        <v>2021</v>
      </c>
      <c r="D77" s="131">
        <v>2599</v>
      </c>
    </row>
    <row r="78" spans="1:5">
      <c r="A78" s="12">
        <v>6</v>
      </c>
      <c r="B78" s="11" t="s">
        <v>210</v>
      </c>
      <c r="C78" s="12">
        <v>2021</v>
      </c>
      <c r="D78" s="131">
        <v>3972</v>
      </c>
    </row>
    <row r="79" spans="1:5">
      <c r="A79" s="12">
        <v>7</v>
      </c>
      <c r="B79" s="11" t="s">
        <v>211</v>
      </c>
      <c r="C79" s="12">
        <v>2021</v>
      </c>
      <c r="D79" s="131">
        <v>2300</v>
      </c>
    </row>
    <row r="80" spans="1:5">
      <c r="A80" s="12">
        <v>8</v>
      </c>
      <c r="B80" s="11" t="s">
        <v>212</v>
      </c>
      <c r="C80" s="12">
        <v>2021</v>
      </c>
      <c r="D80" s="131">
        <v>3680</v>
      </c>
    </row>
    <row r="81" spans="1:5">
      <c r="A81" s="12">
        <v>9</v>
      </c>
      <c r="B81" s="11" t="s">
        <v>213</v>
      </c>
      <c r="C81" s="12">
        <v>2021</v>
      </c>
      <c r="D81" s="131">
        <v>1699.99</v>
      </c>
    </row>
    <row r="82" spans="1:5">
      <c r="A82" s="12">
        <v>10</v>
      </c>
      <c r="B82" s="11" t="s">
        <v>214</v>
      </c>
      <c r="C82" s="12">
        <v>2021</v>
      </c>
      <c r="D82" s="131">
        <v>999</v>
      </c>
    </row>
    <row r="83" spans="1:5">
      <c r="A83" s="12">
        <v>11</v>
      </c>
      <c r="B83" s="11" t="s">
        <v>215</v>
      </c>
      <c r="C83" s="12">
        <v>2021</v>
      </c>
      <c r="D83" s="131">
        <v>699.99</v>
      </c>
    </row>
    <row r="84" spans="1:5">
      <c r="A84" s="12">
        <v>12</v>
      </c>
      <c r="B84" s="11" t="s">
        <v>216</v>
      </c>
      <c r="C84" s="12">
        <v>2022</v>
      </c>
      <c r="D84" s="131">
        <v>1099.99</v>
      </c>
    </row>
    <row r="85" spans="1:5">
      <c r="A85" s="12">
        <v>13</v>
      </c>
      <c r="B85" s="11" t="s">
        <v>217</v>
      </c>
      <c r="C85" s="12">
        <v>2023</v>
      </c>
      <c r="D85" s="131">
        <v>4290</v>
      </c>
    </row>
    <row r="86" spans="1:5">
      <c r="A86" s="12">
        <v>14</v>
      </c>
      <c r="B86" s="11" t="s">
        <v>218</v>
      </c>
      <c r="C86" s="12">
        <v>2023</v>
      </c>
      <c r="D86" s="131">
        <v>2900</v>
      </c>
    </row>
    <row r="87" spans="1:5">
      <c r="A87" s="12">
        <v>15</v>
      </c>
      <c r="B87" s="11" t="s">
        <v>219</v>
      </c>
      <c r="C87" s="12">
        <v>2023</v>
      </c>
      <c r="D87" s="131">
        <v>302.86</v>
      </c>
    </row>
    <row r="88" spans="1:5">
      <c r="A88" s="12">
        <v>16</v>
      </c>
      <c r="B88" s="11" t="s">
        <v>220</v>
      </c>
      <c r="C88" s="12">
        <v>2023</v>
      </c>
      <c r="D88" s="131">
        <v>2000</v>
      </c>
    </row>
    <row r="89" spans="1:5">
      <c r="A89" s="12">
        <v>17</v>
      </c>
      <c r="B89" s="11" t="s">
        <v>223</v>
      </c>
      <c r="C89" s="4"/>
      <c r="D89" s="136">
        <v>13721.8</v>
      </c>
    </row>
    <row r="90" spans="1:5">
      <c r="D90" s="112">
        <f>SUM(D73:D89)</f>
        <v>52241.270000000004</v>
      </c>
    </row>
    <row r="92" spans="1:5">
      <c r="A92" s="105" t="s">
        <v>37</v>
      </c>
      <c r="B92" s="934" t="s">
        <v>225</v>
      </c>
      <c r="C92" s="935"/>
      <c r="D92" s="935"/>
      <c r="E92" s="141"/>
    </row>
    <row r="93" spans="1:5" ht="46.8">
      <c r="A93" s="142" t="s">
        <v>11</v>
      </c>
      <c r="B93" s="142" t="s">
        <v>12</v>
      </c>
      <c r="C93" s="142" t="s">
        <v>13</v>
      </c>
      <c r="D93" s="143" t="s">
        <v>75</v>
      </c>
      <c r="E93" s="144"/>
    </row>
    <row r="94" spans="1:5">
      <c r="A94" s="184">
        <v>1</v>
      </c>
      <c r="B94" s="185" t="s">
        <v>245</v>
      </c>
      <c r="C94" s="186">
        <v>2016</v>
      </c>
      <c r="D94" s="187">
        <v>2816.7</v>
      </c>
      <c r="E94" s="188" t="s">
        <v>246</v>
      </c>
    </row>
    <row r="95" spans="1:5">
      <c r="A95" s="189">
        <v>2</v>
      </c>
      <c r="B95" s="185" t="s">
        <v>245</v>
      </c>
      <c r="C95" s="186">
        <v>2016</v>
      </c>
      <c r="D95" s="187">
        <v>2742.9</v>
      </c>
      <c r="E95" s="188" t="s">
        <v>246</v>
      </c>
    </row>
    <row r="96" spans="1:5">
      <c r="A96" s="184">
        <v>3</v>
      </c>
      <c r="B96" s="185" t="s">
        <v>247</v>
      </c>
      <c r="C96" s="186">
        <v>2016</v>
      </c>
      <c r="D96" s="187">
        <v>2324.6999999999998</v>
      </c>
      <c r="E96" s="188" t="s">
        <v>246</v>
      </c>
    </row>
    <row r="97" spans="1:5">
      <c r="A97" s="189">
        <v>4</v>
      </c>
      <c r="B97" s="185" t="s">
        <v>247</v>
      </c>
      <c r="C97" s="186">
        <v>2016</v>
      </c>
      <c r="D97" s="187">
        <v>2324.6999999999998</v>
      </c>
      <c r="E97" s="188" t="s">
        <v>246</v>
      </c>
    </row>
    <row r="98" spans="1:5">
      <c r="A98" s="184">
        <v>5</v>
      </c>
      <c r="B98" s="185" t="s">
        <v>247</v>
      </c>
      <c r="C98" s="186">
        <v>2016</v>
      </c>
      <c r="D98" s="187">
        <v>2324.6999999999998</v>
      </c>
      <c r="E98" s="188" t="s">
        <v>246</v>
      </c>
    </row>
    <row r="99" spans="1:5">
      <c r="A99" s="189">
        <v>6</v>
      </c>
      <c r="B99" s="185" t="s">
        <v>247</v>
      </c>
      <c r="C99" s="186">
        <v>2016</v>
      </c>
      <c r="D99" s="187">
        <v>2324.6999999999998</v>
      </c>
      <c r="E99" s="188" t="s">
        <v>246</v>
      </c>
    </row>
    <row r="100" spans="1:5">
      <c r="A100" s="184">
        <v>7</v>
      </c>
      <c r="B100" s="185" t="s">
        <v>248</v>
      </c>
      <c r="C100" s="186">
        <v>2016</v>
      </c>
      <c r="D100" s="187">
        <v>608.85</v>
      </c>
      <c r="E100" s="188" t="s">
        <v>246</v>
      </c>
    </row>
    <row r="101" spans="1:5">
      <c r="A101" s="189">
        <v>8</v>
      </c>
      <c r="B101" s="185" t="s">
        <v>248</v>
      </c>
      <c r="C101" s="186">
        <v>2016</v>
      </c>
      <c r="D101" s="187">
        <v>608.85</v>
      </c>
      <c r="E101" s="188" t="s">
        <v>246</v>
      </c>
    </row>
    <row r="102" spans="1:5">
      <c r="A102" s="184">
        <v>9</v>
      </c>
      <c r="B102" s="185" t="s">
        <v>248</v>
      </c>
      <c r="C102" s="186">
        <v>2016</v>
      </c>
      <c r="D102" s="187">
        <v>608.85</v>
      </c>
      <c r="E102" s="188" t="s">
        <v>246</v>
      </c>
    </row>
    <row r="103" spans="1:5">
      <c r="A103" s="189">
        <v>10</v>
      </c>
      <c r="B103" s="185" t="s">
        <v>248</v>
      </c>
      <c r="C103" s="186">
        <v>2016</v>
      </c>
      <c r="D103" s="187">
        <v>608.85</v>
      </c>
      <c r="E103" s="188" t="s">
        <v>246</v>
      </c>
    </row>
    <row r="104" spans="1:5">
      <c r="A104" s="184">
        <v>11</v>
      </c>
      <c r="B104" s="185" t="s">
        <v>249</v>
      </c>
      <c r="C104" s="186">
        <v>2016</v>
      </c>
      <c r="D104" s="187">
        <v>959.29</v>
      </c>
      <c r="E104" s="188" t="s">
        <v>246</v>
      </c>
    </row>
    <row r="105" spans="1:5">
      <c r="A105" s="189">
        <v>12</v>
      </c>
      <c r="B105" s="185" t="s">
        <v>249</v>
      </c>
      <c r="C105" s="186">
        <v>2016</v>
      </c>
      <c r="D105" s="187">
        <v>959.29</v>
      </c>
      <c r="E105" s="188" t="s">
        <v>246</v>
      </c>
    </row>
    <row r="106" spans="1:5">
      <c r="A106" s="184">
        <v>13</v>
      </c>
      <c r="B106" s="190" t="s">
        <v>245</v>
      </c>
      <c r="C106" s="191">
        <v>2016</v>
      </c>
      <c r="D106" s="192">
        <v>2706</v>
      </c>
      <c r="E106" s="188" t="s">
        <v>250</v>
      </c>
    </row>
    <row r="107" spans="1:5">
      <c r="A107" s="189">
        <v>14</v>
      </c>
      <c r="B107" s="193" t="s">
        <v>251</v>
      </c>
      <c r="C107" s="191">
        <v>2016</v>
      </c>
      <c r="D107" s="194">
        <v>998.23</v>
      </c>
      <c r="E107" s="188" t="s">
        <v>252</v>
      </c>
    </row>
    <row r="108" spans="1:5">
      <c r="A108" s="184">
        <v>15</v>
      </c>
      <c r="B108" s="195" t="s">
        <v>253</v>
      </c>
      <c r="C108" s="191">
        <v>2017</v>
      </c>
      <c r="D108" s="192">
        <v>2033.19</v>
      </c>
      <c r="E108" s="188" t="s">
        <v>246</v>
      </c>
    </row>
    <row r="109" spans="1:5">
      <c r="A109" s="189">
        <v>16</v>
      </c>
      <c r="B109" s="185" t="s">
        <v>254</v>
      </c>
      <c r="C109" s="191">
        <v>2017</v>
      </c>
      <c r="D109" s="187">
        <v>1396.05</v>
      </c>
      <c r="E109" s="188" t="s">
        <v>246</v>
      </c>
    </row>
    <row r="110" spans="1:5">
      <c r="A110" s="184">
        <v>17</v>
      </c>
      <c r="B110" s="196" t="s">
        <v>255</v>
      </c>
      <c r="C110" s="191">
        <v>2017</v>
      </c>
      <c r="D110" s="187">
        <v>1804.95</v>
      </c>
      <c r="E110" s="188" t="s">
        <v>246</v>
      </c>
    </row>
    <row r="111" spans="1:5">
      <c r="A111" s="189">
        <v>18</v>
      </c>
      <c r="B111" s="196" t="s">
        <v>256</v>
      </c>
      <c r="C111" s="191">
        <v>2017</v>
      </c>
      <c r="D111" s="187">
        <v>1050</v>
      </c>
      <c r="E111" s="188" t="s">
        <v>246</v>
      </c>
    </row>
    <row r="112" spans="1:5">
      <c r="A112" s="184">
        <v>19</v>
      </c>
      <c r="B112" s="185" t="s">
        <v>257</v>
      </c>
      <c r="C112" s="186">
        <v>2018</v>
      </c>
      <c r="D112" s="187">
        <v>1040</v>
      </c>
      <c r="E112" s="188" t="s">
        <v>246</v>
      </c>
    </row>
    <row r="113" spans="1:5">
      <c r="A113" s="189">
        <v>20</v>
      </c>
      <c r="B113" s="185" t="s">
        <v>258</v>
      </c>
      <c r="C113" s="186">
        <v>2018</v>
      </c>
      <c r="D113" s="187">
        <v>230</v>
      </c>
      <c r="E113" s="188" t="s">
        <v>246</v>
      </c>
    </row>
    <row r="114" spans="1:5">
      <c r="A114" s="184">
        <v>21</v>
      </c>
      <c r="B114" s="196" t="s">
        <v>259</v>
      </c>
      <c r="C114" s="186">
        <v>2018</v>
      </c>
      <c r="D114" s="187">
        <v>350</v>
      </c>
      <c r="E114" s="188" t="s">
        <v>246</v>
      </c>
    </row>
    <row r="115" spans="1:5">
      <c r="A115" s="189">
        <v>22</v>
      </c>
      <c r="B115" s="196" t="s">
        <v>260</v>
      </c>
      <c r="C115" s="186">
        <v>2018</v>
      </c>
      <c r="D115" s="187">
        <v>850</v>
      </c>
      <c r="E115" s="188" t="s">
        <v>246</v>
      </c>
    </row>
    <row r="116" spans="1:5">
      <c r="A116" s="184">
        <v>23</v>
      </c>
      <c r="B116" s="196" t="s">
        <v>261</v>
      </c>
      <c r="C116" s="186">
        <v>2018</v>
      </c>
      <c r="D116" s="187">
        <v>548.99</v>
      </c>
      <c r="E116" s="188" t="s">
        <v>246</v>
      </c>
    </row>
    <row r="117" spans="1:5">
      <c r="A117" s="189">
        <v>24</v>
      </c>
      <c r="B117" s="197" t="s">
        <v>262</v>
      </c>
      <c r="C117" s="191">
        <v>2020</v>
      </c>
      <c r="D117" s="187">
        <v>2988.9</v>
      </c>
      <c r="E117" s="188" t="s">
        <v>246</v>
      </c>
    </row>
    <row r="118" spans="1:5">
      <c r="A118" s="184">
        <v>25</v>
      </c>
      <c r="B118" s="197" t="s">
        <v>263</v>
      </c>
      <c r="C118" s="191">
        <v>2020</v>
      </c>
      <c r="D118" s="187">
        <v>713.4</v>
      </c>
      <c r="E118" s="188" t="s">
        <v>246</v>
      </c>
    </row>
    <row r="119" spans="1:5">
      <c r="A119" s="189">
        <v>26</v>
      </c>
      <c r="B119" s="193" t="s">
        <v>264</v>
      </c>
      <c r="C119" s="191">
        <v>2020</v>
      </c>
      <c r="D119" s="198">
        <v>3150</v>
      </c>
      <c r="E119" s="188" t="s">
        <v>252</v>
      </c>
    </row>
    <row r="120" spans="1:5">
      <c r="A120" s="184">
        <v>27</v>
      </c>
      <c r="B120" s="197" t="s">
        <v>265</v>
      </c>
      <c r="C120" s="191">
        <v>2021</v>
      </c>
      <c r="D120" s="187">
        <v>7995</v>
      </c>
      <c r="E120" s="188" t="s">
        <v>246</v>
      </c>
    </row>
    <row r="121" spans="1:5">
      <c r="A121" s="189">
        <v>28</v>
      </c>
      <c r="B121" s="199" t="s">
        <v>266</v>
      </c>
      <c r="C121" s="191">
        <v>2021</v>
      </c>
      <c r="D121" s="187">
        <v>2300</v>
      </c>
      <c r="E121" s="188" t="s">
        <v>246</v>
      </c>
    </row>
    <row r="122" spans="1:5">
      <c r="A122" s="184">
        <v>29</v>
      </c>
      <c r="B122" s="199" t="s">
        <v>267</v>
      </c>
      <c r="C122" s="191">
        <v>2021</v>
      </c>
      <c r="D122" s="187">
        <v>1490</v>
      </c>
      <c r="E122" s="188" t="s">
        <v>246</v>
      </c>
    </row>
    <row r="123" spans="1:5">
      <c r="A123" s="189">
        <v>30</v>
      </c>
      <c r="B123" s="199" t="s">
        <v>268</v>
      </c>
      <c r="C123" s="191">
        <v>2021</v>
      </c>
      <c r="D123" s="200">
        <v>4772.3999999999996</v>
      </c>
      <c r="E123" s="188" t="s">
        <v>246</v>
      </c>
    </row>
    <row r="124" spans="1:5">
      <c r="A124" s="184">
        <v>31</v>
      </c>
      <c r="B124" s="199" t="s">
        <v>269</v>
      </c>
      <c r="C124" s="191">
        <v>2021</v>
      </c>
      <c r="D124" s="200">
        <v>3382</v>
      </c>
      <c r="E124" s="188" t="s">
        <v>246</v>
      </c>
    </row>
    <row r="125" spans="1:5">
      <c r="A125" s="189">
        <v>32</v>
      </c>
      <c r="B125" s="193" t="s">
        <v>264</v>
      </c>
      <c r="C125" s="191">
        <v>2021</v>
      </c>
      <c r="D125" s="194">
        <v>3299</v>
      </c>
      <c r="E125" s="188" t="s">
        <v>252</v>
      </c>
    </row>
    <row r="126" spans="1:5">
      <c r="A126" s="184">
        <v>33</v>
      </c>
      <c r="B126" s="199" t="s">
        <v>270</v>
      </c>
      <c r="C126" s="201">
        <v>2022</v>
      </c>
      <c r="D126" s="200">
        <v>3499.01</v>
      </c>
      <c r="E126" s="188" t="s">
        <v>246</v>
      </c>
    </row>
    <row r="127" spans="1:5">
      <c r="A127" s="189">
        <v>34</v>
      </c>
      <c r="B127" s="199" t="s">
        <v>271</v>
      </c>
      <c r="C127" s="201">
        <v>2022</v>
      </c>
      <c r="D127" s="200">
        <v>7300</v>
      </c>
      <c r="E127" s="188" t="s">
        <v>246</v>
      </c>
    </row>
    <row r="128" spans="1:5">
      <c r="A128" s="184">
        <v>35</v>
      </c>
      <c r="B128" s="199" t="s">
        <v>272</v>
      </c>
      <c r="C128" s="201">
        <v>2022</v>
      </c>
      <c r="D128" s="200">
        <v>3287</v>
      </c>
      <c r="E128" s="188" t="s">
        <v>246</v>
      </c>
    </row>
    <row r="129" spans="1:5">
      <c r="A129" s="189">
        <v>36</v>
      </c>
      <c r="B129" s="199" t="s">
        <v>272</v>
      </c>
      <c r="C129" s="201">
        <v>2022</v>
      </c>
      <c r="D129" s="200">
        <v>3287</v>
      </c>
      <c r="E129" s="188" t="s">
        <v>246</v>
      </c>
    </row>
    <row r="130" spans="1:5">
      <c r="A130" s="184">
        <v>37</v>
      </c>
      <c r="B130" s="199" t="s">
        <v>272</v>
      </c>
      <c r="C130" s="201">
        <v>2022</v>
      </c>
      <c r="D130" s="200">
        <v>3287</v>
      </c>
      <c r="E130" s="188" t="s">
        <v>246</v>
      </c>
    </row>
    <row r="131" spans="1:5">
      <c r="A131" s="189">
        <v>38</v>
      </c>
      <c r="B131" s="199" t="s">
        <v>272</v>
      </c>
      <c r="C131" s="201">
        <v>2022</v>
      </c>
      <c r="D131" s="200">
        <v>3287</v>
      </c>
      <c r="E131" s="188" t="s">
        <v>246</v>
      </c>
    </row>
    <row r="132" spans="1:5">
      <c r="A132" s="184">
        <v>39</v>
      </c>
      <c r="B132" s="199" t="s">
        <v>272</v>
      </c>
      <c r="C132" s="201">
        <v>2022</v>
      </c>
      <c r="D132" s="200">
        <v>3287</v>
      </c>
      <c r="E132" s="188" t="s">
        <v>246</v>
      </c>
    </row>
    <row r="133" spans="1:5">
      <c r="A133" s="189">
        <v>40</v>
      </c>
      <c r="B133" s="199" t="s">
        <v>272</v>
      </c>
      <c r="C133" s="201">
        <v>2022</v>
      </c>
      <c r="D133" s="200">
        <v>3287</v>
      </c>
      <c r="E133" s="188" t="s">
        <v>246</v>
      </c>
    </row>
    <row r="134" spans="1:5">
      <c r="A134" s="184">
        <v>41</v>
      </c>
      <c r="B134" s="202" t="s">
        <v>272</v>
      </c>
      <c r="C134" s="203">
        <v>2022</v>
      </c>
      <c r="D134" s="204">
        <v>3287</v>
      </c>
      <c r="E134" s="188" t="s">
        <v>246</v>
      </c>
    </row>
    <row r="135" spans="1:5">
      <c r="A135" s="189">
        <v>42</v>
      </c>
      <c r="B135" s="199" t="s">
        <v>273</v>
      </c>
      <c r="C135" s="201">
        <v>2022</v>
      </c>
      <c r="D135" s="200">
        <v>560</v>
      </c>
      <c r="E135" s="188" t="s">
        <v>246</v>
      </c>
    </row>
    <row r="136" spans="1:5">
      <c r="A136" s="184">
        <v>43</v>
      </c>
      <c r="B136" s="205" t="s">
        <v>273</v>
      </c>
      <c r="C136" s="206">
        <v>2022</v>
      </c>
      <c r="D136" s="207">
        <v>560</v>
      </c>
      <c r="E136" s="188" t="s">
        <v>246</v>
      </c>
    </row>
    <row r="137" spans="1:5">
      <c r="A137" s="208">
        <v>44</v>
      </c>
      <c r="B137" s="205" t="s">
        <v>273</v>
      </c>
      <c r="C137" s="206">
        <v>2022</v>
      </c>
      <c r="D137" s="207">
        <v>560</v>
      </c>
      <c r="E137" s="188" t="s">
        <v>246</v>
      </c>
    </row>
    <row r="138" spans="1:5">
      <c r="A138" s="184">
        <v>45</v>
      </c>
      <c r="B138" s="205" t="s">
        <v>274</v>
      </c>
      <c r="C138" s="206">
        <v>2022</v>
      </c>
      <c r="D138" s="204">
        <v>3849.9</v>
      </c>
      <c r="E138" s="188" t="s">
        <v>246</v>
      </c>
    </row>
    <row r="139" spans="1:5">
      <c r="A139" s="208">
        <v>46</v>
      </c>
      <c r="B139" s="209" t="s">
        <v>275</v>
      </c>
      <c r="C139" s="206">
        <v>2024</v>
      </c>
      <c r="D139" s="210">
        <v>3769.95</v>
      </c>
      <c r="E139" s="188" t="s">
        <v>246</v>
      </c>
    </row>
    <row r="140" spans="1:5">
      <c r="A140" s="208">
        <v>47</v>
      </c>
      <c r="B140" s="209" t="s">
        <v>275</v>
      </c>
      <c r="C140" s="206">
        <v>2024</v>
      </c>
      <c r="D140" s="210">
        <v>3769.95</v>
      </c>
      <c r="E140" s="188" t="s">
        <v>246</v>
      </c>
    </row>
    <row r="141" spans="1:5">
      <c r="A141" s="208">
        <v>48</v>
      </c>
      <c r="B141" s="209" t="s">
        <v>275</v>
      </c>
      <c r="C141" s="206">
        <v>2024</v>
      </c>
      <c r="D141" s="210">
        <v>3069</v>
      </c>
      <c r="E141" s="188" t="s">
        <v>246</v>
      </c>
    </row>
    <row r="142" spans="1:5">
      <c r="A142" s="208">
        <v>49</v>
      </c>
      <c r="B142" s="209" t="s">
        <v>275</v>
      </c>
      <c r="C142" s="206">
        <v>2024</v>
      </c>
      <c r="D142" s="210">
        <v>4309</v>
      </c>
      <c r="E142" s="188" t="s">
        <v>246</v>
      </c>
    </row>
    <row r="143" spans="1:5">
      <c r="A143" s="208">
        <v>50</v>
      </c>
      <c r="B143" s="209" t="s">
        <v>275</v>
      </c>
      <c r="C143" s="206">
        <v>2024</v>
      </c>
      <c r="D143" s="210">
        <v>4309</v>
      </c>
      <c r="E143" s="188" t="s">
        <v>246</v>
      </c>
    </row>
    <row r="144" spans="1:5">
      <c r="A144" s="208">
        <v>51</v>
      </c>
      <c r="B144" s="209" t="s">
        <v>275</v>
      </c>
      <c r="C144" s="206">
        <v>2024</v>
      </c>
      <c r="D144" s="210">
        <v>4308.99</v>
      </c>
      <c r="E144" s="188" t="s">
        <v>246</v>
      </c>
    </row>
    <row r="145" spans="1:5">
      <c r="A145" s="208">
        <v>52</v>
      </c>
      <c r="B145" s="209" t="s">
        <v>276</v>
      </c>
      <c r="C145" s="206">
        <v>2024</v>
      </c>
      <c r="D145" s="210">
        <v>3099.6</v>
      </c>
      <c r="E145" s="188" t="s">
        <v>246</v>
      </c>
    </row>
    <row r="146" spans="1:5">
      <c r="A146" s="208">
        <v>53</v>
      </c>
      <c r="B146" s="209" t="s">
        <v>277</v>
      </c>
      <c r="C146" s="206">
        <v>2024</v>
      </c>
      <c r="D146" s="210">
        <v>1950.01</v>
      </c>
      <c r="E146" s="188" t="s">
        <v>246</v>
      </c>
    </row>
    <row r="147" spans="1:5">
      <c r="A147" s="208">
        <v>54</v>
      </c>
      <c r="B147" s="209" t="s">
        <v>277</v>
      </c>
      <c r="C147" s="206">
        <v>2024</v>
      </c>
      <c r="D147" s="210">
        <v>2080</v>
      </c>
      <c r="E147" s="188" t="s">
        <v>246</v>
      </c>
    </row>
    <row r="148" spans="1:5">
      <c r="A148" s="211">
        <v>55</v>
      </c>
      <c r="B148" s="212" t="s">
        <v>323</v>
      </c>
      <c r="C148" s="206">
        <v>2021</v>
      </c>
      <c r="D148" s="213">
        <v>46686.35</v>
      </c>
      <c r="E148" s="214" t="s">
        <v>246</v>
      </c>
    </row>
    <row r="149" spans="1:5">
      <c r="D149" s="112">
        <f>SUM(D94:D148)</f>
        <v>179000.25</v>
      </c>
    </row>
    <row r="151" spans="1:5">
      <c r="A151" s="101" t="s">
        <v>37</v>
      </c>
      <c r="B151" s="219" t="s">
        <v>326</v>
      </c>
    </row>
    <row r="152" spans="1:5" ht="27.6">
      <c r="A152" s="58" t="s">
        <v>11</v>
      </c>
      <c r="B152" s="58" t="s">
        <v>12</v>
      </c>
      <c r="C152" s="58" t="s">
        <v>13</v>
      </c>
      <c r="D152" s="59" t="s">
        <v>75</v>
      </c>
    </row>
    <row r="153" spans="1:5">
      <c r="A153" s="10">
        <v>1</v>
      </c>
      <c r="B153" s="11" t="s">
        <v>343</v>
      </c>
      <c r="C153" s="12">
        <v>2016</v>
      </c>
      <c r="D153" s="223">
        <v>45000</v>
      </c>
    </row>
    <row r="154" spans="1:5">
      <c r="A154" s="12">
        <v>2</v>
      </c>
      <c r="B154" s="11" t="s">
        <v>344</v>
      </c>
      <c r="C154" s="12">
        <v>2017</v>
      </c>
      <c r="D154" s="224">
        <v>1908.39</v>
      </c>
    </row>
    <row r="155" spans="1:5" ht="27.6">
      <c r="A155" s="12">
        <v>3</v>
      </c>
      <c r="B155" s="11" t="s">
        <v>345</v>
      </c>
      <c r="C155" s="12">
        <v>2019</v>
      </c>
      <c r="D155" s="224">
        <v>7458.81</v>
      </c>
    </row>
    <row r="156" spans="1:5">
      <c r="A156" s="10">
        <v>4</v>
      </c>
      <c r="B156" s="11" t="s">
        <v>346</v>
      </c>
      <c r="C156" s="12">
        <v>2019</v>
      </c>
      <c r="D156" s="224">
        <v>3400</v>
      </c>
    </row>
    <row r="157" spans="1:5">
      <c r="A157" s="12">
        <v>5</v>
      </c>
      <c r="B157" s="11" t="s">
        <v>347</v>
      </c>
      <c r="C157" s="12">
        <v>2019</v>
      </c>
      <c r="D157" s="224">
        <v>1196.28</v>
      </c>
    </row>
    <row r="158" spans="1:5" ht="27.6">
      <c r="A158" s="12">
        <v>6</v>
      </c>
      <c r="B158" s="11" t="s">
        <v>348</v>
      </c>
      <c r="C158" s="12">
        <v>2020</v>
      </c>
      <c r="D158" s="224">
        <v>10004.94</v>
      </c>
    </row>
    <row r="159" spans="1:5">
      <c r="A159" s="10">
        <v>7</v>
      </c>
      <c r="B159" s="11" t="s">
        <v>349</v>
      </c>
      <c r="C159" s="12">
        <v>2019</v>
      </c>
      <c r="D159" s="224">
        <v>1684</v>
      </c>
    </row>
    <row r="160" spans="1:5">
      <c r="A160" s="10">
        <v>8</v>
      </c>
      <c r="B160" s="11" t="s">
        <v>350</v>
      </c>
      <c r="C160" s="12">
        <v>2020</v>
      </c>
      <c r="D160" s="224">
        <v>4800</v>
      </c>
    </row>
    <row r="161" spans="1:4" ht="27.6">
      <c r="A161" s="12">
        <v>9</v>
      </c>
      <c r="B161" s="11" t="s">
        <v>351</v>
      </c>
      <c r="C161" s="12">
        <v>2021</v>
      </c>
      <c r="D161" s="224">
        <v>2004.9</v>
      </c>
    </row>
    <row r="162" spans="1:4">
      <c r="A162" s="12">
        <v>10</v>
      </c>
      <c r="B162" s="11" t="s">
        <v>352</v>
      </c>
      <c r="C162" s="12">
        <v>2021</v>
      </c>
      <c r="D162" s="224">
        <v>1499.99</v>
      </c>
    </row>
    <row r="163" spans="1:4" ht="27.6">
      <c r="A163" s="10">
        <v>11</v>
      </c>
      <c r="B163" s="11" t="s">
        <v>353</v>
      </c>
      <c r="C163" s="12">
        <v>2021</v>
      </c>
      <c r="D163" s="224">
        <v>3749</v>
      </c>
    </row>
    <row r="164" spans="1:4" ht="27.6">
      <c r="A164" s="12">
        <v>12</v>
      </c>
      <c r="B164" s="11" t="s">
        <v>354</v>
      </c>
      <c r="C164" s="12">
        <v>2021</v>
      </c>
      <c r="D164" s="224">
        <v>3198</v>
      </c>
    </row>
    <row r="165" spans="1:4" ht="41.4">
      <c r="A165" s="12">
        <v>13</v>
      </c>
      <c r="B165" s="225" t="s">
        <v>355</v>
      </c>
      <c r="C165" s="226">
        <v>2021</v>
      </c>
      <c r="D165" s="227">
        <v>1599</v>
      </c>
    </row>
    <row r="166" spans="1:4">
      <c r="A166" s="10">
        <v>14</v>
      </c>
      <c r="B166" s="225" t="s">
        <v>356</v>
      </c>
      <c r="C166" s="226">
        <v>2021</v>
      </c>
      <c r="D166" s="227">
        <v>1832.7</v>
      </c>
    </row>
    <row r="167" spans="1:4" ht="41.4">
      <c r="A167" s="10">
        <v>15</v>
      </c>
      <c r="B167" s="225" t="s">
        <v>357</v>
      </c>
      <c r="C167" s="226">
        <v>2021</v>
      </c>
      <c r="D167" s="227">
        <v>1599</v>
      </c>
    </row>
    <row r="168" spans="1:4">
      <c r="A168" s="12">
        <v>16</v>
      </c>
      <c r="B168" s="225" t="s">
        <v>358</v>
      </c>
      <c r="C168" s="226">
        <v>2021</v>
      </c>
      <c r="D168" s="227">
        <v>1799</v>
      </c>
    </row>
    <row r="169" spans="1:4">
      <c r="A169" s="12">
        <v>17</v>
      </c>
      <c r="B169" s="225" t="s">
        <v>359</v>
      </c>
      <c r="C169" s="226">
        <v>2021</v>
      </c>
      <c r="D169" s="227">
        <v>1699</v>
      </c>
    </row>
    <row r="170" spans="1:4">
      <c r="A170" s="10">
        <v>18</v>
      </c>
      <c r="B170" s="225" t="s">
        <v>360</v>
      </c>
      <c r="C170" s="226">
        <v>2021</v>
      </c>
      <c r="D170" s="227">
        <v>1800</v>
      </c>
    </row>
    <row r="171" spans="1:4">
      <c r="A171" s="12">
        <v>19</v>
      </c>
      <c r="B171" s="225" t="s">
        <v>361</v>
      </c>
      <c r="C171" s="226">
        <v>2021</v>
      </c>
      <c r="D171" s="227">
        <v>21277.77</v>
      </c>
    </row>
    <row r="172" spans="1:4">
      <c r="A172" s="12">
        <v>20</v>
      </c>
      <c r="B172" s="225" t="s">
        <v>362</v>
      </c>
      <c r="C172" s="226">
        <v>2017</v>
      </c>
      <c r="D172" s="227">
        <v>22962.240000000002</v>
      </c>
    </row>
    <row r="173" spans="1:4" ht="96.6">
      <c r="A173" s="10">
        <v>21</v>
      </c>
      <c r="B173" s="228" t="s">
        <v>363</v>
      </c>
      <c r="C173" s="226">
        <v>2021</v>
      </c>
      <c r="D173" s="227">
        <v>125018.07</v>
      </c>
    </row>
    <row r="174" spans="1:4" ht="27.6">
      <c r="A174" s="10">
        <v>22</v>
      </c>
      <c r="B174" s="225" t="s">
        <v>364</v>
      </c>
      <c r="C174" s="226">
        <v>2021</v>
      </c>
      <c r="D174" s="227">
        <v>5463.68</v>
      </c>
    </row>
    <row r="175" spans="1:4">
      <c r="A175" s="12">
        <v>23</v>
      </c>
      <c r="B175" s="225" t="s">
        <v>365</v>
      </c>
      <c r="C175" s="226">
        <v>2021</v>
      </c>
      <c r="D175" s="227">
        <v>20000</v>
      </c>
    </row>
    <row r="176" spans="1:4">
      <c r="A176" s="12">
        <v>24</v>
      </c>
      <c r="B176" s="225" t="s">
        <v>366</v>
      </c>
      <c r="C176" s="226">
        <v>2021</v>
      </c>
      <c r="D176" s="227">
        <v>10000</v>
      </c>
    </row>
    <row r="177" spans="1:4">
      <c r="A177" s="10">
        <v>25</v>
      </c>
      <c r="B177" s="225" t="s">
        <v>367</v>
      </c>
      <c r="C177" s="226">
        <v>2021</v>
      </c>
      <c r="D177" s="227">
        <v>13200</v>
      </c>
    </row>
    <row r="178" spans="1:4">
      <c r="A178" s="12">
        <v>26</v>
      </c>
      <c r="B178" s="225" t="s">
        <v>368</v>
      </c>
      <c r="C178" s="226">
        <v>2021</v>
      </c>
      <c r="D178" s="227">
        <v>22000</v>
      </c>
    </row>
    <row r="179" spans="1:4" ht="27.6">
      <c r="A179" s="12">
        <v>27</v>
      </c>
      <c r="B179" s="225" t="s">
        <v>369</v>
      </c>
      <c r="C179" s="226">
        <v>2021</v>
      </c>
      <c r="D179" s="227">
        <v>150000.75</v>
      </c>
    </row>
    <row r="180" spans="1:4" ht="27.6">
      <c r="A180" s="10">
        <v>28</v>
      </c>
      <c r="B180" s="225" t="s">
        <v>370</v>
      </c>
      <c r="C180" s="226">
        <v>2021</v>
      </c>
      <c r="D180" s="227">
        <v>450000</v>
      </c>
    </row>
    <row r="181" spans="1:4" ht="27.6">
      <c r="A181" s="10">
        <v>29</v>
      </c>
      <c r="B181" s="225" t="s">
        <v>371</v>
      </c>
      <c r="C181" s="226">
        <v>2021</v>
      </c>
      <c r="D181" s="227">
        <v>500000</v>
      </c>
    </row>
    <row r="182" spans="1:4" ht="27.6">
      <c r="A182" s="12">
        <v>30</v>
      </c>
      <c r="B182" s="225" t="s">
        <v>372</v>
      </c>
      <c r="C182" s="226">
        <v>2021</v>
      </c>
      <c r="D182" s="227">
        <v>73811.990000000005</v>
      </c>
    </row>
    <row r="183" spans="1:4">
      <c r="A183" s="12">
        <v>31</v>
      </c>
      <c r="B183" s="225" t="s">
        <v>373</v>
      </c>
      <c r="C183" s="226">
        <v>2022</v>
      </c>
      <c r="D183" s="227">
        <v>1116.8399999999999</v>
      </c>
    </row>
    <row r="184" spans="1:4">
      <c r="A184" s="10">
        <v>32</v>
      </c>
      <c r="B184" s="225" t="s">
        <v>374</v>
      </c>
      <c r="C184" s="226">
        <v>2022</v>
      </c>
      <c r="D184" s="227">
        <v>1399</v>
      </c>
    </row>
    <row r="185" spans="1:4">
      <c r="A185" s="12">
        <v>33</v>
      </c>
      <c r="B185" s="225" t="s">
        <v>375</v>
      </c>
      <c r="C185" s="226">
        <v>2022</v>
      </c>
      <c r="D185" s="227">
        <v>4200</v>
      </c>
    </row>
    <row r="186" spans="1:4" ht="27.6">
      <c r="A186" s="12">
        <v>34</v>
      </c>
      <c r="B186" s="225" t="s">
        <v>376</v>
      </c>
      <c r="C186" s="226">
        <v>2022</v>
      </c>
      <c r="D186" s="227">
        <v>2305</v>
      </c>
    </row>
    <row r="187" spans="1:4">
      <c r="A187" s="10">
        <v>35</v>
      </c>
      <c r="B187" s="225" t="s">
        <v>377</v>
      </c>
      <c r="C187" s="226">
        <v>2022</v>
      </c>
      <c r="D187" s="227">
        <v>3627.27</v>
      </c>
    </row>
    <row r="188" spans="1:4">
      <c r="A188" s="10">
        <v>36</v>
      </c>
      <c r="B188" s="225" t="s">
        <v>378</v>
      </c>
      <c r="C188" s="226">
        <v>2022</v>
      </c>
      <c r="D188" s="227">
        <v>9549</v>
      </c>
    </row>
    <row r="189" spans="1:4">
      <c r="A189" s="12">
        <v>37</v>
      </c>
      <c r="B189" s="225" t="s">
        <v>379</v>
      </c>
      <c r="C189" s="226">
        <v>2022</v>
      </c>
      <c r="D189" s="227">
        <v>1155.57</v>
      </c>
    </row>
    <row r="190" spans="1:4">
      <c r="A190" s="12">
        <v>38</v>
      </c>
      <c r="B190" s="225" t="s">
        <v>380</v>
      </c>
      <c r="C190" s="226">
        <v>2022</v>
      </c>
      <c r="D190" s="227">
        <v>999</v>
      </c>
    </row>
    <row r="191" spans="1:4" ht="27.6">
      <c r="A191" s="10">
        <v>39</v>
      </c>
      <c r="B191" s="228" t="s">
        <v>381</v>
      </c>
      <c r="C191" s="226">
        <v>2022</v>
      </c>
      <c r="D191" s="227">
        <v>17093.099999999999</v>
      </c>
    </row>
    <row r="192" spans="1:4" ht="27.6">
      <c r="A192" s="12">
        <v>40</v>
      </c>
      <c r="B192" s="225" t="s">
        <v>382</v>
      </c>
      <c r="C192" s="226">
        <v>2023</v>
      </c>
      <c r="D192" s="227">
        <v>14255.7</v>
      </c>
    </row>
    <row r="193" spans="1:4" ht="27.6">
      <c r="A193" s="12">
        <v>41</v>
      </c>
      <c r="B193" s="225" t="s">
        <v>383</v>
      </c>
      <c r="C193" s="226">
        <v>2023</v>
      </c>
      <c r="D193" s="227">
        <v>6592.8</v>
      </c>
    </row>
    <row r="194" spans="1:4">
      <c r="A194" s="12">
        <v>42</v>
      </c>
      <c r="B194" s="225" t="s">
        <v>384</v>
      </c>
      <c r="C194" s="226">
        <v>2023</v>
      </c>
      <c r="D194" s="227">
        <v>2445</v>
      </c>
    </row>
    <row r="195" spans="1:4" ht="27.6">
      <c r="A195" s="12">
        <v>43</v>
      </c>
      <c r="B195" s="225" t="s">
        <v>385</v>
      </c>
      <c r="C195" s="226">
        <v>2023</v>
      </c>
      <c r="D195" s="227">
        <v>14200</v>
      </c>
    </row>
    <row r="196" spans="1:4">
      <c r="A196" s="12">
        <v>44</v>
      </c>
      <c r="B196" s="225" t="s">
        <v>386</v>
      </c>
      <c r="C196" s="226">
        <v>2023</v>
      </c>
      <c r="D196" s="227">
        <v>2599.9899999999998</v>
      </c>
    </row>
    <row r="197" spans="1:4" ht="27.6">
      <c r="A197" s="12">
        <v>45</v>
      </c>
      <c r="B197" s="225" t="s">
        <v>387</v>
      </c>
      <c r="C197" s="226">
        <v>2023</v>
      </c>
      <c r="D197" s="227">
        <v>1976.98</v>
      </c>
    </row>
    <row r="198" spans="1:4">
      <c r="A198" s="12">
        <v>46</v>
      </c>
      <c r="B198" s="225" t="s">
        <v>388</v>
      </c>
      <c r="C198" s="226">
        <v>2023</v>
      </c>
      <c r="D198" s="227">
        <v>4164.78</v>
      </c>
    </row>
    <row r="199" spans="1:4">
      <c r="A199" s="12">
        <v>47</v>
      </c>
      <c r="B199" s="225" t="s">
        <v>389</v>
      </c>
      <c r="C199" s="226">
        <v>2023</v>
      </c>
      <c r="D199" s="227">
        <v>1600</v>
      </c>
    </row>
    <row r="200" spans="1:4" ht="27.6">
      <c r="A200" s="12">
        <v>48</v>
      </c>
      <c r="B200" s="225" t="s">
        <v>390</v>
      </c>
      <c r="C200" s="226">
        <v>2023</v>
      </c>
      <c r="D200" s="227">
        <v>3613.2</v>
      </c>
    </row>
    <row r="201" spans="1:4">
      <c r="A201" s="12">
        <v>50</v>
      </c>
      <c r="B201" s="225" t="s">
        <v>391</v>
      </c>
      <c r="C201" s="226">
        <v>2023</v>
      </c>
      <c r="D201" s="227">
        <v>1340</v>
      </c>
    </row>
    <row r="202" spans="1:4">
      <c r="A202" s="12"/>
      <c r="B202" s="225" t="s">
        <v>10</v>
      </c>
      <c r="C202" s="4"/>
      <c r="D202" s="235">
        <f>SUM(D153:D201)</f>
        <v>1604200.7400000002</v>
      </c>
    </row>
    <row r="205" spans="1:4">
      <c r="A205" s="236" t="s">
        <v>37</v>
      </c>
      <c r="B205" s="244" t="s">
        <v>405</v>
      </c>
    </row>
    <row r="206" spans="1:4" ht="28.8">
      <c r="A206" s="27" t="s">
        <v>11</v>
      </c>
      <c r="B206" s="27" t="s">
        <v>12</v>
      </c>
      <c r="C206" s="27" t="s">
        <v>13</v>
      </c>
      <c r="D206" s="27" t="s">
        <v>75</v>
      </c>
    </row>
    <row r="207" spans="1:4">
      <c r="A207" s="4">
        <v>1</v>
      </c>
      <c r="B207" s="4" t="s">
        <v>428</v>
      </c>
      <c r="C207" s="4">
        <v>2003</v>
      </c>
      <c r="D207" s="135">
        <v>3330</v>
      </c>
    </row>
    <row r="208" spans="1:4">
      <c r="A208" s="4">
        <v>2</v>
      </c>
      <c r="B208" s="4" t="s">
        <v>429</v>
      </c>
      <c r="C208" s="4">
        <v>2005</v>
      </c>
      <c r="D208" s="135">
        <v>1160</v>
      </c>
    </row>
    <row r="209" spans="1:4">
      <c r="A209" s="4">
        <v>3</v>
      </c>
      <c r="B209" s="4" t="s">
        <v>430</v>
      </c>
      <c r="C209" s="4">
        <v>2008</v>
      </c>
      <c r="D209" s="135">
        <v>1199</v>
      </c>
    </row>
    <row r="210" spans="1:4">
      <c r="A210" s="4">
        <v>4</v>
      </c>
      <c r="B210" s="4" t="s">
        <v>431</v>
      </c>
      <c r="C210" s="4">
        <v>2014</v>
      </c>
      <c r="D210" s="135">
        <v>3013.4</v>
      </c>
    </row>
    <row r="211" spans="1:4">
      <c r="A211" s="4">
        <v>5</v>
      </c>
      <c r="B211" s="4" t="s">
        <v>431</v>
      </c>
      <c r="C211" s="4">
        <v>2015</v>
      </c>
      <c r="D211" s="135">
        <v>2140</v>
      </c>
    </row>
    <row r="212" spans="1:4">
      <c r="A212" s="4">
        <v>6</v>
      </c>
      <c r="B212" s="4" t="s">
        <v>432</v>
      </c>
      <c r="C212" s="4">
        <v>2017</v>
      </c>
      <c r="D212" s="135">
        <v>2447</v>
      </c>
    </row>
    <row r="213" spans="1:4">
      <c r="A213" s="4">
        <v>7</v>
      </c>
      <c r="B213" s="4" t="s">
        <v>433</v>
      </c>
      <c r="C213" s="4">
        <v>2005</v>
      </c>
      <c r="D213" s="135">
        <v>3120</v>
      </c>
    </row>
    <row r="214" spans="1:4">
      <c r="A214" s="4">
        <v>8</v>
      </c>
      <c r="B214" s="4" t="s">
        <v>434</v>
      </c>
      <c r="C214" s="4">
        <v>2016</v>
      </c>
      <c r="D214" s="135">
        <v>1043</v>
      </c>
    </row>
    <row r="215" spans="1:4">
      <c r="A215" s="4">
        <v>9</v>
      </c>
      <c r="B215" s="4" t="s">
        <v>435</v>
      </c>
      <c r="C215" s="4"/>
      <c r="D215" s="135">
        <v>230</v>
      </c>
    </row>
    <row r="216" spans="1:4">
      <c r="A216" s="4">
        <v>10</v>
      </c>
      <c r="B216" s="4" t="s">
        <v>436</v>
      </c>
      <c r="C216" s="4"/>
      <c r="D216" s="135">
        <v>1681</v>
      </c>
    </row>
    <row r="217" spans="1:4">
      <c r="A217" s="4">
        <v>11</v>
      </c>
      <c r="B217" s="4" t="s">
        <v>437</v>
      </c>
      <c r="C217" s="4"/>
      <c r="D217" s="135">
        <v>459</v>
      </c>
    </row>
    <row r="218" spans="1:4">
      <c r="A218" s="4">
        <v>12</v>
      </c>
      <c r="B218" s="4" t="s">
        <v>438</v>
      </c>
      <c r="C218" s="4"/>
      <c r="D218" s="135">
        <v>380.01</v>
      </c>
    </row>
    <row r="219" spans="1:4">
      <c r="A219" s="4">
        <v>13</v>
      </c>
      <c r="B219" s="4" t="s">
        <v>439</v>
      </c>
      <c r="C219" s="4"/>
      <c r="D219" s="135">
        <v>415</v>
      </c>
    </row>
    <row r="220" spans="1:4">
      <c r="A220" s="4">
        <v>14</v>
      </c>
      <c r="B220" s="4" t="s">
        <v>439</v>
      </c>
      <c r="C220" s="4"/>
      <c r="D220" s="135">
        <v>259</v>
      </c>
    </row>
    <row r="221" spans="1:4">
      <c r="A221" s="4">
        <v>15</v>
      </c>
      <c r="B221" s="4" t="s">
        <v>439</v>
      </c>
      <c r="C221" s="4"/>
      <c r="D221" s="135">
        <v>3690</v>
      </c>
    </row>
    <row r="222" spans="1:4">
      <c r="D222" s="112">
        <f>SUM(D207:D221)</f>
        <v>24566.41</v>
      </c>
    </row>
    <row r="224" spans="1:4">
      <c r="A224" s="101" t="s">
        <v>37</v>
      </c>
      <c r="B224" s="267" t="s">
        <v>472</v>
      </c>
    </row>
    <row r="225" spans="1:4" ht="27.6">
      <c r="A225" s="58" t="s">
        <v>11</v>
      </c>
      <c r="B225" s="58" t="s">
        <v>12</v>
      </c>
      <c r="C225" s="58" t="s">
        <v>13</v>
      </c>
      <c r="D225" s="59" t="s">
        <v>75</v>
      </c>
    </row>
    <row r="226" spans="1:4">
      <c r="A226" s="12" t="s">
        <v>47</v>
      </c>
      <c r="B226" s="11" t="s">
        <v>540</v>
      </c>
      <c r="C226" s="12">
        <v>2020</v>
      </c>
      <c r="D226" s="129">
        <v>65639.19</v>
      </c>
    </row>
    <row r="227" spans="1:4">
      <c r="A227" s="12" t="s">
        <v>48</v>
      </c>
      <c r="B227" s="11" t="s">
        <v>489</v>
      </c>
      <c r="C227" s="12">
        <v>2022</v>
      </c>
      <c r="D227" s="129">
        <v>3359.99</v>
      </c>
    </row>
    <row r="228" spans="1:4">
      <c r="A228" s="12" t="s">
        <v>49</v>
      </c>
      <c r="B228" s="11" t="s">
        <v>490</v>
      </c>
      <c r="C228" s="12">
        <v>2022</v>
      </c>
      <c r="D228" s="129">
        <v>3394.8</v>
      </c>
    </row>
    <row r="229" spans="1:4">
      <c r="A229" s="12" t="s">
        <v>50</v>
      </c>
      <c r="B229" s="11" t="s">
        <v>491</v>
      </c>
      <c r="C229" s="12">
        <v>2022</v>
      </c>
      <c r="D229" s="129">
        <v>1829.63</v>
      </c>
    </row>
    <row r="230" spans="1:4">
      <c r="A230" s="12" t="s">
        <v>160</v>
      </c>
      <c r="B230" s="11" t="s">
        <v>492</v>
      </c>
      <c r="C230" s="12">
        <v>2022</v>
      </c>
      <c r="D230" s="129">
        <v>1445.99</v>
      </c>
    </row>
    <row r="231" spans="1:4">
      <c r="A231" s="12" t="s">
        <v>162</v>
      </c>
      <c r="B231" s="11" t="s">
        <v>493</v>
      </c>
      <c r="C231" s="12">
        <v>2022</v>
      </c>
      <c r="D231" s="129">
        <v>599.99</v>
      </c>
    </row>
    <row r="232" spans="1:4">
      <c r="A232" s="12" t="s">
        <v>164</v>
      </c>
      <c r="B232" s="11" t="s">
        <v>494</v>
      </c>
      <c r="C232" s="12">
        <v>2018</v>
      </c>
      <c r="D232" s="129">
        <v>1035.83</v>
      </c>
    </row>
    <row r="233" spans="1:4">
      <c r="A233" s="12" t="s">
        <v>166</v>
      </c>
      <c r="B233" s="11" t="s">
        <v>495</v>
      </c>
      <c r="C233" s="12">
        <v>2018</v>
      </c>
      <c r="D233" s="129">
        <v>2172.19</v>
      </c>
    </row>
    <row r="234" spans="1:4">
      <c r="A234" s="248"/>
      <c r="B234" s="936" t="s">
        <v>496</v>
      </c>
      <c r="C234" s="937"/>
      <c r="D234" s="708">
        <f>SUM(D226:D233)</f>
        <v>79477.61000000003</v>
      </c>
    </row>
    <row r="236" spans="1:4">
      <c r="A236" s="101" t="s">
        <v>37</v>
      </c>
      <c r="B236" s="267" t="s">
        <v>500</v>
      </c>
    </row>
    <row r="237" spans="1:4" ht="27.6">
      <c r="A237" s="58" t="s">
        <v>11</v>
      </c>
      <c r="B237" s="58" t="s">
        <v>12</v>
      </c>
      <c r="C237" s="58" t="s">
        <v>13</v>
      </c>
      <c r="D237" s="59" t="s">
        <v>75</v>
      </c>
    </row>
    <row r="238" spans="1:4">
      <c r="A238" s="252">
        <v>1</v>
      </c>
      <c r="B238" s="253" t="s">
        <v>511</v>
      </c>
      <c r="C238" s="252">
        <v>2017</v>
      </c>
      <c r="D238" s="257">
        <v>1845</v>
      </c>
    </row>
    <row r="239" spans="1:4">
      <c r="A239" s="252">
        <v>2</v>
      </c>
      <c r="B239" s="253" t="s">
        <v>511</v>
      </c>
      <c r="C239" s="252">
        <v>2018</v>
      </c>
      <c r="D239" s="257">
        <v>2000</v>
      </c>
    </row>
    <row r="240" spans="1:4">
      <c r="A240" s="252">
        <v>3</v>
      </c>
      <c r="B240" s="253" t="s">
        <v>512</v>
      </c>
      <c r="C240" s="252">
        <v>2016</v>
      </c>
      <c r="D240" s="257">
        <v>469</v>
      </c>
    </row>
    <row r="241" spans="1:4" ht="27.6">
      <c r="A241" s="252">
        <v>4</v>
      </c>
      <c r="B241" s="254" t="s">
        <v>513</v>
      </c>
      <c r="C241" s="255">
        <v>2023</v>
      </c>
      <c r="D241" s="258" t="s">
        <v>514</v>
      </c>
    </row>
    <row r="242" spans="1:4">
      <c r="A242" s="252">
        <v>5</v>
      </c>
      <c r="B242" s="253" t="s">
        <v>515</v>
      </c>
      <c r="C242" s="252">
        <v>2017</v>
      </c>
      <c r="D242" s="257">
        <v>3329.61</v>
      </c>
    </row>
    <row r="243" spans="1:4">
      <c r="A243" s="252">
        <v>6</v>
      </c>
      <c r="B243" s="256" t="s">
        <v>516</v>
      </c>
      <c r="C243" s="252">
        <v>2016</v>
      </c>
      <c r="D243" s="257">
        <v>7467</v>
      </c>
    </row>
    <row r="244" spans="1:4">
      <c r="A244" s="252">
        <v>7</v>
      </c>
      <c r="B244" s="256" t="s">
        <v>517</v>
      </c>
      <c r="C244" s="252">
        <v>2017</v>
      </c>
      <c r="D244" s="257">
        <v>300</v>
      </c>
    </row>
    <row r="245" spans="1:4">
      <c r="A245" s="252">
        <v>8</v>
      </c>
      <c r="B245" s="256" t="s">
        <v>518</v>
      </c>
      <c r="C245" s="252">
        <v>2016</v>
      </c>
      <c r="D245" s="257">
        <v>500</v>
      </c>
    </row>
    <row r="246" spans="1:4">
      <c r="A246" s="252">
        <v>9</v>
      </c>
      <c r="B246" s="256" t="s">
        <v>519</v>
      </c>
      <c r="C246" s="252">
        <v>2021</v>
      </c>
      <c r="D246" s="257">
        <v>99</v>
      </c>
    </row>
    <row r="247" spans="1:4">
      <c r="A247" s="252">
        <v>10</v>
      </c>
      <c r="B247" s="256" t="s">
        <v>520</v>
      </c>
      <c r="C247" s="252">
        <v>2021</v>
      </c>
      <c r="D247" s="257">
        <v>1632.55</v>
      </c>
    </row>
    <row r="248" spans="1:4">
      <c r="D248" s="259">
        <f>SUM(D238:D247)</f>
        <v>17642.16</v>
      </c>
    </row>
    <row r="249" spans="1:4">
      <c r="A249" s="268" t="s">
        <v>37</v>
      </c>
      <c r="B249" s="267" t="s">
        <v>541</v>
      </c>
    </row>
    <row r="250" spans="1:4" ht="27.6">
      <c r="A250" s="283" t="s">
        <v>11</v>
      </c>
      <c r="B250" s="283" t="s">
        <v>12</v>
      </c>
      <c r="C250" s="283" t="s">
        <v>13</v>
      </c>
      <c r="D250" s="284" t="s">
        <v>75</v>
      </c>
    </row>
    <row r="251" spans="1:4">
      <c r="A251" s="285">
        <v>1</v>
      </c>
      <c r="B251" s="286" t="s">
        <v>555</v>
      </c>
      <c r="C251" s="287">
        <v>2018</v>
      </c>
      <c r="D251" s="288">
        <v>3329.61</v>
      </c>
    </row>
    <row r="252" spans="1:4">
      <c r="A252" s="285">
        <v>2</v>
      </c>
      <c r="B252" s="286" t="s">
        <v>223</v>
      </c>
      <c r="C252" s="287">
        <v>2019</v>
      </c>
      <c r="D252" s="288">
        <v>2467.1799999999998</v>
      </c>
    </row>
    <row r="253" spans="1:4">
      <c r="A253" s="285">
        <v>3</v>
      </c>
      <c r="B253" s="286" t="s">
        <v>555</v>
      </c>
      <c r="C253" s="287">
        <v>2018</v>
      </c>
      <c r="D253" s="288">
        <v>1500</v>
      </c>
    </row>
    <row r="254" spans="1:4">
      <c r="A254" s="289">
        <v>4</v>
      </c>
      <c r="B254" s="286" t="s">
        <v>556</v>
      </c>
      <c r="C254" s="287">
        <v>2018</v>
      </c>
      <c r="D254" s="288">
        <v>1300</v>
      </c>
    </row>
    <row r="255" spans="1:4">
      <c r="A255" s="289">
        <v>5</v>
      </c>
      <c r="B255" s="286" t="s">
        <v>557</v>
      </c>
      <c r="C255" s="287">
        <v>2020</v>
      </c>
      <c r="D255" s="288">
        <v>1855</v>
      </c>
    </row>
    <row r="256" spans="1:4">
      <c r="A256" s="289">
        <v>6</v>
      </c>
      <c r="B256" s="286" t="s">
        <v>558</v>
      </c>
      <c r="C256" s="287">
        <v>2020</v>
      </c>
      <c r="D256" s="288">
        <v>1680</v>
      </c>
    </row>
    <row r="257" spans="1:4">
      <c r="A257" s="289">
        <v>7</v>
      </c>
      <c r="B257" s="286" t="s">
        <v>559</v>
      </c>
      <c r="C257" s="287">
        <v>2021</v>
      </c>
      <c r="D257" s="288">
        <v>2213.4</v>
      </c>
    </row>
    <row r="258" spans="1:4" ht="28.8">
      <c r="A258" s="289">
        <v>8</v>
      </c>
      <c r="B258" s="277" t="s">
        <v>560</v>
      </c>
      <c r="C258" s="290">
        <v>2022</v>
      </c>
      <c r="D258" s="291">
        <v>6836.76</v>
      </c>
    </row>
    <row r="259" spans="1:4">
      <c r="D259" s="292">
        <f>SUM(D251:D258)</f>
        <v>21181.95</v>
      </c>
    </row>
    <row r="260" spans="1:4" ht="28.8" customHeight="1">
      <c r="A260" s="310" t="s">
        <v>37</v>
      </c>
      <c r="B260" s="888" t="s">
        <v>668</v>
      </c>
      <c r="C260" s="888"/>
      <c r="D260" s="888"/>
    </row>
    <row r="261" spans="1:4" ht="27.6">
      <c r="A261" s="338" t="s">
        <v>11</v>
      </c>
      <c r="B261" s="338" t="s">
        <v>12</v>
      </c>
      <c r="C261" s="338" t="s">
        <v>13</v>
      </c>
      <c r="D261" s="339" t="s">
        <v>75</v>
      </c>
    </row>
    <row r="262" spans="1:4">
      <c r="A262" s="340">
        <v>1</v>
      </c>
      <c r="B262" s="341" t="s">
        <v>617</v>
      </c>
      <c r="C262" s="342">
        <v>2017</v>
      </c>
      <c r="D262" s="349">
        <v>1250</v>
      </c>
    </row>
    <row r="263" spans="1:4">
      <c r="A263" s="343">
        <v>2</v>
      </c>
      <c r="B263" s="344" t="s">
        <v>618</v>
      </c>
      <c r="C263" s="345">
        <v>2017</v>
      </c>
      <c r="D263" s="350">
        <v>1793</v>
      </c>
    </row>
    <row r="264" spans="1:4">
      <c r="A264" s="343">
        <v>3</v>
      </c>
      <c r="B264" s="344" t="s">
        <v>619</v>
      </c>
      <c r="C264" s="345">
        <v>2017</v>
      </c>
      <c r="D264" s="350">
        <v>220</v>
      </c>
    </row>
    <row r="265" spans="1:4">
      <c r="A265" s="340">
        <v>4</v>
      </c>
      <c r="B265" s="344" t="s">
        <v>620</v>
      </c>
      <c r="C265" s="345">
        <v>2017</v>
      </c>
      <c r="D265" s="350">
        <v>644</v>
      </c>
    </row>
    <row r="266" spans="1:4">
      <c r="A266" s="343">
        <v>5</v>
      </c>
      <c r="B266" s="344" t="s">
        <v>621</v>
      </c>
      <c r="C266" s="345">
        <v>2017</v>
      </c>
      <c r="D266" s="350">
        <v>395</v>
      </c>
    </row>
    <row r="267" spans="1:4">
      <c r="A267" s="343">
        <v>6</v>
      </c>
      <c r="B267" s="344" t="s">
        <v>621</v>
      </c>
      <c r="C267" s="345">
        <v>2017</v>
      </c>
      <c r="D267" s="350">
        <v>309</v>
      </c>
    </row>
    <row r="268" spans="1:4">
      <c r="A268" s="340">
        <v>7</v>
      </c>
      <c r="B268" s="344" t="s">
        <v>622</v>
      </c>
      <c r="C268" s="345">
        <v>2017</v>
      </c>
      <c r="D268" s="350">
        <v>470</v>
      </c>
    </row>
    <row r="269" spans="1:4">
      <c r="A269" s="343">
        <v>8</v>
      </c>
      <c r="B269" s="344" t="s">
        <v>623</v>
      </c>
      <c r="C269" s="345">
        <v>2017</v>
      </c>
      <c r="D269" s="350">
        <v>954</v>
      </c>
    </row>
    <row r="270" spans="1:4">
      <c r="A270" s="343">
        <v>9</v>
      </c>
      <c r="B270" s="344" t="s">
        <v>623</v>
      </c>
      <c r="C270" s="345">
        <v>2017</v>
      </c>
      <c r="D270" s="350">
        <v>1500</v>
      </c>
    </row>
    <row r="271" spans="1:4">
      <c r="A271" s="340">
        <v>10</v>
      </c>
      <c r="B271" s="344" t="s">
        <v>624</v>
      </c>
      <c r="C271" s="345">
        <v>2017</v>
      </c>
      <c r="D271" s="350">
        <v>680</v>
      </c>
    </row>
    <row r="272" spans="1:4" ht="28.8">
      <c r="A272" s="343">
        <v>11</v>
      </c>
      <c r="B272" s="344" t="s">
        <v>625</v>
      </c>
      <c r="C272" s="345">
        <v>2017</v>
      </c>
      <c r="D272" s="350">
        <v>440</v>
      </c>
    </row>
    <row r="273" spans="1:4" ht="28.8">
      <c r="A273" s="343">
        <v>12</v>
      </c>
      <c r="B273" s="344" t="s">
        <v>626</v>
      </c>
      <c r="C273" s="346">
        <v>2018</v>
      </c>
      <c r="D273" s="351">
        <v>595</v>
      </c>
    </row>
    <row r="274" spans="1:4">
      <c r="A274" s="340">
        <v>13</v>
      </c>
      <c r="B274" s="347" t="s">
        <v>627</v>
      </c>
      <c r="C274" s="346">
        <v>2020</v>
      </c>
      <c r="D274" s="351">
        <v>395</v>
      </c>
    </row>
    <row r="275" spans="1:4">
      <c r="A275" s="343">
        <v>14</v>
      </c>
      <c r="B275" s="347" t="s">
        <v>628</v>
      </c>
      <c r="C275" s="346">
        <v>2021</v>
      </c>
      <c r="D275" s="351">
        <v>859</v>
      </c>
    </row>
    <row r="276" spans="1:4">
      <c r="A276" s="343">
        <v>15</v>
      </c>
      <c r="B276" s="347" t="s">
        <v>628</v>
      </c>
      <c r="C276" s="346">
        <v>2021</v>
      </c>
      <c r="D276" s="351">
        <v>859</v>
      </c>
    </row>
    <row r="277" spans="1:4">
      <c r="A277" s="340">
        <v>16</v>
      </c>
      <c r="B277" s="347" t="s">
        <v>628</v>
      </c>
      <c r="C277" s="346">
        <v>2021</v>
      </c>
      <c r="D277" s="351">
        <v>859</v>
      </c>
    </row>
    <row r="278" spans="1:4">
      <c r="A278" s="343">
        <v>17</v>
      </c>
      <c r="B278" s="347" t="s">
        <v>629</v>
      </c>
      <c r="C278" s="346">
        <v>2021</v>
      </c>
      <c r="D278" s="351">
        <v>1099</v>
      </c>
    </row>
    <row r="279" spans="1:4" ht="28.8">
      <c r="A279" s="343">
        <v>18</v>
      </c>
      <c r="B279" s="344" t="s">
        <v>630</v>
      </c>
      <c r="C279" s="346">
        <v>2022</v>
      </c>
      <c r="D279" s="351">
        <v>1199</v>
      </c>
    </row>
    <row r="280" spans="1:4">
      <c r="A280" s="340">
        <v>19</v>
      </c>
      <c r="B280" s="347" t="s">
        <v>631</v>
      </c>
      <c r="C280" s="346">
        <v>2023</v>
      </c>
      <c r="D280" s="351">
        <v>1370</v>
      </c>
    </row>
    <row r="281" spans="1:4">
      <c r="A281" s="343">
        <v>20</v>
      </c>
      <c r="B281" s="347" t="s">
        <v>631</v>
      </c>
      <c r="C281" s="346">
        <v>2023</v>
      </c>
      <c r="D281" s="351">
        <v>1370</v>
      </c>
    </row>
    <row r="282" spans="1:4">
      <c r="A282" s="343">
        <v>21</v>
      </c>
      <c r="B282" s="347" t="s">
        <v>631</v>
      </c>
      <c r="C282" s="346">
        <v>2023</v>
      </c>
      <c r="D282" s="351">
        <v>1370</v>
      </c>
    </row>
    <row r="283" spans="1:4">
      <c r="A283" s="340">
        <v>22</v>
      </c>
      <c r="B283" s="347" t="s">
        <v>631</v>
      </c>
      <c r="C283" s="346">
        <v>2023</v>
      </c>
      <c r="D283" s="351">
        <v>1370</v>
      </c>
    </row>
    <row r="284" spans="1:4">
      <c r="A284" s="343">
        <v>23</v>
      </c>
      <c r="B284" s="347" t="s">
        <v>632</v>
      </c>
      <c r="C284" s="346">
        <v>2023</v>
      </c>
      <c r="D284" s="351">
        <v>836.47</v>
      </c>
    </row>
    <row r="285" spans="1:4">
      <c r="A285" s="343">
        <v>24</v>
      </c>
      <c r="B285" s="347" t="s">
        <v>633</v>
      </c>
      <c r="C285" s="346">
        <v>2017</v>
      </c>
      <c r="D285" s="351">
        <v>695.4</v>
      </c>
    </row>
    <row r="286" spans="1:4">
      <c r="A286" s="340">
        <v>25</v>
      </c>
      <c r="B286" s="347" t="s">
        <v>634</v>
      </c>
      <c r="C286" s="346">
        <v>2017</v>
      </c>
      <c r="D286" s="351">
        <v>420.9</v>
      </c>
    </row>
    <row r="287" spans="1:4">
      <c r="A287" s="343">
        <v>26</v>
      </c>
      <c r="B287" s="347" t="s">
        <v>635</v>
      </c>
      <c r="C287" s="346">
        <v>2017</v>
      </c>
      <c r="D287" s="351">
        <v>2265</v>
      </c>
    </row>
    <row r="288" spans="1:4">
      <c r="A288" s="343">
        <v>27</v>
      </c>
      <c r="B288" s="347" t="s">
        <v>636</v>
      </c>
      <c r="C288" s="346">
        <v>2017</v>
      </c>
      <c r="D288" s="351">
        <v>2391.0100000000002</v>
      </c>
    </row>
    <row r="289" spans="1:4">
      <c r="A289" s="340">
        <v>28</v>
      </c>
      <c r="B289" s="347" t="s">
        <v>637</v>
      </c>
      <c r="C289" s="346">
        <v>2017</v>
      </c>
      <c r="D289" s="351">
        <v>2550</v>
      </c>
    </row>
    <row r="290" spans="1:4">
      <c r="A290" s="343">
        <v>29</v>
      </c>
      <c r="B290" s="347" t="s">
        <v>635</v>
      </c>
      <c r="C290" s="346">
        <v>2017</v>
      </c>
      <c r="D290" s="351">
        <v>2250</v>
      </c>
    </row>
    <row r="291" spans="1:4">
      <c r="A291" s="343">
        <v>30</v>
      </c>
      <c r="B291" s="347" t="s">
        <v>638</v>
      </c>
      <c r="C291" s="346">
        <v>2017</v>
      </c>
      <c r="D291" s="351">
        <v>13500</v>
      </c>
    </row>
    <row r="292" spans="1:4">
      <c r="A292" s="340">
        <v>31</v>
      </c>
      <c r="B292" s="347" t="s">
        <v>635</v>
      </c>
      <c r="C292" s="346">
        <v>2017</v>
      </c>
      <c r="D292" s="351">
        <v>3289.99</v>
      </c>
    </row>
    <row r="293" spans="1:4">
      <c r="A293" s="343">
        <v>32</v>
      </c>
      <c r="B293" s="347" t="s">
        <v>639</v>
      </c>
      <c r="C293" s="346">
        <v>2017</v>
      </c>
      <c r="D293" s="351">
        <v>1000</v>
      </c>
    </row>
    <row r="294" spans="1:4">
      <c r="A294" s="343">
        <v>33</v>
      </c>
      <c r="B294" s="347" t="s">
        <v>634</v>
      </c>
      <c r="C294" s="346">
        <v>2017</v>
      </c>
      <c r="D294" s="351">
        <v>480</v>
      </c>
    </row>
    <row r="295" spans="1:4">
      <c r="A295" s="340">
        <v>34</v>
      </c>
      <c r="B295" s="347" t="s">
        <v>635</v>
      </c>
      <c r="C295" s="346">
        <v>2017</v>
      </c>
      <c r="D295" s="351">
        <v>1862.21</v>
      </c>
    </row>
    <row r="296" spans="1:4">
      <c r="A296" s="343">
        <v>35</v>
      </c>
      <c r="B296" s="347" t="s">
        <v>640</v>
      </c>
      <c r="C296" s="346">
        <v>2017</v>
      </c>
      <c r="D296" s="351">
        <v>3227.44</v>
      </c>
    </row>
    <row r="297" spans="1:4">
      <c r="A297" s="343">
        <v>36</v>
      </c>
      <c r="B297" s="347" t="s">
        <v>641</v>
      </c>
      <c r="C297" s="346">
        <v>2017</v>
      </c>
      <c r="D297" s="351">
        <v>852</v>
      </c>
    </row>
    <row r="298" spans="1:4">
      <c r="A298" s="340">
        <v>37</v>
      </c>
      <c r="B298" s="347" t="s">
        <v>635</v>
      </c>
      <c r="C298" s="346">
        <v>2017</v>
      </c>
      <c r="D298" s="351">
        <v>3326.7</v>
      </c>
    </row>
    <row r="299" spans="1:4">
      <c r="A299" s="343">
        <v>38</v>
      </c>
      <c r="B299" s="347" t="s">
        <v>642</v>
      </c>
      <c r="C299" s="346">
        <v>2017</v>
      </c>
      <c r="D299" s="351">
        <v>1124</v>
      </c>
    </row>
    <row r="300" spans="1:4">
      <c r="A300" s="343">
        <v>39</v>
      </c>
      <c r="B300" s="347" t="s">
        <v>643</v>
      </c>
      <c r="C300" s="346">
        <v>2017</v>
      </c>
      <c r="D300" s="351">
        <v>29970</v>
      </c>
    </row>
    <row r="301" spans="1:4">
      <c r="A301" s="340">
        <v>40</v>
      </c>
      <c r="B301" s="347" t="s">
        <v>644</v>
      </c>
      <c r="C301" s="346">
        <v>2017</v>
      </c>
      <c r="D301" s="351">
        <v>7506.09</v>
      </c>
    </row>
    <row r="302" spans="1:4">
      <c r="A302" s="343">
        <v>41</v>
      </c>
      <c r="B302" s="347" t="s">
        <v>645</v>
      </c>
      <c r="C302" s="346">
        <v>2017</v>
      </c>
      <c r="D302" s="351">
        <v>4616.9799999999996</v>
      </c>
    </row>
    <row r="303" spans="1:4">
      <c r="A303" s="343">
        <v>42</v>
      </c>
      <c r="B303" s="347" t="s">
        <v>646</v>
      </c>
      <c r="C303" s="346">
        <v>2017</v>
      </c>
      <c r="D303" s="351">
        <v>24075.18</v>
      </c>
    </row>
    <row r="304" spans="1:4">
      <c r="A304" s="340">
        <v>43</v>
      </c>
      <c r="B304" s="347" t="s">
        <v>647</v>
      </c>
      <c r="C304" s="346">
        <v>2017</v>
      </c>
      <c r="D304" s="351">
        <v>2765.02</v>
      </c>
    </row>
    <row r="305" spans="1:4">
      <c r="A305" s="343">
        <v>44</v>
      </c>
      <c r="B305" s="347" t="s">
        <v>648</v>
      </c>
      <c r="C305" s="346">
        <v>2020</v>
      </c>
      <c r="D305" s="351">
        <v>36000</v>
      </c>
    </row>
    <row r="306" spans="1:4">
      <c r="A306" s="343">
        <v>45</v>
      </c>
      <c r="B306" s="347" t="s">
        <v>649</v>
      </c>
      <c r="C306" s="346">
        <v>2020</v>
      </c>
      <c r="D306" s="351">
        <v>2032.52</v>
      </c>
    </row>
    <row r="307" spans="1:4">
      <c r="A307" s="340">
        <v>46</v>
      </c>
      <c r="B307" s="347" t="s">
        <v>650</v>
      </c>
      <c r="C307" s="346">
        <v>2020</v>
      </c>
      <c r="D307" s="351">
        <v>406.5</v>
      </c>
    </row>
    <row r="308" spans="1:4">
      <c r="A308" s="343">
        <v>47</v>
      </c>
      <c r="B308" s="347" t="s">
        <v>651</v>
      </c>
      <c r="C308" s="346">
        <v>2020</v>
      </c>
      <c r="D308" s="351">
        <v>6550</v>
      </c>
    </row>
    <row r="309" spans="1:4">
      <c r="A309" s="343">
        <v>48</v>
      </c>
      <c r="B309" s="347" t="s">
        <v>652</v>
      </c>
      <c r="C309" s="346">
        <v>2021</v>
      </c>
      <c r="D309" s="351">
        <v>3120.01</v>
      </c>
    </row>
    <row r="310" spans="1:4">
      <c r="A310" s="340">
        <v>49</v>
      </c>
      <c r="B310" s="347" t="s">
        <v>653</v>
      </c>
      <c r="C310" s="346">
        <v>2020</v>
      </c>
      <c r="D310" s="351">
        <v>9471</v>
      </c>
    </row>
    <row r="311" spans="1:4">
      <c r="A311" s="343">
        <v>50</v>
      </c>
      <c r="B311" s="347" t="s">
        <v>654</v>
      </c>
      <c r="C311" s="346">
        <v>2019</v>
      </c>
      <c r="D311" s="351">
        <v>1749</v>
      </c>
    </row>
    <row r="312" spans="1:4">
      <c r="A312" s="343">
        <v>51</v>
      </c>
      <c r="B312" s="347" t="s">
        <v>655</v>
      </c>
      <c r="C312" s="346">
        <v>2019</v>
      </c>
      <c r="D312" s="351">
        <v>1799</v>
      </c>
    </row>
    <row r="313" spans="1:4">
      <c r="A313" s="340">
        <v>52</v>
      </c>
      <c r="B313" s="347" t="s">
        <v>656</v>
      </c>
      <c r="C313" s="346">
        <v>2019</v>
      </c>
      <c r="D313" s="351">
        <v>3000</v>
      </c>
    </row>
    <row r="314" spans="1:4">
      <c r="A314" s="343">
        <v>53</v>
      </c>
      <c r="B314" s="347" t="s">
        <v>657</v>
      </c>
      <c r="C314" s="346">
        <v>2020</v>
      </c>
      <c r="D314" s="351">
        <v>221.4</v>
      </c>
    </row>
    <row r="315" spans="1:4">
      <c r="A315" s="343">
        <v>54</v>
      </c>
      <c r="B315" s="347" t="s">
        <v>657</v>
      </c>
      <c r="C315" s="346">
        <v>2020</v>
      </c>
      <c r="D315" s="351">
        <v>499.99</v>
      </c>
    </row>
    <row r="316" spans="1:4">
      <c r="A316" s="340">
        <v>55</v>
      </c>
      <c r="B316" s="347" t="s">
        <v>657</v>
      </c>
      <c r="C316" s="346">
        <v>2020</v>
      </c>
      <c r="D316" s="351">
        <v>500</v>
      </c>
    </row>
    <row r="317" spans="1:4">
      <c r="A317" s="343">
        <v>56</v>
      </c>
      <c r="B317" s="347" t="s">
        <v>658</v>
      </c>
      <c r="C317" s="346">
        <v>2020</v>
      </c>
      <c r="D317" s="351">
        <v>349</v>
      </c>
    </row>
    <row r="318" spans="1:4">
      <c r="A318" s="343">
        <v>57</v>
      </c>
      <c r="B318" s="347" t="s">
        <v>659</v>
      </c>
      <c r="C318" s="346">
        <v>2020</v>
      </c>
      <c r="D318" s="351">
        <v>500</v>
      </c>
    </row>
    <row r="319" spans="1:4">
      <c r="A319" s="340">
        <v>58</v>
      </c>
      <c r="B319" s="347" t="s">
        <v>659</v>
      </c>
      <c r="C319" s="346">
        <v>2020</v>
      </c>
      <c r="D319" s="351">
        <v>499.99</v>
      </c>
    </row>
    <row r="320" spans="1:4">
      <c r="A320" s="343">
        <v>59</v>
      </c>
      <c r="B320" s="347" t="s">
        <v>660</v>
      </c>
      <c r="C320" s="346">
        <v>2020</v>
      </c>
      <c r="D320" s="351">
        <v>399.99</v>
      </c>
    </row>
    <row r="321" spans="1:4">
      <c r="A321" s="343">
        <v>60</v>
      </c>
      <c r="B321" s="347" t="s">
        <v>661</v>
      </c>
      <c r="C321" s="346">
        <v>2021</v>
      </c>
      <c r="D321" s="351">
        <v>219.9</v>
      </c>
    </row>
    <row r="322" spans="1:4">
      <c r="A322" s="340">
        <v>61</v>
      </c>
      <c r="B322" s="347" t="s">
        <v>662</v>
      </c>
      <c r="C322" s="346">
        <v>2021</v>
      </c>
      <c r="D322" s="351">
        <v>1299</v>
      </c>
    </row>
    <row r="323" spans="1:4">
      <c r="A323" s="343">
        <v>62</v>
      </c>
      <c r="B323" s="347" t="s">
        <v>663</v>
      </c>
      <c r="C323" s="346">
        <v>2021</v>
      </c>
      <c r="D323" s="351">
        <v>282.22000000000003</v>
      </c>
    </row>
    <row r="324" spans="1:4">
      <c r="A324" s="343">
        <v>63</v>
      </c>
      <c r="B324" s="347" t="s">
        <v>664</v>
      </c>
      <c r="C324" s="346">
        <v>2021</v>
      </c>
      <c r="D324" s="351">
        <v>299.99</v>
      </c>
    </row>
    <row r="325" spans="1:4">
      <c r="A325" s="340">
        <v>64</v>
      </c>
      <c r="B325" s="347" t="s">
        <v>665</v>
      </c>
      <c r="C325" s="346">
        <v>2022</v>
      </c>
      <c r="D325" s="351">
        <v>349.99</v>
      </c>
    </row>
    <row r="326" spans="1:4">
      <c r="A326" s="343">
        <v>65</v>
      </c>
      <c r="B326" s="347" t="s">
        <v>666</v>
      </c>
      <c r="C326" s="346">
        <v>2022</v>
      </c>
      <c r="D326" s="351">
        <v>1032.67</v>
      </c>
    </row>
    <row r="327" spans="1:4">
      <c r="A327" s="343">
        <v>66</v>
      </c>
      <c r="B327" s="347" t="s">
        <v>666</v>
      </c>
      <c r="C327" s="346">
        <v>2022</v>
      </c>
      <c r="D327" s="351">
        <v>1032.67</v>
      </c>
    </row>
    <row r="328" spans="1:4">
      <c r="A328" s="340">
        <v>67</v>
      </c>
      <c r="B328" s="347" t="s">
        <v>667</v>
      </c>
      <c r="C328" s="346">
        <v>2018</v>
      </c>
      <c r="D328" s="351">
        <v>7750</v>
      </c>
    </row>
    <row r="329" spans="1:4">
      <c r="A329" s="343">
        <v>68</v>
      </c>
      <c r="B329" s="347" t="s">
        <v>667</v>
      </c>
      <c r="C329" s="346">
        <v>2018</v>
      </c>
      <c r="D329" s="351">
        <v>9750</v>
      </c>
    </row>
    <row r="330" spans="1:4">
      <c r="A330" s="343">
        <v>69</v>
      </c>
      <c r="B330" s="347" t="s">
        <v>667</v>
      </c>
      <c r="C330" s="346">
        <v>2021</v>
      </c>
      <c r="D330" s="351">
        <v>7300</v>
      </c>
    </row>
    <row r="331" spans="1:4">
      <c r="A331" s="340">
        <v>70</v>
      </c>
      <c r="B331" s="347" t="s">
        <v>667</v>
      </c>
      <c r="C331" s="346">
        <v>2021</v>
      </c>
      <c r="D331" s="351">
        <v>9800</v>
      </c>
    </row>
    <row r="332" spans="1:4">
      <c r="A332" s="343">
        <v>71</v>
      </c>
      <c r="B332" s="347" t="s">
        <v>667</v>
      </c>
      <c r="C332" s="346">
        <v>2021</v>
      </c>
      <c r="D332" s="351">
        <v>9800</v>
      </c>
    </row>
    <row r="333" spans="1:4">
      <c r="A333" s="343">
        <v>72</v>
      </c>
      <c r="B333" s="347" t="s">
        <v>667</v>
      </c>
      <c r="C333" s="346">
        <v>2022</v>
      </c>
      <c r="D333" s="351">
        <v>7500</v>
      </c>
    </row>
    <row r="334" spans="1:4">
      <c r="A334" s="340">
        <v>73</v>
      </c>
      <c r="B334" s="347" t="s">
        <v>667</v>
      </c>
      <c r="C334" s="346">
        <v>2022</v>
      </c>
      <c r="D334" s="351">
        <v>7200</v>
      </c>
    </row>
    <row r="335" spans="1:4">
      <c r="A335" s="343">
        <v>74</v>
      </c>
      <c r="B335" s="347" t="s">
        <v>667</v>
      </c>
      <c r="C335" s="346">
        <v>2022</v>
      </c>
      <c r="D335" s="351">
        <v>6500</v>
      </c>
    </row>
    <row r="336" spans="1:4">
      <c r="A336" s="343">
        <v>75</v>
      </c>
      <c r="B336" s="347" t="s">
        <v>667</v>
      </c>
      <c r="C336" s="346">
        <v>2022</v>
      </c>
      <c r="D336" s="351">
        <v>6500</v>
      </c>
    </row>
    <row r="337" spans="1:4">
      <c r="A337" s="340">
        <v>76</v>
      </c>
      <c r="B337" s="347" t="s">
        <v>667</v>
      </c>
      <c r="C337" s="346">
        <v>2023</v>
      </c>
      <c r="D337" s="351">
        <v>6399</v>
      </c>
    </row>
    <row r="338" spans="1:4">
      <c r="A338" s="343">
        <v>77</v>
      </c>
      <c r="B338" s="347" t="s">
        <v>667</v>
      </c>
      <c r="C338" s="346">
        <v>2023</v>
      </c>
      <c r="D338" s="351">
        <v>6399</v>
      </c>
    </row>
    <row r="339" spans="1:4">
      <c r="A339" s="343">
        <v>78</v>
      </c>
      <c r="B339" s="347" t="s">
        <v>667</v>
      </c>
      <c r="C339" s="346">
        <v>2023</v>
      </c>
      <c r="D339" s="351">
        <v>6399</v>
      </c>
    </row>
    <row r="340" spans="1:4">
      <c r="A340" s="340">
        <v>79</v>
      </c>
      <c r="B340" s="347" t="s">
        <v>667</v>
      </c>
      <c r="C340" s="346">
        <v>2023</v>
      </c>
      <c r="D340" s="351">
        <v>6190</v>
      </c>
    </row>
    <row r="341" spans="1:4" ht="18">
      <c r="A341" s="348"/>
      <c r="B341" s="348"/>
      <c r="C341" s="348"/>
      <c r="D341" s="353">
        <f>SUM(D262:D340)</f>
        <v>298106.23</v>
      </c>
    </row>
    <row r="342" spans="1:4" ht="26.4" customHeight="1">
      <c r="A342" s="310" t="s">
        <v>37</v>
      </c>
      <c r="B342" s="922" t="s">
        <v>669</v>
      </c>
      <c r="C342" s="922"/>
      <c r="D342" s="922"/>
    </row>
    <row r="343" spans="1:4" ht="27.6">
      <c r="A343" s="338" t="s">
        <v>11</v>
      </c>
      <c r="B343" s="338" t="s">
        <v>670</v>
      </c>
      <c r="C343" s="338" t="s">
        <v>13</v>
      </c>
      <c r="D343" s="338" t="s">
        <v>75</v>
      </c>
    </row>
    <row r="344" spans="1:4" ht="28.8">
      <c r="A344" s="340">
        <v>1</v>
      </c>
      <c r="B344" s="341" t="s">
        <v>625</v>
      </c>
      <c r="C344" s="342">
        <v>2017</v>
      </c>
      <c r="D344" s="349">
        <v>449</v>
      </c>
    </row>
    <row r="345" spans="1:4">
      <c r="A345" s="343">
        <v>2</v>
      </c>
      <c r="B345" s="344" t="s">
        <v>671</v>
      </c>
      <c r="C345" s="345">
        <v>2019</v>
      </c>
      <c r="D345" s="350">
        <v>1377</v>
      </c>
    </row>
    <row r="346" spans="1:4">
      <c r="A346" s="343">
        <v>3</v>
      </c>
      <c r="B346" s="344" t="s">
        <v>671</v>
      </c>
      <c r="C346" s="345">
        <v>2019</v>
      </c>
      <c r="D346" s="350">
        <v>1237</v>
      </c>
    </row>
    <row r="347" spans="1:4" ht="28.8">
      <c r="A347" s="340">
        <v>4</v>
      </c>
      <c r="B347" s="344" t="s">
        <v>672</v>
      </c>
      <c r="C347" s="345">
        <v>2019</v>
      </c>
      <c r="D347" s="350">
        <v>375</v>
      </c>
    </row>
    <row r="348" spans="1:4">
      <c r="A348" s="343">
        <v>5</v>
      </c>
      <c r="B348" s="347" t="s">
        <v>627</v>
      </c>
      <c r="C348" s="346">
        <v>2020</v>
      </c>
      <c r="D348" s="351">
        <v>395</v>
      </c>
    </row>
    <row r="349" spans="1:4">
      <c r="A349" s="343">
        <v>6</v>
      </c>
      <c r="B349" s="344" t="s">
        <v>673</v>
      </c>
      <c r="C349" s="345">
        <v>2020</v>
      </c>
      <c r="D349" s="350">
        <v>649</v>
      </c>
    </row>
    <row r="350" spans="1:4">
      <c r="A350" s="340">
        <v>7</v>
      </c>
      <c r="B350" s="347" t="s">
        <v>630</v>
      </c>
      <c r="C350" s="346">
        <v>2022</v>
      </c>
      <c r="D350" s="351">
        <v>999</v>
      </c>
    </row>
    <row r="351" spans="1:4" ht="28.8">
      <c r="A351" s="343">
        <v>8</v>
      </c>
      <c r="B351" s="344" t="s">
        <v>630</v>
      </c>
      <c r="C351" s="345">
        <v>2022</v>
      </c>
      <c r="D351" s="350">
        <v>1199</v>
      </c>
    </row>
    <row r="352" spans="1:4">
      <c r="A352" s="343">
        <v>9</v>
      </c>
      <c r="B352" s="347" t="s">
        <v>648</v>
      </c>
      <c r="C352" s="346">
        <v>2020</v>
      </c>
      <c r="D352" s="351">
        <v>36000</v>
      </c>
    </row>
    <row r="353" spans="1:4">
      <c r="A353" s="340">
        <v>10</v>
      </c>
      <c r="B353" s="347" t="s">
        <v>649</v>
      </c>
      <c r="C353" s="346">
        <v>2020</v>
      </c>
      <c r="D353" s="351">
        <v>2032.52</v>
      </c>
    </row>
    <row r="354" spans="1:4">
      <c r="A354" s="343">
        <v>11</v>
      </c>
      <c r="B354" s="347" t="s">
        <v>650</v>
      </c>
      <c r="C354" s="346">
        <v>2020</v>
      </c>
      <c r="D354" s="351">
        <v>406.5</v>
      </c>
    </row>
    <row r="355" spans="1:4">
      <c r="A355" s="343">
        <v>12</v>
      </c>
      <c r="B355" s="347" t="s">
        <v>651</v>
      </c>
      <c r="C355" s="346">
        <v>2020</v>
      </c>
      <c r="D355" s="351">
        <v>6550</v>
      </c>
    </row>
    <row r="356" spans="1:4">
      <c r="A356" s="340">
        <v>13</v>
      </c>
      <c r="B356" s="347" t="s">
        <v>674</v>
      </c>
      <c r="C356" s="345">
        <v>2019</v>
      </c>
      <c r="D356" s="350">
        <v>756</v>
      </c>
    </row>
    <row r="357" spans="1:4">
      <c r="A357" s="343">
        <v>14</v>
      </c>
      <c r="B357" s="347" t="s">
        <v>674</v>
      </c>
      <c r="C357" s="345">
        <v>2019</v>
      </c>
      <c r="D357" s="351">
        <v>655</v>
      </c>
    </row>
    <row r="358" spans="1:4">
      <c r="A358" s="343">
        <v>15</v>
      </c>
      <c r="B358" s="347" t="s">
        <v>675</v>
      </c>
      <c r="C358" s="346">
        <v>2019</v>
      </c>
      <c r="D358" s="351">
        <v>1985</v>
      </c>
    </row>
    <row r="359" spans="1:4">
      <c r="A359" s="340">
        <v>16</v>
      </c>
      <c r="B359" s="347" t="s">
        <v>676</v>
      </c>
      <c r="C359" s="346">
        <v>2019</v>
      </c>
      <c r="D359" s="351">
        <v>1400</v>
      </c>
    </row>
    <row r="360" spans="1:4">
      <c r="A360" s="343">
        <v>17</v>
      </c>
      <c r="B360" s="347" t="s">
        <v>677</v>
      </c>
      <c r="C360" s="346">
        <v>2019</v>
      </c>
      <c r="D360" s="351">
        <v>1894.54</v>
      </c>
    </row>
    <row r="361" spans="1:4">
      <c r="A361" s="343">
        <v>18</v>
      </c>
      <c r="B361" s="347" t="s">
        <v>663</v>
      </c>
      <c r="C361" s="346">
        <v>2019</v>
      </c>
      <c r="D361" s="351">
        <v>215.75</v>
      </c>
    </row>
    <row r="362" spans="1:4">
      <c r="A362" s="340">
        <v>19</v>
      </c>
      <c r="B362" s="347" t="s">
        <v>663</v>
      </c>
      <c r="C362" s="346">
        <v>2019</v>
      </c>
      <c r="D362" s="351">
        <v>215.75</v>
      </c>
    </row>
    <row r="363" spans="1:4">
      <c r="A363" s="343">
        <v>20</v>
      </c>
      <c r="B363" s="347" t="s">
        <v>678</v>
      </c>
      <c r="C363" s="346">
        <v>2019</v>
      </c>
      <c r="D363" s="351">
        <v>1999</v>
      </c>
    </row>
    <row r="364" spans="1:4">
      <c r="A364" s="343">
        <v>21</v>
      </c>
      <c r="B364" s="347" t="s">
        <v>678</v>
      </c>
      <c r="C364" s="346">
        <v>2019</v>
      </c>
      <c r="D364" s="351">
        <v>1999</v>
      </c>
    </row>
    <row r="365" spans="1:4">
      <c r="A365" s="340">
        <v>22</v>
      </c>
      <c r="B365" s="347" t="s">
        <v>678</v>
      </c>
      <c r="C365" s="346">
        <v>2019</v>
      </c>
      <c r="D365" s="351">
        <v>1999</v>
      </c>
    </row>
    <row r="366" spans="1:4">
      <c r="A366" s="343">
        <v>23</v>
      </c>
      <c r="B366" s="347" t="s">
        <v>678</v>
      </c>
      <c r="C366" s="346">
        <v>2019</v>
      </c>
      <c r="D366" s="351">
        <v>1999</v>
      </c>
    </row>
    <row r="367" spans="1:4">
      <c r="A367" s="343">
        <v>24</v>
      </c>
      <c r="B367" s="347" t="s">
        <v>679</v>
      </c>
      <c r="C367" s="346">
        <v>2020</v>
      </c>
      <c r="D367" s="351">
        <v>201.72</v>
      </c>
    </row>
    <row r="368" spans="1:4">
      <c r="A368" s="340">
        <v>25</v>
      </c>
      <c r="B368" s="347" t="s">
        <v>680</v>
      </c>
      <c r="C368" s="346">
        <v>2020</v>
      </c>
      <c r="D368" s="351">
        <v>2996.28</v>
      </c>
    </row>
    <row r="369" spans="1:4">
      <c r="A369" s="343">
        <v>26</v>
      </c>
      <c r="B369" s="347" t="s">
        <v>681</v>
      </c>
      <c r="C369" s="346">
        <v>2020</v>
      </c>
      <c r="D369" s="351">
        <v>349</v>
      </c>
    </row>
    <row r="370" spans="1:4">
      <c r="A370" s="343">
        <v>27</v>
      </c>
      <c r="B370" s="347" t="s">
        <v>679</v>
      </c>
      <c r="C370" s="346">
        <v>2020</v>
      </c>
      <c r="D370" s="351">
        <v>201.72</v>
      </c>
    </row>
    <row r="371" spans="1:4">
      <c r="A371" s="340">
        <v>28</v>
      </c>
      <c r="B371" s="347" t="s">
        <v>679</v>
      </c>
      <c r="C371" s="346">
        <v>2020</v>
      </c>
      <c r="D371" s="351">
        <v>221.4</v>
      </c>
    </row>
    <row r="372" spans="1:4">
      <c r="A372" s="343">
        <v>29</v>
      </c>
      <c r="B372" s="347" t="s">
        <v>679</v>
      </c>
      <c r="C372" s="346">
        <v>2020</v>
      </c>
      <c r="D372" s="351">
        <v>221.4</v>
      </c>
    </row>
    <row r="373" spans="1:4">
      <c r="A373" s="343">
        <v>30</v>
      </c>
      <c r="B373" s="347" t="s">
        <v>659</v>
      </c>
      <c r="C373" s="346">
        <v>2020</v>
      </c>
      <c r="D373" s="351">
        <v>500</v>
      </c>
    </row>
    <row r="374" spans="1:4">
      <c r="A374" s="340">
        <v>31</v>
      </c>
      <c r="B374" s="347" t="s">
        <v>659</v>
      </c>
      <c r="C374" s="346">
        <v>2020</v>
      </c>
      <c r="D374" s="351">
        <v>500</v>
      </c>
    </row>
    <row r="375" spans="1:4">
      <c r="A375" s="343">
        <v>32</v>
      </c>
      <c r="B375" s="347" t="s">
        <v>659</v>
      </c>
      <c r="C375" s="346">
        <v>2020</v>
      </c>
      <c r="D375" s="351">
        <v>500</v>
      </c>
    </row>
    <row r="376" spans="1:4">
      <c r="A376" s="343">
        <v>33</v>
      </c>
      <c r="B376" s="347" t="s">
        <v>659</v>
      </c>
      <c r="C376" s="346">
        <v>2020</v>
      </c>
      <c r="D376" s="351">
        <v>500</v>
      </c>
    </row>
    <row r="377" spans="1:4">
      <c r="A377" s="340">
        <v>34</v>
      </c>
      <c r="B377" s="347" t="s">
        <v>659</v>
      </c>
      <c r="C377" s="346">
        <v>2020</v>
      </c>
      <c r="D377" s="351">
        <v>499.98</v>
      </c>
    </row>
    <row r="378" spans="1:4">
      <c r="A378" s="343">
        <v>35</v>
      </c>
      <c r="B378" s="347" t="s">
        <v>682</v>
      </c>
      <c r="C378" s="346">
        <v>2021</v>
      </c>
      <c r="D378" s="351">
        <v>279</v>
      </c>
    </row>
    <row r="379" spans="1:4">
      <c r="A379" s="343">
        <v>36</v>
      </c>
      <c r="B379" s="347" t="s">
        <v>682</v>
      </c>
      <c r="C379" s="346">
        <v>2021</v>
      </c>
      <c r="D379" s="351">
        <v>279</v>
      </c>
    </row>
    <row r="380" spans="1:4">
      <c r="A380" s="340">
        <v>37</v>
      </c>
      <c r="B380" s="347" t="s">
        <v>682</v>
      </c>
      <c r="C380" s="346">
        <v>2022</v>
      </c>
      <c r="D380" s="351">
        <v>399.99</v>
      </c>
    </row>
    <row r="381" spans="1:4">
      <c r="A381" s="343">
        <v>38</v>
      </c>
      <c r="B381" s="347" t="s">
        <v>683</v>
      </c>
      <c r="C381" s="346">
        <v>2023</v>
      </c>
      <c r="D381" s="351">
        <v>329</v>
      </c>
    </row>
    <row r="382" spans="1:4">
      <c r="A382" s="343">
        <v>39</v>
      </c>
      <c r="B382" s="347" t="s">
        <v>684</v>
      </c>
      <c r="C382" s="346">
        <v>2023</v>
      </c>
      <c r="D382" s="351">
        <v>608</v>
      </c>
    </row>
    <row r="383" spans="1:4">
      <c r="A383" s="340">
        <v>40</v>
      </c>
      <c r="B383" s="347" t="s">
        <v>684</v>
      </c>
      <c r="C383" s="346">
        <v>2023</v>
      </c>
      <c r="D383" s="351">
        <v>608</v>
      </c>
    </row>
    <row r="384" spans="1:4">
      <c r="A384" s="343">
        <v>41</v>
      </c>
      <c r="B384" s="347" t="s">
        <v>685</v>
      </c>
      <c r="C384" s="346">
        <v>2023</v>
      </c>
      <c r="D384" s="351">
        <v>500</v>
      </c>
    </row>
    <row r="385" spans="1:4">
      <c r="A385" s="343">
        <v>42</v>
      </c>
      <c r="B385" s="347" t="s">
        <v>685</v>
      </c>
      <c r="C385" s="346">
        <v>2023</v>
      </c>
      <c r="D385" s="351">
        <v>500.01</v>
      </c>
    </row>
    <row r="386" spans="1:4">
      <c r="A386" s="340">
        <v>43</v>
      </c>
      <c r="B386" s="347" t="s">
        <v>686</v>
      </c>
      <c r="C386" s="346">
        <v>2023</v>
      </c>
      <c r="D386" s="351">
        <v>769.91</v>
      </c>
    </row>
    <row r="387" spans="1:4">
      <c r="A387" s="343">
        <v>44</v>
      </c>
      <c r="B387" s="347" t="s">
        <v>667</v>
      </c>
      <c r="C387" s="346">
        <v>2022</v>
      </c>
      <c r="D387" s="351">
        <v>9000</v>
      </c>
    </row>
    <row r="388" spans="1:4">
      <c r="A388" s="343">
        <v>45</v>
      </c>
      <c r="B388" s="347" t="s">
        <v>667</v>
      </c>
      <c r="C388" s="346">
        <v>2022</v>
      </c>
      <c r="D388" s="351">
        <v>10500</v>
      </c>
    </row>
    <row r="389" spans="1:4">
      <c r="A389" s="340">
        <v>46</v>
      </c>
      <c r="B389" s="347" t="s">
        <v>667</v>
      </c>
      <c r="C389" s="346">
        <v>2022</v>
      </c>
      <c r="D389" s="351">
        <v>6500</v>
      </c>
    </row>
    <row r="390" spans="1:4">
      <c r="A390" s="343">
        <v>47</v>
      </c>
      <c r="B390" s="347" t="s">
        <v>667</v>
      </c>
      <c r="C390" s="346">
        <v>2022</v>
      </c>
      <c r="D390" s="351">
        <v>7200</v>
      </c>
    </row>
    <row r="391" spans="1:4">
      <c r="A391" s="343">
        <v>48</v>
      </c>
      <c r="B391" s="347" t="s">
        <v>667</v>
      </c>
      <c r="C391" s="346">
        <v>2022</v>
      </c>
      <c r="D391" s="351">
        <v>9900</v>
      </c>
    </row>
    <row r="392" spans="1:4">
      <c r="A392" s="340">
        <v>49</v>
      </c>
      <c r="B392" s="347" t="s">
        <v>667</v>
      </c>
      <c r="C392" s="346">
        <v>2022</v>
      </c>
      <c r="D392" s="351">
        <v>6500</v>
      </c>
    </row>
    <row r="393" spans="1:4">
      <c r="A393" s="343">
        <v>50</v>
      </c>
      <c r="B393" s="347" t="s">
        <v>667</v>
      </c>
      <c r="C393" s="346">
        <v>2022</v>
      </c>
      <c r="D393" s="351">
        <v>6500</v>
      </c>
    </row>
    <row r="394" spans="1:4">
      <c r="A394" s="343">
        <v>51</v>
      </c>
      <c r="B394" s="347" t="s">
        <v>667</v>
      </c>
      <c r="C394" s="346">
        <v>2023</v>
      </c>
      <c r="D394" s="351">
        <v>7900</v>
      </c>
    </row>
    <row r="395" spans="1:4">
      <c r="A395" s="340">
        <v>52</v>
      </c>
      <c r="B395" s="347" t="s">
        <v>667</v>
      </c>
      <c r="C395" s="346">
        <v>2023</v>
      </c>
      <c r="D395" s="351">
        <v>7700</v>
      </c>
    </row>
    <row r="396" spans="1:4">
      <c r="A396" s="343">
        <v>53</v>
      </c>
      <c r="B396" s="347" t="s">
        <v>687</v>
      </c>
      <c r="C396" s="346">
        <v>2023</v>
      </c>
      <c r="D396" s="351">
        <v>7700</v>
      </c>
    </row>
    <row r="397" spans="1:4">
      <c r="A397" s="343">
        <v>54</v>
      </c>
      <c r="B397" s="347" t="s">
        <v>688</v>
      </c>
      <c r="C397" s="346">
        <v>2023</v>
      </c>
      <c r="D397" s="351">
        <v>5290</v>
      </c>
    </row>
    <row r="398" spans="1:4">
      <c r="A398" s="340">
        <v>55</v>
      </c>
      <c r="B398" s="347" t="s">
        <v>667</v>
      </c>
      <c r="C398" s="346">
        <v>2023</v>
      </c>
      <c r="D398" s="351">
        <v>5900</v>
      </c>
    </row>
    <row r="399" spans="1:4">
      <c r="A399" s="343">
        <v>56</v>
      </c>
      <c r="B399" s="347" t="s">
        <v>667</v>
      </c>
      <c r="C399" s="346">
        <v>2023</v>
      </c>
      <c r="D399" s="351">
        <v>6900</v>
      </c>
    </row>
    <row r="400" spans="1:4" ht="19.8">
      <c r="D400" s="352">
        <f>SUM(D344:D399)</f>
        <v>175241.46999999997</v>
      </c>
    </row>
    <row r="401" spans="1:4">
      <c r="A401" s="310" t="s">
        <v>37</v>
      </c>
      <c r="B401" s="427" t="s">
        <v>762</v>
      </c>
      <c r="C401" s="298"/>
    </row>
    <row r="402" spans="1:4" ht="27.6">
      <c r="A402" s="283" t="s">
        <v>11</v>
      </c>
      <c r="B402" s="283" t="s">
        <v>12</v>
      </c>
      <c r="C402" s="283" t="s">
        <v>13</v>
      </c>
      <c r="D402" s="284" t="s">
        <v>75</v>
      </c>
    </row>
    <row r="403" spans="1:4" ht="27.6">
      <c r="A403" s="10">
        <v>1</v>
      </c>
      <c r="B403" s="384" t="s">
        <v>776</v>
      </c>
      <c r="C403" s="289">
        <v>2015</v>
      </c>
      <c r="D403" s="385">
        <v>7415.67</v>
      </c>
    </row>
    <row r="404" spans="1:4">
      <c r="A404" s="10">
        <v>2</v>
      </c>
      <c r="B404" s="386" t="s">
        <v>777</v>
      </c>
      <c r="C404" s="289">
        <v>2020</v>
      </c>
      <c r="D404" s="387">
        <v>1720</v>
      </c>
    </row>
    <row r="405" spans="1:4" ht="27.6">
      <c r="A405" s="10">
        <v>3</v>
      </c>
      <c r="B405" s="386" t="s">
        <v>778</v>
      </c>
      <c r="C405" s="289">
        <v>2020</v>
      </c>
      <c r="D405" s="387">
        <v>12000</v>
      </c>
    </row>
    <row r="406" spans="1:4">
      <c r="A406" s="10">
        <v>4</v>
      </c>
      <c r="B406" s="386" t="s">
        <v>779</v>
      </c>
      <c r="C406" s="289">
        <v>2020</v>
      </c>
      <c r="D406" s="387">
        <v>749</v>
      </c>
    </row>
    <row r="407" spans="1:4">
      <c r="A407" s="10">
        <v>5</v>
      </c>
      <c r="B407" s="386" t="s">
        <v>780</v>
      </c>
      <c r="C407" s="289">
        <v>2020</v>
      </c>
      <c r="D407" s="387">
        <v>1699</v>
      </c>
    </row>
    <row r="408" spans="1:4">
      <c r="A408" s="10">
        <v>6</v>
      </c>
      <c r="B408" s="386" t="s">
        <v>781</v>
      </c>
      <c r="C408" s="289">
        <v>2019</v>
      </c>
      <c r="D408" s="387">
        <v>1000</v>
      </c>
    </row>
    <row r="409" spans="1:4">
      <c r="A409" s="10">
        <v>7</v>
      </c>
      <c r="B409" s="386" t="s">
        <v>782</v>
      </c>
      <c r="C409" s="289">
        <v>2019</v>
      </c>
      <c r="D409" s="387">
        <v>1950.01</v>
      </c>
    </row>
    <row r="410" spans="1:4">
      <c r="A410" s="10">
        <v>8</v>
      </c>
      <c r="B410" s="386" t="s">
        <v>783</v>
      </c>
      <c r="C410" s="289">
        <v>2019</v>
      </c>
      <c r="D410" s="387">
        <v>848</v>
      </c>
    </row>
    <row r="411" spans="1:4" ht="27.6">
      <c r="A411" s="10">
        <v>9</v>
      </c>
      <c r="B411" s="386" t="s">
        <v>784</v>
      </c>
      <c r="C411" s="289">
        <v>2019</v>
      </c>
      <c r="D411" s="387">
        <v>3469</v>
      </c>
    </row>
    <row r="412" spans="1:4">
      <c r="A412" s="10">
        <v>10</v>
      </c>
      <c r="B412" s="386" t="s">
        <v>785</v>
      </c>
      <c r="C412" s="289">
        <v>2019</v>
      </c>
      <c r="D412" s="387">
        <v>2999</v>
      </c>
    </row>
    <row r="413" spans="1:4">
      <c r="A413" s="10">
        <v>11</v>
      </c>
      <c r="B413" s="386" t="s">
        <v>786</v>
      </c>
      <c r="C413" s="289">
        <v>2018</v>
      </c>
      <c r="D413" s="387">
        <v>8000</v>
      </c>
    </row>
    <row r="414" spans="1:4">
      <c r="A414" s="10">
        <v>12</v>
      </c>
      <c r="B414" s="386" t="s">
        <v>787</v>
      </c>
      <c r="C414" s="289">
        <v>2018</v>
      </c>
      <c r="D414" s="387">
        <v>519.99</v>
      </c>
    </row>
    <row r="415" spans="1:4" ht="27.6">
      <c r="A415" s="10">
        <v>13</v>
      </c>
      <c r="B415" s="386" t="s">
        <v>788</v>
      </c>
      <c r="C415" s="289">
        <v>2018</v>
      </c>
      <c r="D415" s="387">
        <v>17500</v>
      </c>
    </row>
    <row r="416" spans="1:4">
      <c r="A416" s="10">
        <v>14</v>
      </c>
      <c r="B416" s="386" t="s">
        <v>789</v>
      </c>
      <c r="C416" s="289">
        <v>2018</v>
      </c>
      <c r="D416" s="387">
        <v>878.99</v>
      </c>
    </row>
    <row r="417" spans="1:4">
      <c r="A417" s="10">
        <v>15</v>
      </c>
      <c r="B417" s="386" t="s">
        <v>790</v>
      </c>
      <c r="C417" s="289">
        <v>2016</v>
      </c>
      <c r="D417" s="387">
        <v>1399</v>
      </c>
    </row>
    <row r="418" spans="1:4">
      <c r="A418" s="10">
        <v>16</v>
      </c>
      <c r="B418" s="386" t="s">
        <v>791</v>
      </c>
      <c r="C418" s="289">
        <v>2015</v>
      </c>
      <c r="D418" s="387">
        <v>1648</v>
      </c>
    </row>
    <row r="419" spans="1:4">
      <c r="A419" s="10">
        <v>17</v>
      </c>
      <c r="B419" s="386" t="s">
        <v>792</v>
      </c>
      <c r="C419" s="289">
        <v>2016</v>
      </c>
      <c r="D419" s="387">
        <v>2268</v>
      </c>
    </row>
    <row r="420" spans="1:4">
      <c r="A420" s="10">
        <v>18</v>
      </c>
      <c r="B420" s="386" t="s">
        <v>793</v>
      </c>
      <c r="C420" s="289">
        <v>2020</v>
      </c>
      <c r="D420" s="387">
        <v>618</v>
      </c>
    </row>
    <row r="421" spans="1:4">
      <c r="A421" s="10">
        <v>19</v>
      </c>
      <c r="B421" s="386" t="s">
        <v>794</v>
      </c>
      <c r="C421" s="289">
        <v>2020</v>
      </c>
      <c r="D421" s="387">
        <v>3800</v>
      </c>
    </row>
    <row r="422" spans="1:4">
      <c r="A422" s="10">
        <v>20</v>
      </c>
      <c r="B422" s="386" t="s">
        <v>795</v>
      </c>
      <c r="C422" s="289">
        <v>2019</v>
      </c>
      <c r="D422" s="387">
        <v>969.86</v>
      </c>
    </row>
    <row r="423" spans="1:4">
      <c r="A423" s="10">
        <v>21</v>
      </c>
      <c r="B423" s="386" t="s">
        <v>796</v>
      </c>
      <c r="C423" s="289">
        <v>2018</v>
      </c>
      <c r="D423" s="387">
        <v>4000</v>
      </c>
    </row>
    <row r="424" spans="1:4">
      <c r="A424" s="10">
        <v>22</v>
      </c>
      <c r="B424" s="386" t="s">
        <v>797</v>
      </c>
      <c r="C424" s="289">
        <v>2019</v>
      </c>
      <c r="D424" s="387">
        <v>450</v>
      </c>
    </row>
    <row r="425" spans="1:4">
      <c r="A425" s="10">
        <v>23</v>
      </c>
      <c r="B425" s="386" t="s">
        <v>621</v>
      </c>
      <c r="C425" s="289">
        <v>2019</v>
      </c>
      <c r="D425" s="387">
        <v>474.2</v>
      </c>
    </row>
    <row r="426" spans="1:4">
      <c r="A426" s="10">
        <v>24</v>
      </c>
      <c r="B426" s="386" t="s">
        <v>798</v>
      </c>
      <c r="C426" s="289">
        <v>2019</v>
      </c>
      <c r="D426" s="387">
        <v>1870.62</v>
      </c>
    </row>
    <row r="427" spans="1:4">
      <c r="A427" s="10">
        <v>25</v>
      </c>
      <c r="B427" s="386" t="s">
        <v>799</v>
      </c>
      <c r="C427" s="289">
        <v>2021</v>
      </c>
      <c r="D427" s="387">
        <v>1200</v>
      </c>
    </row>
    <row r="428" spans="1:4">
      <c r="A428" s="10">
        <v>26</v>
      </c>
      <c r="B428" s="386" t="s">
        <v>800</v>
      </c>
      <c r="C428" s="289">
        <v>2021</v>
      </c>
      <c r="D428" s="387">
        <v>860</v>
      </c>
    </row>
    <row r="429" spans="1:4" ht="27.6">
      <c r="A429" s="10">
        <v>27</v>
      </c>
      <c r="B429" s="386" t="s">
        <v>801</v>
      </c>
      <c r="C429" s="289">
        <v>2022</v>
      </c>
      <c r="D429" s="387">
        <v>6850</v>
      </c>
    </row>
    <row r="430" spans="1:4" ht="27.6">
      <c r="A430" s="10">
        <v>28</v>
      </c>
      <c r="B430" s="386" t="s">
        <v>802</v>
      </c>
      <c r="C430" s="289">
        <v>2022</v>
      </c>
      <c r="D430" s="387">
        <v>41100</v>
      </c>
    </row>
    <row r="431" spans="1:4" ht="27.6">
      <c r="A431" s="10">
        <v>29</v>
      </c>
      <c r="B431" s="386" t="s">
        <v>803</v>
      </c>
      <c r="C431" s="289">
        <v>2022</v>
      </c>
      <c r="D431" s="387">
        <v>13156</v>
      </c>
    </row>
    <row r="432" spans="1:4">
      <c r="A432" s="10">
        <v>30</v>
      </c>
      <c r="B432" s="386" t="s">
        <v>804</v>
      </c>
      <c r="C432" s="289">
        <v>2022</v>
      </c>
      <c r="D432" s="387">
        <v>979</v>
      </c>
    </row>
    <row r="433" spans="1:4">
      <c r="A433" s="10">
        <v>31</v>
      </c>
      <c r="B433" s="386" t="s">
        <v>805</v>
      </c>
      <c r="C433" s="289">
        <v>2022</v>
      </c>
      <c r="D433" s="387">
        <v>6130</v>
      </c>
    </row>
    <row r="434" spans="1:4">
      <c r="A434" s="289">
        <v>32</v>
      </c>
      <c r="B434" s="386" t="s">
        <v>806</v>
      </c>
      <c r="C434" s="289">
        <v>2023</v>
      </c>
      <c r="D434" s="387">
        <v>1599</v>
      </c>
    </row>
    <row r="435" spans="1:4">
      <c r="A435" s="289">
        <v>33</v>
      </c>
      <c r="B435" s="386" t="s">
        <v>807</v>
      </c>
      <c r="C435" s="289">
        <v>2023</v>
      </c>
      <c r="D435" s="387">
        <v>1599</v>
      </c>
    </row>
    <row r="436" spans="1:4">
      <c r="A436" s="388"/>
      <c r="B436" s="386"/>
      <c r="C436" s="389" t="s">
        <v>16</v>
      </c>
      <c r="D436" s="390">
        <f>SUM(D403:D435)</f>
        <v>151719.33999999997</v>
      </c>
    </row>
    <row r="438" spans="1:4">
      <c r="A438" s="310" t="s">
        <v>37</v>
      </c>
      <c r="B438" s="881" t="s">
        <v>845</v>
      </c>
      <c r="C438" s="881"/>
      <c r="D438" s="881"/>
    </row>
    <row r="439" spans="1:4" ht="27.6">
      <c r="A439" s="283" t="s">
        <v>11</v>
      </c>
      <c r="B439" s="283" t="s">
        <v>12</v>
      </c>
      <c r="C439" s="283" t="s">
        <v>13</v>
      </c>
      <c r="D439" s="284" t="s">
        <v>75</v>
      </c>
    </row>
    <row r="440" spans="1:4">
      <c r="A440" s="10" t="s">
        <v>47</v>
      </c>
      <c r="B440" s="386" t="s">
        <v>861</v>
      </c>
      <c r="C440" s="289">
        <v>2019</v>
      </c>
      <c r="D440" s="419">
        <v>7750</v>
      </c>
    </row>
    <row r="441" spans="1:4">
      <c r="A441" s="10" t="s">
        <v>48</v>
      </c>
      <c r="B441" s="386" t="s">
        <v>862</v>
      </c>
      <c r="C441" s="289">
        <v>2019</v>
      </c>
      <c r="D441" s="420">
        <v>9750</v>
      </c>
    </row>
    <row r="442" spans="1:4">
      <c r="A442" s="10" t="s">
        <v>49</v>
      </c>
      <c r="B442" s="386" t="s">
        <v>863</v>
      </c>
      <c r="C442" s="289">
        <v>2016</v>
      </c>
      <c r="D442" s="420">
        <v>1184.5</v>
      </c>
    </row>
    <row r="443" spans="1:4">
      <c r="A443" s="10" t="s">
        <v>50</v>
      </c>
      <c r="B443" s="386" t="s">
        <v>864</v>
      </c>
      <c r="C443" s="289">
        <v>2016</v>
      </c>
      <c r="D443" s="420">
        <v>4551</v>
      </c>
    </row>
    <row r="444" spans="1:4">
      <c r="A444" s="10" t="s">
        <v>160</v>
      </c>
      <c r="B444" s="386" t="s">
        <v>865</v>
      </c>
      <c r="C444" s="289">
        <v>2018</v>
      </c>
      <c r="D444" s="421">
        <v>880</v>
      </c>
    </row>
    <row r="445" spans="1:4">
      <c r="A445" s="10" t="s">
        <v>162</v>
      </c>
      <c r="B445" s="386" t="s">
        <v>865</v>
      </c>
      <c r="C445" s="289">
        <v>2018</v>
      </c>
      <c r="D445" s="421">
        <v>885</v>
      </c>
    </row>
    <row r="446" spans="1:4">
      <c r="A446" s="10" t="s">
        <v>164</v>
      </c>
      <c r="B446" s="386" t="s">
        <v>866</v>
      </c>
      <c r="C446" s="289">
        <v>2018</v>
      </c>
      <c r="D446" s="421">
        <v>390</v>
      </c>
    </row>
    <row r="447" spans="1:4">
      <c r="A447" s="10" t="s">
        <v>166</v>
      </c>
      <c r="B447" s="386" t="s">
        <v>867</v>
      </c>
      <c r="C447" s="289">
        <v>2019</v>
      </c>
      <c r="D447" s="421" t="s">
        <v>868</v>
      </c>
    </row>
    <row r="448" spans="1:4">
      <c r="A448" s="10" t="s">
        <v>168</v>
      </c>
      <c r="B448" s="386" t="s">
        <v>869</v>
      </c>
      <c r="C448" s="289"/>
      <c r="D448" s="421">
        <v>1100</v>
      </c>
    </row>
    <row r="449" spans="1:5">
      <c r="A449" s="10" t="s">
        <v>170</v>
      </c>
      <c r="B449" s="386" t="s">
        <v>870</v>
      </c>
      <c r="C449" s="289"/>
      <c r="D449" s="421">
        <v>1751.85</v>
      </c>
    </row>
    <row r="450" spans="1:5">
      <c r="A450" s="10" t="s">
        <v>172</v>
      </c>
      <c r="B450" s="386" t="s">
        <v>871</v>
      </c>
      <c r="C450" s="289">
        <v>2020</v>
      </c>
      <c r="D450" s="421">
        <v>34800</v>
      </c>
      <c r="E450" t="s">
        <v>872</v>
      </c>
    </row>
    <row r="451" spans="1:5">
      <c r="A451" s="10" t="s">
        <v>174</v>
      </c>
      <c r="B451" s="386" t="s">
        <v>873</v>
      </c>
      <c r="C451" s="289">
        <v>2020</v>
      </c>
      <c r="D451" s="421">
        <v>7950</v>
      </c>
    </row>
    <row r="452" spans="1:5">
      <c r="A452" s="10" t="s">
        <v>176</v>
      </c>
      <c r="B452" s="386" t="s">
        <v>874</v>
      </c>
      <c r="C452" s="289">
        <v>2020</v>
      </c>
      <c r="D452" s="421">
        <v>11760</v>
      </c>
      <c r="E452" t="s">
        <v>875</v>
      </c>
    </row>
    <row r="453" spans="1:5">
      <c r="A453" s="10" t="s">
        <v>178</v>
      </c>
      <c r="B453" s="386" t="s">
        <v>876</v>
      </c>
      <c r="C453" s="289">
        <v>2020</v>
      </c>
      <c r="D453" s="421">
        <v>7700</v>
      </c>
    </row>
    <row r="454" spans="1:5">
      <c r="A454" s="10" t="s">
        <v>180</v>
      </c>
      <c r="B454" s="386" t="s">
        <v>861</v>
      </c>
      <c r="C454" s="289">
        <v>2020</v>
      </c>
      <c r="D454" s="421">
        <v>8000</v>
      </c>
    </row>
    <row r="455" spans="1:5">
      <c r="A455" s="10" t="s">
        <v>182</v>
      </c>
      <c r="B455" s="422" t="s">
        <v>876</v>
      </c>
      <c r="C455" s="423">
        <v>2020</v>
      </c>
      <c r="D455" s="424">
        <v>7000</v>
      </c>
    </row>
    <row r="456" spans="1:5">
      <c r="A456" s="10" t="s">
        <v>184</v>
      </c>
      <c r="B456" s="298" t="s">
        <v>877</v>
      </c>
      <c r="C456" s="412">
        <v>2021</v>
      </c>
      <c r="D456" s="425">
        <v>8820</v>
      </c>
    </row>
    <row r="457" spans="1:5">
      <c r="A457" s="10" t="s">
        <v>186</v>
      </c>
      <c r="B457" s="298" t="s">
        <v>878</v>
      </c>
      <c r="C457" s="412">
        <v>2021</v>
      </c>
      <c r="D457" s="425">
        <v>3999</v>
      </c>
    </row>
    <row r="458" spans="1:5">
      <c r="A458" s="10" t="s">
        <v>879</v>
      </c>
      <c r="B458" s="298" t="s">
        <v>862</v>
      </c>
      <c r="C458" s="412">
        <v>2021</v>
      </c>
      <c r="D458" s="425">
        <v>7500</v>
      </c>
    </row>
    <row r="459" spans="1:5">
      <c r="A459" s="10" t="s">
        <v>880</v>
      </c>
      <c r="B459" s="298" t="s">
        <v>881</v>
      </c>
      <c r="C459" s="412">
        <v>2022</v>
      </c>
      <c r="D459" s="425">
        <v>1499</v>
      </c>
    </row>
    <row r="460" spans="1:5">
      <c r="A460" s="10" t="s">
        <v>882</v>
      </c>
      <c r="B460" s="298" t="s">
        <v>883</v>
      </c>
      <c r="C460" s="412">
        <v>2021</v>
      </c>
      <c r="D460" s="425">
        <v>9670</v>
      </c>
    </row>
    <row r="461" spans="1:5">
      <c r="A461" s="10" t="s">
        <v>884</v>
      </c>
      <c r="B461" s="298" t="s">
        <v>885</v>
      </c>
      <c r="C461" s="412">
        <v>2021</v>
      </c>
      <c r="D461" s="426">
        <v>3599</v>
      </c>
    </row>
    <row r="462" spans="1:5">
      <c r="A462" s="10" t="s">
        <v>886</v>
      </c>
      <c r="B462" s="298" t="s">
        <v>887</v>
      </c>
      <c r="C462" s="412">
        <v>2023</v>
      </c>
      <c r="D462" s="426">
        <v>9990</v>
      </c>
    </row>
    <row r="463" spans="1:5">
      <c r="A463" s="10" t="s">
        <v>888</v>
      </c>
      <c r="B463" s="298" t="s">
        <v>889</v>
      </c>
      <c r="C463" s="412">
        <v>2023</v>
      </c>
      <c r="D463" s="426">
        <v>3900</v>
      </c>
    </row>
    <row r="464" spans="1:5">
      <c r="A464" s="10" t="s">
        <v>890</v>
      </c>
      <c r="B464" s="298" t="s">
        <v>891</v>
      </c>
      <c r="C464" s="412">
        <v>2023</v>
      </c>
      <c r="D464" s="426">
        <v>7000</v>
      </c>
    </row>
    <row r="465" spans="1:4">
      <c r="A465" s="10" t="s">
        <v>892</v>
      </c>
      <c r="B465" s="298" t="s">
        <v>891</v>
      </c>
      <c r="C465" s="412">
        <v>2023</v>
      </c>
      <c r="D465" s="426">
        <v>7000</v>
      </c>
    </row>
    <row r="466" spans="1:4">
      <c r="C466" s="427" t="s">
        <v>10</v>
      </c>
      <c r="D466" s="428">
        <f>SUM(D440:D465)</f>
        <v>168429.35</v>
      </c>
    </row>
    <row r="468" spans="1:4">
      <c r="A468" s="373" t="s">
        <v>37</v>
      </c>
      <c r="B468" s="880" t="s">
        <v>950</v>
      </c>
      <c r="C468" s="880"/>
      <c r="D468" s="880"/>
    </row>
    <row r="469" spans="1:4" ht="27.6">
      <c r="A469" s="283" t="s">
        <v>11</v>
      </c>
      <c r="B469" s="283" t="s">
        <v>12</v>
      </c>
      <c r="C469" s="283" t="s">
        <v>13</v>
      </c>
      <c r="D469" s="284" t="s">
        <v>75</v>
      </c>
    </row>
    <row r="470" spans="1:4">
      <c r="A470" s="285">
        <v>1</v>
      </c>
      <c r="B470" s="446" t="s">
        <v>967</v>
      </c>
      <c r="C470" s="447">
        <v>2018</v>
      </c>
      <c r="D470" s="452">
        <v>2070.09</v>
      </c>
    </row>
    <row r="471" spans="1:4">
      <c r="A471" s="285">
        <v>2</v>
      </c>
      <c r="B471" s="446" t="s">
        <v>876</v>
      </c>
      <c r="C471" s="447">
        <v>2018</v>
      </c>
      <c r="D471" s="452">
        <v>3329.61</v>
      </c>
    </row>
    <row r="472" spans="1:4">
      <c r="A472" s="285">
        <v>5</v>
      </c>
      <c r="B472" s="446" t="s">
        <v>968</v>
      </c>
      <c r="C472" s="447"/>
      <c r="D472" s="452">
        <v>1159</v>
      </c>
    </row>
    <row r="473" spans="1:4">
      <c r="A473" s="285">
        <v>6</v>
      </c>
      <c r="B473" s="446" t="s">
        <v>969</v>
      </c>
      <c r="C473" s="447"/>
      <c r="D473" s="452">
        <v>1842.2</v>
      </c>
    </row>
    <row r="474" spans="1:4">
      <c r="A474" s="285">
        <v>7</v>
      </c>
      <c r="B474" s="446" t="s">
        <v>970</v>
      </c>
      <c r="C474" s="447"/>
      <c r="D474" s="452">
        <v>500</v>
      </c>
    </row>
    <row r="475" spans="1:4">
      <c r="A475" s="285">
        <v>8</v>
      </c>
      <c r="B475" s="446" t="s">
        <v>971</v>
      </c>
      <c r="C475" s="447"/>
      <c r="D475" s="452">
        <v>1900</v>
      </c>
    </row>
    <row r="476" spans="1:4">
      <c r="A476" s="285">
        <v>9</v>
      </c>
      <c r="B476" s="446" t="s">
        <v>972</v>
      </c>
      <c r="C476" s="447"/>
      <c r="D476" s="452">
        <v>693</v>
      </c>
    </row>
    <row r="477" spans="1:4">
      <c r="A477" s="285">
        <v>10</v>
      </c>
      <c r="B477" s="446" t="s">
        <v>876</v>
      </c>
      <c r="C477" s="447"/>
      <c r="D477" s="452">
        <v>3450</v>
      </c>
    </row>
    <row r="478" spans="1:4">
      <c r="A478" s="285">
        <v>11</v>
      </c>
      <c r="B478" s="446" t="s">
        <v>876</v>
      </c>
      <c r="C478" s="447"/>
      <c r="D478" s="452">
        <v>3450</v>
      </c>
    </row>
    <row r="479" spans="1:4">
      <c r="A479" s="285">
        <v>12</v>
      </c>
      <c r="B479" s="446" t="s">
        <v>876</v>
      </c>
      <c r="C479" s="447"/>
      <c r="D479" s="452">
        <v>3450</v>
      </c>
    </row>
    <row r="480" spans="1:4">
      <c r="A480" s="285">
        <v>13</v>
      </c>
      <c r="B480" s="446" t="s">
        <v>876</v>
      </c>
      <c r="C480" s="447"/>
      <c r="D480" s="452">
        <v>3450</v>
      </c>
    </row>
    <row r="481" spans="1:4">
      <c r="A481" s="285">
        <v>14</v>
      </c>
      <c r="B481" s="446" t="s">
        <v>973</v>
      </c>
      <c r="C481" s="447"/>
      <c r="D481" s="452">
        <v>2500</v>
      </c>
    </row>
    <row r="482" spans="1:4">
      <c r="A482" s="285">
        <v>15</v>
      </c>
      <c r="B482" s="446" t="s">
        <v>974</v>
      </c>
      <c r="C482" s="447"/>
      <c r="D482" s="452">
        <v>3100</v>
      </c>
    </row>
    <row r="483" spans="1:4">
      <c r="A483" s="285">
        <v>16</v>
      </c>
      <c r="B483" s="446" t="s">
        <v>975</v>
      </c>
      <c r="C483" s="447"/>
      <c r="D483" s="452">
        <v>1659</v>
      </c>
    </row>
    <row r="484" spans="1:4">
      <c r="A484" s="285">
        <v>17</v>
      </c>
      <c r="B484" s="446" t="s">
        <v>976</v>
      </c>
      <c r="C484" s="447"/>
      <c r="D484" s="452">
        <v>2300</v>
      </c>
    </row>
    <row r="485" spans="1:4">
      <c r="A485" s="285">
        <v>18</v>
      </c>
      <c r="B485" s="446" t="s">
        <v>977</v>
      </c>
      <c r="C485" s="447"/>
      <c r="D485" s="452">
        <v>3190</v>
      </c>
    </row>
    <row r="486" spans="1:4">
      <c r="A486" s="285">
        <v>19</v>
      </c>
      <c r="B486" s="446" t="s">
        <v>978</v>
      </c>
      <c r="C486" s="447"/>
      <c r="D486" s="452">
        <v>2800</v>
      </c>
    </row>
    <row r="487" spans="1:4">
      <c r="A487" s="285">
        <v>20</v>
      </c>
      <c r="B487" s="446" t="s">
        <v>979</v>
      </c>
      <c r="C487" s="447"/>
      <c r="D487" s="452">
        <v>2300</v>
      </c>
    </row>
    <row r="488" spans="1:4">
      <c r="A488" s="285">
        <v>21</v>
      </c>
      <c r="B488" s="446" t="s">
        <v>978</v>
      </c>
      <c r="C488" s="447"/>
      <c r="D488" s="452">
        <v>2800</v>
      </c>
    </row>
    <row r="489" spans="1:4">
      <c r="A489" s="285">
        <v>22</v>
      </c>
      <c r="B489" s="446" t="s">
        <v>980</v>
      </c>
      <c r="C489" s="447"/>
      <c r="D489" s="452">
        <v>693</v>
      </c>
    </row>
    <row r="490" spans="1:4">
      <c r="A490" s="285">
        <v>23</v>
      </c>
      <c r="B490" s="446" t="s">
        <v>981</v>
      </c>
      <c r="C490" s="447"/>
      <c r="D490" s="452">
        <v>29005.919999999998</v>
      </c>
    </row>
    <row r="491" spans="1:4">
      <c r="A491" s="285">
        <v>24</v>
      </c>
      <c r="B491" s="446" t="s">
        <v>982</v>
      </c>
      <c r="C491" s="447"/>
      <c r="D491" s="452">
        <v>1200</v>
      </c>
    </row>
    <row r="492" spans="1:4">
      <c r="A492" s="285">
        <v>25</v>
      </c>
      <c r="B492" s="446" t="s">
        <v>983</v>
      </c>
      <c r="C492" s="447"/>
      <c r="D492" s="452">
        <v>3400</v>
      </c>
    </row>
    <row r="493" spans="1:4">
      <c r="A493" s="285">
        <v>26</v>
      </c>
      <c r="B493" s="446" t="s">
        <v>984</v>
      </c>
      <c r="C493" s="447"/>
      <c r="D493" s="452">
        <v>2890.5</v>
      </c>
    </row>
    <row r="494" spans="1:4">
      <c r="A494" s="285">
        <v>27</v>
      </c>
      <c r="B494" s="446" t="s">
        <v>985</v>
      </c>
      <c r="C494" s="447"/>
      <c r="D494" s="452">
        <v>1749.99</v>
      </c>
    </row>
    <row r="495" spans="1:4">
      <c r="A495" s="285">
        <v>28</v>
      </c>
      <c r="B495" s="446" t="s">
        <v>986</v>
      </c>
      <c r="C495" s="447"/>
      <c r="D495" s="452">
        <v>1894.54</v>
      </c>
    </row>
    <row r="496" spans="1:4">
      <c r="A496" s="285">
        <v>29</v>
      </c>
      <c r="B496" s="446" t="s">
        <v>987</v>
      </c>
      <c r="C496" s="447"/>
      <c r="D496" s="452">
        <v>669.12</v>
      </c>
    </row>
    <row r="497" spans="1:4">
      <c r="A497" s="285">
        <v>30</v>
      </c>
      <c r="B497" s="446" t="s">
        <v>988</v>
      </c>
      <c r="C497" s="447"/>
      <c r="D497" s="452">
        <v>725.7</v>
      </c>
    </row>
    <row r="498" spans="1:4">
      <c r="A498" s="285">
        <v>31</v>
      </c>
      <c r="B498" s="446" t="s">
        <v>989</v>
      </c>
      <c r="C498" s="447"/>
      <c r="D498" s="452">
        <v>4268.78</v>
      </c>
    </row>
    <row r="499" spans="1:4">
      <c r="A499" s="285">
        <v>32</v>
      </c>
      <c r="B499" s="446" t="s">
        <v>990</v>
      </c>
      <c r="C499" s="447"/>
      <c r="D499" s="452">
        <v>1899</v>
      </c>
    </row>
    <row r="500" spans="1:4">
      <c r="A500" s="285">
        <v>33</v>
      </c>
      <c r="B500" s="446" t="s">
        <v>991</v>
      </c>
      <c r="C500" s="447">
        <v>2018</v>
      </c>
      <c r="D500" s="452">
        <v>7750</v>
      </c>
    </row>
    <row r="501" spans="1:4">
      <c r="A501" s="285">
        <v>34</v>
      </c>
      <c r="B501" s="446" t="s">
        <v>992</v>
      </c>
      <c r="C501" s="447">
        <v>2018</v>
      </c>
      <c r="D501" s="452">
        <v>9750</v>
      </c>
    </row>
    <row r="502" spans="1:4">
      <c r="A502" s="285">
        <v>35</v>
      </c>
      <c r="B502" s="448" t="s">
        <v>993</v>
      </c>
      <c r="C502" s="449">
        <v>2018</v>
      </c>
      <c r="D502" s="453">
        <v>2999.99</v>
      </c>
    </row>
    <row r="503" spans="1:4">
      <c r="A503" s="285">
        <v>36</v>
      </c>
      <c r="B503" s="446" t="s">
        <v>994</v>
      </c>
      <c r="C503" s="447">
        <v>2019</v>
      </c>
      <c r="D503" s="452">
        <v>2593</v>
      </c>
    </row>
    <row r="504" spans="1:4">
      <c r="A504" s="285">
        <v>37</v>
      </c>
      <c r="B504" s="446" t="s">
        <v>995</v>
      </c>
      <c r="C504" s="447">
        <v>2019</v>
      </c>
      <c r="D504" s="452">
        <v>2709</v>
      </c>
    </row>
    <row r="505" spans="1:4">
      <c r="A505" s="285">
        <v>38</v>
      </c>
      <c r="B505" s="446" t="s">
        <v>996</v>
      </c>
      <c r="C505" s="447">
        <v>2019</v>
      </c>
      <c r="D505" s="452">
        <v>510</v>
      </c>
    </row>
    <row r="506" spans="1:4">
      <c r="A506" s="285">
        <v>39</v>
      </c>
      <c r="B506" s="446" t="s">
        <v>997</v>
      </c>
      <c r="C506" s="447">
        <v>2019</v>
      </c>
      <c r="D506" s="452">
        <v>2214.06</v>
      </c>
    </row>
    <row r="507" spans="1:4">
      <c r="A507" s="285">
        <v>40</v>
      </c>
      <c r="B507" s="446" t="s">
        <v>998</v>
      </c>
      <c r="C507" s="447">
        <v>2019</v>
      </c>
      <c r="D507" s="452">
        <v>1107.04</v>
      </c>
    </row>
    <row r="508" spans="1:4">
      <c r="A508" s="285">
        <v>41</v>
      </c>
      <c r="B508" s="446" t="s">
        <v>999</v>
      </c>
      <c r="C508" s="447">
        <v>2019</v>
      </c>
      <c r="D508" s="452">
        <v>1748.99</v>
      </c>
    </row>
    <row r="509" spans="1:4">
      <c r="A509" s="285">
        <v>42</v>
      </c>
      <c r="B509" s="446" t="s">
        <v>1000</v>
      </c>
      <c r="C509" s="447">
        <v>2020</v>
      </c>
      <c r="D509" s="452">
        <v>519.99</v>
      </c>
    </row>
    <row r="510" spans="1:4">
      <c r="A510" s="285">
        <v>43</v>
      </c>
      <c r="B510" s="446" t="s">
        <v>1001</v>
      </c>
      <c r="C510" s="447"/>
      <c r="D510" s="452">
        <v>1825</v>
      </c>
    </row>
    <row r="511" spans="1:4">
      <c r="A511" s="285">
        <v>45</v>
      </c>
      <c r="B511" s="446" t="s">
        <v>1002</v>
      </c>
      <c r="C511" s="447">
        <v>2020</v>
      </c>
      <c r="D511" s="452">
        <v>1699</v>
      </c>
    </row>
    <row r="512" spans="1:4">
      <c r="A512" s="285">
        <v>46</v>
      </c>
      <c r="B512" s="446" t="s">
        <v>1003</v>
      </c>
      <c r="C512" s="447">
        <v>2020</v>
      </c>
      <c r="D512" s="452">
        <v>7950</v>
      </c>
    </row>
    <row r="513" spans="1:4" ht="27.6">
      <c r="A513" s="285">
        <v>47</v>
      </c>
      <c r="B513" s="446" t="s">
        <v>1004</v>
      </c>
      <c r="C513" s="447">
        <v>2020</v>
      </c>
      <c r="D513" s="452">
        <v>34800</v>
      </c>
    </row>
    <row r="514" spans="1:4">
      <c r="A514" s="285">
        <v>48</v>
      </c>
      <c r="B514" s="446" t="s">
        <v>1005</v>
      </c>
      <c r="C514" s="447">
        <v>2020</v>
      </c>
      <c r="D514" s="452">
        <v>7500</v>
      </c>
    </row>
    <row r="515" spans="1:4">
      <c r="A515" s="285">
        <v>49</v>
      </c>
      <c r="B515" s="446" t="s">
        <v>1006</v>
      </c>
      <c r="C515" s="447"/>
      <c r="D515" s="452">
        <v>22162.02</v>
      </c>
    </row>
    <row r="516" spans="1:4">
      <c r="A516" s="285">
        <v>50</v>
      </c>
      <c r="B516" s="446" t="s">
        <v>1007</v>
      </c>
      <c r="C516" s="447"/>
      <c r="D516" s="452">
        <v>990</v>
      </c>
    </row>
    <row r="517" spans="1:4">
      <c r="A517" s="285">
        <v>51</v>
      </c>
      <c r="B517" s="446" t="s">
        <v>1008</v>
      </c>
      <c r="C517" s="447">
        <v>2021</v>
      </c>
      <c r="D517" s="452">
        <v>9998</v>
      </c>
    </row>
    <row r="518" spans="1:4">
      <c r="A518" s="285">
        <v>52</v>
      </c>
      <c r="B518" s="446" t="s">
        <v>1009</v>
      </c>
      <c r="C518" s="447">
        <v>2021</v>
      </c>
      <c r="D518" s="452">
        <v>4999</v>
      </c>
    </row>
    <row r="519" spans="1:4">
      <c r="A519" s="285">
        <v>53</v>
      </c>
      <c r="B519" s="446" t="s">
        <v>1010</v>
      </c>
      <c r="C519" s="447">
        <v>2021</v>
      </c>
      <c r="D519" s="452">
        <v>17000</v>
      </c>
    </row>
    <row r="520" spans="1:4" ht="27.6">
      <c r="A520" s="285">
        <v>54</v>
      </c>
      <c r="B520" s="446" t="s">
        <v>1011</v>
      </c>
      <c r="C520" s="447">
        <v>2021</v>
      </c>
      <c r="D520" s="452">
        <v>9100</v>
      </c>
    </row>
    <row r="521" spans="1:4">
      <c r="A521" s="285">
        <v>55</v>
      </c>
      <c r="B521" s="446" t="s">
        <v>1012</v>
      </c>
      <c r="C521" s="447">
        <v>2021</v>
      </c>
      <c r="D521" s="452">
        <v>699</v>
      </c>
    </row>
    <row r="522" spans="1:4">
      <c r="A522" s="285">
        <v>56</v>
      </c>
      <c r="B522" s="450" t="s">
        <v>867</v>
      </c>
      <c r="C522" s="451">
        <v>2022</v>
      </c>
      <c r="D522" s="454">
        <v>8500</v>
      </c>
    </row>
    <row r="523" spans="1:4">
      <c r="A523" s="285">
        <v>57</v>
      </c>
      <c r="B523" s="450" t="s">
        <v>867</v>
      </c>
      <c r="C523" s="451">
        <v>2022</v>
      </c>
      <c r="D523" s="454">
        <v>8600</v>
      </c>
    </row>
    <row r="524" spans="1:4">
      <c r="A524" s="285">
        <v>58</v>
      </c>
      <c r="B524" s="450" t="s">
        <v>867</v>
      </c>
      <c r="C524" s="451">
        <v>2023</v>
      </c>
      <c r="D524" s="454">
        <v>8500</v>
      </c>
    </row>
    <row r="525" spans="1:4">
      <c r="A525" s="285">
        <v>59</v>
      </c>
      <c r="B525" s="298" t="s">
        <v>1013</v>
      </c>
      <c r="C525" s="290">
        <v>2023</v>
      </c>
      <c r="D525" s="301">
        <v>7900</v>
      </c>
    </row>
    <row r="526" spans="1:4">
      <c r="A526" s="285">
        <v>60</v>
      </c>
      <c r="B526" s="298" t="s">
        <v>1014</v>
      </c>
      <c r="C526" s="290">
        <v>2023</v>
      </c>
      <c r="D526" s="301">
        <v>8500</v>
      </c>
    </row>
    <row r="527" spans="1:4">
      <c r="A527" s="285">
        <v>61</v>
      </c>
      <c r="B527" s="298" t="s">
        <v>1015</v>
      </c>
      <c r="C527" s="290">
        <v>2023</v>
      </c>
      <c r="D527" s="301">
        <v>5290</v>
      </c>
    </row>
    <row r="528" spans="1:4">
      <c r="A528" s="285">
        <v>62</v>
      </c>
      <c r="B528" s="298" t="s">
        <v>1016</v>
      </c>
      <c r="C528" s="290">
        <v>2023</v>
      </c>
      <c r="D528" s="301">
        <v>3677.7</v>
      </c>
    </row>
    <row r="529" spans="1:4">
      <c r="D529" s="112">
        <f>SUM(D470:D528)</f>
        <v>295931.24000000005</v>
      </c>
    </row>
    <row r="531" spans="1:4">
      <c r="A531" s="373" t="s">
        <v>37</v>
      </c>
      <c r="B531" s="879" t="s">
        <v>1084</v>
      </c>
      <c r="C531" s="879"/>
      <c r="D531" s="879"/>
    </row>
    <row r="532" spans="1:4" ht="27.6">
      <c r="A532" s="283" t="s">
        <v>11</v>
      </c>
      <c r="B532" s="283" t="s">
        <v>12</v>
      </c>
      <c r="C532" s="283" t="s">
        <v>13</v>
      </c>
      <c r="D532" s="284" t="s">
        <v>75</v>
      </c>
    </row>
    <row r="533" spans="1:4">
      <c r="A533" s="10">
        <v>1</v>
      </c>
      <c r="B533" s="386" t="s">
        <v>1103</v>
      </c>
      <c r="C533" s="289">
        <v>2017</v>
      </c>
      <c r="D533" s="385">
        <v>8750</v>
      </c>
    </row>
    <row r="534" spans="1:4">
      <c r="A534" s="289">
        <v>2</v>
      </c>
      <c r="B534" s="386" t="s">
        <v>1103</v>
      </c>
      <c r="C534" s="289">
        <v>2017</v>
      </c>
      <c r="D534" s="387">
        <v>8750</v>
      </c>
    </row>
    <row r="535" spans="1:4">
      <c r="A535" s="10">
        <v>3</v>
      </c>
      <c r="B535" s="386" t="s">
        <v>1104</v>
      </c>
      <c r="C535" s="289">
        <v>2018</v>
      </c>
      <c r="D535" s="387">
        <v>4000</v>
      </c>
    </row>
    <row r="536" spans="1:4">
      <c r="A536" s="289">
        <v>4</v>
      </c>
      <c r="B536" s="386" t="s">
        <v>1104</v>
      </c>
      <c r="C536" s="289">
        <v>2018</v>
      </c>
      <c r="D536" s="387">
        <v>4000</v>
      </c>
    </row>
    <row r="537" spans="1:4" ht="27.6">
      <c r="A537" s="10">
        <v>5</v>
      </c>
      <c r="B537" s="386" t="s">
        <v>1105</v>
      </c>
      <c r="C537" s="289">
        <v>2019</v>
      </c>
      <c r="D537" s="387">
        <v>3329.61</v>
      </c>
    </row>
    <row r="538" spans="1:4" ht="27.6">
      <c r="A538" s="289">
        <v>6</v>
      </c>
      <c r="B538" s="386" t="s">
        <v>1106</v>
      </c>
      <c r="C538" s="289">
        <v>2019</v>
      </c>
      <c r="D538" s="387">
        <v>3869</v>
      </c>
    </row>
    <row r="539" spans="1:4" ht="27.6">
      <c r="A539" s="10">
        <v>7</v>
      </c>
      <c r="B539" s="386" t="s">
        <v>1107</v>
      </c>
      <c r="C539" s="289">
        <v>2021</v>
      </c>
      <c r="D539" s="387">
        <v>9100</v>
      </c>
    </row>
    <row r="540" spans="1:4" ht="27.6">
      <c r="A540" s="289">
        <v>8</v>
      </c>
      <c r="B540" s="386" t="s">
        <v>1107</v>
      </c>
      <c r="C540" s="289">
        <v>2021</v>
      </c>
      <c r="D540" s="387">
        <v>9100</v>
      </c>
    </row>
    <row r="541" spans="1:4" ht="96.6">
      <c r="A541" s="10">
        <v>9</v>
      </c>
      <c r="B541" s="386" t="s">
        <v>1108</v>
      </c>
      <c r="C541" s="289">
        <v>2020</v>
      </c>
      <c r="D541" s="387">
        <v>5819.58</v>
      </c>
    </row>
    <row r="542" spans="1:4">
      <c r="A542" s="289">
        <v>10</v>
      </c>
      <c r="B542" s="386" t="s">
        <v>1109</v>
      </c>
      <c r="C542" s="289">
        <v>2020</v>
      </c>
      <c r="D542" s="387">
        <v>36386</v>
      </c>
    </row>
    <row r="543" spans="1:4">
      <c r="A543" s="10">
        <v>11</v>
      </c>
      <c r="B543" s="386" t="s">
        <v>1110</v>
      </c>
      <c r="C543" s="289">
        <v>2020</v>
      </c>
      <c r="D543" s="387">
        <v>2181.48</v>
      </c>
    </row>
    <row r="544" spans="1:4">
      <c r="A544" s="289">
        <v>12</v>
      </c>
      <c r="B544" s="386" t="s">
        <v>1111</v>
      </c>
      <c r="C544" s="289">
        <v>2020</v>
      </c>
      <c r="D544" s="387">
        <v>2032.52</v>
      </c>
    </row>
    <row r="545" spans="1:4">
      <c r="A545" s="10">
        <v>13</v>
      </c>
      <c r="B545" s="386" t="s">
        <v>1112</v>
      </c>
      <c r="C545" s="289">
        <v>2020</v>
      </c>
      <c r="D545" s="387">
        <v>6200</v>
      </c>
    </row>
    <row r="546" spans="1:4">
      <c r="A546" s="289">
        <v>14</v>
      </c>
      <c r="B546" s="386" t="s">
        <v>1113</v>
      </c>
      <c r="C546" s="289">
        <v>2020</v>
      </c>
      <c r="D546" s="387">
        <v>500</v>
      </c>
    </row>
    <row r="547" spans="1:4">
      <c r="A547" s="10">
        <v>15</v>
      </c>
      <c r="B547" s="386" t="s">
        <v>1114</v>
      </c>
      <c r="C547" s="289">
        <v>2020</v>
      </c>
      <c r="D547" s="387">
        <v>450</v>
      </c>
    </row>
    <row r="548" spans="1:4">
      <c r="A548" s="289">
        <v>16</v>
      </c>
      <c r="B548" s="386" t="s">
        <v>1115</v>
      </c>
      <c r="C548" s="289">
        <v>2020</v>
      </c>
      <c r="D548" s="387">
        <v>1250</v>
      </c>
    </row>
    <row r="549" spans="1:4">
      <c r="A549" s="10">
        <v>17</v>
      </c>
      <c r="B549" s="386" t="s">
        <v>1116</v>
      </c>
      <c r="C549" s="289">
        <v>2020</v>
      </c>
      <c r="D549" s="387">
        <v>4200</v>
      </c>
    </row>
    <row r="550" spans="1:4">
      <c r="A550" s="289">
        <v>18</v>
      </c>
      <c r="B550" s="386" t="s">
        <v>1117</v>
      </c>
      <c r="C550" s="289">
        <v>2021</v>
      </c>
      <c r="D550" s="387">
        <v>6435</v>
      </c>
    </row>
    <row r="551" spans="1:4" ht="27.6">
      <c r="A551" s="10">
        <v>19</v>
      </c>
      <c r="B551" s="386" t="s">
        <v>1118</v>
      </c>
      <c r="C551" s="289">
        <v>2023</v>
      </c>
      <c r="D551" s="387">
        <v>8750</v>
      </c>
    </row>
    <row r="552" spans="1:4">
      <c r="A552" s="289"/>
      <c r="B552" s="386"/>
      <c r="C552" s="709" t="s">
        <v>188</v>
      </c>
      <c r="D552" s="751">
        <f>SUM(D533:D551)</f>
        <v>125103.19</v>
      </c>
    </row>
    <row r="554" spans="1:4">
      <c r="A554" s="373" t="s">
        <v>37</v>
      </c>
      <c r="B554" s="879" t="s">
        <v>1141</v>
      </c>
      <c r="C554" s="879"/>
      <c r="D554" s="879"/>
    </row>
    <row r="555" spans="1:4" ht="27.6">
      <c r="A555" s="283" t="s">
        <v>11</v>
      </c>
      <c r="B555" s="283" t="s">
        <v>12</v>
      </c>
      <c r="C555" s="283" t="s">
        <v>13</v>
      </c>
      <c r="D555" s="284" t="s">
        <v>75</v>
      </c>
    </row>
    <row r="556" spans="1:4" ht="28.8">
      <c r="A556" s="289">
        <v>1</v>
      </c>
      <c r="B556" s="455" t="s">
        <v>1152</v>
      </c>
      <c r="C556" s="289">
        <v>2018</v>
      </c>
      <c r="D556" s="490">
        <v>3329.61</v>
      </c>
    </row>
    <row r="557" spans="1:4">
      <c r="A557" s="289">
        <v>2</v>
      </c>
      <c r="B557" s="489" t="s">
        <v>1153</v>
      </c>
      <c r="C557" s="289">
        <v>2015</v>
      </c>
      <c r="D557" s="387">
        <v>4665.28</v>
      </c>
    </row>
    <row r="558" spans="1:4">
      <c r="A558" s="289">
        <v>3</v>
      </c>
      <c r="B558" s="455" t="s">
        <v>1154</v>
      </c>
      <c r="C558" s="289">
        <v>2015</v>
      </c>
      <c r="D558" s="387">
        <v>406.26</v>
      </c>
    </row>
    <row r="559" spans="1:4">
      <c r="A559" s="289">
        <v>4</v>
      </c>
      <c r="B559" s="386" t="s">
        <v>1155</v>
      </c>
      <c r="C559" s="289">
        <v>2015</v>
      </c>
      <c r="D559" s="387">
        <v>500</v>
      </c>
    </row>
    <row r="560" spans="1:4">
      <c r="A560" s="289">
        <v>5</v>
      </c>
      <c r="B560" s="386" t="s">
        <v>1156</v>
      </c>
      <c r="C560" s="289">
        <v>2015</v>
      </c>
      <c r="D560" s="387">
        <v>750</v>
      </c>
    </row>
    <row r="561" spans="1:4">
      <c r="A561" s="289">
        <v>6</v>
      </c>
      <c r="B561" s="386" t="s">
        <v>1157</v>
      </c>
      <c r="C561" s="289">
        <v>2015</v>
      </c>
      <c r="D561" s="387">
        <v>936.22</v>
      </c>
    </row>
    <row r="562" spans="1:4">
      <c r="A562" s="289">
        <v>7</v>
      </c>
      <c r="B562" s="386" t="s">
        <v>1158</v>
      </c>
      <c r="C562" s="289">
        <v>2015</v>
      </c>
      <c r="D562" s="387">
        <v>1199</v>
      </c>
    </row>
    <row r="563" spans="1:4">
      <c r="A563" s="289">
        <v>8</v>
      </c>
      <c r="B563" s="386" t="s">
        <v>1159</v>
      </c>
      <c r="C563" s="289">
        <v>2015</v>
      </c>
      <c r="D563" s="387">
        <v>400</v>
      </c>
    </row>
    <row r="564" spans="1:4">
      <c r="A564" s="289">
        <v>9</v>
      </c>
      <c r="B564" s="386" t="s">
        <v>1160</v>
      </c>
      <c r="C564" s="289">
        <v>2015</v>
      </c>
      <c r="D564" s="387">
        <v>1894.54</v>
      </c>
    </row>
    <row r="565" spans="1:4">
      <c r="A565" s="289">
        <v>10</v>
      </c>
      <c r="B565" s="386" t="s">
        <v>1161</v>
      </c>
      <c r="C565" s="289">
        <v>2015</v>
      </c>
      <c r="D565" s="387">
        <v>5760</v>
      </c>
    </row>
    <row r="566" spans="1:4">
      <c r="A566" s="289">
        <v>11</v>
      </c>
      <c r="B566" s="386" t="s">
        <v>1162</v>
      </c>
      <c r="C566" s="289">
        <v>2015</v>
      </c>
      <c r="D566" s="387">
        <v>499</v>
      </c>
    </row>
    <row r="567" spans="1:4">
      <c r="A567" s="289">
        <v>12</v>
      </c>
      <c r="B567" s="386" t="s">
        <v>1163</v>
      </c>
      <c r="C567" s="289">
        <v>2015</v>
      </c>
      <c r="D567" s="387">
        <v>3450</v>
      </c>
    </row>
    <row r="568" spans="1:4">
      <c r="A568" s="289">
        <v>13</v>
      </c>
      <c r="B568" s="386" t="s">
        <v>1164</v>
      </c>
      <c r="C568" s="289">
        <v>2015</v>
      </c>
      <c r="D568" s="387">
        <v>1900</v>
      </c>
    </row>
    <row r="569" spans="1:4">
      <c r="A569" s="430">
        <v>14</v>
      </c>
      <c r="B569" s="422" t="s">
        <v>1165</v>
      </c>
      <c r="C569" s="430">
        <v>2015</v>
      </c>
      <c r="D569" s="485">
        <v>5678.11</v>
      </c>
    </row>
    <row r="570" spans="1:4" ht="27.6">
      <c r="A570" s="374">
        <v>15</v>
      </c>
      <c r="B570" s="386" t="s">
        <v>1166</v>
      </c>
      <c r="C570" s="289">
        <v>2015</v>
      </c>
      <c r="D570" s="291">
        <v>2872.88</v>
      </c>
    </row>
    <row r="571" spans="1:4" ht="27.6">
      <c r="A571" s="289">
        <v>16</v>
      </c>
      <c r="B571" s="386" t="s">
        <v>1166</v>
      </c>
      <c r="C571" s="289">
        <v>2015</v>
      </c>
      <c r="D571" s="291">
        <v>2872.88</v>
      </c>
    </row>
    <row r="572" spans="1:4" ht="27.6">
      <c r="A572" s="289">
        <v>17</v>
      </c>
      <c r="B572" s="386" t="s">
        <v>1166</v>
      </c>
      <c r="C572" s="289">
        <v>2015</v>
      </c>
      <c r="D572" s="291">
        <v>2872.88</v>
      </c>
    </row>
    <row r="573" spans="1:4" ht="27.6">
      <c r="A573" s="289">
        <v>18</v>
      </c>
      <c r="B573" s="386" t="s">
        <v>1166</v>
      </c>
      <c r="C573" s="289">
        <v>2015</v>
      </c>
      <c r="D573" s="291">
        <v>2872.88</v>
      </c>
    </row>
    <row r="574" spans="1:4" ht="27.6">
      <c r="A574" s="289">
        <v>19</v>
      </c>
      <c r="B574" s="386" t="s">
        <v>1166</v>
      </c>
      <c r="C574" s="289">
        <v>2015</v>
      </c>
      <c r="D574" s="291">
        <v>2872.88</v>
      </c>
    </row>
    <row r="575" spans="1:4">
      <c r="A575" s="289">
        <v>20</v>
      </c>
      <c r="B575" s="386" t="s">
        <v>1167</v>
      </c>
      <c r="C575" s="289">
        <v>2015</v>
      </c>
      <c r="D575" s="291">
        <v>680</v>
      </c>
    </row>
    <row r="576" spans="1:4">
      <c r="A576" s="289">
        <v>21</v>
      </c>
      <c r="B576" s="386" t="s">
        <v>1168</v>
      </c>
      <c r="C576" s="289">
        <v>2015</v>
      </c>
      <c r="D576" s="291">
        <v>310</v>
      </c>
    </row>
    <row r="577" spans="1:4" ht="27.6">
      <c r="A577" s="289">
        <v>22</v>
      </c>
      <c r="B577" s="386" t="s">
        <v>1166</v>
      </c>
      <c r="C577" s="289">
        <v>2015</v>
      </c>
      <c r="D577" s="291">
        <v>2872.88</v>
      </c>
    </row>
    <row r="578" spans="1:4">
      <c r="A578" s="289">
        <v>23</v>
      </c>
      <c r="B578" s="386" t="s">
        <v>1169</v>
      </c>
      <c r="C578" s="289">
        <v>2016</v>
      </c>
      <c r="D578" s="291">
        <v>2447.6999999999998</v>
      </c>
    </row>
    <row r="579" spans="1:4">
      <c r="A579" s="289">
        <v>24</v>
      </c>
      <c r="B579" s="386" t="s">
        <v>1170</v>
      </c>
      <c r="C579" s="289">
        <v>2018</v>
      </c>
      <c r="D579" s="291">
        <v>110</v>
      </c>
    </row>
    <row r="580" spans="1:4" ht="27.6">
      <c r="A580" s="289">
        <v>25</v>
      </c>
      <c r="B580" s="386" t="s">
        <v>1171</v>
      </c>
      <c r="C580" s="289">
        <v>2018</v>
      </c>
      <c r="D580" s="291">
        <v>2300</v>
      </c>
    </row>
    <row r="581" spans="1:4" ht="27.6">
      <c r="A581" s="289">
        <v>26</v>
      </c>
      <c r="B581" s="386" t="s">
        <v>1172</v>
      </c>
      <c r="C581" s="289">
        <v>2018</v>
      </c>
      <c r="D581" s="291">
        <v>7750</v>
      </c>
    </row>
    <row r="582" spans="1:4">
      <c r="A582" s="289">
        <v>27</v>
      </c>
      <c r="B582" s="386" t="s">
        <v>1173</v>
      </c>
      <c r="C582" s="289">
        <v>2018</v>
      </c>
      <c r="D582" s="291">
        <v>9750</v>
      </c>
    </row>
    <row r="583" spans="1:4">
      <c r="A583" s="289">
        <v>28</v>
      </c>
      <c r="B583" s="386" t="s">
        <v>1174</v>
      </c>
      <c r="C583" s="289">
        <v>2018</v>
      </c>
      <c r="D583" s="291">
        <v>2607.6</v>
      </c>
    </row>
    <row r="584" spans="1:4">
      <c r="A584" s="289">
        <v>29</v>
      </c>
      <c r="B584" s="386" t="s">
        <v>1175</v>
      </c>
      <c r="C584" s="289">
        <v>2019</v>
      </c>
      <c r="D584" s="291">
        <v>2593</v>
      </c>
    </row>
    <row r="585" spans="1:4" ht="27.6">
      <c r="A585" s="289">
        <v>30</v>
      </c>
      <c r="B585" s="386" t="s">
        <v>1176</v>
      </c>
      <c r="C585" s="289">
        <v>2019</v>
      </c>
      <c r="D585" s="291">
        <v>3264</v>
      </c>
    </row>
    <row r="586" spans="1:4" ht="27.6">
      <c r="A586" s="289">
        <v>31</v>
      </c>
      <c r="B586" s="386" t="s">
        <v>1176</v>
      </c>
      <c r="C586" s="289">
        <v>2019</v>
      </c>
      <c r="D586" s="291">
        <v>2175.98</v>
      </c>
    </row>
    <row r="587" spans="1:4">
      <c r="A587" s="289">
        <v>32</v>
      </c>
      <c r="B587" s="386" t="s">
        <v>1177</v>
      </c>
      <c r="C587" s="289">
        <v>2019</v>
      </c>
      <c r="D587" s="291">
        <v>2796</v>
      </c>
    </row>
    <row r="588" spans="1:4">
      <c r="A588" s="289">
        <v>33</v>
      </c>
      <c r="B588" s="386" t="s">
        <v>1178</v>
      </c>
      <c r="C588" s="289">
        <v>2019</v>
      </c>
      <c r="D588" s="291">
        <v>698.99</v>
      </c>
    </row>
    <row r="589" spans="1:4">
      <c r="A589" s="289">
        <v>34</v>
      </c>
      <c r="B589" s="386" t="s">
        <v>1179</v>
      </c>
      <c r="C589" s="289">
        <v>2019</v>
      </c>
      <c r="D589" s="291">
        <v>300</v>
      </c>
    </row>
    <row r="590" spans="1:4" ht="27.6">
      <c r="A590" s="289">
        <v>35</v>
      </c>
      <c r="B590" s="386" t="s">
        <v>1180</v>
      </c>
      <c r="C590" s="289">
        <v>2019</v>
      </c>
      <c r="D590" s="291">
        <v>3790</v>
      </c>
    </row>
    <row r="591" spans="1:4">
      <c r="A591" s="289">
        <v>36</v>
      </c>
      <c r="B591" s="386" t="s">
        <v>1181</v>
      </c>
      <c r="C591" s="289">
        <v>2020</v>
      </c>
      <c r="D591" s="291">
        <v>6991</v>
      </c>
    </row>
    <row r="592" spans="1:4">
      <c r="A592" s="289">
        <v>37</v>
      </c>
      <c r="B592" s="386" t="s">
        <v>1181</v>
      </c>
      <c r="C592" s="289">
        <v>2020</v>
      </c>
      <c r="D592" s="291">
        <v>6991</v>
      </c>
    </row>
    <row r="593" spans="1:4">
      <c r="A593" s="289">
        <v>38</v>
      </c>
      <c r="B593" s="386" t="s">
        <v>1182</v>
      </c>
      <c r="C593" s="289">
        <v>2020</v>
      </c>
      <c r="D593" s="291">
        <v>680.48</v>
      </c>
    </row>
    <row r="594" spans="1:4" ht="41.4">
      <c r="A594" s="289">
        <v>39</v>
      </c>
      <c r="B594" s="386" t="s">
        <v>1183</v>
      </c>
      <c r="C594" s="289">
        <v>2020</v>
      </c>
      <c r="D594" s="291">
        <v>6550</v>
      </c>
    </row>
    <row r="595" spans="1:4" ht="55.2">
      <c r="A595" s="289">
        <v>40</v>
      </c>
      <c r="B595" s="386" t="s">
        <v>1184</v>
      </c>
      <c r="C595" s="289">
        <v>2020</v>
      </c>
      <c r="D595" s="486">
        <v>3000</v>
      </c>
    </row>
    <row r="596" spans="1:4" ht="55.2">
      <c r="A596" s="289">
        <v>41</v>
      </c>
      <c r="B596" s="386" t="s">
        <v>1184</v>
      </c>
      <c r="C596" s="289">
        <v>2020</v>
      </c>
      <c r="D596" s="486">
        <v>3000</v>
      </c>
    </row>
    <row r="597" spans="1:4" ht="55.2">
      <c r="A597" s="289">
        <v>42</v>
      </c>
      <c r="B597" s="386" t="s">
        <v>1184</v>
      </c>
      <c r="C597" s="289">
        <v>2020</v>
      </c>
      <c r="D597" s="486">
        <v>3000</v>
      </c>
    </row>
    <row r="598" spans="1:4" ht="55.2">
      <c r="A598" s="289">
        <v>43</v>
      </c>
      <c r="B598" s="386" t="s">
        <v>1184</v>
      </c>
      <c r="C598" s="289">
        <v>2020</v>
      </c>
      <c r="D598" s="486">
        <v>3000</v>
      </c>
    </row>
    <row r="599" spans="1:4" ht="55.2">
      <c r="A599" s="289">
        <v>44</v>
      </c>
      <c r="B599" s="386" t="s">
        <v>1184</v>
      </c>
      <c r="C599" s="289">
        <v>2020</v>
      </c>
      <c r="D599" s="486">
        <v>3000</v>
      </c>
    </row>
    <row r="600" spans="1:4" ht="55.2">
      <c r="A600" s="289">
        <v>45</v>
      </c>
      <c r="B600" s="386" t="s">
        <v>1184</v>
      </c>
      <c r="C600" s="289">
        <v>2020</v>
      </c>
      <c r="D600" s="486">
        <v>3000</v>
      </c>
    </row>
    <row r="601" spans="1:4" ht="55.2">
      <c r="A601" s="289">
        <v>46</v>
      </c>
      <c r="B601" s="386" t="s">
        <v>1184</v>
      </c>
      <c r="C601" s="289">
        <v>2020</v>
      </c>
      <c r="D601" s="486">
        <v>3000</v>
      </c>
    </row>
    <row r="602" spans="1:4" ht="55.2">
      <c r="A602" s="289">
        <v>47</v>
      </c>
      <c r="B602" s="386" t="s">
        <v>1184</v>
      </c>
      <c r="C602" s="289">
        <v>2020</v>
      </c>
      <c r="D602" s="486">
        <v>3000</v>
      </c>
    </row>
    <row r="603" spans="1:4" ht="55.2">
      <c r="A603" s="289">
        <v>48</v>
      </c>
      <c r="B603" s="386" t="s">
        <v>1184</v>
      </c>
      <c r="C603" s="289">
        <v>2020</v>
      </c>
      <c r="D603" s="486">
        <v>3000</v>
      </c>
    </row>
    <row r="604" spans="1:4" ht="55.2">
      <c r="A604" s="289">
        <v>49</v>
      </c>
      <c r="B604" s="386" t="s">
        <v>1184</v>
      </c>
      <c r="C604" s="289">
        <v>2020</v>
      </c>
      <c r="D604" s="486">
        <v>3000</v>
      </c>
    </row>
    <row r="605" spans="1:4" ht="55.2">
      <c r="A605" s="289">
        <v>50</v>
      </c>
      <c r="B605" s="386" t="s">
        <v>1184</v>
      </c>
      <c r="C605" s="289">
        <v>2020</v>
      </c>
      <c r="D605" s="486">
        <v>3000</v>
      </c>
    </row>
    <row r="606" spans="1:4" ht="55.2">
      <c r="A606" s="289">
        <v>51</v>
      </c>
      <c r="B606" s="386" t="s">
        <v>1184</v>
      </c>
      <c r="C606" s="289">
        <v>2020</v>
      </c>
      <c r="D606" s="486">
        <v>3000</v>
      </c>
    </row>
    <row r="607" spans="1:4" ht="41.4">
      <c r="A607" s="289">
        <v>52</v>
      </c>
      <c r="B607" s="386" t="s">
        <v>1185</v>
      </c>
      <c r="C607" s="289">
        <v>2020</v>
      </c>
      <c r="D607" s="487">
        <v>2750</v>
      </c>
    </row>
    <row r="608" spans="1:4">
      <c r="A608" s="289">
        <v>53</v>
      </c>
      <c r="B608" s="386" t="s">
        <v>1186</v>
      </c>
      <c r="C608" s="298"/>
      <c r="D608" s="291">
        <v>5380</v>
      </c>
    </row>
    <row r="609" spans="1:4">
      <c r="A609" s="289">
        <v>54</v>
      </c>
      <c r="B609" s="386" t="s">
        <v>1187</v>
      </c>
      <c r="C609" s="289">
        <v>2021</v>
      </c>
      <c r="D609" s="291">
        <v>2500</v>
      </c>
    </row>
    <row r="610" spans="1:4" ht="27.6">
      <c r="A610" s="289">
        <v>55</v>
      </c>
      <c r="B610" s="386" t="s">
        <v>1188</v>
      </c>
      <c r="C610" s="289">
        <v>2021</v>
      </c>
      <c r="D610" s="291">
        <v>9100</v>
      </c>
    </row>
    <row r="611" spans="1:4" ht="27.6">
      <c r="A611" s="289">
        <v>56</v>
      </c>
      <c r="B611" s="386" t="s">
        <v>1189</v>
      </c>
      <c r="C611" s="289">
        <v>2021</v>
      </c>
      <c r="D611" s="291">
        <v>1471.86</v>
      </c>
    </row>
    <row r="612" spans="1:4" ht="27.6">
      <c r="A612" s="289">
        <v>57</v>
      </c>
      <c r="B612" s="386" t="s">
        <v>1190</v>
      </c>
      <c r="C612" s="289">
        <v>2021</v>
      </c>
      <c r="D612" s="488" t="s">
        <v>1191</v>
      </c>
    </row>
    <row r="613" spans="1:4">
      <c r="A613" s="289">
        <v>58</v>
      </c>
      <c r="B613" s="386" t="s">
        <v>1192</v>
      </c>
      <c r="C613" s="289">
        <v>2021</v>
      </c>
      <c r="D613" s="291">
        <v>239</v>
      </c>
    </row>
    <row r="614" spans="1:4" ht="27.6">
      <c r="A614" s="289">
        <v>59</v>
      </c>
      <c r="B614" s="386" t="s">
        <v>1193</v>
      </c>
      <c r="C614" s="289">
        <v>2021</v>
      </c>
      <c r="D614" s="291">
        <v>7700</v>
      </c>
    </row>
    <row r="615" spans="1:4">
      <c r="A615" s="289">
        <v>60</v>
      </c>
      <c r="B615" s="386" t="s">
        <v>1194</v>
      </c>
      <c r="C615" s="289">
        <v>2021</v>
      </c>
      <c r="D615" s="291">
        <v>515</v>
      </c>
    </row>
    <row r="616" spans="1:4">
      <c r="A616" s="289">
        <v>61</v>
      </c>
      <c r="B616" s="386" t="s">
        <v>1194</v>
      </c>
      <c r="C616" s="289">
        <v>2021</v>
      </c>
      <c r="D616" s="291">
        <v>515</v>
      </c>
    </row>
    <row r="617" spans="1:4">
      <c r="A617" s="289">
        <v>62</v>
      </c>
      <c r="B617" s="386" t="s">
        <v>1195</v>
      </c>
      <c r="C617" s="289">
        <v>2021</v>
      </c>
      <c r="D617" s="291">
        <v>515</v>
      </c>
    </row>
    <row r="618" spans="1:4">
      <c r="A618" s="289">
        <v>63</v>
      </c>
      <c r="B618" s="386" t="s">
        <v>1194</v>
      </c>
      <c r="C618" s="289">
        <v>2021</v>
      </c>
      <c r="D618" s="291">
        <v>515</v>
      </c>
    </row>
    <row r="619" spans="1:4">
      <c r="A619" s="289">
        <v>64</v>
      </c>
      <c r="B619" s="386" t="s">
        <v>1194</v>
      </c>
      <c r="C619" s="289">
        <v>2021</v>
      </c>
      <c r="D619" s="291">
        <v>515</v>
      </c>
    </row>
    <row r="620" spans="1:4">
      <c r="A620" s="289">
        <v>65</v>
      </c>
      <c r="B620" s="386" t="s">
        <v>1194</v>
      </c>
      <c r="C620" s="289">
        <v>2021</v>
      </c>
      <c r="D620" s="291">
        <v>515</v>
      </c>
    </row>
    <row r="621" spans="1:4">
      <c r="A621" s="289">
        <v>66</v>
      </c>
      <c r="B621" s="386" t="s">
        <v>1196</v>
      </c>
      <c r="C621" s="289">
        <v>2021</v>
      </c>
      <c r="D621" s="291">
        <v>205</v>
      </c>
    </row>
    <row r="622" spans="1:4">
      <c r="A622" s="289">
        <v>67</v>
      </c>
      <c r="B622" s="386" t="s">
        <v>1197</v>
      </c>
      <c r="C622" s="289">
        <v>2021</v>
      </c>
      <c r="D622" s="291">
        <v>1377</v>
      </c>
    </row>
    <row r="623" spans="1:4">
      <c r="A623" s="289">
        <v>68</v>
      </c>
      <c r="B623" s="386" t="s">
        <v>1196</v>
      </c>
      <c r="C623" s="289">
        <v>2021</v>
      </c>
      <c r="D623" s="291">
        <v>205</v>
      </c>
    </row>
    <row r="624" spans="1:4" ht="27.6">
      <c r="A624" s="289">
        <v>69</v>
      </c>
      <c r="B624" s="386" t="s">
        <v>1198</v>
      </c>
      <c r="C624" s="289">
        <v>2021</v>
      </c>
      <c r="D624" s="291">
        <v>2300</v>
      </c>
    </row>
    <row r="625" spans="1:4">
      <c r="A625" s="289">
        <v>70</v>
      </c>
      <c r="B625" s="386" t="s">
        <v>1199</v>
      </c>
      <c r="C625" s="289">
        <v>2022</v>
      </c>
      <c r="D625" s="291">
        <v>642.05999999999995</v>
      </c>
    </row>
    <row r="626" spans="1:4">
      <c r="A626" s="289">
        <v>71</v>
      </c>
      <c r="B626" s="386" t="s">
        <v>1200</v>
      </c>
      <c r="C626" s="289">
        <v>2022</v>
      </c>
      <c r="D626" s="291">
        <v>749.99</v>
      </c>
    </row>
    <row r="627" spans="1:4" ht="27.6">
      <c r="A627" s="289">
        <v>72</v>
      </c>
      <c r="B627" s="386" t="s">
        <v>1201</v>
      </c>
      <c r="C627" s="289">
        <v>2022</v>
      </c>
      <c r="D627" s="291">
        <v>1300</v>
      </c>
    </row>
    <row r="628" spans="1:4">
      <c r="A628" s="289">
        <v>73</v>
      </c>
      <c r="B628" s="386" t="s">
        <v>1202</v>
      </c>
      <c r="C628" s="289">
        <v>2022</v>
      </c>
      <c r="D628" s="291">
        <v>259</v>
      </c>
    </row>
    <row r="629" spans="1:4">
      <c r="A629" s="289">
        <v>74</v>
      </c>
      <c r="B629" s="386" t="s">
        <v>1202</v>
      </c>
      <c r="C629" s="289">
        <v>2022</v>
      </c>
      <c r="D629" s="291">
        <v>269</v>
      </c>
    </row>
    <row r="630" spans="1:4">
      <c r="A630" s="289">
        <v>75</v>
      </c>
      <c r="B630" s="386" t="s">
        <v>1202</v>
      </c>
      <c r="C630" s="289">
        <v>2022</v>
      </c>
      <c r="D630" s="291">
        <v>269</v>
      </c>
    </row>
    <row r="631" spans="1:4">
      <c r="A631" s="289">
        <v>76</v>
      </c>
      <c r="B631" s="386" t="s">
        <v>1203</v>
      </c>
      <c r="C631" s="289">
        <v>2022</v>
      </c>
      <c r="D631" s="291">
        <v>429.99</v>
      </c>
    </row>
    <row r="632" spans="1:4" ht="27.6">
      <c r="A632" s="289">
        <v>77</v>
      </c>
      <c r="B632" s="386" t="s">
        <v>1204</v>
      </c>
      <c r="C632" s="289">
        <v>2022</v>
      </c>
      <c r="D632" s="291">
        <v>3600</v>
      </c>
    </row>
    <row r="633" spans="1:4">
      <c r="A633" s="289">
        <v>78</v>
      </c>
      <c r="B633" s="386" t="s">
        <v>1205</v>
      </c>
      <c r="C633" s="289">
        <v>2022</v>
      </c>
      <c r="D633" s="291">
        <v>1200</v>
      </c>
    </row>
    <row r="634" spans="1:4" ht="27.6">
      <c r="A634" s="289">
        <v>79</v>
      </c>
      <c r="B634" s="386" t="s">
        <v>1206</v>
      </c>
      <c r="C634" s="289">
        <v>2022</v>
      </c>
      <c r="D634" s="291">
        <v>8000</v>
      </c>
    </row>
    <row r="635" spans="1:4" ht="27.6">
      <c r="A635" s="289">
        <v>80</v>
      </c>
      <c r="B635" s="386" t="s">
        <v>1207</v>
      </c>
      <c r="C635" s="289">
        <v>2023</v>
      </c>
      <c r="D635" s="291">
        <v>770</v>
      </c>
    </row>
    <row r="636" spans="1:4" ht="41.4">
      <c r="A636" s="289">
        <v>81</v>
      </c>
      <c r="B636" s="386" t="s">
        <v>1208</v>
      </c>
      <c r="C636" s="289">
        <v>2023</v>
      </c>
      <c r="D636" s="291">
        <v>4439.07</v>
      </c>
    </row>
    <row r="637" spans="1:4">
      <c r="A637" s="289">
        <v>82</v>
      </c>
      <c r="B637" s="386" t="s">
        <v>1209</v>
      </c>
      <c r="C637" s="289">
        <v>2023</v>
      </c>
      <c r="D637" s="291">
        <v>2778.57</v>
      </c>
    </row>
    <row r="638" spans="1:4">
      <c r="A638" s="289">
        <v>83</v>
      </c>
      <c r="B638" s="386" t="s">
        <v>1210</v>
      </c>
      <c r="C638" s="289">
        <v>2023</v>
      </c>
      <c r="D638" s="291">
        <v>198.03</v>
      </c>
    </row>
    <row r="639" spans="1:4">
      <c r="A639" s="289">
        <v>84</v>
      </c>
      <c r="B639" s="386" t="s">
        <v>1211</v>
      </c>
      <c r="C639" s="289">
        <v>2023</v>
      </c>
      <c r="D639" s="291">
        <v>2000</v>
      </c>
    </row>
    <row r="640" spans="1:4">
      <c r="A640" s="289">
        <v>85</v>
      </c>
      <c r="B640" s="386" t="s">
        <v>1212</v>
      </c>
      <c r="C640" s="289">
        <v>2023</v>
      </c>
      <c r="D640" s="291">
        <v>4850</v>
      </c>
    </row>
    <row r="641" spans="1:4">
      <c r="A641" s="289">
        <v>86</v>
      </c>
      <c r="B641" s="386" t="s">
        <v>1213</v>
      </c>
      <c r="C641" s="289">
        <v>2023</v>
      </c>
      <c r="D641" s="291">
        <v>5200</v>
      </c>
    </row>
    <row r="642" spans="1:4">
      <c r="A642" s="289"/>
      <c r="B642" s="298"/>
      <c r="C642" s="298" t="s">
        <v>1214</v>
      </c>
      <c r="D642" s="491">
        <f>SUM(D613:D641)</f>
        <v>52070.71</v>
      </c>
    </row>
    <row r="644" spans="1:4">
      <c r="A644" s="373" t="s">
        <v>37</v>
      </c>
      <c r="B644" s="932" t="s">
        <v>1243</v>
      </c>
      <c r="C644" s="932"/>
    </row>
    <row r="645" spans="1:4" ht="27.6">
      <c r="A645" s="283" t="s">
        <v>11</v>
      </c>
      <c r="B645" s="283" t="s">
        <v>12</v>
      </c>
      <c r="C645" s="283" t="s">
        <v>13</v>
      </c>
      <c r="D645" s="284" t="s">
        <v>75</v>
      </c>
    </row>
    <row r="646" spans="1:4">
      <c r="A646" s="10" t="s">
        <v>47</v>
      </c>
      <c r="B646" s="386" t="s">
        <v>1247</v>
      </c>
      <c r="C646" s="289">
        <v>2012</v>
      </c>
      <c r="D646" s="385">
        <v>1822</v>
      </c>
    </row>
    <row r="647" spans="1:4">
      <c r="A647" s="289" t="s">
        <v>48</v>
      </c>
      <c r="B647" s="386" t="s">
        <v>1248</v>
      </c>
      <c r="C647" s="289">
        <v>2012</v>
      </c>
      <c r="D647" s="387">
        <v>3000</v>
      </c>
    </row>
    <row r="648" spans="1:4">
      <c r="A648" s="289" t="s">
        <v>49</v>
      </c>
      <c r="B648" s="386" t="s">
        <v>1249</v>
      </c>
      <c r="C648" s="289">
        <v>2014</v>
      </c>
      <c r="D648" s="387">
        <v>2970</v>
      </c>
    </row>
    <row r="649" spans="1:4">
      <c r="A649" s="289" t="s">
        <v>50</v>
      </c>
      <c r="B649" s="386" t="s">
        <v>1250</v>
      </c>
      <c r="C649" s="289">
        <v>2012</v>
      </c>
      <c r="D649" s="387">
        <v>500</v>
      </c>
    </row>
    <row r="650" spans="1:4">
      <c r="A650" s="289" t="s">
        <v>160</v>
      </c>
      <c r="B650" s="386" t="s">
        <v>1251</v>
      </c>
      <c r="C650" s="289">
        <v>2014</v>
      </c>
      <c r="D650" s="387">
        <v>1489</v>
      </c>
    </row>
    <row r="651" spans="1:4">
      <c r="A651" s="289" t="s">
        <v>162</v>
      </c>
      <c r="B651" s="386" t="s">
        <v>1252</v>
      </c>
      <c r="C651" s="289">
        <v>2016</v>
      </c>
      <c r="D651" s="387">
        <v>4575</v>
      </c>
    </row>
    <row r="652" spans="1:4">
      <c r="A652" s="289" t="s">
        <v>164</v>
      </c>
      <c r="B652" s="386" t="s">
        <v>1253</v>
      </c>
      <c r="C652" s="289">
        <v>2016</v>
      </c>
      <c r="D652" s="387">
        <v>2450</v>
      </c>
    </row>
    <row r="653" spans="1:4">
      <c r="A653" s="289" t="s">
        <v>166</v>
      </c>
      <c r="B653" s="386" t="s">
        <v>1254</v>
      </c>
      <c r="C653" s="289">
        <v>2018</v>
      </c>
      <c r="D653" s="387">
        <v>3198</v>
      </c>
    </row>
    <row r="654" spans="1:4">
      <c r="A654" s="289" t="s">
        <v>168</v>
      </c>
      <c r="B654" s="386" t="s">
        <v>1255</v>
      </c>
      <c r="C654" s="289">
        <v>2016</v>
      </c>
      <c r="D654" s="387">
        <v>2300</v>
      </c>
    </row>
    <row r="655" spans="1:4">
      <c r="A655" s="289" t="s">
        <v>170</v>
      </c>
      <c r="B655" s="386" t="s">
        <v>1256</v>
      </c>
      <c r="C655" s="289">
        <v>2020</v>
      </c>
      <c r="D655" s="387">
        <v>2000</v>
      </c>
    </row>
    <row r="656" spans="1:4">
      <c r="A656" s="289" t="s">
        <v>172</v>
      </c>
      <c r="B656" s="386" t="s">
        <v>1257</v>
      </c>
      <c r="C656" s="289">
        <v>2023</v>
      </c>
      <c r="D656" s="387">
        <v>1100</v>
      </c>
    </row>
    <row r="657" spans="1:5">
      <c r="D657" s="292">
        <f>SUM(D646:D656)</f>
        <v>25404</v>
      </c>
    </row>
    <row r="659" spans="1:5">
      <c r="A659" s="373" t="s">
        <v>37</v>
      </c>
      <c r="B659" s="746" t="s">
        <v>1278</v>
      </c>
    </row>
    <row r="660" spans="1:5" ht="57.6">
      <c r="A660" s="544" t="s">
        <v>11</v>
      </c>
      <c r="B660" s="544" t="s">
        <v>12</v>
      </c>
      <c r="C660" s="544" t="s">
        <v>13</v>
      </c>
      <c r="D660" s="544" t="s">
        <v>1495</v>
      </c>
      <c r="E660" s="545" t="s">
        <v>75</v>
      </c>
    </row>
    <row r="661" spans="1:5" ht="43.2">
      <c r="A661" s="546">
        <v>1</v>
      </c>
      <c r="B661" s="547" t="s">
        <v>1496</v>
      </c>
      <c r="C661" s="548">
        <v>2022</v>
      </c>
      <c r="D661" s="546">
        <v>50</v>
      </c>
      <c r="E661" s="549">
        <v>184992</v>
      </c>
    </row>
    <row r="662" spans="1:5">
      <c r="A662" s="548">
        <v>2</v>
      </c>
      <c r="B662" s="547" t="s">
        <v>1497</v>
      </c>
      <c r="C662" s="548">
        <v>2016</v>
      </c>
      <c r="D662" s="548">
        <v>1</v>
      </c>
      <c r="E662" s="550">
        <v>6455</v>
      </c>
    </row>
    <row r="663" spans="1:5">
      <c r="A663" s="548">
        <v>3</v>
      </c>
      <c r="B663" s="547" t="s">
        <v>1498</v>
      </c>
      <c r="C663" s="548">
        <v>2022</v>
      </c>
      <c r="D663" s="548">
        <v>2</v>
      </c>
      <c r="E663" s="550">
        <v>92545.2</v>
      </c>
    </row>
    <row r="664" spans="1:5">
      <c r="A664" s="548">
        <v>4</v>
      </c>
      <c r="B664" s="547" t="s">
        <v>1499</v>
      </c>
      <c r="C664" s="548">
        <v>2022</v>
      </c>
      <c r="D664" s="548">
        <v>1</v>
      </c>
      <c r="E664" s="550">
        <v>26493.46</v>
      </c>
    </row>
    <row r="665" spans="1:5">
      <c r="A665" s="548">
        <v>5</v>
      </c>
      <c r="B665" s="547" t="s">
        <v>1500</v>
      </c>
      <c r="C665" s="548">
        <v>2022</v>
      </c>
      <c r="D665" s="548">
        <v>2</v>
      </c>
      <c r="E665" s="550">
        <v>36748.83</v>
      </c>
    </row>
    <row r="666" spans="1:5">
      <c r="A666" s="548">
        <v>6</v>
      </c>
      <c r="B666" s="547" t="s">
        <v>1501</v>
      </c>
      <c r="C666" s="548">
        <v>2022</v>
      </c>
      <c r="D666" s="548">
        <v>1</v>
      </c>
      <c r="E666" s="550">
        <v>32611.41</v>
      </c>
    </row>
    <row r="667" spans="1:5">
      <c r="A667" s="548">
        <v>7</v>
      </c>
      <c r="B667" s="547" t="s">
        <v>1502</v>
      </c>
      <c r="C667" s="548">
        <v>2022</v>
      </c>
      <c r="D667" s="548">
        <v>1</v>
      </c>
      <c r="E667" s="550">
        <v>10608.75</v>
      </c>
    </row>
    <row r="668" spans="1:5">
      <c r="A668" s="548">
        <v>8</v>
      </c>
      <c r="B668" s="547" t="s">
        <v>1503</v>
      </c>
      <c r="C668" s="548">
        <v>2022</v>
      </c>
      <c r="D668" s="548">
        <v>2</v>
      </c>
      <c r="E668" s="550">
        <v>1331.7</v>
      </c>
    </row>
    <row r="669" spans="1:5">
      <c r="A669" s="548">
        <v>9</v>
      </c>
      <c r="B669" s="547" t="s">
        <v>1504</v>
      </c>
      <c r="C669" s="548">
        <v>2022</v>
      </c>
      <c r="D669" s="548">
        <v>1</v>
      </c>
      <c r="E669" s="550">
        <v>6181</v>
      </c>
    </row>
    <row r="670" spans="1:5">
      <c r="A670" s="548">
        <v>10</v>
      </c>
      <c r="B670" s="547" t="s">
        <v>1505</v>
      </c>
      <c r="C670" s="548">
        <v>2023</v>
      </c>
      <c r="D670" s="548">
        <v>1</v>
      </c>
      <c r="E670" s="550">
        <v>64024</v>
      </c>
    </row>
    <row r="671" spans="1:5">
      <c r="A671" s="548">
        <v>11</v>
      </c>
      <c r="B671" s="547" t="s">
        <v>1506</v>
      </c>
      <c r="C671" s="548">
        <v>2023</v>
      </c>
      <c r="D671" s="548">
        <v>1</v>
      </c>
      <c r="E671" s="550" t="s">
        <v>1507</v>
      </c>
    </row>
    <row r="672" spans="1:5">
      <c r="A672" s="548">
        <v>12</v>
      </c>
      <c r="B672" s="547" t="s">
        <v>1508</v>
      </c>
      <c r="C672" s="548">
        <v>2021</v>
      </c>
      <c r="D672" s="548">
        <v>1</v>
      </c>
      <c r="E672" s="550">
        <v>1765.1</v>
      </c>
    </row>
    <row r="673" spans="1:5">
      <c r="A673" s="548">
        <v>13</v>
      </c>
      <c r="B673" s="547" t="s">
        <v>1509</v>
      </c>
      <c r="C673" s="548">
        <v>2022</v>
      </c>
      <c r="D673" s="548">
        <v>1</v>
      </c>
      <c r="E673" s="550">
        <v>4046.7</v>
      </c>
    </row>
    <row r="674" spans="1:5" ht="28.8">
      <c r="A674" s="546">
        <v>14</v>
      </c>
      <c r="B674" s="547" t="s">
        <v>1510</v>
      </c>
      <c r="C674" s="548">
        <v>2020</v>
      </c>
      <c r="D674" s="548">
        <v>1</v>
      </c>
      <c r="E674" s="550">
        <v>1968</v>
      </c>
    </row>
    <row r="675" spans="1:5">
      <c r="A675" s="548">
        <v>15</v>
      </c>
      <c r="B675" s="551" t="s">
        <v>1511</v>
      </c>
      <c r="C675" s="548">
        <v>2020</v>
      </c>
      <c r="D675" s="548">
        <v>1</v>
      </c>
      <c r="E675" s="550">
        <v>4920</v>
      </c>
    </row>
    <row r="676" spans="1:5" ht="28.8">
      <c r="A676" s="548">
        <v>16</v>
      </c>
      <c r="B676" s="547" t="s">
        <v>1512</v>
      </c>
      <c r="C676" s="548">
        <v>2021</v>
      </c>
      <c r="D676" s="548">
        <v>1</v>
      </c>
      <c r="E676" s="550">
        <v>2767.5</v>
      </c>
    </row>
    <row r="677" spans="1:5">
      <c r="A677" s="548">
        <v>17</v>
      </c>
      <c r="B677" s="547" t="s">
        <v>1513</v>
      </c>
      <c r="C677" s="548">
        <v>2022</v>
      </c>
      <c r="D677" s="548">
        <v>5</v>
      </c>
      <c r="E677" s="550" t="s">
        <v>1514</v>
      </c>
    </row>
    <row r="678" spans="1:5">
      <c r="A678" s="548">
        <v>18</v>
      </c>
      <c r="B678" s="547" t="s">
        <v>1515</v>
      </c>
      <c r="C678" s="548">
        <v>2022</v>
      </c>
      <c r="D678" s="548">
        <v>1</v>
      </c>
      <c r="E678" s="550">
        <v>2706</v>
      </c>
    </row>
    <row r="679" spans="1:5">
      <c r="A679" s="548">
        <v>19</v>
      </c>
      <c r="B679" s="547" t="s">
        <v>1516</v>
      </c>
      <c r="C679" s="548">
        <v>2023</v>
      </c>
      <c r="D679" s="548">
        <v>1</v>
      </c>
      <c r="E679" s="550">
        <v>2200</v>
      </c>
    </row>
    <row r="680" spans="1:5">
      <c r="A680" s="548">
        <v>20</v>
      </c>
      <c r="B680" s="547" t="s">
        <v>1517</v>
      </c>
      <c r="C680" s="548">
        <v>2022</v>
      </c>
      <c r="D680" s="548">
        <v>2</v>
      </c>
      <c r="E680" s="550">
        <v>2100</v>
      </c>
    </row>
    <row r="681" spans="1:5">
      <c r="A681" s="548">
        <v>21</v>
      </c>
      <c r="B681" s="547" t="s">
        <v>1518</v>
      </c>
      <c r="C681" s="548">
        <v>2018</v>
      </c>
      <c r="D681" s="548">
        <v>1</v>
      </c>
      <c r="E681" s="550">
        <v>3400</v>
      </c>
    </row>
    <row r="682" spans="1:5">
      <c r="A682" s="548">
        <v>22</v>
      </c>
      <c r="B682" s="547" t="s">
        <v>1519</v>
      </c>
      <c r="C682" s="548">
        <v>2018</v>
      </c>
      <c r="D682" s="548">
        <v>1</v>
      </c>
      <c r="E682" s="550">
        <v>4500</v>
      </c>
    </row>
    <row r="683" spans="1:5">
      <c r="A683" s="548">
        <v>23</v>
      </c>
      <c r="B683" s="551" t="s">
        <v>1520</v>
      </c>
      <c r="C683" s="548">
        <v>2019</v>
      </c>
      <c r="D683" s="548">
        <v>1</v>
      </c>
      <c r="E683" s="550">
        <v>6455</v>
      </c>
    </row>
    <row r="684" spans="1:5">
      <c r="A684" s="548">
        <v>24</v>
      </c>
      <c r="B684" s="547" t="s">
        <v>1521</v>
      </c>
      <c r="C684" s="548">
        <v>2017</v>
      </c>
      <c r="D684" s="548">
        <v>1</v>
      </c>
      <c r="E684" s="550">
        <v>1800</v>
      </c>
    </row>
    <row r="685" spans="1:5">
      <c r="A685" s="289"/>
      <c r="B685" s="552"/>
      <c r="C685" s="289"/>
      <c r="D685" s="289"/>
      <c r="E685" s="553">
        <f>SUM(E661:E684)</f>
        <v>500619.65</v>
      </c>
    </row>
  </sheetData>
  <mergeCells count="14">
    <mergeCell ref="G3:I3"/>
    <mergeCell ref="B92:D92"/>
    <mergeCell ref="B234:C234"/>
    <mergeCell ref="A4:D4"/>
    <mergeCell ref="B49:E49"/>
    <mergeCell ref="B3:E3"/>
    <mergeCell ref="B71:D71"/>
    <mergeCell ref="B554:D554"/>
    <mergeCell ref="B644:C644"/>
    <mergeCell ref="B260:D260"/>
    <mergeCell ref="B342:D342"/>
    <mergeCell ref="B438:D438"/>
    <mergeCell ref="B468:D468"/>
    <mergeCell ref="B531:D53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J590"/>
  <sheetViews>
    <sheetView workbookViewId="0">
      <selection activeCell="B572" sqref="B572"/>
    </sheetView>
  </sheetViews>
  <sheetFormatPr defaultColWidth="9.109375" defaultRowHeight="14.4"/>
  <cols>
    <col min="2" max="2" width="38.109375" customWidth="1"/>
    <col min="3" max="3" width="12.6640625" customWidth="1"/>
    <col min="4" max="4" width="15.5546875" customWidth="1"/>
    <col min="5" max="5" width="16.21875" customWidth="1"/>
    <col min="10" max="10" width="14.44140625" bestFit="1" customWidth="1"/>
  </cols>
  <sheetData>
    <row r="4" spans="1:10">
      <c r="A4" s="77" t="s">
        <v>37</v>
      </c>
      <c r="B4" s="951" t="s">
        <v>83</v>
      </c>
      <c r="C4" s="952"/>
      <c r="D4" s="953"/>
      <c r="G4" s="933" t="s">
        <v>1691</v>
      </c>
      <c r="H4" s="933"/>
      <c r="I4" s="933"/>
      <c r="J4" s="94">
        <f>D37+D46+D115+D132+D153+D160+D179+D229+D256+D277+D296+D303+D343+D400+D464+D491+D543+D560+D570+E590</f>
        <v>1958618.5799999998</v>
      </c>
    </row>
    <row r="5" spans="1:10" ht="18.75" customHeight="1">
      <c r="A5" s="948" t="s">
        <v>17</v>
      </c>
      <c r="B5" s="949"/>
      <c r="C5" s="949"/>
      <c r="D5" s="950"/>
      <c r="E5" s="57"/>
      <c r="F5" s="6"/>
    </row>
    <row r="6" spans="1:10" ht="69" customHeight="1">
      <c r="A6" s="36" t="s">
        <v>11</v>
      </c>
      <c r="B6" s="36" t="s">
        <v>12</v>
      </c>
      <c r="C6" s="36" t="s">
        <v>13</v>
      </c>
      <c r="D6" s="62" t="s">
        <v>75</v>
      </c>
      <c r="E6" s="97" t="s">
        <v>147</v>
      </c>
      <c r="F6" s="6"/>
    </row>
    <row r="7" spans="1:10" ht="28.8">
      <c r="A7" s="13">
        <v>1</v>
      </c>
      <c r="B7" s="84" t="s">
        <v>128</v>
      </c>
      <c r="C7" s="85" t="s">
        <v>104</v>
      </c>
      <c r="D7" s="120">
        <v>3999.99</v>
      </c>
      <c r="E7" s="98" t="s">
        <v>146</v>
      </c>
      <c r="F7" s="6"/>
    </row>
    <row r="8" spans="1:10">
      <c r="A8" s="13">
        <v>2</v>
      </c>
      <c r="B8" s="84" t="s">
        <v>129</v>
      </c>
      <c r="C8" s="85" t="s">
        <v>111</v>
      </c>
      <c r="D8" s="120">
        <v>4194.3</v>
      </c>
      <c r="E8" s="98" t="s">
        <v>146</v>
      </c>
    </row>
    <row r="9" spans="1:10">
      <c r="A9" s="13">
        <v>3</v>
      </c>
      <c r="B9" s="84" t="s">
        <v>129</v>
      </c>
      <c r="C9" s="85" t="s">
        <v>111</v>
      </c>
      <c r="D9" s="120">
        <v>4194.3</v>
      </c>
      <c r="E9" s="98" t="s">
        <v>146</v>
      </c>
    </row>
    <row r="10" spans="1:10">
      <c r="A10" s="13">
        <v>4</v>
      </c>
      <c r="B10" s="84" t="s">
        <v>129</v>
      </c>
      <c r="C10" s="85" t="s">
        <v>111</v>
      </c>
      <c r="D10" s="120">
        <v>4194.3</v>
      </c>
      <c r="E10" s="98" t="s">
        <v>146</v>
      </c>
    </row>
    <row r="11" spans="1:10">
      <c r="A11" s="13">
        <v>5</v>
      </c>
      <c r="B11" s="84" t="s">
        <v>129</v>
      </c>
      <c r="C11" s="85" t="s">
        <v>111</v>
      </c>
      <c r="D11" s="120">
        <v>4194.3</v>
      </c>
      <c r="E11" s="98" t="s">
        <v>146</v>
      </c>
    </row>
    <row r="12" spans="1:10">
      <c r="A12" s="13">
        <v>6</v>
      </c>
      <c r="B12" s="84" t="s">
        <v>129</v>
      </c>
      <c r="C12" s="85" t="s">
        <v>111</v>
      </c>
      <c r="D12" s="120">
        <v>4194.3</v>
      </c>
      <c r="E12" s="98" t="s">
        <v>146</v>
      </c>
    </row>
    <row r="13" spans="1:10">
      <c r="A13" s="13">
        <v>7</v>
      </c>
      <c r="B13" s="84" t="s">
        <v>129</v>
      </c>
      <c r="C13" s="85" t="s">
        <v>111</v>
      </c>
      <c r="D13" s="120">
        <v>4194.3</v>
      </c>
      <c r="E13" s="98" t="s">
        <v>146</v>
      </c>
    </row>
    <row r="14" spans="1:10">
      <c r="A14" s="13">
        <v>8</v>
      </c>
      <c r="B14" s="84" t="s">
        <v>129</v>
      </c>
      <c r="C14" s="85" t="s">
        <v>111</v>
      </c>
      <c r="D14" s="120">
        <v>4194.3</v>
      </c>
      <c r="E14" s="98" t="s">
        <v>146</v>
      </c>
    </row>
    <row r="15" spans="1:10">
      <c r="A15" s="13">
        <v>9</v>
      </c>
      <c r="B15" s="84" t="s">
        <v>129</v>
      </c>
      <c r="C15" s="85" t="s">
        <v>111</v>
      </c>
      <c r="D15" s="120">
        <v>4194.3</v>
      </c>
      <c r="E15" s="98" t="s">
        <v>146</v>
      </c>
    </row>
    <row r="16" spans="1:10">
      <c r="A16" s="13">
        <v>10</v>
      </c>
      <c r="B16" s="84" t="s">
        <v>129</v>
      </c>
      <c r="C16" s="85" t="s">
        <v>111</v>
      </c>
      <c r="D16" s="120">
        <v>4194.3</v>
      </c>
      <c r="E16" s="98" t="s">
        <v>146</v>
      </c>
    </row>
    <row r="17" spans="1:6">
      <c r="A17" s="13">
        <v>11</v>
      </c>
      <c r="B17" s="84" t="s">
        <v>129</v>
      </c>
      <c r="C17" s="85" t="s">
        <v>111</v>
      </c>
      <c r="D17" s="120">
        <v>4194.3</v>
      </c>
      <c r="E17" s="98" t="s">
        <v>146</v>
      </c>
    </row>
    <row r="18" spans="1:6">
      <c r="A18" s="13">
        <v>12</v>
      </c>
      <c r="B18" s="84" t="s">
        <v>130</v>
      </c>
      <c r="C18" s="85" t="s">
        <v>111</v>
      </c>
      <c r="D18" s="120">
        <v>13465</v>
      </c>
      <c r="E18" s="98" t="s">
        <v>146</v>
      </c>
      <c r="F18" s="6"/>
    </row>
    <row r="19" spans="1:6">
      <c r="A19" s="13">
        <v>13</v>
      </c>
      <c r="B19" s="84" t="s">
        <v>131</v>
      </c>
      <c r="C19" s="85">
        <v>2016</v>
      </c>
      <c r="D19" s="120">
        <v>1082.19</v>
      </c>
      <c r="E19" s="98" t="s">
        <v>146</v>
      </c>
      <c r="F19" s="93"/>
    </row>
    <row r="20" spans="1:6" ht="28.8">
      <c r="A20" s="13">
        <v>14</v>
      </c>
      <c r="B20" s="84" t="s">
        <v>132</v>
      </c>
      <c r="C20" s="85">
        <v>2018</v>
      </c>
      <c r="D20" s="120">
        <v>1200</v>
      </c>
      <c r="E20" s="98" t="s">
        <v>146</v>
      </c>
      <c r="F20" s="93"/>
    </row>
    <row r="21" spans="1:6" ht="28.8">
      <c r="A21" s="13">
        <v>15</v>
      </c>
      <c r="B21" s="84" t="s">
        <v>133</v>
      </c>
      <c r="C21" s="85">
        <v>2019</v>
      </c>
      <c r="D21" s="120">
        <v>1125.92</v>
      </c>
      <c r="E21" s="98" t="s">
        <v>146</v>
      </c>
      <c r="F21" s="93"/>
    </row>
    <row r="22" spans="1:6">
      <c r="A22" s="13">
        <v>16</v>
      </c>
      <c r="B22" s="84" t="s">
        <v>134</v>
      </c>
      <c r="C22" s="85">
        <v>2016</v>
      </c>
      <c r="D22" s="120">
        <v>4018</v>
      </c>
      <c r="E22" s="4" t="s">
        <v>146</v>
      </c>
      <c r="F22" s="90"/>
    </row>
    <row r="23" spans="1:6">
      <c r="A23" s="13">
        <v>17</v>
      </c>
      <c r="B23" s="84" t="s">
        <v>135</v>
      </c>
      <c r="C23" s="85">
        <v>2018</v>
      </c>
      <c r="D23" s="120">
        <v>884.3</v>
      </c>
      <c r="E23" s="4" t="s">
        <v>146</v>
      </c>
      <c r="F23" s="90"/>
    </row>
    <row r="24" spans="1:6">
      <c r="A24" s="13">
        <v>18</v>
      </c>
      <c r="B24" s="84" t="s">
        <v>135</v>
      </c>
      <c r="C24" s="85">
        <v>2018</v>
      </c>
      <c r="D24" s="120">
        <v>884.3</v>
      </c>
      <c r="E24" s="4" t="s">
        <v>146</v>
      </c>
      <c r="F24" s="90"/>
    </row>
    <row r="25" spans="1:6">
      <c r="A25" s="13">
        <v>19</v>
      </c>
      <c r="B25" s="84" t="s">
        <v>135</v>
      </c>
      <c r="C25" s="85">
        <v>2018</v>
      </c>
      <c r="D25" s="120">
        <v>884.3</v>
      </c>
      <c r="E25" s="4" t="s">
        <v>146</v>
      </c>
      <c r="F25" s="90"/>
    </row>
    <row r="26" spans="1:6">
      <c r="A26" s="13">
        <v>20</v>
      </c>
      <c r="B26" s="84" t="s">
        <v>136</v>
      </c>
      <c r="C26" s="85">
        <v>2020</v>
      </c>
      <c r="D26" s="120">
        <v>221.4</v>
      </c>
      <c r="E26" s="4" t="s">
        <v>146</v>
      </c>
      <c r="F26" s="90"/>
    </row>
    <row r="27" spans="1:6">
      <c r="A27" s="13">
        <v>21</v>
      </c>
      <c r="B27" s="84" t="s">
        <v>136</v>
      </c>
      <c r="C27" s="85">
        <v>2020</v>
      </c>
      <c r="D27" s="120">
        <v>221.4</v>
      </c>
      <c r="E27" s="4" t="s">
        <v>146</v>
      </c>
      <c r="F27" s="90"/>
    </row>
    <row r="28" spans="1:6">
      <c r="A28" s="13">
        <v>22</v>
      </c>
      <c r="B28" s="84" t="s">
        <v>137</v>
      </c>
      <c r="C28" s="85">
        <v>2016</v>
      </c>
      <c r="D28" s="120">
        <v>1110.2</v>
      </c>
      <c r="E28" s="4" t="s">
        <v>146</v>
      </c>
    </row>
    <row r="29" spans="1:6">
      <c r="A29" s="13">
        <v>23</v>
      </c>
      <c r="B29" s="44" t="s">
        <v>138</v>
      </c>
      <c r="C29" s="25">
        <v>2022</v>
      </c>
      <c r="D29" s="121">
        <v>1829</v>
      </c>
      <c r="E29" s="4" t="s">
        <v>143</v>
      </c>
      <c r="F29" s="90"/>
    </row>
    <row r="30" spans="1:6">
      <c r="A30" s="13">
        <v>24</v>
      </c>
      <c r="B30" s="44" t="s">
        <v>138</v>
      </c>
      <c r="C30" s="25">
        <v>2022</v>
      </c>
      <c r="D30" s="121">
        <v>1829</v>
      </c>
      <c r="E30" s="4" t="s">
        <v>143</v>
      </c>
      <c r="F30" s="90"/>
    </row>
    <row r="31" spans="1:6">
      <c r="A31" s="13">
        <v>25</v>
      </c>
      <c r="B31" s="44" t="s">
        <v>138</v>
      </c>
      <c r="C31" s="25">
        <v>2022</v>
      </c>
      <c r="D31" s="121">
        <v>1829</v>
      </c>
      <c r="E31" s="4" t="s">
        <v>143</v>
      </c>
      <c r="F31" s="90"/>
    </row>
    <row r="32" spans="1:6">
      <c r="A32" s="13">
        <v>26</v>
      </c>
      <c r="B32" s="44" t="s">
        <v>139</v>
      </c>
      <c r="C32" s="25">
        <v>2022</v>
      </c>
      <c r="D32" s="121">
        <v>1829</v>
      </c>
      <c r="E32" s="4" t="s">
        <v>143</v>
      </c>
      <c r="F32" s="90"/>
    </row>
    <row r="33" spans="1:6">
      <c r="A33" s="13">
        <v>27</v>
      </c>
      <c r="B33" s="44" t="s">
        <v>139</v>
      </c>
      <c r="C33" s="25">
        <v>2022</v>
      </c>
      <c r="D33" s="121">
        <v>1829</v>
      </c>
      <c r="E33" s="4" t="s">
        <v>143</v>
      </c>
      <c r="F33" s="90"/>
    </row>
    <row r="34" spans="1:6">
      <c r="A34" s="13">
        <v>28</v>
      </c>
      <c r="B34" s="31" t="s">
        <v>139</v>
      </c>
      <c r="C34" s="76">
        <v>2022</v>
      </c>
      <c r="D34" s="121">
        <v>1829</v>
      </c>
      <c r="E34" s="4" t="s">
        <v>143</v>
      </c>
      <c r="F34" s="90"/>
    </row>
    <row r="35" spans="1:6">
      <c r="A35" s="13">
        <v>29</v>
      </c>
      <c r="B35" s="86" t="s">
        <v>140</v>
      </c>
      <c r="C35" s="76">
        <v>2023</v>
      </c>
      <c r="D35" s="121">
        <v>2545</v>
      </c>
      <c r="E35" s="4" t="s">
        <v>146</v>
      </c>
    </row>
    <row r="36" spans="1:6">
      <c r="A36" s="13">
        <v>30</v>
      </c>
      <c r="B36" s="86" t="s">
        <v>141</v>
      </c>
      <c r="C36" s="76">
        <v>2023</v>
      </c>
      <c r="D36" s="121">
        <v>7347</v>
      </c>
      <c r="E36" s="4" t="s">
        <v>146</v>
      </c>
    </row>
    <row r="37" spans="1:6">
      <c r="A37" s="947"/>
      <c r="B37" s="947"/>
      <c r="C37" s="947"/>
      <c r="D37" s="122">
        <f>SUM(D7:D36)</f>
        <v>91906</v>
      </c>
    </row>
    <row r="39" spans="1:6" ht="14.4" customHeight="1">
      <c r="A39" s="128" t="s">
        <v>37</v>
      </c>
      <c r="B39" s="940" t="s">
        <v>190</v>
      </c>
      <c r="C39" s="941"/>
      <c r="D39" s="941"/>
    </row>
    <row r="40" spans="1:6" ht="57.6">
      <c r="A40" s="36" t="s">
        <v>11</v>
      </c>
      <c r="B40" s="36" t="s">
        <v>12</v>
      </c>
      <c r="C40" s="36" t="s">
        <v>13</v>
      </c>
      <c r="D40" s="62" t="s">
        <v>75</v>
      </c>
    </row>
    <row r="41" spans="1:6">
      <c r="A41" s="13">
        <v>2</v>
      </c>
      <c r="B41" s="132" t="s">
        <v>221</v>
      </c>
      <c r="C41" s="132">
        <v>2021</v>
      </c>
      <c r="D41" s="134">
        <v>3975</v>
      </c>
    </row>
    <row r="42" spans="1:6">
      <c r="A42" s="13">
        <v>3</v>
      </c>
      <c r="B42" s="132" t="s">
        <v>221</v>
      </c>
      <c r="C42" s="132">
        <v>2021</v>
      </c>
      <c r="D42" s="134">
        <v>3975</v>
      </c>
    </row>
    <row r="43" spans="1:6">
      <c r="A43" s="13">
        <v>4</v>
      </c>
      <c r="B43" s="132" t="s">
        <v>221</v>
      </c>
      <c r="C43" s="132">
        <v>2021</v>
      </c>
      <c r="D43" s="134">
        <v>3975</v>
      </c>
    </row>
    <row r="44" spans="1:6">
      <c r="A44" s="13">
        <v>5</v>
      </c>
      <c r="B44" s="132" t="s">
        <v>221</v>
      </c>
      <c r="C44" s="132">
        <v>2021</v>
      </c>
      <c r="D44" s="134">
        <v>3975</v>
      </c>
    </row>
    <row r="45" spans="1:6">
      <c r="A45" s="13">
        <v>8</v>
      </c>
      <c r="B45" s="132" t="s">
        <v>222</v>
      </c>
      <c r="C45" s="132">
        <v>2024</v>
      </c>
      <c r="D45" s="134">
        <v>499.99</v>
      </c>
    </row>
    <row r="46" spans="1:6">
      <c r="D46" s="112">
        <f>SUM(D41:D45)</f>
        <v>16399.990000000002</v>
      </c>
    </row>
    <row r="48" spans="1:6">
      <c r="A48" s="105" t="s">
        <v>37</v>
      </c>
      <c r="B48" s="934" t="s">
        <v>225</v>
      </c>
      <c r="C48" s="935"/>
      <c r="D48" s="935"/>
    </row>
    <row r="49" spans="1:5" ht="57.6">
      <c r="A49" s="146" t="s">
        <v>11</v>
      </c>
      <c r="B49" s="146" t="s">
        <v>12</v>
      </c>
      <c r="C49" s="147" t="s">
        <v>13</v>
      </c>
      <c r="D49" s="148" t="s">
        <v>75</v>
      </c>
      <c r="E49" s="141"/>
    </row>
    <row r="50" spans="1:5">
      <c r="A50" s="151">
        <v>1</v>
      </c>
      <c r="B50" s="152" t="s">
        <v>278</v>
      </c>
      <c r="C50" s="153">
        <v>2016</v>
      </c>
      <c r="D50" s="165">
        <v>3343</v>
      </c>
      <c r="E50" s="154" t="s">
        <v>246</v>
      </c>
    </row>
    <row r="51" spans="1:5">
      <c r="A51" s="151">
        <v>2</v>
      </c>
      <c r="B51" s="152" t="s">
        <v>279</v>
      </c>
      <c r="C51" s="153">
        <v>2016</v>
      </c>
      <c r="D51" s="165">
        <v>2283</v>
      </c>
      <c r="E51" s="154" t="s">
        <v>246</v>
      </c>
    </row>
    <row r="52" spans="1:5">
      <c r="A52" s="151">
        <v>3</v>
      </c>
      <c r="B52" s="155" t="s">
        <v>280</v>
      </c>
      <c r="C52" s="156">
        <v>2016</v>
      </c>
      <c r="D52" s="166">
        <v>2329</v>
      </c>
      <c r="E52" s="154" t="s">
        <v>250</v>
      </c>
    </row>
    <row r="53" spans="1:5">
      <c r="A53" s="151">
        <v>4</v>
      </c>
      <c r="B53" s="155" t="s">
        <v>281</v>
      </c>
      <c r="C53" s="156" t="s">
        <v>282</v>
      </c>
      <c r="D53" s="166">
        <v>4195</v>
      </c>
      <c r="E53" s="154" t="s">
        <v>250</v>
      </c>
    </row>
    <row r="54" spans="1:5">
      <c r="A54" s="151">
        <v>5</v>
      </c>
      <c r="B54" s="152" t="s">
        <v>283</v>
      </c>
      <c r="C54" s="153">
        <v>2017</v>
      </c>
      <c r="D54" s="165">
        <v>2146.35</v>
      </c>
      <c r="E54" s="154" t="s">
        <v>246</v>
      </c>
    </row>
    <row r="55" spans="1:5">
      <c r="A55" s="151">
        <v>6</v>
      </c>
      <c r="B55" s="152" t="s">
        <v>283</v>
      </c>
      <c r="C55" s="153">
        <v>2017</v>
      </c>
      <c r="D55" s="165">
        <v>2146.35</v>
      </c>
      <c r="E55" s="154" t="s">
        <v>246</v>
      </c>
    </row>
    <row r="56" spans="1:5">
      <c r="A56" s="151">
        <v>7</v>
      </c>
      <c r="B56" s="152" t="s">
        <v>284</v>
      </c>
      <c r="C56" s="153">
        <v>2017</v>
      </c>
      <c r="D56" s="165">
        <v>3099.6</v>
      </c>
      <c r="E56" s="154" t="s">
        <v>246</v>
      </c>
    </row>
    <row r="57" spans="1:5">
      <c r="A57" s="151">
        <v>8</v>
      </c>
      <c r="B57" s="157" t="s">
        <v>285</v>
      </c>
      <c r="C57" s="153">
        <v>2017</v>
      </c>
      <c r="D57" s="165">
        <v>2676.87</v>
      </c>
      <c r="E57" s="154" t="s">
        <v>246</v>
      </c>
    </row>
    <row r="58" spans="1:5">
      <c r="A58" s="151">
        <v>9</v>
      </c>
      <c r="B58" s="157" t="s">
        <v>285</v>
      </c>
      <c r="C58" s="153">
        <v>2017</v>
      </c>
      <c r="D58" s="165">
        <v>2676.87</v>
      </c>
      <c r="E58" s="154" t="s">
        <v>246</v>
      </c>
    </row>
    <row r="59" spans="1:5">
      <c r="A59" s="151">
        <v>10</v>
      </c>
      <c r="B59" s="157" t="s">
        <v>285</v>
      </c>
      <c r="C59" s="153">
        <v>2017</v>
      </c>
      <c r="D59" s="165">
        <v>2676.87</v>
      </c>
      <c r="E59" s="154" t="s">
        <v>246</v>
      </c>
    </row>
    <row r="60" spans="1:5">
      <c r="A60" s="151">
        <v>11</v>
      </c>
      <c r="B60" s="157" t="s">
        <v>285</v>
      </c>
      <c r="C60" s="153">
        <v>2017</v>
      </c>
      <c r="D60" s="165">
        <v>2676.87</v>
      </c>
      <c r="E60" s="154" t="s">
        <v>246</v>
      </c>
    </row>
    <row r="61" spans="1:5">
      <c r="A61" s="151">
        <v>12</v>
      </c>
      <c r="B61" s="158" t="s">
        <v>286</v>
      </c>
      <c r="C61" s="159">
        <v>2017</v>
      </c>
      <c r="D61" s="167">
        <v>3399</v>
      </c>
      <c r="E61" s="154" t="s">
        <v>252</v>
      </c>
    </row>
    <row r="62" spans="1:5">
      <c r="A62" s="151">
        <v>13</v>
      </c>
      <c r="B62" s="157" t="s">
        <v>287</v>
      </c>
      <c r="C62" s="153" t="s">
        <v>104</v>
      </c>
      <c r="D62" s="165">
        <v>270</v>
      </c>
      <c r="E62" s="154" t="s">
        <v>246</v>
      </c>
    </row>
    <row r="63" spans="1:5">
      <c r="A63" s="151">
        <v>14</v>
      </c>
      <c r="B63" s="158" t="s">
        <v>288</v>
      </c>
      <c r="C63" s="159">
        <v>2018</v>
      </c>
      <c r="D63" s="168">
        <v>3148.8</v>
      </c>
      <c r="E63" s="154" t="s">
        <v>252</v>
      </c>
    </row>
    <row r="64" spans="1:5">
      <c r="A64" s="151">
        <v>15</v>
      </c>
      <c r="B64" s="157" t="s">
        <v>289</v>
      </c>
      <c r="C64" s="153">
        <v>2019</v>
      </c>
      <c r="D64" s="165">
        <v>3321</v>
      </c>
      <c r="E64" s="154" t="s">
        <v>246</v>
      </c>
    </row>
    <row r="65" spans="1:5">
      <c r="A65" s="151">
        <v>16</v>
      </c>
      <c r="B65" s="160" t="s">
        <v>290</v>
      </c>
      <c r="C65" s="153">
        <v>2019</v>
      </c>
      <c r="D65" s="165">
        <v>300</v>
      </c>
      <c r="E65" s="154" t="s">
        <v>246</v>
      </c>
    </row>
    <row r="66" spans="1:5">
      <c r="A66" s="151">
        <v>17</v>
      </c>
      <c r="B66" s="160" t="s">
        <v>290</v>
      </c>
      <c r="C66" s="153">
        <v>2019</v>
      </c>
      <c r="D66" s="165">
        <v>300</v>
      </c>
      <c r="E66" s="154" t="s">
        <v>246</v>
      </c>
    </row>
    <row r="67" spans="1:5">
      <c r="A67" s="151">
        <v>18</v>
      </c>
      <c r="B67" s="160" t="s">
        <v>290</v>
      </c>
      <c r="C67" s="153">
        <v>2019</v>
      </c>
      <c r="D67" s="165">
        <v>300</v>
      </c>
      <c r="E67" s="154" t="s">
        <v>246</v>
      </c>
    </row>
    <row r="68" spans="1:5">
      <c r="A68" s="151">
        <v>19</v>
      </c>
      <c r="B68" s="154" t="s">
        <v>291</v>
      </c>
      <c r="C68" s="161">
        <v>2020</v>
      </c>
      <c r="D68" s="166">
        <v>2924</v>
      </c>
      <c r="E68" s="154" t="s">
        <v>246</v>
      </c>
    </row>
    <row r="69" spans="1:5">
      <c r="A69" s="151">
        <v>20</v>
      </c>
      <c r="B69" s="154" t="s">
        <v>291</v>
      </c>
      <c r="C69" s="161">
        <v>2020</v>
      </c>
      <c r="D69" s="166">
        <v>2924</v>
      </c>
      <c r="E69" s="154" t="s">
        <v>246</v>
      </c>
    </row>
    <row r="70" spans="1:5">
      <c r="A70" s="151">
        <v>21</v>
      </c>
      <c r="B70" s="154" t="s">
        <v>291</v>
      </c>
      <c r="C70" s="161">
        <v>2020</v>
      </c>
      <c r="D70" s="166">
        <v>2924</v>
      </c>
      <c r="E70" s="154" t="s">
        <v>246</v>
      </c>
    </row>
    <row r="71" spans="1:5">
      <c r="A71" s="151">
        <v>22</v>
      </c>
      <c r="B71" s="154" t="s">
        <v>291</v>
      </c>
      <c r="C71" s="161">
        <v>2020</v>
      </c>
      <c r="D71" s="166">
        <v>2924</v>
      </c>
      <c r="E71" s="154" t="s">
        <v>246</v>
      </c>
    </row>
    <row r="72" spans="1:5">
      <c r="A72" s="151">
        <v>23</v>
      </c>
      <c r="B72" s="160" t="s">
        <v>292</v>
      </c>
      <c r="C72" s="161">
        <v>2020</v>
      </c>
      <c r="D72" s="165">
        <v>324.3</v>
      </c>
      <c r="E72" s="154" t="s">
        <v>246</v>
      </c>
    </row>
    <row r="73" spans="1:5">
      <c r="A73" s="151">
        <v>24</v>
      </c>
      <c r="B73" s="160" t="s">
        <v>292</v>
      </c>
      <c r="C73" s="161">
        <v>2020</v>
      </c>
      <c r="D73" s="165">
        <v>324.3</v>
      </c>
      <c r="E73" s="154" t="s">
        <v>246</v>
      </c>
    </row>
    <row r="74" spans="1:5">
      <c r="A74" s="151">
        <v>25</v>
      </c>
      <c r="B74" s="158" t="s">
        <v>293</v>
      </c>
      <c r="C74" s="159">
        <v>2020</v>
      </c>
      <c r="D74" s="168">
        <v>4875</v>
      </c>
      <c r="E74" s="154" t="s">
        <v>252</v>
      </c>
    </row>
    <row r="75" spans="1:5">
      <c r="A75" s="151">
        <v>26</v>
      </c>
      <c r="B75" s="160" t="s">
        <v>294</v>
      </c>
      <c r="C75" s="161">
        <v>2021</v>
      </c>
      <c r="D75" s="165">
        <v>799.99</v>
      </c>
      <c r="E75" s="154" t="s">
        <v>246</v>
      </c>
    </row>
    <row r="76" spans="1:5">
      <c r="A76" s="151">
        <v>27</v>
      </c>
      <c r="B76" s="160" t="s">
        <v>294</v>
      </c>
      <c r="C76" s="161">
        <v>2021</v>
      </c>
      <c r="D76" s="165">
        <v>799.99</v>
      </c>
      <c r="E76" s="154" t="s">
        <v>246</v>
      </c>
    </row>
    <row r="77" spans="1:5">
      <c r="A77" s="151">
        <v>28</v>
      </c>
      <c r="B77" s="160" t="s">
        <v>294</v>
      </c>
      <c r="C77" s="161">
        <v>2021</v>
      </c>
      <c r="D77" s="165">
        <v>799.99</v>
      </c>
      <c r="E77" s="154" t="s">
        <v>246</v>
      </c>
    </row>
    <row r="78" spans="1:5">
      <c r="A78" s="151">
        <v>29</v>
      </c>
      <c r="B78" s="162" t="s">
        <v>295</v>
      </c>
      <c r="C78" s="161">
        <v>2021</v>
      </c>
      <c r="D78" s="165">
        <v>3930</v>
      </c>
      <c r="E78" s="154" t="s">
        <v>246</v>
      </c>
    </row>
    <row r="79" spans="1:5">
      <c r="A79" s="151">
        <v>30</v>
      </c>
      <c r="B79" s="162" t="s">
        <v>295</v>
      </c>
      <c r="C79" s="161">
        <v>2021</v>
      </c>
      <c r="D79" s="165">
        <v>3930</v>
      </c>
      <c r="E79" s="154" t="s">
        <v>246</v>
      </c>
    </row>
    <row r="80" spans="1:5">
      <c r="A80" s="151">
        <v>31</v>
      </c>
      <c r="B80" s="162" t="s">
        <v>295</v>
      </c>
      <c r="C80" s="161">
        <v>2021</v>
      </c>
      <c r="D80" s="165">
        <v>3930</v>
      </c>
      <c r="E80" s="154" t="s">
        <v>246</v>
      </c>
    </row>
    <row r="81" spans="1:5">
      <c r="A81" s="151">
        <v>32</v>
      </c>
      <c r="B81" s="162" t="s">
        <v>295</v>
      </c>
      <c r="C81" s="161">
        <v>2021</v>
      </c>
      <c r="D81" s="165">
        <v>3930</v>
      </c>
      <c r="E81" s="154" t="s">
        <v>246</v>
      </c>
    </row>
    <row r="82" spans="1:5">
      <c r="A82" s="151">
        <v>33</v>
      </c>
      <c r="B82" s="162" t="s">
        <v>296</v>
      </c>
      <c r="C82" s="161">
        <v>2021</v>
      </c>
      <c r="D82" s="169">
        <v>4100</v>
      </c>
      <c r="E82" s="154" t="s">
        <v>246</v>
      </c>
    </row>
    <row r="83" spans="1:5">
      <c r="A83" s="151">
        <v>34</v>
      </c>
      <c r="B83" s="162" t="s">
        <v>296</v>
      </c>
      <c r="C83" s="161">
        <v>2021</v>
      </c>
      <c r="D83" s="169">
        <v>4100</v>
      </c>
      <c r="E83" s="154" t="s">
        <v>246</v>
      </c>
    </row>
    <row r="84" spans="1:5">
      <c r="A84" s="151">
        <v>35</v>
      </c>
      <c r="B84" s="162" t="s">
        <v>296</v>
      </c>
      <c r="C84" s="161">
        <v>2021</v>
      </c>
      <c r="D84" s="169">
        <v>4100</v>
      </c>
      <c r="E84" s="154" t="s">
        <v>246</v>
      </c>
    </row>
    <row r="85" spans="1:5">
      <c r="A85" s="151">
        <v>36</v>
      </c>
      <c r="B85" s="162" t="s">
        <v>296</v>
      </c>
      <c r="C85" s="161">
        <v>2021</v>
      </c>
      <c r="D85" s="169">
        <v>4100</v>
      </c>
      <c r="E85" s="154" t="s">
        <v>246</v>
      </c>
    </row>
    <row r="86" spans="1:5">
      <c r="A86" s="151">
        <v>37</v>
      </c>
      <c r="B86" s="162" t="s">
        <v>296</v>
      </c>
      <c r="C86" s="161">
        <v>2021</v>
      </c>
      <c r="D86" s="169">
        <v>4100</v>
      </c>
      <c r="E86" s="154" t="s">
        <v>246</v>
      </c>
    </row>
    <row r="87" spans="1:5">
      <c r="A87" s="151">
        <v>38</v>
      </c>
      <c r="B87" s="162" t="s">
        <v>296</v>
      </c>
      <c r="C87" s="161">
        <v>2021</v>
      </c>
      <c r="D87" s="169">
        <v>4100</v>
      </c>
      <c r="E87" s="154" t="s">
        <v>246</v>
      </c>
    </row>
    <row r="88" spans="1:5">
      <c r="A88" s="151">
        <v>39</v>
      </c>
      <c r="B88" s="162" t="s">
        <v>297</v>
      </c>
      <c r="C88" s="161">
        <v>2021</v>
      </c>
      <c r="D88" s="169">
        <v>3025</v>
      </c>
      <c r="E88" s="154" t="s">
        <v>246</v>
      </c>
    </row>
    <row r="89" spans="1:5">
      <c r="A89" s="151">
        <v>40</v>
      </c>
      <c r="B89" s="162" t="s">
        <v>298</v>
      </c>
      <c r="C89" s="161">
        <v>2021</v>
      </c>
      <c r="D89" s="169">
        <v>3934</v>
      </c>
      <c r="E89" s="154" t="s">
        <v>246</v>
      </c>
    </row>
    <row r="90" spans="1:5">
      <c r="A90" s="151">
        <v>41</v>
      </c>
      <c r="B90" s="162" t="s">
        <v>298</v>
      </c>
      <c r="C90" s="161">
        <v>2021</v>
      </c>
      <c r="D90" s="169">
        <v>3934</v>
      </c>
      <c r="E90" s="154" t="s">
        <v>246</v>
      </c>
    </row>
    <row r="91" spans="1:5">
      <c r="A91" s="151">
        <v>42</v>
      </c>
      <c r="B91" s="162" t="s">
        <v>298</v>
      </c>
      <c r="C91" s="161">
        <v>2021</v>
      </c>
      <c r="D91" s="169">
        <v>3934</v>
      </c>
      <c r="E91" s="154" t="s">
        <v>246</v>
      </c>
    </row>
    <row r="92" spans="1:5">
      <c r="A92" s="151">
        <v>43</v>
      </c>
      <c r="B92" s="162" t="s">
        <v>298</v>
      </c>
      <c r="C92" s="161">
        <v>2021</v>
      </c>
      <c r="D92" s="169">
        <v>3934</v>
      </c>
      <c r="E92" s="154" t="s">
        <v>246</v>
      </c>
    </row>
    <row r="93" spans="1:5">
      <c r="A93" s="151">
        <v>44</v>
      </c>
      <c r="B93" s="162" t="s">
        <v>298</v>
      </c>
      <c r="C93" s="161">
        <v>2021</v>
      </c>
      <c r="D93" s="169">
        <v>3934</v>
      </c>
      <c r="E93" s="154" t="s">
        <v>246</v>
      </c>
    </row>
    <row r="94" spans="1:5">
      <c r="A94" s="151">
        <v>45</v>
      </c>
      <c r="B94" s="162" t="s">
        <v>298</v>
      </c>
      <c r="C94" s="161">
        <v>2021</v>
      </c>
      <c r="D94" s="169">
        <v>3934</v>
      </c>
      <c r="E94" s="154" t="s">
        <v>246</v>
      </c>
    </row>
    <row r="95" spans="1:5">
      <c r="A95" s="151">
        <v>46</v>
      </c>
      <c r="B95" s="162" t="s">
        <v>299</v>
      </c>
      <c r="C95" s="161">
        <v>2021</v>
      </c>
      <c r="D95" s="169">
        <v>2558.5700000000002</v>
      </c>
      <c r="E95" s="154" t="s">
        <v>246</v>
      </c>
    </row>
    <row r="96" spans="1:5">
      <c r="A96" s="151">
        <v>47</v>
      </c>
      <c r="B96" s="162" t="s">
        <v>299</v>
      </c>
      <c r="C96" s="161">
        <v>2021</v>
      </c>
      <c r="D96" s="169">
        <v>2558.5700000000002</v>
      </c>
      <c r="E96" s="154" t="s">
        <v>246</v>
      </c>
    </row>
    <row r="97" spans="1:5">
      <c r="A97" s="151">
        <v>48</v>
      </c>
      <c r="B97" s="162" t="s">
        <v>299</v>
      </c>
      <c r="C97" s="161">
        <v>2021</v>
      </c>
      <c r="D97" s="169">
        <v>2799</v>
      </c>
      <c r="E97" s="154" t="s">
        <v>246</v>
      </c>
    </row>
    <row r="98" spans="1:5">
      <c r="A98" s="151">
        <v>49</v>
      </c>
      <c r="B98" s="158" t="s">
        <v>293</v>
      </c>
      <c r="C98" s="159">
        <v>2021</v>
      </c>
      <c r="D98" s="168">
        <v>4875</v>
      </c>
      <c r="E98" s="154" t="s">
        <v>252</v>
      </c>
    </row>
    <row r="99" spans="1:5">
      <c r="A99" s="151">
        <v>50</v>
      </c>
      <c r="B99" s="162" t="s">
        <v>300</v>
      </c>
      <c r="C99" s="163">
        <v>2022</v>
      </c>
      <c r="D99" s="169">
        <v>3648</v>
      </c>
      <c r="E99" s="154" t="s">
        <v>246</v>
      </c>
    </row>
    <row r="100" spans="1:5">
      <c r="A100" s="151">
        <v>51</v>
      </c>
      <c r="B100" s="162" t="s">
        <v>300</v>
      </c>
      <c r="C100" s="163">
        <v>2022</v>
      </c>
      <c r="D100" s="169">
        <v>3648</v>
      </c>
      <c r="E100" s="154" t="s">
        <v>246</v>
      </c>
    </row>
    <row r="101" spans="1:5">
      <c r="A101" s="151">
        <v>52</v>
      </c>
      <c r="B101" s="162" t="s">
        <v>300</v>
      </c>
      <c r="C101" s="163">
        <v>2022</v>
      </c>
      <c r="D101" s="169">
        <v>3648</v>
      </c>
      <c r="E101" s="154" t="s">
        <v>246</v>
      </c>
    </row>
    <row r="102" spans="1:5">
      <c r="A102" s="151">
        <v>53</v>
      </c>
      <c r="B102" s="162" t="s">
        <v>300</v>
      </c>
      <c r="C102" s="163">
        <v>2022</v>
      </c>
      <c r="D102" s="169">
        <v>3648</v>
      </c>
      <c r="E102" s="154" t="s">
        <v>246</v>
      </c>
    </row>
    <row r="103" spans="1:5">
      <c r="A103" s="151">
        <v>54</v>
      </c>
      <c r="B103" s="162" t="s">
        <v>301</v>
      </c>
      <c r="C103" s="163">
        <v>2022</v>
      </c>
      <c r="D103" s="169">
        <v>3847</v>
      </c>
      <c r="E103" s="154" t="s">
        <v>246</v>
      </c>
    </row>
    <row r="104" spans="1:5">
      <c r="A104" s="151">
        <v>55</v>
      </c>
      <c r="B104" s="162" t="s">
        <v>301</v>
      </c>
      <c r="C104" s="163">
        <v>2022</v>
      </c>
      <c r="D104" s="169">
        <v>3847</v>
      </c>
      <c r="E104" s="154" t="s">
        <v>246</v>
      </c>
    </row>
    <row r="105" spans="1:5">
      <c r="A105" s="151">
        <v>56</v>
      </c>
      <c r="B105" s="162" t="s">
        <v>301</v>
      </c>
      <c r="C105" s="163">
        <v>2022</v>
      </c>
      <c r="D105" s="169">
        <v>3847</v>
      </c>
      <c r="E105" s="154" t="s">
        <v>246</v>
      </c>
    </row>
    <row r="106" spans="1:5">
      <c r="A106" s="151">
        <v>57</v>
      </c>
      <c r="B106" s="154" t="s">
        <v>302</v>
      </c>
      <c r="C106" s="163">
        <v>2022</v>
      </c>
      <c r="D106" s="169">
        <v>3729.25</v>
      </c>
      <c r="E106" s="154" t="s">
        <v>246</v>
      </c>
    </row>
    <row r="107" spans="1:5">
      <c r="A107" s="151">
        <v>58</v>
      </c>
      <c r="B107" s="154" t="s">
        <v>302</v>
      </c>
      <c r="C107" s="163">
        <v>2022</v>
      </c>
      <c r="D107" s="169">
        <v>3729.25</v>
      </c>
      <c r="E107" s="154" t="s">
        <v>246</v>
      </c>
    </row>
    <row r="108" spans="1:5">
      <c r="A108" s="151">
        <v>59</v>
      </c>
      <c r="B108" s="154" t="s">
        <v>302</v>
      </c>
      <c r="C108" s="163">
        <v>2022</v>
      </c>
      <c r="D108" s="169">
        <v>3729.25</v>
      </c>
      <c r="E108" s="154" t="s">
        <v>246</v>
      </c>
    </row>
    <row r="109" spans="1:5">
      <c r="A109" s="151">
        <v>60</v>
      </c>
      <c r="B109" s="154" t="s">
        <v>302</v>
      </c>
      <c r="C109" s="163">
        <v>2022</v>
      </c>
      <c r="D109" s="169">
        <v>3729.25</v>
      </c>
      <c r="E109" s="154" t="s">
        <v>246</v>
      </c>
    </row>
    <row r="110" spans="1:5">
      <c r="A110" s="151">
        <v>61</v>
      </c>
      <c r="B110" s="164" t="s">
        <v>303</v>
      </c>
      <c r="C110" s="159">
        <v>2022</v>
      </c>
      <c r="D110" s="168">
        <v>3729.25</v>
      </c>
      <c r="E110" s="154" t="s">
        <v>252</v>
      </c>
    </row>
    <row r="111" spans="1:5">
      <c r="A111" s="151">
        <v>62</v>
      </c>
      <c r="B111" s="164" t="s">
        <v>303</v>
      </c>
      <c r="C111" s="156">
        <v>2022</v>
      </c>
      <c r="D111" s="168">
        <v>3729.25</v>
      </c>
      <c r="E111" s="154" t="s">
        <v>252</v>
      </c>
    </row>
    <row r="112" spans="1:5">
      <c r="A112" s="151">
        <v>63</v>
      </c>
      <c r="B112" s="164" t="s">
        <v>303</v>
      </c>
      <c r="C112" s="156">
        <v>2022</v>
      </c>
      <c r="D112" s="168">
        <v>3729.25</v>
      </c>
      <c r="E112" s="154" t="s">
        <v>252</v>
      </c>
    </row>
    <row r="113" spans="1:5">
      <c r="A113" s="151">
        <v>64</v>
      </c>
      <c r="B113" s="164" t="s">
        <v>303</v>
      </c>
      <c r="C113" s="156">
        <v>2022</v>
      </c>
      <c r="D113" s="168">
        <v>3729.25</v>
      </c>
      <c r="E113" s="154" t="s">
        <v>252</v>
      </c>
    </row>
    <row r="114" spans="1:5">
      <c r="A114" s="151">
        <v>65</v>
      </c>
      <c r="B114" s="164" t="s">
        <v>281</v>
      </c>
      <c r="C114" s="156" t="s">
        <v>304</v>
      </c>
      <c r="D114" s="168">
        <v>4195</v>
      </c>
      <c r="E114" s="154" t="s">
        <v>246</v>
      </c>
    </row>
    <row r="115" spans="1:5">
      <c r="A115" s="141"/>
      <c r="B115" s="141"/>
      <c r="C115" s="149"/>
      <c r="D115" s="170">
        <f>SUM(D50:D114)</f>
        <v>200810.29</v>
      </c>
      <c r="E115" s="150"/>
    </row>
    <row r="117" spans="1:5">
      <c r="A117" s="101" t="s">
        <v>37</v>
      </c>
      <c r="B117" s="712" t="s">
        <v>326</v>
      </c>
    </row>
    <row r="118" spans="1:5" ht="57.6">
      <c r="A118" s="36" t="s">
        <v>11</v>
      </c>
      <c r="B118" s="36" t="s">
        <v>12</v>
      </c>
      <c r="C118" s="36" t="s">
        <v>13</v>
      </c>
      <c r="D118" s="229" t="s">
        <v>75</v>
      </c>
    </row>
    <row r="119" spans="1:5">
      <c r="A119" s="13">
        <v>1</v>
      </c>
      <c r="B119" s="132" t="s">
        <v>392</v>
      </c>
      <c r="C119" s="132">
        <v>2021</v>
      </c>
      <c r="D119" s="230">
        <v>3542.4</v>
      </c>
    </row>
    <row r="120" spans="1:5" ht="27.6">
      <c r="A120" s="13">
        <v>2</v>
      </c>
      <c r="B120" s="132" t="s">
        <v>393</v>
      </c>
      <c r="C120" s="132">
        <v>2019</v>
      </c>
      <c r="D120" s="231">
        <v>2578</v>
      </c>
    </row>
    <row r="121" spans="1:5" ht="27.6">
      <c r="A121" s="13">
        <v>3</v>
      </c>
      <c r="B121" s="132" t="s">
        <v>394</v>
      </c>
      <c r="C121" s="132">
        <v>2020</v>
      </c>
      <c r="D121" s="231">
        <v>17375.53</v>
      </c>
    </row>
    <row r="122" spans="1:5">
      <c r="A122" s="13">
        <v>4</v>
      </c>
      <c r="B122" s="132" t="s">
        <v>395</v>
      </c>
      <c r="C122" s="132">
        <v>2020</v>
      </c>
      <c r="D122" s="231">
        <v>3199</v>
      </c>
    </row>
    <row r="123" spans="1:5" ht="27.6">
      <c r="A123" s="13">
        <v>5</v>
      </c>
      <c r="B123" s="132" t="s">
        <v>396</v>
      </c>
      <c r="C123" s="132">
        <v>2017</v>
      </c>
      <c r="D123" s="231">
        <v>1845</v>
      </c>
    </row>
    <row r="124" spans="1:5">
      <c r="A124" s="13">
        <v>6</v>
      </c>
      <c r="B124" s="132" t="s">
        <v>397</v>
      </c>
      <c r="C124" s="132">
        <v>2022</v>
      </c>
      <c r="D124" s="231">
        <v>10974</v>
      </c>
    </row>
    <row r="125" spans="1:5" ht="27.6">
      <c r="A125" s="13">
        <v>7</v>
      </c>
      <c r="B125" s="132" t="s">
        <v>398</v>
      </c>
      <c r="C125" s="132">
        <v>2022</v>
      </c>
      <c r="D125" s="230">
        <v>1076.25</v>
      </c>
    </row>
    <row r="126" spans="1:5">
      <c r="A126" s="13">
        <v>8</v>
      </c>
      <c r="B126" s="132" t="s">
        <v>399</v>
      </c>
      <c r="C126" s="132">
        <v>2023</v>
      </c>
      <c r="D126" s="230">
        <v>1898</v>
      </c>
    </row>
    <row r="127" spans="1:5" ht="27.6">
      <c r="A127" s="13">
        <v>9</v>
      </c>
      <c r="B127" s="232" t="s">
        <v>400</v>
      </c>
      <c r="C127" s="232">
        <v>2023</v>
      </c>
      <c r="D127" s="233">
        <v>8611</v>
      </c>
    </row>
    <row r="128" spans="1:5" ht="27.6">
      <c r="A128" s="13">
        <v>10</v>
      </c>
      <c r="B128" s="225" t="s">
        <v>401</v>
      </c>
      <c r="C128" s="98">
        <v>2023</v>
      </c>
      <c r="D128" s="104">
        <v>2249</v>
      </c>
    </row>
    <row r="129" spans="1:4">
      <c r="A129" s="13">
        <v>11</v>
      </c>
      <c r="B129" s="98" t="s">
        <v>402</v>
      </c>
      <c r="C129" s="98">
        <v>2023</v>
      </c>
      <c r="D129" s="104">
        <v>3490</v>
      </c>
    </row>
    <row r="130" spans="1:4">
      <c r="A130" s="13">
        <v>12</v>
      </c>
      <c r="B130" s="98" t="s">
        <v>403</v>
      </c>
      <c r="C130" s="98">
        <v>2023</v>
      </c>
      <c r="D130" s="104">
        <v>3490</v>
      </c>
    </row>
    <row r="131" spans="1:4">
      <c r="A131" s="13">
        <v>13</v>
      </c>
      <c r="B131" s="98" t="s">
        <v>404</v>
      </c>
      <c r="C131" s="98">
        <v>2023</v>
      </c>
      <c r="D131" s="104">
        <v>4299</v>
      </c>
    </row>
    <row r="132" spans="1:4">
      <c r="A132" s="13"/>
      <c r="B132" s="234" t="s">
        <v>10</v>
      </c>
      <c r="C132" s="98"/>
      <c r="D132" s="235">
        <f>SUM(D119:D131)</f>
        <v>64627.18</v>
      </c>
    </row>
    <row r="134" spans="1:4">
      <c r="A134" s="236" t="s">
        <v>37</v>
      </c>
      <c r="B134" s="244" t="s">
        <v>405</v>
      </c>
    </row>
    <row r="135" spans="1:4" ht="57.6">
      <c r="A135" s="27" t="s">
        <v>11</v>
      </c>
      <c r="B135" s="27" t="s">
        <v>12</v>
      </c>
      <c r="C135" s="27" t="s">
        <v>13</v>
      </c>
      <c r="D135" s="27" t="s">
        <v>75</v>
      </c>
    </row>
    <row r="136" spans="1:4">
      <c r="A136" s="4">
        <v>1</v>
      </c>
      <c r="B136" s="4" t="s">
        <v>440</v>
      </c>
      <c r="C136" s="4"/>
      <c r="D136" s="135">
        <v>1500</v>
      </c>
    </row>
    <row r="137" spans="1:4">
      <c r="A137" s="4">
        <v>2</v>
      </c>
      <c r="B137" s="4" t="s">
        <v>441</v>
      </c>
      <c r="C137" s="4"/>
      <c r="D137" s="135">
        <v>800</v>
      </c>
    </row>
    <row r="138" spans="1:4">
      <c r="A138" s="4">
        <v>3</v>
      </c>
      <c r="B138" s="4" t="s">
        <v>442</v>
      </c>
      <c r="C138" s="4"/>
      <c r="D138" s="135">
        <v>1250</v>
      </c>
    </row>
    <row r="139" spans="1:4">
      <c r="A139" s="4">
        <v>4</v>
      </c>
      <c r="B139" s="4" t="s">
        <v>443</v>
      </c>
      <c r="C139" s="4"/>
      <c r="D139" s="135">
        <v>729</v>
      </c>
    </row>
    <row r="140" spans="1:4">
      <c r="A140" s="4">
        <v>5</v>
      </c>
      <c r="B140" s="4" t="s">
        <v>444</v>
      </c>
      <c r="C140" s="4"/>
      <c r="D140" s="135">
        <v>2335</v>
      </c>
    </row>
    <row r="141" spans="1:4">
      <c r="A141" s="4">
        <v>6</v>
      </c>
      <c r="B141" s="4" t="s">
        <v>445</v>
      </c>
      <c r="C141" s="4"/>
      <c r="D141" s="135">
        <v>701.7</v>
      </c>
    </row>
    <row r="142" spans="1:4">
      <c r="A142" s="4">
        <v>7</v>
      </c>
      <c r="B142" s="4" t="s">
        <v>446</v>
      </c>
      <c r="C142" s="4"/>
      <c r="D142" s="135">
        <v>249</v>
      </c>
    </row>
    <row r="143" spans="1:4">
      <c r="A143" s="4">
        <v>8</v>
      </c>
      <c r="B143" s="4" t="s">
        <v>447</v>
      </c>
      <c r="C143" s="4"/>
      <c r="D143" s="135">
        <v>2249.0100000000002</v>
      </c>
    </row>
    <row r="144" spans="1:4">
      <c r="A144" s="4">
        <v>9</v>
      </c>
      <c r="B144" s="4" t="s">
        <v>448</v>
      </c>
      <c r="C144" s="4"/>
      <c r="D144" s="135">
        <v>1449</v>
      </c>
    </row>
    <row r="145" spans="1:4">
      <c r="A145" s="4">
        <v>10</v>
      </c>
      <c r="B145" s="4" t="s">
        <v>449</v>
      </c>
      <c r="C145" s="4"/>
      <c r="D145" s="135">
        <v>228</v>
      </c>
    </row>
    <row r="146" spans="1:4">
      <c r="A146" s="4">
        <v>11</v>
      </c>
      <c r="B146" s="4" t="s">
        <v>450</v>
      </c>
      <c r="C146" s="4"/>
      <c r="D146" s="135">
        <v>2248.9899999999998</v>
      </c>
    </row>
    <row r="147" spans="1:4">
      <c r="A147" s="4">
        <v>12</v>
      </c>
      <c r="B147" s="4" t="s">
        <v>451</v>
      </c>
      <c r="C147" s="4"/>
      <c r="D147" s="135">
        <v>6449.99</v>
      </c>
    </row>
    <row r="148" spans="1:4">
      <c r="A148" s="4">
        <v>13</v>
      </c>
      <c r="B148" s="4" t="s">
        <v>451</v>
      </c>
      <c r="C148" s="4"/>
      <c r="D148" s="135">
        <v>6449.99</v>
      </c>
    </row>
    <row r="149" spans="1:4">
      <c r="A149" s="4">
        <v>14</v>
      </c>
      <c r="B149" s="4" t="s">
        <v>452</v>
      </c>
      <c r="C149" s="4"/>
      <c r="D149" s="135">
        <v>1586.7</v>
      </c>
    </row>
    <row r="150" spans="1:4">
      <c r="A150" s="4">
        <v>15</v>
      </c>
      <c r="B150" s="4" t="s">
        <v>453</v>
      </c>
      <c r="C150" s="4"/>
      <c r="D150" s="135">
        <v>1832.7</v>
      </c>
    </row>
    <row r="151" spans="1:4">
      <c r="A151" s="4">
        <v>16</v>
      </c>
      <c r="B151" s="4" t="s">
        <v>453</v>
      </c>
      <c r="C151" s="4">
        <v>2020</v>
      </c>
      <c r="D151" s="135">
        <v>1832.7</v>
      </c>
    </row>
    <row r="152" spans="1:4">
      <c r="A152" s="4">
        <v>17</v>
      </c>
      <c r="B152" s="4" t="s">
        <v>453</v>
      </c>
      <c r="C152" s="4">
        <v>2021</v>
      </c>
      <c r="D152" s="135">
        <v>1980.3</v>
      </c>
    </row>
    <row r="153" spans="1:4">
      <c r="A153" s="4"/>
      <c r="B153" s="105" t="s">
        <v>16</v>
      </c>
      <c r="C153" s="105"/>
      <c r="D153" s="116">
        <f>SUM(D136:D152)</f>
        <v>33872.080000000002</v>
      </c>
    </row>
    <row r="155" spans="1:4">
      <c r="A155" s="101" t="s">
        <v>37</v>
      </c>
      <c r="B155" s="267" t="s">
        <v>472</v>
      </c>
    </row>
    <row r="156" spans="1:4" ht="57.6">
      <c r="A156" s="36" t="s">
        <v>11</v>
      </c>
      <c r="B156" s="36" t="s">
        <v>12</v>
      </c>
      <c r="C156" s="36" t="s">
        <v>13</v>
      </c>
      <c r="D156" s="62" t="s">
        <v>75</v>
      </c>
    </row>
    <row r="157" spans="1:4">
      <c r="A157" s="13" t="s">
        <v>47</v>
      </c>
      <c r="B157" s="132" t="s">
        <v>497</v>
      </c>
      <c r="C157" s="132">
        <v>2021</v>
      </c>
      <c r="D157" s="133">
        <v>5027.5</v>
      </c>
    </row>
    <row r="158" spans="1:4">
      <c r="A158" s="13" t="s">
        <v>48</v>
      </c>
      <c r="B158" s="132" t="s">
        <v>498</v>
      </c>
      <c r="C158" s="132">
        <v>2022</v>
      </c>
      <c r="D158" s="133">
        <v>6184</v>
      </c>
    </row>
    <row r="159" spans="1:4">
      <c r="A159" s="13">
        <v>3</v>
      </c>
      <c r="B159" s="132" t="s">
        <v>499</v>
      </c>
      <c r="C159" s="132">
        <v>2023</v>
      </c>
      <c r="D159" s="133">
        <v>4427.05</v>
      </c>
    </row>
    <row r="160" spans="1:4">
      <c r="A160" s="947" t="s">
        <v>496</v>
      </c>
      <c r="B160" s="947"/>
      <c r="C160" s="947"/>
      <c r="D160" s="14">
        <v>15638.55</v>
      </c>
    </row>
    <row r="162" spans="1:4">
      <c r="A162" s="101" t="s">
        <v>37</v>
      </c>
      <c r="B162" s="267" t="s">
        <v>500</v>
      </c>
    </row>
    <row r="163" spans="1:4" ht="57.6">
      <c r="A163" s="36" t="s">
        <v>11</v>
      </c>
      <c r="B163" s="36" t="s">
        <v>12</v>
      </c>
      <c r="C163" s="36" t="s">
        <v>13</v>
      </c>
      <c r="D163" s="62" t="s">
        <v>75</v>
      </c>
    </row>
    <row r="164" spans="1:4">
      <c r="A164" s="13">
        <v>1</v>
      </c>
      <c r="B164" s="132" t="s">
        <v>521</v>
      </c>
      <c r="C164" s="132">
        <v>2018</v>
      </c>
      <c r="D164" s="134">
        <v>1111</v>
      </c>
    </row>
    <row r="165" spans="1:4">
      <c r="A165" s="13">
        <v>2</v>
      </c>
      <c r="B165" s="132" t="s">
        <v>522</v>
      </c>
      <c r="C165" s="132">
        <v>2017</v>
      </c>
      <c r="D165" s="134">
        <v>2899</v>
      </c>
    </row>
    <row r="166" spans="1:4">
      <c r="A166" s="13">
        <v>3</v>
      </c>
      <c r="B166" s="132" t="s">
        <v>523</v>
      </c>
      <c r="C166" s="132">
        <v>2019</v>
      </c>
      <c r="D166" s="134">
        <v>3473.23</v>
      </c>
    </row>
    <row r="167" spans="1:4">
      <c r="A167" s="13">
        <v>4</v>
      </c>
      <c r="B167" s="132" t="s">
        <v>524</v>
      </c>
      <c r="C167" s="132">
        <v>2019</v>
      </c>
      <c r="D167" s="134">
        <v>6328.68</v>
      </c>
    </row>
    <row r="168" spans="1:4">
      <c r="A168" s="13">
        <v>5</v>
      </c>
      <c r="B168" s="132" t="s">
        <v>525</v>
      </c>
      <c r="C168" s="132">
        <v>2019</v>
      </c>
      <c r="D168" s="134">
        <v>7131.93</v>
      </c>
    </row>
    <row r="169" spans="1:4">
      <c r="A169" s="13">
        <v>6</v>
      </c>
      <c r="B169" s="132" t="s">
        <v>526</v>
      </c>
      <c r="C169" s="132">
        <v>2017</v>
      </c>
      <c r="D169" s="134">
        <v>2400</v>
      </c>
    </row>
    <row r="170" spans="1:4">
      <c r="A170" s="13">
        <v>7</v>
      </c>
      <c r="B170" s="132" t="s">
        <v>527</v>
      </c>
      <c r="C170" s="132">
        <v>2017</v>
      </c>
      <c r="D170" s="134">
        <v>8160</v>
      </c>
    </row>
    <row r="171" spans="1:4">
      <c r="A171" s="13">
        <v>8</v>
      </c>
      <c r="B171" s="132" t="s">
        <v>528</v>
      </c>
      <c r="C171" s="132">
        <v>2017</v>
      </c>
      <c r="D171" s="134">
        <v>2150</v>
      </c>
    </row>
    <row r="172" spans="1:4">
      <c r="A172" s="13">
        <v>9</v>
      </c>
      <c r="B172" s="132" t="s">
        <v>529</v>
      </c>
      <c r="C172" s="132">
        <v>2021</v>
      </c>
      <c r="D172" s="134">
        <v>286.08</v>
      </c>
    </row>
    <row r="173" spans="1:4">
      <c r="A173" s="13">
        <v>10</v>
      </c>
      <c r="B173" s="132" t="s">
        <v>530</v>
      </c>
      <c r="C173" s="132">
        <v>2021</v>
      </c>
      <c r="D173" s="134">
        <v>168.76</v>
      </c>
    </row>
    <row r="174" spans="1:4">
      <c r="A174" s="13">
        <v>11</v>
      </c>
      <c r="B174" s="132" t="s">
        <v>531</v>
      </c>
      <c r="C174" s="132">
        <v>2021</v>
      </c>
      <c r="D174" s="134">
        <v>7989.78</v>
      </c>
    </row>
    <row r="175" spans="1:4">
      <c r="A175" s="103">
        <v>12</v>
      </c>
      <c r="B175" s="98" t="s">
        <v>532</v>
      </c>
      <c r="C175" s="98">
        <v>2021</v>
      </c>
      <c r="D175" s="136">
        <v>3450.3</v>
      </c>
    </row>
    <row r="176" spans="1:4">
      <c r="A176" s="4">
        <v>13</v>
      </c>
      <c r="B176" s="225" t="s">
        <v>533</v>
      </c>
      <c r="C176" s="225">
        <v>2023</v>
      </c>
      <c r="D176" s="261">
        <v>4850</v>
      </c>
    </row>
    <row r="177" spans="1:5">
      <c r="A177" s="4">
        <v>14</v>
      </c>
      <c r="B177" s="260" t="s">
        <v>534</v>
      </c>
      <c r="C177" s="4">
        <v>2023</v>
      </c>
      <c r="D177" s="136">
        <v>2900</v>
      </c>
    </row>
    <row r="178" spans="1:5">
      <c r="A178" s="4">
        <v>15</v>
      </c>
      <c r="B178" s="98" t="s">
        <v>535</v>
      </c>
      <c r="C178" s="98">
        <v>2023</v>
      </c>
      <c r="D178" s="136">
        <v>931.08</v>
      </c>
    </row>
    <row r="179" spans="1:5">
      <c r="D179" s="112">
        <f>SUM(D164:D178)</f>
        <v>54229.840000000004</v>
      </c>
    </row>
    <row r="180" spans="1:5">
      <c r="A180" s="268" t="s">
        <v>37</v>
      </c>
      <c r="B180" s="267" t="s">
        <v>541</v>
      </c>
    </row>
    <row r="181" spans="1:5" ht="57.6">
      <c r="A181" s="293" t="s">
        <v>11</v>
      </c>
      <c r="B181" s="293" t="s">
        <v>12</v>
      </c>
      <c r="C181" s="293" t="s">
        <v>13</v>
      </c>
      <c r="D181" s="294" t="s">
        <v>75</v>
      </c>
    </row>
    <row r="182" spans="1:5">
      <c r="A182" s="285">
        <v>1</v>
      </c>
      <c r="B182" s="286" t="s">
        <v>561</v>
      </c>
      <c r="C182" s="287">
        <v>2017</v>
      </c>
      <c r="D182" s="300">
        <v>2999.99</v>
      </c>
      <c r="E182" t="s">
        <v>547</v>
      </c>
    </row>
    <row r="183" spans="1:5">
      <c r="A183" s="285">
        <v>2</v>
      </c>
      <c r="B183" s="286" t="s">
        <v>562</v>
      </c>
      <c r="C183" s="287">
        <v>2018</v>
      </c>
      <c r="D183" s="300">
        <v>2070.09</v>
      </c>
    </row>
    <row r="184" spans="1:5">
      <c r="A184" s="285">
        <v>3</v>
      </c>
      <c r="B184" s="286" t="s">
        <v>555</v>
      </c>
      <c r="C184" s="287">
        <v>2018</v>
      </c>
      <c r="D184" s="300">
        <v>3329.61</v>
      </c>
    </row>
    <row r="185" spans="1:5">
      <c r="A185" s="285">
        <v>4</v>
      </c>
      <c r="B185" s="286" t="s">
        <v>223</v>
      </c>
      <c r="C185" s="287">
        <v>2019</v>
      </c>
      <c r="D185" s="300">
        <v>2467.1799999999998</v>
      </c>
    </row>
    <row r="186" spans="1:5">
      <c r="A186" s="285">
        <v>5</v>
      </c>
      <c r="B186" s="286" t="s">
        <v>556</v>
      </c>
      <c r="C186" s="287">
        <v>2018</v>
      </c>
      <c r="D186" s="300">
        <v>1300</v>
      </c>
    </row>
    <row r="187" spans="1:5">
      <c r="A187" s="285">
        <v>6</v>
      </c>
      <c r="B187" s="286" t="s">
        <v>558</v>
      </c>
      <c r="C187" s="287">
        <v>2020</v>
      </c>
      <c r="D187" s="300">
        <v>1680</v>
      </c>
    </row>
    <row r="188" spans="1:5" ht="15.6">
      <c r="A188" s="285">
        <v>7</v>
      </c>
      <c r="B188" s="295" t="s">
        <v>563</v>
      </c>
      <c r="C188" s="287">
        <v>2016</v>
      </c>
      <c r="D188" s="300">
        <v>3499</v>
      </c>
    </row>
    <row r="189" spans="1:5">
      <c r="A189" s="285">
        <v>8</v>
      </c>
      <c r="B189" s="296" t="s">
        <v>564</v>
      </c>
      <c r="C189" s="287">
        <v>2019</v>
      </c>
      <c r="D189" s="300">
        <v>1688.86</v>
      </c>
    </row>
    <row r="190" spans="1:5">
      <c r="A190" s="285">
        <v>9</v>
      </c>
      <c r="B190" s="297" t="s">
        <v>565</v>
      </c>
      <c r="C190" s="287">
        <v>2019</v>
      </c>
      <c r="D190" s="300">
        <v>3315.12</v>
      </c>
    </row>
    <row r="191" spans="1:5">
      <c r="A191" s="285">
        <v>10</v>
      </c>
      <c r="B191" s="286" t="s">
        <v>566</v>
      </c>
      <c r="C191" s="287">
        <v>2019</v>
      </c>
      <c r="D191" s="300">
        <v>1529.97</v>
      </c>
    </row>
    <row r="192" spans="1:5">
      <c r="A192" s="285">
        <v>11</v>
      </c>
      <c r="B192" s="286" t="s">
        <v>566</v>
      </c>
      <c r="C192" s="287">
        <v>2019</v>
      </c>
      <c r="D192" s="300">
        <v>1529.97</v>
      </c>
    </row>
    <row r="193" spans="1:4" ht="28.8">
      <c r="A193" s="285">
        <v>12</v>
      </c>
      <c r="B193" s="286" t="s">
        <v>567</v>
      </c>
      <c r="C193" s="287">
        <v>2020</v>
      </c>
      <c r="D193" s="300">
        <v>2899</v>
      </c>
    </row>
    <row r="194" spans="1:4" ht="28.8">
      <c r="A194" s="285">
        <v>13</v>
      </c>
      <c r="B194" s="286" t="s">
        <v>567</v>
      </c>
      <c r="C194" s="287">
        <v>2020</v>
      </c>
      <c r="D194" s="300">
        <v>2899</v>
      </c>
    </row>
    <row r="195" spans="1:4" ht="28.8">
      <c r="A195" s="285">
        <v>14</v>
      </c>
      <c r="B195" s="286" t="s">
        <v>567</v>
      </c>
      <c r="C195" s="287">
        <v>2020</v>
      </c>
      <c r="D195" s="300">
        <v>2899</v>
      </c>
    </row>
    <row r="196" spans="1:4" ht="28.8">
      <c r="A196" s="285">
        <v>15</v>
      </c>
      <c r="B196" s="286" t="s">
        <v>567</v>
      </c>
      <c r="C196" s="287">
        <v>2020</v>
      </c>
      <c r="D196" s="300">
        <v>2899</v>
      </c>
    </row>
    <row r="197" spans="1:4">
      <c r="A197" s="285">
        <v>16</v>
      </c>
      <c r="B197" s="286" t="s">
        <v>568</v>
      </c>
      <c r="C197" s="287">
        <v>2020</v>
      </c>
      <c r="D197" s="300">
        <v>689</v>
      </c>
    </row>
    <row r="198" spans="1:4">
      <c r="A198" s="285">
        <v>17</v>
      </c>
      <c r="B198" s="286" t="s">
        <v>569</v>
      </c>
      <c r="C198" s="287">
        <v>2020</v>
      </c>
      <c r="D198" s="300">
        <v>2549</v>
      </c>
    </row>
    <row r="199" spans="1:4">
      <c r="A199" s="285">
        <v>18</v>
      </c>
      <c r="B199" s="286" t="s">
        <v>569</v>
      </c>
      <c r="C199" s="287">
        <v>2020</v>
      </c>
      <c r="D199" s="300">
        <v>2549</v>
      </c>
    </row>
    <row r="200" spans="1:4">
      <c r="A200" s="285">
        <v>19</v>
      </c>
      <c r="B200" s="298" t="s">
        <v>570</v>
      </c>
      <c r="C200" s="298">
        <v>2018</v>
      </c>
      <c r="D200" s="301">
        <v>3389</v>
      </c>
    </row>
    <row r="201" spans="1:4">
      <c r="A201" s="285">
        <v>20</v>
      </c>
      <c r="B201" s="298" t="s">
        <v>571</v>
      </c>
      <c r="C201" s="298">
        <v>2018</v>
      </c>
      <c r="D201" s="301">
        <v>2588</v>
      </c>
    </row>
    <row r="202" spans="1:4">
      <c r="A202" s="285">
        <v>21</v>
      </c>
      <c r="B202" s="298" t="s">
        <v>572</v>
      </c>
      <c r="C202" s="298">
        <v>2018</v>
      </c>
      <c r="D202" s="301">
        <v>1920</v>
      </c>
    </row>
    <row r="203" spans="1:4">
      <c r="A203" s="285">
        <v>22</v>
      </c>
      <c r="B203" s="298" t="s">
        <v>573</v>
      </c>
      <c r="C203" s="298">
        <v>2021</v>
      </c>
      <c r="D203" s="301">
        <v>3892</v>
      </c>
    </row>
    <row r="204" spans="1:4">
      <c r="A204" s="285">
        <v>23</v>
      </c>
      <c r="B204" s="298" t="s">
        <v>574</v>
      </c>
      <c r="C204" s="298">
        <v>2018</v>
      </c>
      <c r="D204" s="301">
        <v>2760.12</v>
      </c>
    </row>
    <row r="205" spans="1:4">
      <c r="A205" s="285">
        <v>24</v>
      </c>
      <c r="B205" s="298" t="s">
        <v>575</v>
      </c>
      <c r="C205" s="298">
        <v>2022</v>
      </c>
      <c r="D205" s="301">
        <v>10280.34</v>
      </c>
    </row>
    <row r="206" spans="1:4">
      <c r="A206" s="285">
        <v>25</v>
      </c>
      <c r="B206" s="298" t="s">
        <v>576</v>
      </c>
      <c r="C206" s="298">
        <v>2022</v>
      </c>
      <c r="D206" s="301">
        <v>2597.7600000000002</v>
      </c>
    </row>
    <row r="207" spans="1:4">
      <c r="A207" s="285">
        <v>26</v>
      </c>
      <c r="B207" s="298" t="s">
        <v>577</v>
      </c>
      <c r="C207" s="298">
        <v>2022</v>
      </c>
      <c r="D207" s="301">
        <v>2555.94</v>
      </c>
    </row>
    <row r="208" spans="1:4">
      <c r="A208" s="285">
        <v>27</v>
      </c>
      <c r="B208" s="299" t="s">
        <v>578</v>
      </c>
      <c r="C208" s="298">
        <v>2022</v>
      </c>
      <c r="D208" s="301">
        <v>2555.94</v>
      </c>
    </row>
    <row r="209" spans="1:5">
      <c r="A209" s="285">
        <v>28</v>
      </c>
      <c r="B209" s="298" t="s">
        <v>578</v>
      </c>
      <c r="C209" s="298">
        <v>2022</v>
      </c>
      <c r="D209" s="301">
        <v>2555.94</v>
      </c>
    </row>
    <row r="210" spans="1:5">
      <c r="A210" s="285">
        <v>29</v>
      </c>
      <c r="B210" s="298" t="s">
        <v>578</v>
      </c>
      <c r="C210" s="298">
        <v>2022</v>
      </c>
      <c r="D210" s="301">
        <v>2555.94</v>
      </c>
    </row>
    <row r="211" spans="1:5">
      <c r="A211" s="285">
        <v>30</v>
      </c>
      <c r="B211" s="298" t="s">
        <v>579</v>
      </c>
      <c r="C211" s="298">
        <v>2022</v>
      </c>
      <c r="D211" s="301">
        <v>5201</v>
      </c>
    </row>
    <row r="212" spans="1:5">
      <c r="A212" s="285">
        <v>31</v>
      </c>
      <c r="B212" s="298" t="s">
        <v>580</v>
      </c>
      <c r="C212" s="298">
        <v>2022</v>
      </c>
      <c r="D212" s="301">
        <v>1254.5999999999999</v>
      </c>
    </row>
    <row r="213" spans="1:5">
      <c r="A213" s="285">
        <v>32</v>
      </c>
      <c r="B213" s="298" t="s">
        <v>581</v>
      </c>
      <c r="C213" s="298">
        <v>2022</v>
      </c>
      <c r="D213" s="301">
        <v>1348.08</v>
      </c>
    </row>
    <row r="214" spans="1:5">
      <c r="A214" s="285">
        <v>33</v>
      </c>
      <c r="B214" s="298" t="s">
        <v>582</v>
      </c>
      <c r="C214" s="298">
        <v>2018</v>
      </c>
      <c r="D214" s="301">
        <v>700</v>
      </c>
    </row>
    <row r="215" spans="1:5">
      <c r="A215" s="285">
        <v>34</v>
      </c>
      <c r="B215" s="298" t="s">
        <v>583</v>
      </c>
      <c r="C215" s="298">
        <v>2023</v>
      </c>
      <c r="D215" s="301">
        <v>287</v>
      </c>
    </row>
    <row r="216" spans="1:5">
      <c r="A216" s="285">
        <v>35</v>
      </c>
      <c r="B216" s="298" t="s">
        <v>584</v>
      </c>
      <c r="C216" s="298">
        <v>2022</v>
      </c>
      <c r="D216" s="301">
        <v>16605</v>
      </c>
    </row>
    <row r="217" spans="1:5">
      <c r="A217" s="285">
        <v>36</v>
      </c>
      <c r="B217" s="298" t="s">
        <v>585</v>
      </c>
      <c r="C217" s="298">
        <v>2022</v>
      </c>
      <c r="D217" s="301">
        <v>730</v>
      </c>
    </row>
    <row r="218" spans="1:5">
      <c r="A218" s="285">
        <v>37</v>
      </c>
      <c r="B218" s="298" t="s">
        <v>586</v>
      </c>
      <c r="C218" s="298">
        <v>2023</v>
      </c>
      <c r="D218" s="301">
        <v>8097.73</v>
      </c>
    </row>
    <row r="219" spans="1:5" ht="28.8">
      <c r="A219" s="285">
        <v>38</v>
      </c>
      <c r="B219" s="277" t="s">
        <v>587</v>
      </c>
      <c r="C219" s="298">
        <v>2023</v>
      </c>
      <c r="D219" s="301">
        <v>1800</v>
      </c>
    </row>
    <row r="220" spans="1:5" ht="28.8">
      <c r="A220" s="285">
        <v>39</v>
      </c>
      <c r="B220" s="277" t="s">
        <v>587</v>
      </c>
      <c r="C220" s="298">
        <v>2023</v>
      </c>
      <c r="D220" s="301">
        <v>1800</v>
      </c>
    </row>
    <row r="221" spans="1:5">
      <c r="A221" s="285">
        <v>40</v>
      </c>
      <c r="B221" s="298" t="s">
        <v>564</v>
      </c>
      <c r="C221" s="298">
        <v>2023</v>
      </c>
      <c r="D221" s="301">
        <v>1800</v>
      </c>
      <c r="E221" t="s">
        <v>547</v>
      </c>
    </row>
    <row r="222" spans="1:5">
      <c r="A222" s="285">
        <v>41</v>
      </c>
      <c r="B222" s="298" t="s">
        <v>588</v>
      </c>
      <c r="C222" s="298">
        <v>2023</v>
      </c>
      <c r="D222" s="301">
        <v>642.05999999999995</v>
      </c>
    </row>
    <row r="223" spans="1:5">
      <c r="A223" s="285">
        <v>42</v>
      </c>
      <c r="B223" s="298" t="s">
        <v>589</v>
      </c>
      <c r="C223" s="298">
        <v>2023</v>
      </c>
      <c r="D223" s="301">
        <v>12290</v>
      </c>
    </row>
    <row r="224" spans="1:5">
      <c r="A224" s="285">
        <v>43</v>
      </c>
      <c r="B224" s="298" t="s">
        <v>589</v>
      </c>
      <c r="C224" s="298">
        <v>2023</v>
      </c>
      <c r="D224" s="301">
        <v>12290</v>
      </c>
    </row>
    <row r="225" spans="1:4">
      <c r="A225" s="285">
        <v>44</v>
      </c>
      <c r="B225" s="298" t="s">
        <v>590</v>
      </c>
      <c r="C225" s="298">
        <v>2023</v>
      </c>
      <c r="D225" s="301">
        <v>650</v>
      </c>
    </row>
    <row r="226" spans="1:4">
      <c r="A226" s="298">
        <v>45</v>
      </c>
      <c r="B226" s="298" t="s">
        <v>591</v>
      </c>
      <c r="C226" s="298">
        <v>2023</v>
      </c>
      <c r="D226" s="301">
        <v>4850</v>
      </c>
    </row>
    <row r="227" spans="1:4">
      <c r="A227" s="285">
        <v>46</v>
      </c>
      <c r="B227" s="298" t="s">
        <v>592</v>
      </c>
      <c r="C227" s="298">
        <v>2023</v>
      </c>
      <c r="D227" s="301">
        <v>5947</v>
      </c>
    </row>
    <row r="228" spans="1:4">
      <c r="A228" s="298"/>
      <c r="B228" s="298" t="s">
        <v>593</v>
      </c>
      <c r="C228" s="298">
        <v>2023</v>
      </c>
      <c r="D228" s="301">
        <v>1715.59</v>
      </c>
    </row>
    <row r="229" spans="1:4">
      <c r="D229" s="292">
        <f>SUM(D182:D228)</f>
        <v>158451.83000000002</v>
      </c>
    </row>
    <row r="231" spans="1:4" ht="34.799999999999997" customHeight="1">
      <c r="A231" s="310" t="s">
        <v>37</v>
      </c>
      <c r="B231" s="888" t="s">
        <v>668</v>
      </c>
      <c r="C231" s="888"/>
      <c r="D231" s="888"/>
    </row>
    <row r="232" spans="1:4" ht="57.6">
      <c r="A232" s="354" t="s">
        <v>11</v>
      </c>
      <c r="B232" s="355" t="s">
        <v>12</v>
      </c>
      <c r="C232" s="355" t="s">
        <v>13</v>
      </c>
      <c r="D232" s="356" t="s">
        <v>75</v>
      </c>
    </row>
    <row r="233" spans="1:4">
      <c r="A233" s="343">
        <v>1</v>
      </c>
      <c r="B233" s="347" t="s">
        <v>689</v>
      </c>
      <c r="C233" s="346">
        <v>2017</v>
      </c>
      <c r="D233" s="351">
        <v>1749</v>
      </c>
    </row>
    <row r="234" spans="1:4">
      <c r="A234" s="343">
        <v>2</v>
      </c>
      <c r="B234" s="347" t="s">
        <v>690</v>
      </c>
      <c r="C234" s="346">
        <v>2017</v>
      </c>
      <c r="D234" s="351">
        <v>1299</v>
      </c>
    </row>
    <row r="235" spans="1:4">
      <c r="A235" s="343">
        <v>3</v>
      </c>
      <c r="B235" s="347" t="s">
        <v>691</v>
      </c>
      <c r="C235" s="346">
        <v>2017</v>
      </c>
      <c r="D235" s="351">
        <v>2129.81</v>
      </c>
    </row>
    <row r="236" spans="1:4">
      <c r="A236" s="343">
        <v>4</v>
      </c>
      <c r="B236" s="347" t="s">
        <v>692</v>
      </c>
      <c r="C236" s="346">
        <v>2020</v>
      </c>
      <c r="D236" s="351">
        <v>279.99</v>
      </c>
    </row>
    <row r="237" spans="1:4">
      <c r="A237" s="343">
        <v>5</v>
      </c>
      <c r="B237" s="347" t="s">
        <v>693</v>
      </c>
      <c r="C237" s="346">
        <v>2017</v>
      </c>
      <c r="D237" s="351">
        <v>5000</v>
      </c>
    </row>
    <row r="238" spans="1:4">
      <c r="A238" s="343">
        <v>6</v>
      </c>
      <c r="B238" s="347" t="s">
        <v>694</v>
      </c>
      <c r="C238" s="346">
        <v>2017</v>
      </c>
      <c r="D238" s="351">
        <v>1942.73</v>
      </c>
    </row>
    <row r="239" spans="1:4">
      <c r="A239" s="343">
        <v>7</v>
      </c>
      <c r="B239" s="347" t="s">
        <v>695</v>
      </c>
      <c r="C239" s="346">
        <v>2017</v>
      </c>
      <c r="D239" s="351">
        <v>2570</v>
      </c>
    </row>
    <row r="240" spans="1:4">
      <c r="A240" s="343">
        <v>8</v>
      </c>
      <c r="B240" s="347" t="s">
        <v>693</v>
      </c>
      <c r="C240" s="346">
        <v>2017</v>
      </c>
      <c r="D240" s="351">
        <v>1100</v>
      </c>
    </row>
    <row r="241" spans="1:4">
      <c r="A241" s="343">
        <v>9</v>
      </c>
      <c r="B241" s="347" t="s">
        <v>695</v>
      </c>
      <c r="C241" s="346">
        <v>2017</v>
      </c>
      <c r="D241" s="351">
        <v>1955</v>
      </c>
    </row>
    <row r="242" spans="1:4">
      <c r="A242" s="343">
        <v>10</v>
      </c>
      <c r="B242" s="347" t="s">
        <v>696</v>
      </c>
      <c r="C242" s="346">
        <v>2017</v>
      </c>
      <c r="D242" s="351">
        <v>11303.11</v>
      </c>
    </row>
    <row r="243" spans="1:4">
      <c r="A243" s="343">
        <v>11</v>
      </c>
      <c r="B243" s="347" t="s">
        <v>697</v>
      </c>
      <c r="C243" s="346">
        <v>2017</v>
      </c>
      <c r="D243" s="351">
        <v>3281.8</v>
      </c>
    </row>
    <row r="244" spans="1:4">
      <c r="A244" s="343">
        <v>12</v>
      </c>
      <c r="B244" s="347" t="s">
        <v>698</v>
      </c>
      <c r="C244" s="346">
        <v>2020</v>
      </c>
      <c r="D244" s="351">
        <v>259</v>
      </c>
    </row>
    <row r="245" spans="1:4">
      <c r="A245" s="343">
        <v>13</v>
      </c>
      <c r="B245" s="347" t="s">
        <v>698</v>
      </c>
      <c r="C245" s="346">
        <v>2020</v>
      </c>
      <c r="D245" s="351">
        <v>259</v>
      </c>
    </row>
    <row r="246" spans="1:4">
      <c r="A246" s="343">
        <v>14</v>
      </c>
      <c r="B246" s="347" t="s">
        <v>699</v>
      </c>
      <c r="C246" s="346">
        <v>2022</v>
      </c>
      <c r="D246" s="351">
        <v>599.99</v>
      </c>
    </row>
    <row r="247" spans="1:4">
      <c r="A247" s="343">
        <v>15</v>
      </c>
      <c r="B247" s="347" t="s">
        <v>693</v>
      </c>
      <c r="C247" s="346">
        <v>2022</v>
      </c>
      <c r="D247" s="351">
        <v>3099</v>
      </c>
    </row>
    <row r="248" spans="1:4">
      <c r="A248" s="343">
        <v>16</v>
      </c>
      <c r="B248" s="347" t="s">
        <v>700</v>
      </c>
      <c r="C248" s="346">
        <v>2022</v>
      </c>
      <c r="D248" s="351">
        <v>10689.5</v>
      </c>
    </row>
    <row r="249" spans="1:4">
      <c r="A249" s="343">
        <v>17</v>
      </c>
      <c r="B249" s="347" t="s">
        <v>701</v>
      </c>
      <c r="C249" s="346">
        <v>2022</v>
      </c>
      <c r="D249" s="351">
        <v>6088.5</v>
      </c>
    </row>
    <row r="250" spans="1:4">
      <c r="A250" s="343">
        <v>18</v>
      </c>
      <c r="B250" s="347" t="s">
        <v>702</v>
      </c>
      <c r="C250" s="346">
        <v>2022</v>
      </c>
      <c r="D250" s="351">
        <v>2952</v>
      </c>
    </row>
    <row r="251" spans="1:4">
      <c r="A251" s="343">
        <v>19</v>
      </c>
      <c r="B251" s="347" t="s">
        <v>703</v>
      </c>
      <c r="C251" s="346">
        <v>2020</v>
      </c>
      <c r="D251" s="351">
        <v>1778.97</v>
      </c>
    </row>
    <row r="252" spans="1:4">
      <c r="A252" s="343">
        <v>20</v>
      </c>
      <c r="B252" s="347" t="s">
        <v>704</v>
      </c>
      <c r="C252" s="346">
        <v>2022</v>
      </c>
      <c r="D252" s="351">
        <v>934.8</v>
      </c>
    </row>
    <row r="253" spans="1:4">
      <c r="A253" s="343">
        <v>21</v>
      </c>
      <c r="B253" s="347" t="s">
        <v>704</v>
      </c>
      <c r="C253" s="346">
        <v>2022</v>
      </c>
      <c r="D253" s="351">
        <v>934.8</v>
      </c>
    </row>
    <row r="254" spans="1:4">
      <c r="A254" s="343">
        <v>22</v>
      </c>
      <c r="B254" s="347" t="s">
        <v>705</v>
      </c>
      <c r="C254" s="346">
        <v>2022</v>
      </c>
      <c r="D254" s="351">
        <v>575.33000000000004</v>
      </c>
    </row>
    <row r="255" spans="1:4">
      <c r="A255" s="343">
        <v>23</v>
      </c>
      <c r="B255" s="347" t="s">
        <v>705</v>
      </c>
      <c r="C255" s="346">
        <v>2022</v>
      </c>
      <c r="D255" s="351">
        <v>575.33000000000004</v>
      </c>
    </row>
    <row r="256" spans="1:4">
      <c r="A256" s="348"/>
      <c r="B256" s="348"/>
      <c r="C256" s="348"/>
      <c r="D256" s="357">
        <f>SUM(D233:D255)</f>
        <v>61356.660000000011</v>
      </c>
    </row>
    <row r="257" spans="1:4">
      <c r="A257" s="943" t="s">
        <v>706</v>
      </c>
      <c r="B257" s="944"/>
      <c r="C257" s="944"/>
      <c r="D257" s="945"/>
    </row>
    <row r="258" spans="1:4">
      <c r="A258" s="343">
        <v>1</v>
      </c>
      <c r="B258" s="358" t="s">
        <v>707</v>
      </c>
      <c r="C258" s="346">
        <v>2021</v>
      </c>
      <c r="D258" s="351" t="s">
        <v>708</v>
      </c>
    </row>
    <row r="259" spans="1:4">
      <c r="A259" s="343">
        <v>2</v>
      </c>
      <c r="B259" s="358" t="s">
        <v>709</v>
      </c>
      <c r="C259" s="346">
        <v>2021</v>
      </c>
      <c r="D259" s="351" t="s">
        <v>710</v>
      </c>
    </row>
    <row r="260" spans="1:4">
      <c r="A260" s="343">
        <v>3</v>
      </c>
      <c r="B260" s="358" t="s">
        <v>711</v>
      </c>
      <c r="C260" s="346">
        <v>2021</v>
      </c>
      <c r="D260" s="351">
        <v>729.99</v>
      </c>
    </row>
    <row r="261" spans="1:4">
      <c r="A261" s="343">
        <v>4</v>
      </c>
      <c r="B261" s="358" t="s">
        <v>712</v>
      </c>
      <c r="C261" s="346">
        <v>2021</v>
      </c>
      <c r="D261" s="351" t="s">
        <v>713</v>
      </c>
    </row>
    <row r="262" spans="1:4">
      <c r="A262" s="343">
        <v>5</v>
      </c>
      <c r="B262" s="358" t="s">
        <v>714</v>
      </c>
      <c r="C262" s="346">
        <v>2021</v>
      </c>
      <c r="D262" s="351">
        <v>1350</v>
      </c>
    </row>
    <row r="263" spans="1:4">
      <c r="A263" s="343">
        <v>6</v>
      </c>
      <c r="B263" s="358" t="s">
        <v>715</v>
      </c>
      <c r="C263" s="346">
        <v>2021</v>
      </c>
      <c r="D263" s="351" t="s">
        <v>716</v>
      </c>
    </row>
    <row r="264" spans="1:4">
      <c r="A264" s="343">
        <v>7</v>
      </c>
      <c r="B264" s="358" t="s">
        <v>717</v>
      </c>
      <c r="C264" s="346">
        <v>2021</v>
      </c>
      <c r="D264" s="351">
        <v>200</v>
      </c>
    </row>
    <row r="265" spans="1:4">
      <c r="A265" s="343">
        <v>8</v>
      </c>
      <c r="B265" s="359" t="s">
        <v>718</v>
      </c>
      <c r="C265" s="360">
        <v>2021</v>
      </c>
      <c r="D265" s="361">
        <v>1080</v>
      </c>
    </row>
    <row r="266" spans="1:4">
      <c r="A266" s="343">
        <v>9</v>
      </c>
      <c r="B266" s="358" t="s">
        <v>719</v>
      </c>
      <c r="C266" s="346">
        <v>2021</v>
      </c>
      <c r="D266" s="351">
        <v>650</v>
      </c>
    </row>
    <row r="267" spans="1:4">
      <c r="A267" s="343">
        <v>10</v>
      </c>
      <c r="B267" s="358" t="s">
        <v>720</v>
      </c>
      <c r="C267" s="346">
        <v>2021</v>
      </c>
      <c r="D267" s="351">
        <v>649</v>
      </c>
    </row>
    <row r="268" spans="1:4">
      <c r="A268" s="343">
        <v>11</v>
      </c>
      <c r="B268" s="358" t="s">
        <v>721</v>
      </c>
      <c r="C268" s="346">
        <v>2021</v>
      </c>
      <c r="D268" s="351">
        <v>579</v>
      </c>
    </row>
    <row r="269" spans="1:4">
      <c r="A269" s="343">
        <v>12</v>
      </c>
      <c r="B269" s="358" t="s">
        <v>722</v>
      </c>
      <c r="C269" s="346">
        <v>2021</v>
      </c>
      <c r="D269" s="351">
        <v>638</v>
      </c>
    </row>
    <row r="270" spans="1:4">
      <c r="A270" s="343">
        <v>13</v>
      </c>
      <c r="B270" s="358" t="s">
        <v>723</v>
      </c>
      <c r="C270" s="346">
        <v>2021</v>
      </c>
      <c r="D270" s="351" t="s">
        <v>724</v>
      </c>
    </row>
    <row r="271" spans="1:4">
      <c r="A271" s="343">
        <v>14</v>
      </c>
      <c r="B271" s="358" t="s">
        <v>725</v>
      </c>
      <c r="C271" s="346">
        <v>2021</v>
      </c>
      <c r="D271" s="351" t="s">
        <v>726</v>
      </c>
    </row>
    <row r="272" spans="1:4">
      <c r="A272" s="343">
        <v>15</v>
      </c>
      <c r="B272" s="358" t="s">
        <v>727</v>
      </c>
      <c r="C272" s="346">
        <v>2021</v>
      </c>
      <c r="D272" s="351" t="s">
        <v>728</v>
      </c>
    </row>
    <row r="273" spans="1:4">
      <c r="A273" s="343">
        <v>16</v>
      </c>
      <c r="B273" s="358" t="s">
        <v>727</v>
      </c>
      <c r="C273" s="346">
        <v>2021</v>
      </c>
      <c r="D273" s="351" t="s">
        <v>728</v>
      </c>
    </row>
    <row r="274" spans="1:4">
      <c r="A274" s="343">
        <v>17</v>
      </c>
      <c r="B274" s="358" t="s">
        <v>729</v>
      </c>
      <c r="C274" s="346">
        <v>2021</v>
      </c>
      <c r="D274" s="351" t="s">
        <v>730</v>
      </c>
    </row>
    <row r="275" spans="1:4">
      <c r="A275" s="343">
        <v>18</v>
      </c>
      <c r="B275" s="358" t="s">
        <v>729</v>
      </c>
      <c r="C275" s="346">
        <v>2021</v>
      </c>
      <c r="D275" s="351" t="s">
        <v>730</v>
      </c>
    </row>
    <row r="276" spans="1:4">
      <c r="A276" s="343">
        <v>19</v>
      </c>
      <c r="B276" s="358" t="s">
        <v>731</v>
      </c>
      <c r="C276" s="346">
        <v>2021</v>
      </c>
      <c r="D276" s="351" t="s">
        <v>732</v>
      </c>
    </row>
    <row r="277" spans="1:4">
      <c r="A277" s="348"/>
      <c r="B277" s="348"/>
      <c r="C277" s="348"/>
      <c r="D277" s="362">
        <v>33809</v>
      </c>
    </row>
    <row r="278" spans="1:4" ht="33" customHeight="1">
      <c r="A278" s="310" t="s">
        <v>37</v>
      </c>
      <c r="B278" s="922" t="s">
        <v>669</v>
      </c>
      <c r="C278" s="922"/>
      <c r="D278" s="922"/>
    </row>
    <row r="279" spans="1:4" ht="57.6">
      <c r="A279" s="355" t="s">
        <v>11</v>
      </c>
      <c r="B279" s="355" t="s">
        <v>12</v>
      </c>
      <c r="C279" s="355" t="s">
        <v>13</v>
      </c>
      <c r="D279" s="356" t="s">
        <v>75</v>
      </c>
    </row>
    <row r="280" spans="1:4">
      <c r="A280" s="347">
        <v>1</v>
      </c>
      <c r="B280" s="347" t="s">
        <v>733</v>
      </c>
      <c r="C280" s="346">
        <v>2019</v>
      </c>
      <c r="D280" s="351">
        <v>3702.15</v>
      </c>
    </row>
    <row r="281" spans="1:4">
      <c r="A281" s="347">
        <v>2</v>
      </c>
      <c r="B281" s="347" t="s">
        <v>734</v>
      </c>
      <c r="C281" s="346">
        <v>2019</v>
      </c>
      <c r="D281" s="351">
        <v>4067.47</v>
      </c>
    </row>
    <row r="282" spans="1:4">
      <c r="A282" s="347">
        <v>3</v>
      </c>
      <c r="B282" s="347" t="s">
        <v>735</v>
      </c>
      <c r="C282" s="346">
        <v>2019</v>
      </c>
      <c r="D282" s="351">
        <v>2020</v>
      </c>
    </row>
    <row r="283" spans="1:4">
      <c r="A283" s="347">
        <v>4</v>
      </c>
      <c r="B283" s="347" t="s">
        <v>736</v>
      </c>
      <c r="C283" s="346">
        <v>2020</v>
      </c>
      <c r="D283" s="351">
        <v>26250</v>
      </c>
    </row>
    <row r="284" spans="1:4">
      <c r="A284" s="347">
        <v>5</v>
      </c>
      <c r="B284" s="347" t="s">
        <v>737</v>
      </c>
      <c r="C284" s="346">
        <v>2020</v>
      </c>
      <c r="D284" s="351">
        <v>39709.32</v>
      </c>
    </row>
    <row r="285" spans="1:4">
      <c r="A285" s="347">
        <v>6</v>
      </c>
      <c r="B285" s="347" t="s">
        <v>738</v>
      </c>
      <c r="C285" s="346">
        <v>2020</v>
      </c>
      <c r="D285" s="351">
        <v>349</v>
      </c>
    </row>
    <row r="286" spans="1:4">
      <c r="A286" s="347">
        <v>7</v>
      </c>
      <c r="B286" s="347" t="s">
        <v>698</v>
      </c>
      <c r="C286" s="346">
        <v>2020</v>
      </c>
      <c r="D286" s="351">
        <v>259</v>
      </c>
    </row>
    <row r="287" spans="1:4">
      <c r="A287" s="347">
        <v>8</v>
      </c>
      <c r="B287" s="347" t="s">
        <v>739</v>
      </c>
      <c r="C287" s="346">
        <v>2020</v>
      </c>
      <c r="D287" s="351">
        <v>3350</v>
      </c>
    </row>
    <row r="288" spans="1:4">
      <c r="A288" s="347">
        <v>9</v>
      </c>
      <c r="B288" s="344" t="s">
        <v>740</v>
      </c>
      <c r="C288" s="345">
        <v>2021</v>
      </c>
      <c r="D288" s="350">
        <v>64058.400000000001</v>
      </c>
    </row>
    <row r="289" spans="1:4">
      <c r="A289" s="347">
        <v>10</v>
      </c>
      <c r="B289" s="347" t="s">
        <v>741</v>
      </c>
      <c r="C289" s="345">
        <v>2021</v>
      </c>
      <c r="D289" s="350">
        <v>26500.01</v>
      </c>
    </row>
    <row r="290" spans="1:4">
      <c r="A290" s="347">
        <v>11</v>
      </c>
      <c r="B290" s="344" t="s">
        <v>742</v>
      </c>
      <c r="C290" s="345">
        <v>2022</v>
      </c>
      <c r="D290" s="350">
        <v>5409.54</v>
      </c>
    </row>
    <row r="291" spans="1:4">
      <c r="A291" s="347">
        <v>12</v>
      </c>
      <c r="B291" s="347" t="s">
        <v>743</v>
      </c>
      <c r="C291" s="346">
        <v>2022</v>
      </c>
      <c r="D291" s="351">
        <v>2999</v>
      </c>
    </row>
    <row r="292" spans="1:4">
      <c r="A292" s="347">
        <v>13</v>
      </c>
      <c r="B292" s="347" t="s">
        <v>744</v>
      </c>
      <c r="C292" s="346">
        <v>2022</v>
      </c>
      <c r="D292" s="351">
        <v>699.99</v>
      </c>
    </row>
    <row r="293" spans="1:4">
      <c r="A293" s="347">
        <v>14</v>
      </c>
      <c r="B293" s="347" t="s">
        <v>745</v>
      </c>
      <c r="C293" s="346">
        <v>2023</v>
      </c>
      <c r="D293" s="351">
        <v>39172.959999999999</v>
      </c>
    </row>
    <row r="294" spans="1:4">
      <c r="A294" s="347">
        <v>15</v>
      </c>
      <c r="B294" s="347" t="s">
        <v>746</v>
      </c>
      <c r="C294" s="346">
        <v>2021</v>
      </c>
      <c r="D294" s="351">
        <v>3880.5</v>
      </c>
    </row>
    <row r="295" spans="1:4">
      <c r="A295" s="347">
        <v>16</v>
      </c>
      <c r="B295" s="347" t="s">
        <v>747</v>
      </c>
      <c r="C295" s="346">
        <v>2022</v>
      </c>
      <c r="D295" s="351">
        <v>299.99</v>
      </c>
    </row>
    <row r="296" spans="1:4">
      <c r="A296" s="348"/>
      <c r="B296" s="348"/>
      <c r="C296" s="348"/>
      <c r="D296" s="362">
        <f>SUM(D280:D295)</f>
        <v>222727.33</v>
      </c>
    </row>
    <row r="297" spans="1:4">
      <c r="A297" s="946" t="s">
        <v>748</v>
      </c>
      <c r="B297" s="944"/>
      <c r="C297" s="944"/>
      <c r="D297" s="945"/>
    </row>
    <row r="298" spans="1:4">
      <c r="A298" s="347">
        <v>1</v>
      </c>
      <c r="B298" s="358" t="s">
        <v>749</v>
      </c>
      <c r="C298" s="346">
        <v>2021</v>
      </c>
      <c r="D298" s="351" t="s">
        <v>750</v>
      </c>
    </row>
    <row r="299" spans="1:4">
      <c r="A299" s="347">
        <v>2</v>
      </c>
      <c r="B299" s="358" t="s">
        <v>751</v>
      </c>
      <c r="C299" s="346">
        <v>2022</v>
      </c>
      <c r="D299" s="351">
        <v>599.99</v>
      </c>
    </row>
    <row r="300" spans="1:4">
      <c r="A300" s="347">
        <v>3</v>
      </c>
      <c r="B300" s="358" t="s">
        <v>751</v>
      </c>
      <c r="C300" s="346">
        <v>2022</v>
      </c>
      <c r="D300" s="351">
        <v>599.99</v>
      </c>
    </row>
    <row r="301" spans="1:4">
      <c r="A301" s="347">
        <v>4</v>
      </c>
      <c r="B301" s="358" t="s">
        <v>752</v>
      </c>
      <c r="C301" s="346">
        <v>2022</v>
      </c>
      <c r="D301" s="351" t="s">
        <v>753</v>
      </c>
    </row>
    <row r="302" spans="1:4">
      <c r="A302" s="347">
        <v>5</v>
      </c>
      <c r="B302" s="358" t="s">
        <v>754</v>
      </c>
      <c r="C302" s="346">
        <v>2022</v>
      </c>
      <c r="D302" s="351" t="s">
        <v>755</v>
      </c>
    </row>
    <row r="303" spans="1:4">
      <c r="A303" s="348"/>
      <c r="B303" s="348"/>
      <c r="C303" s="348"/>
      <c r="D303" s="362">
        <v>27427.97</v>
      </c>
    </row>
    <row r="305" spans="1:4">
      <c r="A305" s="310" t="s">
        <v>37</v>
      </c>
      <c r="B305" s="427" t="s">
        <v>762</v>
      </c>
      <c r="C305" s="298"/>
    </row>
    <row r="306" spans="1:4" ht="57.6">
      <c r="A306" s="293" t="s">
        <v>11</v>
      </c>
      <c r="B306" s="293" t="s">
        <v>12</v>
      </c>
      <c r="C306" s="293" t="s">
        <v>13</v>
      </c>
      <c r="D306" s="294" t="s">
        <v>75</v>
      </c>
    </row>
    <row r="307" spans="1:4" ht="27.6">
      <c r="A307" s="391">
        <v>1</v>
      </c>
      <c r="B307" s="384" t="s">
        <v>808</v>
      </c>
      <c r="C307" s="384">
        <v>2022</v>
      </c>
      <c r="D307" s="392">
        <v>28363.8</v>
      </c>
    </row>
    <row r="308" spans="1:4" ht="27.6">
      <c r="A308" s="391">
        <v>2</v>
      </c>
      <c r="B308" s="384" t="s">
        <v>809</v>
      </c>
      <c r="C308" s="384">
        <v>2020</v>
      </c>
      <c r="D308" s="392">
        <v>18375</v>
      </c>
    </row>
    <row r="309" spans="1:4" ht="27.6">
      <c r="A309" s="391">
        <v>3</v>
      </c>
      <c r="B309" s="384" t="s">
        <v>810</v>
      </c>
      <c r="C309" s="384">
        <v>2020</v>
      </c>
      <c r="D309" s="392">
        <v>2040</v>
      </c>
    </row>
    <row r="310" spans="1:4">
      <c r="A310" s="391">
        <v>4</v>
      </c>
      <c r="B310" s="384" t="s">
        <v>811</v>
      </c>
      <c r="C310" s="384">
        <v>2019</v>
      </c>
      <c r="D310" s="392">
        <v>1500</v>
      </c>
    </row>
    <row r="311" spans="1:4">
      <c r="A311" s="391">
        <v>5</v>
      </c>
      <c r="B311" s="384" t="s">
        <v>812</v>
      </c>
      <c r="C311" s="384">
        <v>2019</v>
      </c>
      <c r="D311" s="392">
        <v>739</v>
      </c>
    </row>
    <row r="312" spans="1:4">
      <c r="A312" s="391">
        <v>6</v>
      </c>
      <c r="B312" s="384" t="s">
        <v>813</v>
      </c>
      <c r="C312" s="384">
        <v>2019</v>
      </c>
      <c r="D312" s="392">
        <v>949</v>
      </c>
    </row>
    <row r="313" spans="1:4">
      <c r="A313" s="391">
        <v>7</v>
      </c>
      <c r="B313" s="384" t="s">
        <v>814</v>
      </c>
      <c r="C313" s="384">
        <v>2019</v>
      </c>
      <c r="D313" s="392">
        <v>1727</v>
      </c>
    </row>
    <row r="314" spans="1:4">
      <c r="A314" s="391">
        <v>8</v>
      </c>
      <c r="B314" s="384" t="s">
        <v>815</v>
      </c>
      <c r="C314" s="384">
        <v>2015</v>
      </c>
      <c r="D314" s="392">
        <v>2000</v>
      </c>
    </row>
    <row r="315" spans="1:4">
      <c r="A315" s="391">
        <v>9</v>
      </c>
      <c r="B315" s="384" t="s">
        <v>816</v>
      </c>
      <c r="C315" s="384">
        <v>2015</v>
      </c>
      <c r="D315" s="392">
        <v>1860</v>
      </c>
    </row>
    <row r="316" spans="1:4">
      <c r="A316" s="391">
        <v>10</v>
      </c>
      <c r="B316" s="384" t="s">
        <v>817</v>
      </c>
      <c r="C316" s="384">
        <v>2015</v>
      </c>
      <c r="D316" s="392">
        <v>1860</v>
      </c>
    </row>
    <row r="317" spans="1:4" ht="27.6">
      <c r="A317" s="391">
        <v>11</v>
      </c>
      <c r="B317" s="384" t="s">
        <v>818</v>
      </c>
      <c r="C317" s="384">
        <v>2021</v>
      </c>
      <c r="D317" s="392">
        <v>48043.8</v>
      </c>
    </row>
    <row r="318" spans="1:4">
      <c r="A318" s="429">
        <v>12</v>
      </c>
      <c r="B318" s="384" t="s">
        <v>819</v>
      </c>
      <c r="C318" s="384">
        <v>2020</v>
      </c>
      <c r="D318" s="392">
        <v>1098</v>
      </c>
    </row>
    <row r="319" spans="1:4">
      <c r="A319" s="430">
        <v>13</v>
      </c>
      <c r="B319" s="393" t="s">
        <v>820</v>
      </c>
      <c r="C319" s="384">
        <v>2021</v>
      </c>
      <c r="D319" s="392">
        <v>1225</v>
      </c>
    </row>
    <row r="320" spans="1:4" ht="27.6">
      <c r="A320" s="430">
        <v>14</v>
      </c>
      <c r="B320" s="384" t="s">
        <v>821</v>
      </c>
      <c r="C320" s="384">
        <v>2021</v>
      </c>
      <c r="D320" s="392">
        <v>16677.57</v>
      </c>
    </row>
    <row r="321" spans="1:4">
      <c r="A321" s="430">
        <v>15</v>
      </c>
      <c r="B321" s="384" t="s">
        <v>822</v>
      </c>
      <c r="C321" s="384">
        <v>2021</v>
      </c>
      <c r="D321" s="392">
        <v>2289</v>
      </c>
    </row>
    <row r="322" spans="1:4">
      <c r="A322" s="430">
        <v>16</v>
      </c>
      <c r="B322" s="384" t="s">
        <v>823</v>
      </c>
      <c r="C322" s="384">
        <v>2021</v>
      </c>
      <c r="D322" s="392">
        <v>9500</v>
      </c>
    </row>
    <row r="323" spans="1:4">
      <c r="A323" s="430">
        <v>17</v>
      </c>
      <c r="B323" s="384" t="s">
        <v>824</v>
      </c>
      <c r="C323" s="384">
        <v>2021</v>
      </c>
      <c r="D323" s="392">
        <v>3299</v>
      </c>
    </row>
    <row r="324" spans="1:4" ht="27.6">
      <c r="A324" s="430">
        <v>18</v>
      </c>
      <c r="B324" s="384" t="s">
        <v>825</v>
      </c>
      <c r="C324" s="384">
        <v>2021</v>
      </c>
      <c r="D324" s="392">
        <v>1699</v>
      </c>
    </row>
    <row r="325" spans="1:4" ht="27.6">
      <c r="A325" s="430">
        <v>19</v>
      </c>
      <c r="B325" s="394" t="s">
        <v>826</v>
      </c>
      <c r="C325" s="384">
        <v>2021</v>
      </c>
      <c r="D325" s="392">
        <v>1890</v>
      </c>
    </row>
    <row r="326" spans="1:4">
      <c r="A326" s="430">
        <v>20</v>
      </c>
      <c r="B326" s="384" t="s">
        <v>827</v>
      </c>
      <c r="C326" s="384">
        <v>2021</v>
      </c>
      <c r="D326" s="392">
        <v>3899</v>
      </c>
    </row>
    <row r="327" spans="1:4">
      <c r="A327" s="430">
        <v>21</v>
      </c>
      <c r="B327" s="384" t="s">
        <v>828</v>
      </c>
      <c r="C327" s="384">
        <v>2021</v>
      </c>
      <c r="D327" s="392">
        <v>1599</v>
      </c>
    </row>
    <row r="328" spans="1:4">
      <c r="A328" s="430">
        <v>22</v>
      </c>
      <c r="B328" s="384" t="s">
        <v>829</v>
      </c>
      <c r="C328" s="384">
        <v>2021</v>
      </c>
      <c r="D328" s="392">
        <v>670</v>
      </c>
    </row>
    <row r="329" spans="1:4">
      <c r="A329" s="430">
        <v>23</v>
      </c>
      <c r="B329" s="384" t="s">
        <v>830</v>
      </c>
      <c r="C329" s="384">
        <v>2021</v>
      </c>
      <c r="D329" s="392">
        <v>899</v>
      </c>
    </row>
    <row r="330" spans="1:4">
      <c r="A330" s="430">
        <v>24</v>
      </c>
      <c r="B330" s="384" t="s">
        <v>831</v>
      </c>
      <c r="C330" s="384">
        <v>2021</v>
      </c>
      <c r="D330" s="392">
        <v>6496</v>
      </c>
    </row>
    <row r="331" spans="1:4">
      <c r="A331" s="430">
        <v>25</v>
      </c>
      <c r="B331" s="384" t="s">
        <v>832</v>
      </c>
      <c r="C331" s="384">
        <v>2021</v>
      </c>
      <c r="D331" s="392">
        <v>1350</v>
      </c>
    </row>
    <row r="332" spans="1:4" ht="27.6">
      <c r="A332" s="430">
        <v>26</v>
      </c>
      <c r="B332" s="384" t="s">
        <v>833</v>
      </c>
      <c r="C332" s="384">
        <v>2022</v>
      </c>
      <c r="D332" s="392">
        <v>5409.54</v>
      </c>
    </row>
    <row r="333" spans="1:4" ht="27.6">
      <c r="A333" s="430">
        <v>27</v>
      </c>
      <c r="B333" s="384" t="s">
        <v>834</v>
      </c>
      <c r="C333" s="384">
        <v>2022</v>
      </c>
      <c r="D333" s="392">
        <v>58370</v>
      </c>
    </row>
    <row r="334" spans="1:4" ht="27.6">
      <c r="A334" s="430">
        <v>28</v>
      </c>
      <c r="B334" s="384" t="s">
        <v>835</v>
      </c>
      <c r="C334" s="384">
        <v>2022</v>
      </c>
      <c r="D334" s="392">
        <v>6930</v>
      </c>
    </row>
    <row r="335" spans="1:4">
      <c r="A335" s="430">
        <v>29</v>
      </c>
      <c r="B335" s="384" t="s">
        <v>836</v>
      </c>
      <c r="C335" s="384">
        <v>2021</v>
      </c>
      <c r="D335" s="392">
        <v>4999</v>
      </c>
    </row>
    <row r="336" spans="1:4">
      <c r="A336" s="430">
        <v>30</v>
      </c>
      <c r="B336" s="384" t="s">
        <v>837</v>
      </c>
      <c r="C336" s="384">
        <v>2021</v>
      </c>
      <c r="D336" s="392">
        <v>539</v>
      </c>
    </row>
    <row r="337" spans="1:4">
      <c r="A337" s="430">
        <v>31</v>
      </c>
      <c r="B337" s="384" t="s">
        <v>838</v>
      </c>
      <c r="C337" s="384">
        <v>2021</v>
      </c>
      <c r="D337" s="392">
        <v>5200</v>
      </c>
    </row>
    <row r="338" spans="1:4">
      <c r="A338" s="430">
        <v>32</v>
      </c>
      <c r="B338" s="384" t="s">
        <v>839</v>
      </c>
      <c r="C338" s="384">
        <v>2021</v>
      </c>
      <c r="D338" s="392">
        <v>1650</v>
      </c>
    </row>
    <row r="339" spans="1:4">
      <c r="A339" s="430">
        <v>33</v>
      </c>
      <c r="B339" s="384" t="s">
        <v>840</v>
      </c>
      <c r="C339" s="384">
        <v>2021</v>
      </c>
      <c r="D339" s="392">
        <v>1720</v>
      </c>
    </row>
    <row r="340" spans="1:4">
      <c r="A340" s="430">
        <v>34</v>
      </c>
      <c r="B340" s="384" t="s">
        <v>841</v>
      </c>
      <c r="C340" s="384">
        <v>2021</v>
      </c>
      <c r="D340" s="392">
        <v>2100</v>
      </c>
    </row>
    <row r="341" spans="1:4">
      <c r="A341" s="430">
        <v>35</v>
      </c>
      <c r="B341" s="384" t="s">
        <v>842</v>
      </c>
      <c r="C341" s="384">
        <v>2021</v>
      </c>
      <c r="D341" s="392">
        <v>1649</v>
      </c>
    </row>
    <row r="342" spans="1:4">
      <c r="A342" s="430">
        <v>36</v>
      </c>
      <c r="B342" s="384" t="s">
        <v>843</v>
      </c>
      <c r="C342" s="384">
        <v>2021</v>
      </c>
      <c r="D342" s="392">
        <v>870</v>
      </c>
    </row>
    <row r="343" spans="1:4">
      <c r="D343" s="292">
        <f>SUM(D307:D342)</f>
        <v>249484.71000000002</v>
      </c>
    </row>
    <row r="345" spans="1:4">
      <c r="A345" s="310" t="s">
        <v>37</v>
      </c>
      <c r="B345" s="881" t="s">
        <v>845</v>
      </c>
      <c r="C345" s="881"/>
      <c r="D345" s="881"/>
    </row>
    <row r="346" spans="1:4" ht="41.4">
      <c r="A346" s="293" t="s">
        <v>11</v>
      </c>
      <c r="B346" s="293" t="s">
        <v>12</v>
      </c>
      <c r="C346" s="293" t="s">
        <v>13</v>
      </c>
      <c r="D346" s="284" t="s">
        <v>75</v>
      </c>
    </row>
    <row r="347" spans="1:4">
      <c r="A347" s="391" t="s">
        <v>47</v>
      </c>
      <c r="B347" s="384" t="s">
        <v>893</v>
      </c>
      <c r="C347" s="391">
        <v>2022</v>
      </c>
      <c r="D347" s="431">
        <v>699.99</v>
      </c>
    </row>
    <row r="348" spans="1:4">
      <c r="A348" s="391" t="s">
        <v>48</v>
      </c>
      <c r="B348" s="384" t="s">
        <v>521</v>
      </c>
      <c r="C348" s="391">
        <v>2022</v>
      </c>
      <c r="D348" s="431">
        <v>4969</v>
      </c>
    </row>
    <row r="349" spans="1:4">
      <c r="A349" s="391"/>
      <c r="B349" s="384" t="s">
        <v>894</v>
      </c>
      <c r="C349" s="391">
        <v>2018</v>
      </c>
      <c r="D349" s="431">
        <v>2070.09</v>
      </c>
    </row>
    <row r="350" spans="1:4">
      <c r="A350" s="391" t="s">
        <v>49</v>
      </c>
      <c r="B350" s="384" t="s">
        <v>895</v>
      </c>
      <c r="C350" s="391"/>
      <c r="D350" s="432">
        <v>650</v>
      </c>
    </row>
    <row r="351" spans="1:4">
      <c r="A351" s="391" t="s">
        <v>50</v>
      </c>
      <c r="B351" s="384" t="s">
        <v>896</v>
      </c>
      <c r="C351" s="391"/>
      <c r="D351" s="432">
        <v>800</v>
      </c>
    </row>
    <row r="352" spans="1:4">
      <c r="A352" s="391" t="s">
        <v>160</v>
      </c>
      <c r="B352" s="384" t="s">
        <v>897</v>
      </c>
      <c r="C352" s="391"/>
      <c r="D352" s="432">
        <v>3500</v>
      </c>
    </row>
    <row r="353" spans="1:4">
      <c r="A353" s="391" t="s">
        <v>162</v>
      </c>
      <c r="B353" s="384" t="s">
        <v>898</v>
      </c>
      <c r="C353" s="391"/>
      <c r="D353" s="432">
        <v>1942.73</v>
      </c>
    </row>
    <row r="354" spans="1:4">
      <c r="A354" s="391" t="s">
        <v>164</v>
      </c>
      <c r="B354" s="384" t="s">
        <v>899</v>
      </c>
      <c r="C354" s="391"/>
      <c r="D354" s="432">
        <v>3680</v>
      </c>
    </row>
    <row r="355" spans="1:4">
      <c r="A355" s="391" t="s">
        <v>166</v>
      </c>
      <c r="B355" s="384" t="s">
        <v>900</v>
      </c>
      <c r="C355" s="391"/>
      <c r="D355" s="432">
        <v>1800</v>
      </c>
    </row>
    <row r="356" spans="1:4">
      <c r="A356" s="391" t="s">
        <v>168</v>
      </c>
      <c r="B356" s="384" t="s">
        <v>139</v>
      </c>
      <c r="C356" s="391"/>
      <c r="D356" s="432">
        <v>1379</v>
      </c>
    </row>
    <row r="357" spans="1:4">
      <c r="A357" s="391" t="s">
        <v>170</v>
      </c>
      <c r="B357" s="384" t="s">
        <v>901</v>
      </c>
      <c r="C357" s="391"/>
      <c r="D357" s="432">
        <v>4140</v>
      </c>
    </row>
    <row r="358" spans="1:4">
      <c r="A358" s="391" t="s">
        <v>172</v>
      </c>
      <c r="B358" s="384" t="s">
        <v>902</v>
      </c>
      <c r="C358" s="391"/>
      <c r="D358" s="432">
        <v>1399</v>
      </c>
    </row>
    <row r="359" spans="1:4">
      <c r="A359" s="391" t="s">
        <v>174</v>
      </c>
      <c r="B359" s="433" t="s">
        <v>903</v>
      </c>
      <c r="C359" s="429"/>
      <c r="D359" s="432">
        <v>778</v>
      </c>
    </row>
    <row r="360" spans="1:4">
      <c r="A360" s="391" t="s">
        <v>176</v>
      </c>
      <c r="B360" s="422" t="s">
        <v>904</v>
      </c>
      <c r="C360" s="423"/>
      <c r="D360" s="432">
        <v>2799</v>
      </c>
    </row>
    <row r="361" spans="1:4">
      <c r="A361" s="391" t="s">
        <v>178</v>
      </c>
      <c r="B361" s="422" t="s">
        <v>904</v>
      </c>
      <c r="C361" s="423"/>
      <c r="D361" s="432">
        <v>1890</v>
      </c>
    </row>
    <row r="362" spans="1:4">
      <c r="A362" s="391" t="s">
        <v>180</v>
      </c>
      <c r="B362" s="422" t="s">
        <v>905</v>
      </c>
      <c r="C362" s="423"/>
      <c r="D362" s="432">
        <v>2784</v>
      </c>
    </row>
    <row r="363" spans="1:4">
      <c r="A363" s="391" t="s">
        <v>182</v>
      </c>
      <c r="B363" s="422" t="s">
        <v>906</v>
      </c>
      <c r="C363" s="423"/>
      <c r="D363" s="432">
        <v>3554.5</v>
      </c>
    </row>
    <row r="364" spans="1:4">
      <c r="A364" s="391" t="s">
        <v>184</v>
      </c>
      <c r="B364" s="422" t="s">
        <v>526</v>
      </c>
      <c r="C364" s="423">
        <v>2019</v>
      </c>
      <c r="D364" s="432">
        <v>2920</v>
      </c>
    </row>
    <row r="365" spans="1:4">
      <c r="A365" s="391" t="s">
        <v>186</v>
      </c>
      <c r="B365" s="298" t="s">
        <v>907</v>
      </c>
      <c r="C365" s="412">
        <v>2019</v>
      </c>
      <c r="D365" s="432">
        <v>1750</v>
      </c>
    </row>
    <row r="366" spans="1:4">
      <c r="A366" s="391"/>
      <c r="B366" s="298" t="s">
        <v>907</v>
      </c>
      <c r="C366" s="412">
        <v>2019</v>
      </c>
      <c r="D366" s="432">
        <v>1750</v>
      </c>
    </row>
    <row r="367" spans="1:4">
      <c r="A367" s="391" t="s">
        <v>879</v>
      </c>
      <c r="B367" s="298" t="s">
        <v>908</v>
      </c>
      <c r="C367" s="412">
        <v>2020</v>
      </c>
      <c r="D367" s="432">
        <v>968.99</v>
      </c>
    </row>
    <row r="368" spans="1:4">
      <c r="A368" s="391" t="s">
        <v>880</v>
      </c>
      <c r="B368" s="298" t="s">
        <v>909</v>
      </c>
      <c r="C368" s="412">
        <v>2020</v>
      </c>
      <c r="D368" s="432">
        <v>2599</v>
      </c>
    </row>
    <row r="369" spans="1:4">
      <c r="A369" s="391" t="s">
        <v>882</v>
      </c>
      <c r="B369" s="298" t="s">
        <v>910</v>
      </c>
      <c r="C369" s="412">
        <v>2020</v>
      </c>
      <c r="D369" s="432">
        <v>11345.52</v>
      </c>
    </row>
    <row r="370" spans="1:4">
      <c r="A370" s="391" t="s">
        <v>884</v>
      </c>
      <c r="B370" s="298" t="s">
        <v>911</v>
      </c>
      <c r="C370" s="412">
        <v>2020</v>
      </c>
      <c r="D370" s="432">
        <v>7875</v>
      </c>
    </row>
    <row r="371" spans="1:4">
      <c r="A371" s="391" t="s">
        <v>886</v>
      </c>
      <c r="B371" s="298" t="s">
        <v>912</v>
      </c>
      <c r="C371" s="412">
        <v>2020</v>
      </c>
      <c r="D371" s="432">
        <v>350</v>
      </c>
    </row>
    <row r="372" spans="1:4">
      <c r="A372" s="391" t="s">
        <v>888</v>
      </c>
      <c r="B372" s="298" t="s">
        <v>913</v>
      </c>
      <c r="C372" s="412">
        <v>2021</v>
      </c>
      <c r="D372" s="432">
        <v>18302.400000000001</v>
      </c>
    </row>
    <row r="373" spans="1:4">
      <c r="A373" s="391" t="s">
        <v>890</v>
      </c>
      <c r="B373" s="298" t="s">
        <v>914</v>
      </c>
      <c r="C373" s="412">
        <v>2021</v>
      </c>
      <c r="D373" s="432">
        <v>599.9</v>
      </c>
    </row>
    <row r="374" spans="1:4">
      <c r="A374" s="391" t="s">
        <v>892</v>
      </c>
      <c r="B374" s="298" t="s">
        <v>915</v>
      </c>
      <c r="C374" s="412">
        <v>2021</v>
      </c>
      <c r="D374" s="432">
        <v>2099.9899999999998</v>
      </c>
    </row>
    <row r="375" spans="1:4">
      <c r="A375" s="391" t="s">
        <v>916</v>
      </c>
      <c r="B375" s="298" t="s">
        <v>917</v>
      </c>
      <c r="C375" s="412">
        <v>2021</v>
      </c>
      <c r="D375" s="432">
        <v>3350</v>
      </c>
    </row>
    <row r="376" spans="1:4">
      <c r="A376" s="391" t="s">
        <v>918</v>
      </c>
      <c r="B376" s="298" t="s">
        <v>919</v>
      </c>
      <c r="C376" s="412">
        <v>2021</v>
      </c>
      <c r="D376" s="432">
        <v>549</v>
      </c>
    </row>
    <row r="377" spans="1:4">
      <c r="A377" s="391" t="s">
        <v>920</v>
      </c>
      <c r="B377" s="298" t="s">
        <v>919</v>
      </c>
      <c r="C377" s="412">
        <v>2021</v>
      </c>
      <c r="D377" s="432">
        <v>1089</v>
      </c>
    </row>
    <row r="378" spans="1:4">
      <c r="A378" s="391" t="s">
        <v>921</v>
      </c>
      <c r="B378" s="298" t="s">
        <v>922</v>
      </c>
      <c r="C378" s="412">
        <v>2021</v>
      </c>
      <c r="D378" s="432">
        <v>5364</v>
      </c>
    </row>
    <row r="379" spans="1:4">
      <c r="A379" s="391" t="s">
        <v>923</v>
      </c>
      <c r="B379" s="298" t="s">
        <v>924</v>
      </c>
      <c r="C379" s="412">
        <v>2021</v>
      </c>
      <c r="D379" s="432">
        <v>658</v>
      </c>
    </row>
    <row r="380" spans="1:4">
      <c r="A380" s="391" t="s">
        <v>925</v>
      </c>
      <c r="B380" s="298" t="s">
        <v>926</v>
      </c>
      <c r="C380" s="412">
        <v>2021</v>
      </c>
      <c r="D380" s="432">
        <v>1705.25</v>
      </c>
    </row>
    <row r="381" spans="1:4">
      <c r="A381" s="391" t="s">
        <v>927</v>
      </c>
      <c r="B381" s="298" t="s">
        <v>928</v>
      </c>
      <c r="C381" s="412">
        <v>2021</v>
      </c>
      <c r="D381" s="432">
        <v>1299</v>
      </c>
    </row>
    <row r="382" spans="1:4">
      <c r="A382" s="391" t="s">
        <v>929</v>
      </c>
      <c r="B382" s="298" t="s">
        <v>911</v>
      </c>
      <c r="C382" s="412">
        <v>2020</v>
      </c>
      <c r="D382" s="432">
        <v>2625</v>
      </c>
    </row>
    <row r="383" spans="1:4">
      <c r="A383" s="391" t="s">
        <v>930</v>
      </c>
      <c r="B383" s="298" t="s">
        <v>911</v>
      </c>
      <c r="C383" s="412">
        <v>2020</v>
      </c>
      <c r="D383" s="432">
        <v>2625</v>
      </c>
    </row>
    <row r="384" spans="1:4">
      <c r="A384" s="391"/>
      <c r="B384" s="298" t="s">
        <v>911</v>
      </c>
      <c r="C384" s="412">
        <v>2020</v>
      </c>
      <c r="D384" s="432">
        <v>2625</v>
      </c>
    </row>
    <row r="385" spans="1:4">
      <c r="A385" s="391" t="s">
        <v>931</v>
      </c>
      <c r="B385" s="298" t="s">
        <v>932</v>
      </c>
      <c r="C385" s="412">
        <v>2020</v>
      </c>
      <c r="D385" s="432">
        <v>2836.38</v>
      </c>
    </row>
    <row r="386" spans="1:4">
      <c r="A386" s="391" t="s">
        <v>933</v>
      </c>
      <c r="B386" s="298" t="s">
        <v>932</v>
      </c>
      <c r="C386" s="412">
        <v>2020</v>
      </c>
      <c r="D386" s="432">
        <v>2836.38</v>
      </c>
    </row>
    <row r="387" spans="1:4">
      <c r="A387" s="391" t="s">
        <v>934</v>
      </c>
      <c r="B387" s="298" t="s">
        <v>932</v>
      </c>
      <c r="C387" s="412">
        <v>2020</v>
      </c>
      <c r="D387" s="432">
        <v>2836.38</v>
      </c>
    </row>
    <row r="388" spans="1:4">
      <c r="A388" s="391" t="s">
        <v>935</v>
      </c>
      <c r="B388" s="298" t="s">
        <v>932</v>
      </c>
      <c r="C388" s="412">
        <v>2020</v>
      </c>
      <c r="D388" s="432">
        <v>2836.38</v>
      </c>
    </row>
    <row r="389" spans="1:4">
      <c r="A389" s="391" t="s">
        <v>936</v>
      </c>
      <c r="B389" s="298" t="s">
        <v>913</v>
      </c>
      <c r="C389" s="412">
        <v>2021</v>
      </c>
      <c r="D389" s="432">
        <v>2287.8000000000002</v>
      </c>
    </row>
    <row r="390" spans="1:4">
      <c r="A390" s="391" t="s">
        <v>937</v>
      </c>
      <c r="B390" s="298" t="s">
        <v>913</v>
      </c>
      <c r="C390" s="412">
        <v>2021</v>
      </c>
      <c r="D390" s="432">
        <v>2287.8000000000002</v>
      </c>
    </row>
    <row r="391" spans="1:4">
      <c r="A391" s="391" t="s">
        <v>938</v>
      </c>
      <c r="B391" s="298" t="s">
        <v>913</v>
      </c>
      <c r="C391" s="412">
        <v>2021</v>
      </c>
      <c r="D391" s="432">
        <v>2287.8000000000002</v>
      </c>
    </row>
    <row r="392" spans="1:4">
      <c r="A392" s="391" t="s">
        <v>939</v>
      </c>
      <c r="B392" s="298" t="s">
        <v>913</v>
      </c>
      <c r="C392" s="412">
        <v>2021</v>
      </c>
      <c r="D392" s="432">
        <v>2287.8000000000002</v>
      </c>
    </row>
    <row r="393" spans="1:4">
      <c r="A393" s="391" t="s">
        <v>940</v>
      </c>
      <c r="B393" s="298" t="s">
        <v>913</v>
      </c>
      <c r="C393" s="412">
        <v>2021</v>
      </c>
      <c r="D393" s="432">
        <v>2287.8000000000002</v>
      </c>
    </row>
    <row r="394" spans="1:4">
      <c r="A394" s="391" t="s">
        <v>941</v>
      </c>
      <c r="B394" s="298" t="s">
        <v>913</v>
      </c>
      <c r="C394" s="412">
        <v>2021</v>
      </c>
      <c r="D394" s="432">
        <v>2287.8000000000002</v>
      </c>
    </row>
    <row r="395" spans="1:4">
      <c r="A395" s="391" t="s">
        <v>942</v>
      </c>
      <c r="B395" s="298" t="s">
        <v>913</v>
      </c>
      <c r="C395" s="412">
        <v>2021</v>
      </c>
      <c r="D395" s="432">
        <v>2287.8000000000002</v>
      </c>
    </row>
    <row r="396" spans="1:4">
      <c r="A396" s="391" t="s">
        <v>943</v>
      </c>
      <c r="B396" s="298" t="s">
        <v>913</v>
      </c>
      <c r="C396" s="412">
        <v>2021</v>
      </c>
      <c r="D396" s="432">
        <v>2287.8000000000002</v>
      </c>
    </row>
    <row r="397" spans="1:4">
      <c r="A397" s="391" t="s">
        <v>944</v>
      </c>
      <c r="B397" s="298" t="s">
        <v>945</v>
      </c>
      <c r="C397" s="412">
        <v>2022</v>
      </c>
      <c r="D397" s="432">
        <v>2704.77</v>
      </c>
    </row>
    <row r="398" spans="1:4">
      <c r="A398" s="391" t="s">
        <v>946</v>
      </c>
      <c r="B398" s="298" t="s">
        <v>947</v>
      </c>
      <c r="C398" s="412">
        <v>2022</v>
      </c>
      <c r="D398" s="432">
        <v>2704.77</v>
      </c>
    </row>
    <row r="399" spans="1:4">
      <c r="A399" s="391" t="s">
        <v>948</v>
      </c>
      <c r="B399" s="298" t="s">
        <v>949</v>
      </c>
      <c r="C399" s="412">
        <v>2021</v>
      </c>
      <c r="D399" s="432">
        <v>4218</v>
      </c>
    </row>
    <row r="400" spans="1:4">
      <c r="C400" s="434" t="s">
        <v>10</v>
      </c>
      <c r="D400" s="428">
        <f>SUM(D347:D399)</f>
        <v>150560.81999999995</v>
      </c>
    </row>
    <row r="402" spans="1:4">
      <c r="A402" s="373" t="s">
        <v>37</v>
      </c>
      <c r="B402" s="880" t="s">
        <v>950</v>
      </c>
      <c r="C402" s="880"/>
      <c r="D402" s="880"/>
    </row>
    <row r="403" spans="1:4" ht="57.6">
      <c r="A403" s="293" t="s">
        <v>11</v>
      </c>
      <c r="B403" s="293" t="s">
        <v>12</v>
      </c>
      <c r="C403" s="293" t="s">
        <v>13</v>
      </c>
      <c r="D403" s="294" t="s">
        <v>75</v>
      </c>
    </row>
    <row r="404" spans="1:4">
      <c r="A404" s="391" t="s">
        <v>47</v>
      </c>
      <c r="B404" s="446" t="s">
        <v>1017</v>
      </c>
      <c r="C404" s="447">
        <v>2016</v>
      </c>
      <c r="D404" s="452">
        <v>2599</v>
      </c>
    </row>
    <row r="405" spans="1:4">
      <c r="A405" s="391" t="s">
        <v>48</v>
      </c>
      <c r="B405" s="446" t="s">
        <v>1018</v>
      </c>
      <c r="C405" s="447"/>
      <c r="D405" s="452">
        <v>1584.78</v>
      </c>
    </row>
    <row r="406" spans="1:4">
      <c r="A406" s="391">
        <v>3</v>
      </c>
      <c r="B406" s="446" t="s">
        <v>1019</v>
      </c>
      <c r="C406" s="447"/>
      <c r="D406" s="452">
        <v>3200</v>
      </c>
    </row>
    <row r="407" spans="1:4">
      <c r="A407" s="391">
        <v>4</v>
      </c>
      <c r="B407" s="446" t="s">
        <v>1020</v>
      </c>
      <c r="C407" s="447"/>
      <c r="D407" s="452">
        <v>2399</v>
      </c>
    </row>
    <row r="408" spans="1:4">
      <c r="A408" s="391">
        <v>5</v>
      </c>
      <c r="B408" s="446" t="s">
        <v>1021</v>
      </c>
      <c r="C408" s="447"/>
      <c r="D408" s="452">
        <v>2128.98</v>
      </c>
    </row>
    <row r="409" spans="1:4">
      <c r="A409" s="391">
        <v>6</v>
      </c>
      <c r="B409" s="446" t="s">
        <v>1019</v>
      </c>
      <c r="C409" s="447"/>
      <c r="D409" s="452">
        <v>3200</v>
      </c>
    </row>
    <row r="410" spans="1:4">
      <c r="A410" s="391">
        <v>7</v>
      </c>
      <c r="B410" s="446" t="s">
        <v>1019</v>
      </c>
      <c r="C410" s="447"/>
      <c r="D410" s="452">
        <v>3200</v>
      </c>
    </row>
    <row r="411" spans="1:4">
      <c r="A411" s="391">
        <v>8</v>
      </c>
      <c r="B411" s="446" t="s">
        <v>1019</v>
      </c>
      <c r="C411" s="447"/>
      <c r="D411" s="452">
        <v>3200</v>
      </c>
    </row>
    <row r="412" spans="1:4">
      <c r="A412" s="391">
        <v>9</v>
      </c>
      <c r="B412" s="446" t="s">
        <v>1019</v>
      </c>
      <c r="C412" s="447"/>
      <c r="D412" s="452">
        <v>3200</v>
      </c>
    </row>
    <row r="413" spans="1:4">
      <c r="A413" s="391">
        <v>10</v>
      </c>
      <c r="B413" s="446" t="s">
        <v>1019</v>
      </c>
      <c r="C413" s="447"/>
      <c r="D413" s="452">
        <v>3300</v>
      </c>
    </row>
    <row r="414" spans="1:4">
      <c r="A414" s="391">
        <v>11</v>
      </c>
      <c r="B414" s="446" t="s">
        <v>1022</v>
      </c>
      <c r="C414" s="447"/>
      <c r="D414" s="452">
        <v>820</v>
      </c>
    </row>
    <row r="415" spans="1:4">
      <c r="A415" s="391">
        <v>12</v>
      </c>
      <c r="B415" s="446" t="s">
        <v>1023</v>
      </c>
      <c r="C415" s="447"/>
      <c r="D415" s="452">
        <v>16500</v>
      </c>
    </row>
    <row r="416" spans="1:4">
      <c r="A416" s="391">
        <v>13</v>
      </c>
      <c r="B416" s="446" t="s">
        <v>1024</v>
      </c>
      <c r="C416" s="447"/>
      <c r="D416" s="452">
        <v>3480</v>
      </c>
    </row>
    <row r="417" spans="1:4">
      <c r="A417" s="391">
        <v>14</v>
      </c>
      <c r="B417" s="446" t="s">
        <v>1019</v>
      </c>
      <c r="C417" s="447"/>
      <c r="D417" s="452">
        <v>3200</v>
      </c>
    </row>
    <row r="418" spans="1:4">
      <c r="A418" s="391">
        <v>15</v>
      </c>
      <c r="B418" s="446" t="s">
        <v>1025</v>
      </c>
      <c r="C418" s="447"/>
      <c r="D418" s="452">
        <v>900</v>
      </c>
    </row>
    <row r="419" spans="1:4">
      <c r="A419" s="391">
        <v>16</v>
      </c>
      <c r="B419" s="446" t="s">
        <v>1026</v>
      </c>
      <c r="C419" s="447"/>
      <c r="D419" s="452">
        <v>2399</v>
      </c>
    </row>
    <row r="420" spans="1:4">
      <c r="A420" s="391">
        <v>17</v>
      </c>
      <c r="B420" s="446" t="s">
        <v>1027</v>
      </c>
      <c r="C420" s="447"/>
      <c r="D420" s="452">
        <v>1164</v>
      </c>
    </row>
    <row r="421" spans="1:4">
      <c r="A421" s="391">
        <v>18</v>
      </c>
      <c r="B421" s="446" t="s">
        <v>1028</v>
      </c>
      <c r="C421" s="447"/>
      <c r="D421" s="452">
        <v>1228.8900000000001</v>
      </c>
    </row>
    <row r="422" spans="1:4">
      <c r="A422" s="391">
        <v>19</v>
      </c>
      <c r="B422" s="446" t="s">
        <v>1029</v>
      </c>
      <c r="C422" s="447"/>
      <c r="D422" s="452">
        <v>603.66</v>
      </c>
    </row>
    <row r="423" spans="1:4">
      <c r="A423" s="391">
        <v>20</v>
      </c>
      <c r="B423" s="446" t="s">
        <v>1026</v>
      </c>
      <c r="C423" s="447"/>
      <c r="D423" s="452">
        <v>2399</v>
      </c>
    </row>
    <row r="424" spans="1:4">
      <c r="A424" s="391">
        <v>21</v>
      </c>
      <c r="B424" s="446" t="s">
        <v>1030</v>
      </c>
      <c r="C424" s="447"/>
      <c r="D424" s="452">
        <v>1900</v>
      </c>
    </row>
    <row r="425" spans="1:4">
      <c r="A425" s="391">
        <v>22</v>
      </c>
      <c r="B425" s="446" t="s">
        <v>1031</v>
      </c>
      <c r="C425" s="447"/>
      <c r="D425" s="452">
        <v>1774.1</v>
      </c>
    </row>
    <row r="426" spans="1:4">
      <c r="A426" s="391">
        <v>23</v>
      </c>
      <c r="B426" s="446" t="s">
        <v>1032</v>
      </c>
      <c r="C426" s="447"/>
      <c r="D426" s="452">
        <v>2500</v>
      </c>
    </row>
    <row r="427" spans="1:4">
      <c r="A427" s="391">
        <v>24</v>
      </c>
      <c r="B427" s="446" t="s">
        <v>1033</v>
      </c>
      <c r="C427" s="447">
        <v>2018</v>
      </c>
      <c r="D427" s="452">
        <v>4833.8999999999996</v>
      </c>
    </row>
    <row r="428" spans="1:4">
      <c r="A428" s="391">
        <v>25</v>
      </c>
      <c r="B428" s="446" t="s">
        <v>1034</v>
      </c>
      <c r="C428" s="447">
        <v>2020</v>
      </c>
      <c r="D428" s="452">
        <v>969.03</v>
      </c>
    </row>
    <row r="429" spans="1:4">
      <c r="A429" s="391">
        <v>26</v>
      </c>
      <c r="B429" s="446" t="s">
        <v>1035</v>
      </c>
      <c r="C429" s="447">
        <v>2020</v>
      </c>
      <c r="D429" s="452">
        <v>1350</v>
      </c>
    </row>
    <row r="430" spans="1:4">
      <c r="A430" s="391">
        <v>27</v>
      </c>
      <c r="B430" s="446" t="s">
        <v>1036</v>
      </c>
      <c r="C430" s="447">
        <v>2020</v>
      </c>
      <c r="D430" s="452">
        <v>2625</v>
      </c>
    </row>
    <row r="431" spans="1:4">
      <c r="A431" s="391">
        <v>28</v>
      </c>
      <c r="B431" s="446" t="s">
        <v>1036</v>
      </c>
      <c r="C431" s="447">
        <v>2020</v>
      </c>
      <c r="D431" s="452">
        <v>2625</v>
      </c>
    </row>
    <row r="432" spans="1:4">
      <c r="A432" s="391">
        <v>29</v>
      </c>
      <c r="B432" s="446" t="s">
        <v>1037</v>
      </c>
      <c r="C432" s="447">
        <v>2020</v>
      </c>
      <c r="D432" s="452">
        <v>440</v>
      </c>
    </row>
    <row r="433" spans="1:4">
      <c r="A433" s="391">
        <v>30</v>
      </c>
      <c r="B433" s="446" t="s">
        <v>1038</v>
      </c>
      <c r="C433" s="447">
        <v>2020</v>
      </c>
      <c r="D433" s="452">
        <v>8509.14</v>
      </c>
    </row>
    <row r="434" spans="1:4">
      <c r="A434" s="391">
        <v>31</v>
      </c>
      <c r="B434" s="446" t="s">
        <v>1039</v>
      </c>
      <c r="C434" s="447">
        <v>2020</v>
      </c>
      <c r="D434" s="452">
        <v>358</v>
      </c>
    </row>
    <row r="435" spans="1:4">
      <c r="A435" s="391">
        <v>32</v>
      </c>
      <c r="B435" s="446" t="s">
        <v>1039</v>
      </c>
      <c r="C435" s="447">
        <v>2020</v>
      </c>
      <c r="D435" s="452">
        <v>358.01</v>
      </c>
    </row>
    <row r="436" spans="1:4">
      <c r="A436" s="391">
        <v>33</v>
      </c>
      <c r="B436" s="446" t="s">
        <v>1040</v>
      </c>
      <c r="C436" s="447">
        <v>2020</v>
      </c>
      <c r="D436" s="452">
        <v>24261.75</v>
      </c>
    </row>
    <row r="437" spans="1:4">
      <c r="A437" s="391">
        <v>34</v>
      </c>
      <c r="B437" s="446" t="s">
        <v>1041</v>
      </c>
      <c r="C437" s="447">
        <v>2020</v>
      </c>
      <c r="D437" s="452">
        <v>10050</v>
      </c>
    </row>
    <row r="438" spans="1:4">
      <c r="A438" s="391">
        <v>35</v>
      </c>
      <c r="B438" s="455" t="s">
        <v>1042</v>
      </c>
      <c r="C438" s="456">
        <v>2021</v>
      </c>
      <c r="D438" s="459">
        <v>276.23</v>
      </c>
    </row>
    <row r="439" spans="1:4">
      <c r="A439" s="391">
        <v>36</v>
      </c>
      <c r="B439" s="455" t="s">
        <v>1043</v>
      </c>
      <c r="C439" s="456">
        <v>2021</v>
      </c>
      <c r="D439" s="459">
        <v>2188.33</v>
      </c>
    </row>
    <row r="440" spans="1:4">
      <c r="A440" s="391">
        <v>37</v>
      </c>
      <c r="B440" s="455" t="s">
        <v>1044</v>
      </c>
      <c r="C440" s="456">
        <v>2021</v>
      </c>
      <c r="D440" s="459">
        <v>1898</v>
      </c>
    </row>
    <row r="441" spans="1:4">
      <c r="A441" s="391">
        <v>38</v>
      </c>
      <c r="B441" s="455" t="s">
        <v>1045</v>
      </c>
      <c r="C441" s="456">
        <v>2021</v>
      </c>
      <c r="D441" s="459">
        <v>429</v>
      </c>
    </row>
    <row r="442" spans="1:4">
      <c r="A442" s="391">
        <v>39</v>
      </c>
      <c r="B442" s="457" t="s">
        <v>1046</v>
      </c>
      <c r="C442" s="456">
        <v>2021</v>
      </c>
      <c r="D442" s="459">
        <v>13726.8</v>
      </c>
    </row>
    <row r="443" spans="1:4">
      <c r="A443" s="391">
        <v>40</v>
      </c>
      <c r="B443" s="455" t="s">
        <v>1047</v>
      </c>
      <c r="C443" s="456">
        <v>2021</v>
      </c>
      <c r="D443" s="459">
        <v>6000</v>
      </c>
    </row>
    <row r="444" spans="1:4">
      <c r="A444" s="391">
        <v>41</v>
      </c>
      <c r="B444" s="455" t="s">
        <v>1048</v>
      </c>
      <c r="C444" s="456">
        <v>2021</v>
      </c>
      <c r="D444" s="459">
        <v>6897</v>
      </c>
    </row>
    <row r="445" spans="1:4">
      <c r="A445" s="391">
        <v>42</v>
      </c>
      <c r="B445" s="455" t="s">
        <v>1049</v>
      </c>
      <c r="C445" s="456">
        <v>2021</v>
      </c>
      <c r="D445" s="459">
        <v>799</v>
      </c>
    </row>
    <row r="446" spans="1:4">
      <c r="A446" s="391">
        <v>43</v>
      </c>
      <c r="B446" s="455" t="s">
        <v>1050</v>
      </c>
      <c r="C446" s="456">
        <v>2021</v>
      </c>
      <c r="D446" s="459">
        <v>2109</v>
      </c>
    </row>
    <row r="447" spans="1:4">
      <c r="A447" s="391">
        <v>44</v>
      </c>
      <c r="B447" s="455" t="s">
        <v>1051</v>
      </c>
      <c r="C447" s="456">
        <v>2021</v>
      </c>
      <c r="D447" s="459">
        <v>3899</v>
      </c>
    </row>
    <row r="448" spans="1:4">
      <c r="A448" s="391">
        <v>45</v>
      </c>
      <c r="B448" s="455" t="s">
        <v>1052</v>
      </c>
      <c r="C448" s="456">
        <v>2021</v>
      </c>
      <c r="D448" s="459">
        <v>6399</v>
      </c>
    </row>
    <row r="449" spans="1:4">
      <c r="A449" s="391">
        <v>46</v>
      </c>
      <c r="B449" s="450" t="s">
        <v>1053</v>
      </c>
      <c r="C449" s="451">
        <v>2022</v>
      </c>
      <c r="D449" s="460">
        <v>1185.02</v>
      </c>
    </row>
    <row r="450" spans="1:4">
      <c r="A450" s="391">
        <v>47</v>
      </c>
      <c r="B450" s="450" t="s">
        <v>1054</v>
      </c>
      <c r="C450" s="451">
        <v>2022</v>
      </c>
      <c r="D450" s="460">
        <v>3000</v>
      </c>
    </row>
    <row r="451" spans="1:4">
      <c r="A451" s="391">
        <v>48</v>
      </c>
      <c r="B451" s="450" t="s">
        <v>1055</v>
      </c>
      <c r="C451" s="451">
        <v>2022</v>
      </c>
      <c r="D451" s="454">
        <v>339.89</v>
      </c>
    </row>
    <row r="452" spans="1:4">
      <c r="A452" s="391">
        <v>49</v>
      </c>
      <c r="B452" s="450" t="s">
        <v>1056</v>
      </c>
      <c r="C452" s="451">
        <v>2022</v>
      </c>
      <c r="D452" s="454">
        <v>3859</v>
      </c>
    </row>
    <row r="453" spans="1:4">
      <c r="A453" s="391">
        <v>50</v>
      </c>
      <c r="B453" s="450" t="s">
        <v>1057</v>
      </c>
      <c r="C453" s="451">
        <v>2022</v>
      </c>
      <c r="D453" s="454">
        <v>2704.77</v>
      </c>
    </row>
    <row r="454" spans="1:4">
      <c r="A454" s="391">
        <v>51</v>
      </c>
      <c r="B454" s="450" t="s">
        <v>1058</v>
      </c>
      <c r="C454" s="451">
        <v>2022</v>
      </c>
      <c r="D454" s="454">
        <v>2704.77</v>
      </c>
    </row>
    <row r="455" spans="1:4">
      <c r="A455" s="391">
        <v>52</v>
      </c>
      <c r="B455" s="450" t="s">
        <v>1059</v>
      </c>
      <c r="C455" s="451">
        <v>2022</v>
      </c>
      <c r="D455" s="454">
        <v>2695</v>
      </c>
    </row>
    <row r="456" spans="1:4">
      <c r="A456" s="391">
        <v>53</v>
      </c>
      <c r="B456" s="450" t="s">
        <v>1060</v>
      </c>
      <c r="C456" s="451">
        <v>2022</v>
      </c>
      <c r="D456" s="454">
        <v>549</v>
      </c>
    </row>
    <row r="457" spans="1:4">
      <c r="A457" s="391">
        <v>54</v>
      </c>
      <c r="B457" s="450" t="s">
        <v>1061</v>
      </c>
      <c r="C457" s="451">
        <v>2022</v>
      </c>
      <c r="D457" s="454">
        <v>599</v>
      </c>
    </row>
    <row r="458" spans="1:4">
      <c r="A458" s="290">
        <v>55</v>
      </c>
      <c r="B458" s="458" t="s">
        <v>1062</v>
      </c>
      <c r="C458" s="290">
        <v>2022</v>
      </c>
      <c r="D458" s="461">
        <v>3859</v>
      </c>
    </row>
    <row r="459" spans="1:4">
      <c r="A459" s="290">
        <v>56</v>
      </c>
      <c r="B459" s="298" t="s">
        <v>1063</v>
      </c>
      <c r="C459" s="290">
        <v>2023</v>
      </c>
      <c r="D459" s="301">
        <v>39172.959999999999</v>
      </c>
    </row>
    <row r="460" spans="1:4">
      <c r="A460" s="290">
        <v>57</v>
      </c>
      <c r="B460" s="298" t="s">
        <v>1064</v>
      </c>
      <c r="C460" s="290">
        <v>2023</v>
      </c>
      <c r="D460" s="301">
        <v>792</v>
      </c>
    </row>
    <row r="461" spans="1:4">
      <c r="A461" s="290">
        <v>58</v>
      </c>
      <c r="B461" s="298" t="s">
        <v>1065</v>
      </c>
      <c r="C461" s="290">
        <v>2023</v>
      </c>
      <c r="D461" s="301">
        <v>796.71</v>
      </c>
    </row>
    <row r="462" spans="1:4">
      <c r="A462" s="290">
        <v>59</v>
      </c>
      <c r="B462" s="298" t="s">
        <v>1066</v>
      </c>
      <c r="C462" s="290">
        <v>2023</v>
      </c>
      <c r="D462" s="301">
        <v>3969</v>
      </c>
    </row>
    <row r="463" spans="1:4">
      <c r="A463" s="290">
        <v>60</v>
      </c>
      <c r="B463" s="298" t="s">
        <v>1067</v>
      </c>
      <c r="C463" s="290">
        <v>2023</v>
      </c>
      <c r="D463" s="301">
        <v>4791.5</v>
      </c>
    </row>
    <row r="464" spans="1:4">
      <c r="D464" s="112">
        <f>SUM(D404:D463)</f>
        <v>238899.21999999994</v>
      </c>
    </row>
    <row r="466" spans="1:4">
      <c r="A466" s="373" t="s">
        <v>37</v>
      </c>
      <c r="B466" s="879" t="s">
        <v>1084</v>
      </c>
      <c r="C466" s="879"/>
      <c r="D466" s="879"/>
    </row>
    <row r="467" spans="1:4" ht="57.6">
      <c r="A467" s="293" t="s">
        <v>11</v>
      </c>
      <c r="B467" s="293" t="s">
        <v>12</v>
      </c>
      <c r="C467" s="293" t="s">
        <v>13</v>
      </c>
      <c r="D467" s="294" t="s">
        <v>75</v>
      </c>
    </row>
    <row r="468" spans="1:4">
      <c r="A468" s="391">
        <v>1</v>
      </c>
      <c r="B468" s="384" t="s">
        <v>1119</v>
      </c>
      <c r="C468" s="384">
        <v>2021</v>
      </c>
      <c r="D468" s="477">
        <v>13726.8</v>
      </c>
    </row>
    <row r="469" spans="1:4">
      <c r="A469" s="391">
        <v>2</v>
      </c>
      <c r="B469" s="384" t="s">
        <v>1120</v>
      </c>
      <c r="C469" s="384">
        <v>2020</v>
      </c>
      <c r="D469" s="477">
        <v>1460</v>
      </c>
    </row>
    <row r="470" spans="1:4">
      <c r="A470" s="391">
        <v>3</v>
      </c>
      <c r="B470" s="384" t="s">
        <v>1121</v>
      </c>
      <c r="C470" s="384">
        <v>2019</v>
      </c>
      <c r="D470" s="477">
        <v>2200</v>
      </c>
    </row>
    <row r="471" spans="1:4">
      <c r="A471" s="391">
        <v>4</v>
      </c>
      <c r="B471" s="384" t="s">
        <v>1122</v>
      </c>
      <c r="C471" s="384">
        <v>2020</v>
      </c>
      <c r="D471" s="477">
        <v>10050</v>
      </c>
    </row>
    <row r="472" spans="1:4" ht="27.6">
      <c r="A472" s="391">
        <v>5</v>
      </c>
      <c r="B472" s="384" t="s">
        <v>1123</v>
      </c>
      <c r="C472" s="384">
        <v>2020</v>
      </c>
      <c r="D472" s="477">
        <v>5672.76</v>
      </c>
    </row>
    <row r="473" spans="1:4" ht="27.6">
      <c r="A473" s="391">
        <v>6</v>
      </c>
      <c r="B473" s="384" t="s">
        <v>1124</v>
      </c>
      <c r="C473" s="384">
        <v>2020</v>
      </c>
      <c r="D473" s="477">
        <v>5250</v>
      </c>
    </row>
    <row r="474" spans="1:4">
      <c r="A474" s="391">
        <v>7</v>
      </c>
      <c r="B474" s="384" t="s">
        <v>1125</v>
      </c>
      <c r="C474" s="384">
        <v>2021</v>
      </c>
      <c r="D474" s="477">
        <v>2198</v>
      </c>
    </row>
    <row r="475" spans="1:4">
      <c r="A475" s="391">
        <v>8</v>
      </c>
      <c r="B475" s="384" t="s">
        <v>1126</v>
      </c>
      <c r="C475" s="384">
        <v>2022</v>
      </c>
      <c r="D475" s="477">
        <v>2470.9699999999998</v>
      </c>
    </row>
    <row r="476" spans="1:4">
      <c r="A476" s="391">
        <v>9</v>
      </c>
      <c r="B476" s="384" t="s">
        <v>1127</v>
      </c>
      <c r="C476" s="384">
        <v>2022</v>
      </c>
      <c r="D476" s="477">
        <v>5409.54</v>
      </c>
    </row>
    <row r="477" spans="1:4">
      <c r="A477" s="391">
        <v>10</v>
      </c>
      <c r="B477" s="384" t="s">
        <v>1128</v>
      </c>
      <c r="C477" s="384">
        <v>2021</v>
      </c>
      <c r="D477" s="477">
        <v>2200</v>
      </c>
    </row>
    <row r="478" spans="1:4">
      <c r="A478" s="391">
        <v>11</v>
      </c>
      <c r="B478" s="384" t="s">
        <v>1129</v>
      </c>
      <c r="C478" s="384">
        <v>2018</v>
      </c>
      <c r="D478" s="477">
        <v>1000</v>
      </c>
    </row>
    <row r="479" spans="1:4">
      <c r="A479" s="391">
        <v>12</v>
      </c>
      <c r="B479" s="384" t="s">
        <v>1130</v>
      </c>
      <c r="C479" s="384">
        <v>2019</v>
      </c>
      <c r="D479" s="477">
        <v>599</v>
      </c>
    </row>
    <row r="480" spans="1:4">
      <c r="A480" s="391">
        <v>13</v>
      </c>
      <c r="B480" s="384" t="s">
        <v>1131</v>
      </c>
      <c r="C480" s="384">
        <v>2019</v>
      </c>
      <c r="D480" s="477">
        <v>3222.6</v>
      </c>
    </row>
    <row r="481" spans="1:4">
      <c r="A481" s="391">
        <v>14</v>
      </c>
      <c r="B481" s="384" t="s">
        <v>1132</v>
      </c>
      <c r="C481" s="384">
        <v>2021</v>
      </c>
      <c r="D481" s="477">
        <v>5638.32</v>
      </c>
    </row>
    <row r="482" spans="1:4">
      <c r="A482" s="391">
        <v>15</v>
      </c>
      <c r="B482" s="384" t="s">
        <v>1133</v>
      </c>
      <c r="C482" s="384">
        <v>2020</v>
      </c>
      <c r="D482" s="477">
        <v>799.98</v>
      </c>
    </row>
    <row r="483" spans="1:4">
      <c r="A483" s="391">
        <v>16</v>
      </c>
      <c r="B483" s="384" t="s">
        <v>1134</v>
      </c>
      <c r="C483" s="384">
        <v>2019</v>
      </c>
      <c r="D483" s="477">
        <v>1919.96</v>
      </c>
    </row>
    <row r="484" spans="1:4">
      <c r="A484" s="391">
        <v>17</v>
      </c>
      <c r="B484" s="384" t="s">
        <v>1135</v>
      </c>
      <c r="C484" s="384">
        <v>2019</v>
      </c>
      <c r="D484" s="477">
        <v>1599.8</v>
      </c>
    </row>
    <row r="485" spans="1:4">
      <c r="A485" s="391">
        <v>18</v>
      </c>
      <c r="B485" s="384" t="s">
        <v>1136</v>
      </c>
      <c r="C485" s="384">
        <v>2017</v>
      </c>
      <c r="D485" s="477">
        <v>998</v>
      </c>
    </row>
    <row r="486" spans="1:4" ht="27.6">
      <c r="A486" s="391">
        <v>19</v>
      </c>
      <c r="B486" s="384" t="s">
        <v>1137</v>
      </c>
      <c r="C486" s="384">
        <v>2021</v>
      </c>
      <c r="D486" s="477">
        <v>3850</v>
      </c>
    </row>
    <row r="487" spans="1:4">
      <c r="A487" s="391">
        <v>20</v>
      </c>
      <c r="B487" s="384" t="s">
        <v>1138</v>
      </c>
      <c r="C487" s="384">
        <v>2021</v>
      </c>
      <c r="D487" s="477">
        <v>969.9</v>
      </c>
    </row>
    <row r="488" spans="1:4">
      <c r="A488" s="391">
        <v>21</v>
      </c>
      <c r="B488" s="384" t="s">
        <v>1138</v>
      </c>
      <c r="C488" s="384">
        <v>2021</v>
      </c>
      <c r="D488" s="477">
        <v>969.9</v>
      </c>
    </row>
    <row r="489" spans="1:4">
      <c r="A489" s="391">
        <v>22</v>
      </c>
      <c r="B489" s="384" t="s">
        <v>1139</v>
      </c>
      <c r="C489" s="384">
        <v>2021</v>
      </c>
      <c r="D489" s="477">
        <v>1327.64</v>
      </c>
    </row>
    <row r="490" spans="1:4" ht="41.4">
      <c r="A490" s="391">
        <v>23</v>
      </c>
      <c r="B490" s="384" t="s">
        <v>1140</v>
      </c>
      <c r="C490" s="384">
        <v>2023</v>
      </c>
      <c r="D490" s="477">
        <v>7410</v>
      </c>
    </row>
    <row r="491" spans="1:4">
      <c r="A491" s="391"/>
      <c r="B491" s="422"/>
      <c r="C491" s="476" t="s">
        <v>188</v>
      </c>
      <c r="D491" s="478">
        <f>SUM(D468:D490)</f>
        <v>80943.17</v>
      </c>
    </row>
    <row r="493" spans="1:4">
      <c r="A493" s="373" t="s">
        <v>37</v>
      </c>
      <c r="B493" s="879" t="s">
        <v>1141</v>
      </c>
      <c r="C493" s="879"/>
      <c r="D493" s="879"/>
    </row>
    <row r="494" spans="1:4" ht="57.6">
      <c r="A494" s="293" t="s">
        <v>11</v>
      </c>
      <c r="B494" s="293" t="s">
        <v>12</v>
      </c>
      <c r="C494" s="293" t="s">
        <v>13</v>
      </c>
      <c r="D494" s="294" t="s">
        <v>75</v>
      </c>
    </row>
    <row r="495" spans="1:4">
      <c r="A495" s="391">
        <v>1</v>
      </c>
      <c r="B495" s="384" t="s">
        <v>1215</v>
      </c>
      <c r="C495" s="384">
        <v>2018</v>
      </c>
      <c r="D495" s="477">
        <v>2070.09</v>
      </c>
    </row>
    <row r="496" spans="1:4">
      <c r="A496" s="391">
        <v>2</v>
      </c>
      <c r="B496" s="384" t="s">
        <v>1216</v>
      </c>
      <c r="C496" s="384">
        <v>2015</v>
      </c>
      <c r="D496" s="477">
        <v>3500</v>
      </c>
    </row>
    <row r="497" spans="1:4">
      <c r="A497" s="391">
        <v>3</v>
      </c>
      <c r="B497" s="384" t="s">
        <v>1217</v>
      </c>
      <c r="C497" s="384">
        <v>2015</v>
      </c>
      <c r="D497" s="495" t="s">
        <v>1218</v>
      </c>
    </row>
    <row r="498" spans="1:4">
      <c r="A498" s="391">
        <v>4</v>
      </c>
      <c r="B498" s="492" t="s">
        <v>1219</v>
      </c>
      <c r="C498" s="384">
        <v>2015</v>
      </c>
      <c r="D498" s="477">
        <v>1842.2</v>
      </c>
    </row>
    <row r="499" spans="1:4">
      <c r="A499" s="391">
        <v>5</v>
      </c>
      <c r="B499" s="384" t="s">
        <v>1217</v>
      </c>
      <c r="C499" s="384">
        <v>2015</v>
      </c>
      <c r="D499" s="477">
        <v>1575</v>
      </c>
    </row>
    <row r="500" spans="1:4">
      <c r="A500" s="391">
        <v>6</v>
      </c>
      <c r="B500" s="384" t="s">
        <v>1220</v>
      </c>
      <c r="C500" s="384">
        <v>2015</v>
      </c>
      <c r="D500" s="477">
        <v>4140</v>
      </c>
    </row>
    <row r="501" spans="1:4" ht="27.6">
      <c r="A501" s="391">
        <v>7</v>
      </c>
      <c r="B501" s="384" t="s">
        <v>1221</v>
      </c>
      <c r="C501" s="384">
        <v>2015</v>
      </c>
      <c r="D501" s="477">
        <v>3281.8</v>
      </c>
    </row>
    <row r="502" spans="1:4">
      <c r="A502" s="391">
        <v>8</v>
      </c>
      <c r="B502" s="384" t="s">
        <v>1222</v>
      </c>
      <c r="C502" s="384">
        <v>2017</v>
      </c>
      <c r="D502" s="477">
        <v>1349</v>
      </c>
    </row>
    <row r="503" spans="1:4">
      <c r="A503" s="391">
        <v>9</v>
      </c>
      <c r="B503" s="384" t="s">
        <v>1223</v>
      </c>
      <c r="C503" s="384">
        <v>2017</v>
      </c>
      <c r="D503" s="477">
        <v>297.39999999999998</v>
      </c>
    </row>
    <row r="504" spans="1:4">
      <c r="A504" s="391">
        <v>10</v>
      </c>
      <c r="B504" s="384" t="s">
        <v>1224</v>
      </c>
      <c r="C504" s="384">
        <v>2018</v>
      </c>
      <c r="D504" s="477">
        <v>1300</v>
      </c>
    </row>
    <row r="505" spans="1:4">
      <c r="A505" s="391">
        <v>11</v>
      </c>
      <c r="B505" s="384" t="s">
        <v>1225</v>
      </c>
      <c r="C505" s="384">
        <v>2018</v>
      </c>
      <c r="D505" s="477">
        <v>3222.6</v>
      </c>
    </row>
    <row r="506" spans="1:4">
      <c r="A506" s="493">
        <v>12</v>
      </c>
      <c r="B506" s="433" t="s">
        <v>1226</v>
      </c>
      <c r="C506" s="433">
        <v>2019</v>
      </c>
      <c r="D506" s="496">
        <v>1190</v>
      </c>
    </row>
    <row r="507" spans="1:4">
      <c r="A507" s="430">
        <v>13</v>
      </c>
      <c r="B507" s="433" t="s">
        <v>1226</v>
      </c>
      <c r="C507" s="422">
        <v>2019</v>
      </c>
      <c r="D507" s="497">
        <v>1100</v>
      </c>
    </row>
    <row r="508" spans="1:4">
      <c r="A508" s="430">
        <v>14</v>
      </c>
      <c r="B508" s="433" t="s">
        <v>1226</v>
      </c>
      <c r="C508" s="422">
        <v>2019</v>
      </c>
      <c r="D508" s="497">
        <v>1100</v>
      </c>
    </row>
    <row r="509" spans="1:4" ht="27.6">
      <c r="A509" s="430">
        <v>15</v>
      </c>
      <c r="B509" s="433" t="s">
        <v>1227</v>
      </c>
      <c r="C509" s="422">
        <v>2020</v>
      </c>
      <c r="D509" s="497">
        <v>2625</v>
      </c>
    </row>
    <row r="510" spans="1:4" ht="27.6">
      <c r="A510" s="430">
        <v>16</v>
      </c>
      <c r="B510" s="433" t="s">
        <v>1227</v>
      </c>
      <c r="C510" s="422">
        <v>2020</v>
      </c>
      <c r="D510" s="497">
        <v>2625</v>
      </c>
    </row>
    <row r="511" spans="1:4">
      <c r="A511" s="430">
        <v>17</v>
      </c>
      <c r="B511" s="422" t="s">
        <v>1228</v>
      </c>
      <c r="C511" s="422">
        <v>2020</v>
      </c>
      <c r="D511" s="497">
        <v>2836.38</v>
      </c>
    </row>
    <row r="512" spans="1:4">
      <c r="A512" s="430">
        <v>18</v>
      </c>
      <c r="B512" s="422" t="s">
        <v>1228</v>
      </c>
      <c r="C512" s="298">
        <v>2020</v>
      </c>
      <c r="D512" s="497">
        <v>2836.38</v>
      </c>
    </row>
    <row r="513" spans="1:4">
      <c r="A513" s="430">
        <v>19</v>
      </c>
      <c r="B513" s="298" t="s">
        <v>1229</v>
      </c>
      <c r="C513" s="298">
        <v>2020</v>
      </c>
      <c r="D513" s="498" t="s">
        <v>1230</v>
      </c>
    </row>
    <row r="514" spans="1:4">
      <c r="A514" s="430">
        <v>20</v>
      </c>
      <c r="B514" s="298" t="s">
        <v>1231</v>
      </c>
      <c r="C514" s="298">
        <v>2021</v>
      </c>
      <c r="D514" s="301">
        <v>615.37</v>
      </c>
    </row>
    <row r="515" spans="1:4">
      <c r="A515" s="290">
        <v>21</v>
      </c>
      <c r="B515" s="298" t="s">
        <v>1231</v>
      </c>
      <c r="C515" s="298">
        <v>2021</v>
      </c>
      <c r="D515" s="301">
        <v>615.37</v>
      </c>
    </row>
    <row r="516" spans="1:4">
      <c r="A516" s="290">
        <v>22</v>
      </c>
      <c r="B516" s="298" t="s">
        <v>1231</v>
      </c>
      <c r="C516" s="298">
        <v>2021</v>
      </c>
      <c r="D516" s="301">
        <v>615.37</v>
      </c>
    </row>
    <row r="517" spans="1:4">
      <c r="A517" s="290">
        <v>23</v>
      </c>
      <c r="B517" s="298" t="s">
        <v>1231</v>
      </c>
      <c r="C517" s="298">
        <v>2021</v>
      </c>
      <c r="D517" s="301">
        <v>615.37</v>
      </c>
    </row>
    <row r="518" spans="1:4">
      <c r="A518" s="290">
        <v>24</v>
      </c>
      <c r="B518" s="298" t="s">
        <v>1231</v>
      </c>
      <c r="C518" s="298">
        <v>2021</v>
      </c>
      <c r="D518" s="301">
        <v>615.37</v>
      </c>
    </row>
    <row r="519" spans="1:4">
      <c r="A519" s="290">
        <v>25</v>
      </c>
      <c r="B519" s="298" t="s">
        <v>1232</v>
      </c>
      <c r="C519" s="298">
        <v>2021</v>
      </c>
      <c r="D519" s="301">
        <v>2704.65</v>
      </c>
    </row>
    <row r="520" spans="1:4">
      <c r="A520" s="290">
        <v>26</v>
      </c>
      <c r="B520" s="298" t="s">
        <v>1232</v>
      </c>
      <c r="C520" s="298">
        <v>2021</v>
      </c>
      <c r="D520" s="301">
        <v>2704.65</v>
      </c>
    </row>
    <row r="521" spans="1:4">
      <c r="A521" s="290">
        <v>27</v>
      </c>
      <c r="B521" s="298" t="s">
        <v>1232</v>
      </c>
      <c r="C521" s="298">
        <v>2021</v>
      </c>
      <c r="D521" s="301">
        <v>2704.65</v>
      </c>
    </row>
    <row r="522" spans="1:4">
      <c r="A522" s="290">
        <v>28</v>
      </c>
      <c r="B522" s="298" t="s">
        <v>1232</v>
      </c>
      <c r="C522" s="298">
        <v>2021</v>
      </c>
      <c r="D522" s="301">
        <v>2704.65</v>
      </c>
    </row>
    <row r="523" spans="1:4">
      <c r="A523" s="290">
        <v>29</v>
      </c>
      <c r="B523" s="298" t="s">
        <v>1232</v>
      </c>
      <c r="C523" s="298">
        <v>2021</v>
      </c>
      <c r="D523" s="301">
        <v>2704.65</v>
      </c>
    </row>
    <row r="524" spans="1:4">
      <c r="A524" s="290">
        <v>30</v>
      </c>
      <c r="B524" s="298" t="s">
        <v>1233</v>
      </c>
      <c r="C524" s="298">
        <v>2021</v>
      </c>
      <c r="D524" s="301">
        <v>3350</v>
      </c>
    </row>
    <row r="525" spans="1:4">
      <c r="A525" s="290">
        <v>31</v>
      </c>
      <c r="B525" s="298" t="s">
        <v>1234</v>
      </c>
      <c r="C525" s="298">
        <v>2021</v>
      </c>
      <c r="D525" s="301">
        <v>2287.8000000000002</v>
      </c>
    </row>
    <row r="526" spans="1:4">
      <c r="A526" s="290">
        <v>32</v>
      </c>
      <c r="B526" s="298" t="s">
        <v>1234</v>
      </c>
      <c r="C526" s="298">
        <v>2021</v>
      </c>
      <c r="D526" s="301">
        <v>2287.8000000000002</v>
      </c>
    </row>
    <row r="527" spans="1:4">
      <c r="A527" s="290">
        <v>33</v>
      </c>
      <c r="B527" s="298" t="s">
        <v>1234</v>
      </c>
      <c r="C527" s="298">
        <v>2021</v>
      </c>
      <c r="D527" s="301">
        <v>2287.8000000000002</v>
      </c>
    </row>
    <row r="528" spans="1:4">
      <c r="A528" s="290">
        <v>34</v>
      </c>
      <c r="B528" s="298" t="s">
        <v>1234</v>
      </c>
      <c r="C528" s="298">
        <v>2021</v>
      </c>
      <c r="D528" s="301">
        <v>2287.8000000000002</v>
      </c>
    </row>
    <row r="529" spans="1:4">
      <c r="A529" s="290">
        <v>35</v>
      </c>
      <c r="B529" s="298" t="s">
        <v>1234</v>
      </c>
      <c r="C529" s="298">
        <v>2021</v>
      </c>
      <c r="D529" s="301">
        <v>2287.8000000000002</v>
      </c>
    </row>
    <row r="530" spans="1:4">
      <c r="A530" s="290">
        <v>36</v>
      </c>
      <c r="B530" s="298" t="s">
        <v>1234</v>
      </c>
      <c r="C530" s="298">
        <v>2021</v>
      </c>
      <c r="D530" s="301">
        <v>2287.8000000000002</v>
      </c>
    </row>
    <row r="531" spans="1:4">
      <c r="A531" s="290">
        <v>37</v>
      </c>
      <c r="B531" s="298" t="s">
        <v>1235</v>
      </c>
      <c r="C531" s="298">
        <v>2021</v>
      </c>
      <c r="D531" s="301">
        <v>3895</v>
      </c>
    </row>
    <row r="532" spans="1:4">
      <c r="A532" s="290">
        <v>38</v>
      </c>
      <c r="B532" s="298" t="s">
        <v>1236</v>
      </c>
      <c r="C532" s="298">
        <v>2022</v>
      </c>
      <c r="D532" s="301">
        <v>2704</v>
      </c>
    </row>
    <row r="533" spans="1:4">
      <c r="A533" s="290">
        <v>39</v>
      </c>
      <c r="B533" s="298" t="s">
        <v>1236</v>
      </c>
      <c r="C533" s="298">
        <v>2022</v>
      </c>
      <c r="D533" s="301">
        <v>2704</v>
      </c>
    </row>
    <row r="534" spans="1:4">
      <c r="A534" s="290">
        <v>40</v>
      </c>
      <c r="B534" s="298" t="s">
        <v>1237</v>
      </c>
      <c r="C534" s="298">
        <v>2022</v>
      </c>
      <c r="D534" s="301">
        <v>800</v>
      </c>
    </row>
    <row r="535" spans="1:4">
      <c r="A535" s="290">
        <v>41</v>
      </c>
      <c r="B535" s="298" t="s">
        <v>1237</v>
      </c>
      <c r="C535" s="298">
        <v>2022</v>
      </c>
      <c r="D535" s="301">
        <v>800</v>
      </c>
    </row>
    <row r="536" spans="1:4">
      <c r="A536" s="290">
        <v>42</v>
      </c>
      <c r="B536" s="298" t="s">
        <v>1237</v>
      </c>
      <c r="C536" s="298">
        <v>2022</v>
      </c>
      <c r="D536" s="301">
        <v>800</v>
      </c>
    </row>
    <row r="537" spans="1:4">
      <c r="A537" s="290">
        <v>43</v>
      </c>
      <c r="B537" s="298" t="s">
        <v>1237</v>
      </c>
      <c r="C537" s="298">
        <v>2022</v>
      </c>
      <c r="D537" s="301">
        <v>800</v>
      </c>
    </row>
    <row r="538" spans="1:4">
      <c r="A538" s="290">
        <v>44</v>
      </c>
      <c r="B538" s="298" t="s">
        <v>1238</v>
      </c>
      <c r="C538" s="298">
        <v>2023</v>
      </c>
      <c r="D538" s="301">
        <v>5200</v>
      </c>
    </row>
    <row r="539" spans="1:4">
      <c r="A539" s="290">
        <v>45</v>
      </c>
      <c r="B539" s="298" t="s">
        <v>1239</v>
      </c>
      <c r="C539" s="298">
        <v>2023</v>
      </c>
      <c r="D539" s="301">
        <v>9990</v>
      </c>
    </row>
    <row r="540" spans="1:4">
      <c r="A540" s="290">
        <v>46</v>
      </c>
      <c r="B540" s="298" t="s">
        <v>1240</v>
      </c>
      <c r="C540" s="298">
        <v>2023</v>
      </c>
      <c r="D540" s="301">
        <v>5148</v>
      </c>
    </row>
    <row r="541" spans="1:4">
      <c r="A541" s="290">
        <v>47</v>
      </c>
      <c r="B541" s="298" t="s">
        <v>1241</v>
      </c>
      <c r="C541" s="298">
        <v>2023</v>
      </c>
      <c r="D541" s="301">
        <v>5000</v>
      </c>
    </row>
    <row r="542" spans="1:4">
      <c r="A542" s="290">
        <v>48</v>
      </c>
      <c r="B542" s="298" t="s">
        <v>1242</v>
      </c>
      <c r="C542" s="298">
        <v>2023</v>
      </c>
      <c r="D542" s="301">
        <v>2600</v>
      </c>
    </row>
    <row r="543" spans="1:4">
      <c r="A543" s="494"/>
      <c r="C543" s="298" t="s">
        <v>1214</v>
      </c>
      <c r="D543" s="499">
        <f>SUM(D514:D542)</f>
        <v>74117.899999999994</v>
      </c>
    </row>
    <row r="545" spans="1:4">
      <c r="A545" s="373" t="s">
        <v>37</v>
      </c>
      <c r="B545" s="879" t="s">
        <v>1243</v>
      </c>
      <c r="C545" s="879"/>
    </row>
    <row r="546" spans="1:4" ht="57.6">
      <c r="A546" s="293" t="s">
        <v>11</v>
      </c>
      <c r="B546" s="293" t="s">
        <v>12</v>
      </c>
      <c r="C546" s="293" t="s">
        <v>13</v>
      </c>
      <c r="D546" s="294" t="s">
        <v>75</v>
      </c>
    </row>
    <row r="547" spans="1:4">
      <c r="A547" s="391">
        <v>1</v>
      </c>
      <c r="B547" s="384" t="s">
        <v>1258</v>
      </c>
      <c r="C547" s="384">
        <v>2011</v>
      </c>
      <c r="D547" s="477">
        <v>2480</v>
      </c>
    </row>
    <row r="548" spans="1:4">
      <c r="A548" s="391">
        <v>2</v>
      </c>
      <c r="B548" s="384" t="s">
        <v>1259</v>
      </c>
      <c r="C548" s="384">
        <v>2010</v>
      </c>
      <c r="D548" s="477">
        <v>3000</v>
      </c>
    </row>
    <row r="549" spans="1:4">
      <c r="A549" s="391">
        <v>3</v>
      </c>
      <c r="B549" s="384" t="s">
        <v>1260</v>
      </c>
      <c r="C549" s="384">
        <v>2010</v>
      </c>
      <c r="D549" s="477">
        <v>2000</v>
      </c>
    </row>
    <row r="550" spans="1:4">
      <c r="A550" s="391">
        <v>4</v>
      </c>
      <c r="B550" s="384" t="s">
        <v>1261</v>
      </c>
      <c r="C550" s="384">
        <v>2014</v>
      </c>
      <c r="D550" s="477">
        <v>2500</v>
      </c>
    </row>
    <row r="551" spans="1:4">
      <c r="A551" s="391">
        <v>5</v>
      </c>
      <c r="B551" s="384" t="s">
        <v>1262</v>
      </c>
      <c r="C551" s="384">
        <v>2016</v>
      </c>
      <c r="D551" s="477">
        <v>3500</v>
      </c>
    </row>
    <row r="552" spans="1:4">
      <c r="A552" s="391">
        <v>6</v>
      </c>
      <c r="B552" s="384" t="s">
        <v>1262</v>
      </c>
      <c r="C552" s="384">
        <v>2016</v>
      </c>
      <c r="D552" s="477">
        <v>3500</v>
      </c>
    </row>
    <row r="553" spans="1:4">
      <c r="A553" s="391">
        <v>7</v>
      </c>
      <c r="B553" s="384" t="s">
        <v>1263</v>
      </c>
      <c r="C553" s="384">
        <v>2017</v>
      </c>
      <c r="D553" s="477">
        <v>2677</v>
      </c>
    </row>
    <row r="554" spans="1:4">
      <c r="A554" s="391">
        <v>8</v>
      </c>
      <c r="B554" s="384" t="s">
        <v>1263</v>
      </c>
      <c r="C554" s="384">
        <v>2017</v>
      </c>
      <c r="D554" s="477">
        <v>2677</v>
      </c>
    </row>
    <row r="555" spans="1:4">
      <c r="A555" s="391">
        <v>9</v>
      </c>
      <c r="B555" s="384" t="s">
        <v>1264</v>
      </c>
      <c r="C555" s="384">
        <v>2014</v>
      </c>
      <c r="D555" s="477">
        <v>2950</v>
      </c>
    </row>
    <row r="556" spans="1:4">
      <c r="A556" s="391">
        <v>10</v>
      </c>
      <c r="B556" s="384" t="s">
        <v>1265</v>
      </c>
      <c r="C556" s="384">
        <v>2018</v>
      </c>
      <c r="D556" s="477">
        <v>1800</v>
      </c>
    </row>
    <row r="557" spans="1:4">
      <c r="A557" s="391">
        <v>11</v>
      </c>
      <c r="B557" s="384" t="s">
        <v>1266</v>
      </c>
      <c r="C557" s="384">
        <v>2013</v>
      </c>
      <c r="D557" s="477">
        <v>2537</v>
      </c>
    </row>
    <row r="558" spans="1:4">
      <c r="A558" s="391">
        <v>12</v>
      </c>
      <c r="B558" s="384" t="s">
        <v>526</v>
      </c>
      <c r="C558" s="384">
        <v>2022</v>
      </c>
      <c r="D558" s="477">
        <v>3300</v>
      </c>
    </row>
    <row r="559" spans="1:4">
      <c r="A559" s="391">
        <v>13</v>
      </c>
      <c r="B559" s="384" t="s">
        <v>526</v>
      </c>
      <c r="C559" s="384">
        <v>2022</v>
      </c>
      <c r="D559" s="477">
        <v>3300</v>
      </c>
    </row>
    <row r="560" spans="1:4">
      <c r="A560" s="942"/>
      <c r="B560" s="942"/>
      <c r="C560" s="942"/>
      <c r="D560" s="500">
        <f>SUM(D547:D559)</f>
        <v>36221</v>
      </c>
    </row>
    <row r="562" spans="1:5">
      <c r="A562" s="373" t="s">
        <v>37</v>
      </c>
      <c r="B562" s="267" t="s">
        <v>1267</v>
      </c>
    </row>
    <row r="563" spans="1:5" ht="57.6">
      <c r="A563" s="293" t="s">
        <v>11</v>
      </c>
      <c r="B563" s="293" t="s">
        <v>12</v>
      </c>
      <c r="C563" s="293" t="s">
        <v>13</v>
      </c>
      <c r="D563" s="294" t="s">
        <v>75</v>
      </c>
    </row>
    <row r="564" spans="1:5">
      <c r="A564" s="391">
        <v>1</v>
      </c>
      <c r="B564" s="384" t="s">
        <v>1275</v>
      </c>
      <c r="C564" s="384">
        <v>2016</v>
      </c>
      <c r="D564" s="477">
        <v>512</v>
      </c>
    </row>
    <row r="565" spans="1:5">
      <c r="A565" s="391">
        <v>2</v>
      </c>
      <c r="B565" s="384" t="s">
        <v>902</v>
      </c>
      <c r="C565" s="384">
        <v>2018</v>
      </c>
      <c r="D565" s="477">
        <v>2881.61</v>
      </c>
    </row>
    <row r="566" spans="1:5">
      <c r="A566" s="391">
        <v>3</v>
      </c>
      <c r="B566" s="384" t="s">
        <v>902</v>
      </c>
      <c r="C566" s="384">
        <v>2016</v>
      </c>
      <c r="D566" s="477">
        <v>2440</v>
      </c>
    </row>
    <row r="567" spans="1:5">
      <c r="A567" s="391">
        <v>4</v>
      </c>
      <c r="B567" s="384" t="s">
        <v>1276</v>
      </c>
      <c r="C567" s="384">
        <v>2016</v>
      </c>
      <c r="D567" s="477">
        <v>356.37</v>
      </c>
    </row>
    <row r="568" spans="1:5">
      <c r="A568" s="391">
        <v>5</v>
      </c>
      <c r="B568" s="384" t="s">
        <v>1277</v>
      </c>
      <c r="C568" s="384">
        <v>2017</v>
      </c>
      <c r="D568" s="477">
        <v>828.99</v>
      </c>
    </row>
    <row r="569" spans="1:5">
      <c r="A569" s="391">
        <v>6</v>
      </c>
      <c r="B569" s="384" t="s">
        <v>902</v>
      </c>
      <c r="C569" s="384">
        <v>2019</v>
      </c>
      <c r="D569" s="477">
        <v>3000.52</v>
      </c>
    </row>
    <row r="570" spans="1:5">
      <c r="A570" s="391"/>
      <c r="B570" s="384"/>
      <c r="C570" s="384"/>
      <c r="D570" s="502">
        <f>SUM(D564:D569)</f>
        <v>10019.49</v>
      </c>
    </row>
    <row r="572" spans="1:5">
      <c r="A572" s="373" t="s">
        <v>37</v>
      </c>
      <c r="B572" s="746" t="s">
        <v>1278</v>
      </c>
    </row>
    <row r="573" spans="1:5" ht="43.2">
      <c r="A573" s="293" t="s">
        <v>11</v>
      </c>
      <c r="B573" s="293" t="s">
        <v>12</v>
      </c>
      <c r="C573" s="293" t="s">
        <v>13</v>
      </c>
      <c r="D573" s="293" t="s">
        <v>44</v>
      </c>
      <c r="E573" s="294" t="s">
        <v>75</v>
      </c>
    </row>
    <row r="574" spans="1:5">
      <c r="A574" s="391">
        <v>1</v>
      </c>
      <c r="B574" s="384" t="s">
        <v>1522</v>
      </c>
      <c r="C574" s="384">
        <v>2022</v>
      </c>
      <c r="D574" s="384">
        <v>5</v>
      </c>
      <c r="E574" s="392">
        <v>19987.5</v>
      </c>
    </row>
    <row r="575" spans="1:5">
      <c r="A575" s="391">
        <v>2</v>
      </c>
      <c r="B575" s="384" t="s">
        <v>1523</v>
      </c>
      <c r="C575" s="384">
        <v>2018</v>
      </c>
      <c r="D575" s="384">
        <v>1</v>
      </c>
      <c r="E575" s="392">
        <v>4500</v>
      </c>
    </row>
    <row r="576" spans="1:5">
      <c r="A576" s="391">
        <v>3</v>
      </c>
      <c r="B576" s="384" t="s">
        <v>1524</v>
      </c>
      <c r="C576" s="384">
        <v>2020</v>
      </c>
      <c r="D576" s="384">
        <v>1</v>
      </c>
      <c r="E576" s="392">
        <v>3800</v>
      </c>
    </row>
    <row r="577" spans="1:5">
      <c r="A577" s="391">
        <v>4</v>
      </c>
      <c r="B577" s="384" t="s">
        <v>1525</v>
      </c>
      <c r="C577" s="384">
        <v>2020</v>
      </c>
      <c r="D577" s="384">
        <v>21</v>
      </c>
      <c r="E577" s="392">
        <v>23436.080000000002</v>
      </c>
    </row>
    <row r="578" spans="1:5">
      <c r="A578" s="391">
        <v>5</v>
      </c>
      <c r="B578" s="384" t="s">
        <v>1526</v>
      </c>
      <c r="C578" s="384">
        <v>2021</v>
      </c>
      <c r="D578" s="384">
        <v>1</v>
      </c>
      <c r="E578" s="392">
        <v>3072</v>
      </c>
    </row>
    <row r="579" spans="1:5">
      <c r="A579" s="391">
        <v>6</v>
      </c>
      <c r="B579" s="384" t="s">
        <v>1527</v>
      </c>
      <c r="C579" s="384">
        <v>2021</v>
      </c>
      <c r="D579" s="384">
        <v>1</v>
      </c>
      <c r="E579" s="392">
        <v>4000</v>
      </c>
    </row>
    <row r="580" spans="1:5">
      <c r="A580" s="391">
        <v>7</v>
      </c>
      <c r="B580" s="422" t="s">
        <v>1528</v>
      </c>
      <c r="C580" s="422">
        <v>2021</v>
      </c>
      <c r="D580" s="422">
        <v>1</v>
      </c>
      <c r="E580" s="554">
        <v>2963.1</v>
      </c>
    </row>
    <row r="581" spans="1:5">
      <c r="A581" s="391">
        <v>8</v>
      </c>
      <c r="B581" s="422" t="s">
        <v>1529</v>
      </c>
      <c r="C581" s="422">
        <v>2022</v>
      </c>
      <c r="D581" s="422">
        <v>7</v>
      </c>
      <c r="E581" s="554">
        <v>29799.21</v>
      </c>
    </row>
    <row r="582" spans="1:5">
      <c r="A582" s="391">
        <v>9</v>
      </c>
      <c r="B582" s="422" t="s">
        <v>1530</v>
      </c>
      <c r="C582" s="422">
        <v>2022</v>
      </c>
      <c r="D582" s="422">
        <v>14</v>
      </c>
      <c r="E582" s="554">
        <v>17176.95</v>
      </c>
    </row>
    <row r="583" spans="1:5">
      <c r="A583" s="391">
        <v>10</v>
      </c>
      <c r="B583" s="422" t="s">
        <v>1531</v>
      </c>
      <c r="C583" s="422">
        <v>2022</v>
      </c>
      <c r="D583" s="422">
        <v>1</v>
      </c>
      <c r="E583" s="554">
        <v>3228.75</v>
      </c>
    </row>
    <row r="584" spans="1:5">
      <c r="A584" s="391">
        <v>11</v>
      </c>
      <c r="B584" s="422" t="s">
        <v>1532</v>
      </c>
      <c r="C584" s="422">
        <v>2022</v>
      </c>
      <c r="D584" s="422">
        <v>3</v>
      </c>
      <c r="E584" s="554">
        <v>1482</v>
      </c>
    </row>
    <row r="585" spans="1:5">
      <c r="A585" s="391">
        <v>12</v>
      </c>
      <c r="B585" s="384" t="s">
        <v>1533</v>
      </c>
      <c r="C585" s="384">
        <v>2020</v>
      </c>
      <c r="D585" s="384">
        <v>1</v>
      </c>
      <c r="E585" s="475">
        <v>7255.77</v>
      </c>
    </row>
    <row r="586" spans="1:5">
      <c r="A586" s="391">
        <v>13</v>
      </c>
      <c r="B586" s="384" t="s">
        <v>1534</v>
      </c>
      <c r="C586" s="384">
        <v>2020</v>
      </c>
      <c r="D586" s="384">
        <v>2</v>
      </c>
      <c r="E586" s="475">
        <v>2262</v>
      </c>
    </row>
    <row r="587" spans="1:5">
      <c r="A587" s="391">
        <v>14</v>
      </c>
      <c r="B587" s="384" t="s">
        <v>1535</v>
      </c>
      <c r="C587" s="384">
        <v>2021</v>
      </c>
      <c r="D587" s="384">
        <v>1</v>
      </c>
      <c r="E587" s="475">
        <v>4532</v>
      </c>
    </row>
    <row r="588" spans="1:5">
      <c r="A588" s="391">
        <v>15</v>
      </c>
      <c r="B588" s="384" t="s">
        <v>1536</v>
      </c>
      <c r="C588" s="384">
        <v>2021</v>
      </c>
      <c r="D588" s="384">
        <v>1</v>
      </c>
      <c r="E588" s="475">
        <v>5648</v>
      </c>
    </row>
    <row r="589" spans="1:5">
      <c r="A589" s="391">
        <v>16</v>
      </c>
      <c r="B589" s="384" t="s">
        <v>1534</v>
      </c>
      <c r="C589" s="384">
        <v>2021</v>
      </c>
      <c r="D589" s="384">
        <v>3</v>
      </c>
      <c r="E589" s="475">
        <v>3972.19</v>
      </c>
    </row>
    <row r="590" spans="1:5">
      <c r="E590" s="555">
        <f>SUM(E574:E589)</f>
        <v>137115.54999999999</v>
      </c>
    </row>
  </sheetData>
  <mergeCells count="17">
    <mergeCell ref="G4:I4"/>
    <mergeCell ref="B48:D48"/>
    <mergeCell ref="A160:C160"/>
    <mergeCell ref="A5:D5"/>
    <mergeCell ref="A37:C37"/>
    <mergeCell ref="B4:D4"/>
    <mergeCell ref="B39:D39"/>
    <mergeCell ref="B231:D231"/>
    <mergeCell ref="A257:D257"/>
    <mergeCell ref="B278:D278"/>
    <mergeCell ref="A297:D297"/>
    <mergeCell ref="B345:D345"/>
    <mergeCell ref="B402:D402"/>
    <mergeCell ref="B466:D466"/>
    <mergeCell ref="B493:D493"/>
    <mergeCell ref="B545:C545"/>
    <mergeCell ref="A560:C560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G252"/>
  <sheetViews>
    <sheetView workbookViewId="0">
      <selection activeCell="C78" sqref="C78"/>
    </sheetView>
  </sheetViews>
  <sheetFormatPr defaultRowHeight="14.4"/>
  <cols>
    <col min="2" max="2" width="65.33203125" customWidth="1"/>
    <col min="3" max="3" width="28.6640625" customWidth="1"/>
    <col min="4" max="4" width="18.21875" customWidth="1"/>
    <col min="5" max="5" width="12" customWidth="1"/>
    <col min="6" max="6" width="27.33203125" customWidth="1"/>
    <col min="7" max="7" width="30.88671875" customWidth="1"/>
  </cols>
  <sheetData>
    <row r="3" spans="1:7">
      <c r="A3" s="3"/>
      <c r="B3" s="3"/>
      <c r="C3" s="3"/>
      <c r="D3" s="3"/>
      <c r="E3" s="3"/>
      <c r="F3" s="707" t="s">
        <v>1690</v>
      </c>
      <c r="G3" s="112">
        <f>C26+C29+C42+C45+C51+C54+C66+C78+C89+C91+C104+C116+C118+C134+C147+C159+C162+C176+C188+C200+C212+C224+C236+C238+C252</f>
        <v>17828259.129999999</v>
      </c>
    </row>
    <row r="4" spans="1:7" ht="15" customHeight="1" thickBot="1">
      <c r="A4" s="77" t="s">
        <v>37</v>
      </c>
      <c r="B4" s="951" t="s">
        <v>83</v>
      </c>
      <c r="C4" s="952"/>
      <c r="D4" s="952"/>
      <c r="E4" s="99"/>
      <c r="F4" s="3"/>
    </row>
    <row r="5" spans="1:7" ht="58.2" thickBot="1">
      <c r="A5" s="3"/>
      <c r="B5" s="70" t="s">
        <v>14</v>
      </c>
      <c r="C5" s="71" t="s">
        <v>23</v>
      </c>
      <c r="D5" s="97" t="s">
        <v>147</v>
      </c>
      <c r="E5" s="3"/>
      <c r="F5" s="3"/>
    </row>
    <row r="6" spans="1:7" ht="38.4" customHeight="1">
      <c r="A6" s="3"/>
      <c r="B6" s="72" t="s">
        <v>19</v>
      </c>
      <c r="C6" s="64">
        <v>0</v>
      </c>
      <c r="D6" s="100"/>
      <c r="E6" s="5"/>
      <c r="F6" s="5"/>
    </row>
    <row r="7" spans="1:7" ht="28.8">
      <c r="A7" s="3"/>
      <c r="B7" s="73" t="s">
        <v>76</v>
      </c>
      <c r="C7" s="65">
        <v>25263.19</v>
      </c>
      <c r="D7" s="100" t="s">
        <v>146</v>
      </c>
      <c r="E7" s="5"/>
      <c r="F7" s="5"/>
    </row>
    <row r="8" spans="1:7" ht="28.8">
      <c r="A8" s="3"/>
      <c r="B8" s="73" t="s">
        <v>76</v>
      </c>
      <c r="C8" s="65">
        <v>1027.31</v>
      </c>
      <c r="D8" s="100" t="s">
        <v>145</v>
      </c>
      <c r="E8" s="5"/>
      <c r="F8" s="5"/>
    </row>
    <row r="9" spans="1:7" ht="28.8">
      <c r="A9" s="3"/>
      <c r="B9" s="73" t="s">
        <v>76</v>
      </c>
      <c r="C9" s="65">
        <v>1027.3</v>
      </c>
      <c r="D9" s="100" t="s">
        <v>144</v>
      </c>
      <c r="E9" s="5"/>
      <c r="F9" s="5"/>
    </row>
    <row r="10" spans="1:7" ht="28.8">
      <c r="A10" s="3"/>
      <c r="B10" s="73" t="s">
        <v>76</v>
      </c>
      <c r="C10" s="65">
        <v>4029.88</v>
      </c>
      <c r="D10" s="100" t="s">
        <v>143</v>
      </c>
      <c r="E10" s="5"/>
      <c r="F10" s="5"/>
    </row>
    <row r="11" spans="1:7">
      <c r="A11" s="3"/>
      <c r="B11" s="72" t="s">
        <v>20</v>
      </c>
      <c r="C11" s="64">
        <v>0</v>
      </c>
      <c r="D11" s="100"/>
      <c r="E11" s="5"/>
      <c r="F11" s="5"/>
    </row>
    <row r="12" spans="1:7" ht="28.8">
      <c r="A12" s="3"/>
      <c r="B12" s="73" t="s">
        <v>77</v>
      </c>
      <c r="C12" s="88">
        <v>97622.1</v>
      </c>
      <c r="D12" s="100" t="s">
        <v>146</v>
      </c>
      <c r="E12" s="5"/>
      <c r="F12" s="5"/>
    </row>
    <row r="13" spans="1:7" ht="32.4" customHeight="1">
      <c r="A13" s="3"/>
      <c r="B13" s="72" t="s">
        <v>21</v>
      </c>
      <c r="C13" s="64">
        <v>0</v>
      </c>
      <c r="D13" s="100"/>
      <c r="E13" s="5"/>
      <c r="F13" s="5"/>
    </row>
    <row r="14" spans="1:7" ht="28.8">
      <c r="B14" s="73" t="s">
        <v>78</v>
      </c>
      <c r="C14" s="89">
        <v>403668.55</v>
      </c>
      <c r="D14" s="100" t="s">
        <v>146</v>
      </c>
      <c r="E14" s="5"/>
      <c r="F14" s="5"/>
    </row>
    <row r="15" spans="1:7" ht="28.8">
      <c r="B15" s="73" t="s">
        <v>78</v>
      </c>
      <c r="C15" s="89">
        <v>5061.1499999999996</v>
      </c>
      <c r="D15" s="100" t="s">
        <v>145</v>
      </c>
      <c r="E15" s="5"/>
      <c r="F15" s="5"/>
    </row>
    <row r="16" spans="1:7" ht="28.8">
      <c r="B16" s="73" t="s">
        <v>78</v>
      </c>
      <c r="C16" s="89">
        <v>3768.26</v>
      </c>
      <c r="D16" s="100" t="s">
        <v>144</v>
      </c>
      <c r="E16" s="5"/>
      <c r="F16" s="5"/>
    </row>
    <row r="17" spans="1:6" ht="28.8">
      <c r="B17" s="73" t="s">
        <v>78</v>
      </c>
      <c r="C17" s="89">
        <v>7777.16</v>
      </c>
      <c r="D17" s="100" t="s">
        <v>143</v>
      </c>
      <c r="E17" s="5"/>
      <c r="F17" s="5"/>
    </row>
    <row r="18" spans="1:6" ht="28.8">
      <c r="A18" s="3"/>
      <c r="B18" s="73" t="s">
        <v>79</v>
      </c>
      <c r="C18" s="66">
        <v>70140.820000000007</v>
      </c>
      <c r="D18" s="100" t="s">
        <v>146</v>
      </c>
      <c r="E18" s="5"/>
      <c r="F18" s="5"/>
    </row>
    <row r="19" spans="1:6" ht="28.8">
      <c r="A19" s="3"/>
      <c r="B19" s="73" t="s">
        <v>79</v>
      </c>
      <c r="C19" s="66">
        <v>39439.9</v>
      </c>
      <c r="D19" s="100" t="s">
        <v>143</v>
      </c>
      <c r="E19" s="5"/>
      <c r="F19" s="5"/>
    </row>
    <row r="20" spans="1:6" ht="28.8">
      <c r="A20" s="3"/>
      <c r="B20" s="73" t="s">
        <v>79</v>
      </c>
      <c r="C20" s="66">
        <v>10086.129999999999</v>
      </c>
      <c r="D20" s="100" t="s">
        <v>145</v>
      </c>
      <c r="E20" s="5"/>
      <c r="F20" s="5"/>
    </row>
    <row r="21" spans="1:6" ht="28.8">
      <c r="A21" s="3"/>
      <c r="B21" s="73" t="s">
        <v>79</v>
      </c>
      <c r="C21" s="66">
        <v>8807.64</v>
      </c>
      <c r="D21" s="100" t="s">
        <v>144</v>
      </c>
      <c r="E21" s="5"/>
      <c r="F21" s="5"/>
    </row>
    <row r="22" spans="1:6" ht="24" customHeight="1">
      <c r="A22" s="3"/>
      <c r="B22" s="72" t="s">
        <v>15</v>
      </c>
      <c r="C22" s="65">
        <v>2196680</v>
      </c>
      <c r="D22" s="100" t="s">
        <v>146</v>
      </c>
      <c r="E22" s="5"/>
      <c r="F22" s="5"/>
    </row>
    <row r="23" spans="1:6" ht="24" customHeight="1">
      <c r="A23" s="3"/>
      <c r="B23" s="72" t="s">
        <v>15</v>
      </c>
      <c r="C23" s="65">
        <v>375540</v>
      </c>
      <c r="D23" s="100" t="s">
        <v>143</v>
      </c>
      <c r="E23" s="5"/>
      <c r="F23" s="5"/>
    </row>
    <row r="24" spans="1:6" ht="24" customHeight="1">
      <c r="A24" s="3"/>
      <c r="B24" s="72" t="s">
        <v>15</v>
      </c>
      <c r="C24" s="65">
        <v>187374</v>
      </c>
      <c r="D24" s="100" t="s">
        <v>145</v>
      </c>
      <c r="E24" s="5"/>
      <c r="F24" s="5"/>
    </row>
    <row r="25" spans="1:6" ht="24" customHeight="1">
      <c r="A25" s="3"/>
      <c r="B25" s="72" t="s">
        <v>15</v>
      </c>
      <c r="C25" s="65">
        <v>234416</v>
      </c>
      <c r="D25" s="100" t="s">
        <v>144</v>
      </c>
      <c r="E25" s="5"/>
      <c r="F25" s="5"/>
    </row>
    <row r="26" spans="1:6" ht="28.2" customHeight="1">
      <c r="A26" s="3"/>
      <c r="B26" s="72" t="s">
        <v>10</v>
      </c>
      <c r="C26" s="65">
        <f>SUM(C7:C25)</f>
        <v>3671729.39</v>
      </c>
      <c r="D26" s="5"/>
      <c r="E26" s="5"/>
      <c r="F26" s="5"/>
    </row>
    <row r="27" spans="1:6">
      <c r="A27" s="3"/>
      <c r="B27" s="67" t="s">
        <v>18</v>
      </c>
      <c r="C27" s="68" t="s">
        <v>22</v>
      </c>
      <c r="D27" s="6"/>
      <c r="E27" s="6"/>
      <c r="F27" s="6"/>
    </row>
    <row r="28" spans="1:6">
      <c r="A28" s="3"/>
      <c r="B28" s="63"/>
      <c r="C28" s="69"/>
      <c r="D28" s="6"/>
      <c r="E28" s="6"/>
      <c r="F28" s="6"/>
    </row>
    <row r="29" spans="1:6" ht="38.4" customHeight="1">
      <c r="A29" s="3"/>
      <c r="B29" s="74" t="s">
        <v>82</v>
      </c>
      <c r="C29" s="69">
        <v>2000</v>
      </c>
      <c r="D29" s="98" t="s">
        <v>146</v>
      </c>
      <c r="E29" s="6"/>
      <c r="F29" s="6"/>
    </row>
    <row r="30" spans="1:6">
      <c r="A30" s="3"/>
      <c r="B30" s="5"/>
      <c r="C30" s="5"/>
      <c r="D30" s="6"/>
      <c r="E30" s="6"/>
      <c r="F30" s="6"/>
    </row>
    <row r="31" spans="1:6">
      <c r="A31" s="3"/>
      <c r="B31" s="5"/>
      <c r="C31" s="5"/>
      <c r="D31" s="6"/>
      <c r="E31" s="6"/>
      <c r="F31" s="6"/>
    </row>
    <row r="32" spans="1:6" ht="15" thickBot="1">
      <c r="A32" s="119" t="s">
        <v>37</v>
      </c>
      <c r="B32" s="939" t="s">
        <v>155</v>
      </c>
      <c r="C32" s="939"/>
      <c r="D32" s="939"/>
      <c r="E32" s="939"/>
      <c r="F32" s="6"/>
    </row>
    <row r="33" spans="1:6" ht="58.2" thickBot="1">
      <c r="A33" s="3"/>
      <c r="B33" s="70" t="s">
        <v>14</v>
      </c>
      <c r="C33" s="71" t="s">
        <v>23</v>
      </c>
      <c r="D33" s="6"/>
      <c r="E33" s="6"/>
      <c r="F33" s="6"/>
    </row>
    <row r="34" spans="1:6">
      <c r="A34" s="3"/>
      <c r="B34" s="72" t="s">
        <v>19</v>
      </c>
      <c r="C34" s="64"/>
      <c r="D34" s="6"/>
      <c r="E34" s="6"/>
      <c r="F34" s="6"/>
    </row>
    <row r="35" spans="1:6" ht="28.8">
      <c r="A35" s="3"/>
      <c r="B35" s="73" t="s">
        <v>76</v>
      </c>
      <c r="C35" s="65"/>
      <c r="D35" s="6"/>
      <c r="E35" s="6"/>
      <c r="F35" s="6"/>
    </row>
    <row r="36" spans="1:6">
      <c r="A36" s="3"/>
      <c r="B36" s="72" t="s">
        <v>20</v>
      </c>
      <c r="C36" s="64"/>
      <c r="D36" s="6"/>
      <c r="E36" s="6"/>
      <c r="F36" s="6"/>
    </row>
    <row r="37" spans="1:6" ht="28.8">
      <c r="A37" s="3"/>
      <c r="B37" s="73" t="s">
        <v>77</v>
      </c>
      <c r="C37" s="64"/>
      <c r="D37" s="6"/>
      <c r="E37" s="6"/>
      <c r="F37" s="6"/>
    </row>
    <row r="38" spans="1:6">
      <c r="A38" s="3"/>
      <c r="B38" s="72" t="s">
        <v>21</v>
      </c>
      <c r="C38" s="64"/>
      <c r="D38" s="6"/>
      <c r="E38" s="6"/>
      <c r="F38" s="6"/>
    </row>
    <row r="39" spans="1:6" ht="28.8">
      <c r="A39" s="3"/>
      <c r="B39" s="73" t="s">
        <v>78</v>
      </c>
      <c r="C39" s="65"/>
      <c r="D39" s="5"/>
      <c r="E39" s="6"/>
      <c r="F39" s="6"/>
    </row>
    <row r="40" spans="1:6" ht="28.8">
      <c r="A40" s="3"/>
      <c r="B40" s="73" t="s">
        <v>79</v>
      </c>
      <c r="C40" s="66">
        <v>52451.73</v>
      </c>
      <c r="D40" s="5"/>
      <c r="E40" s="6"/>
      <c r="F40" s="6"/>
    </row>
    <row r="41" spans="1:6">
      <c r="A41" s="3"/>
      <c r="B41" s="72" t="s">
        <v>15</v>
      </c>
      <c r="C41" s="64"/>
      <c r="D41" s="5"/>
      <c r="E41" s="6"/>
      <c r="F41" s="6"/>
    </row>
    <row r="42" spans="1:6">
      <c r="A42" s="3"/>
      <c r="B42" s="72" t="s">
        <v>10</v>
      </c>
      <c r="C42" s="64">
        <f>SUM(C34:C41)</f>
        <v>52451.73</v>
      </c>
      <c r="D42" s="6"/>
      <c r="E42" s="6"/>
      <c r="F42" s="6"/>
    </row>
    <row r="43" spans="1:6">
      <c r="A43" s="3"/>
      <c r="B43" s="67" t="s">
        <v>18</v>
      </c>
      <c r="C43" s="68" t="s">
        <v>22</v>
      </c>
      <c r="D43" s="6"/>
      <c r="E43" s="6"/>
      <c r="F43" s="6"/>
    </row>
    <row r="44" spans="1:6">
      <c r="A44" s="3"/>
      <c r="B44" s="63"/>
      <c r="C44" s="69"/>
      <c r="D44" s="6"/>
    </row>
    <row r="45" spans="1:6" ht="28.8">
      <c r="A45" s="3"/>
      <c r="B45" s="74" t="s">
        <v>82</v>
      </c>
      <c r="C45" s="69">
        <v>1000</v>
      </c>
      <c r="D45" s="5"/>
    </row>
    <row r="46" spans="1:6">
      <c r="A46" s="3"/>
      <c r="B46" s="5"/>
      <c r="C46" s="5"/>
      <c r="D46" s="5"/>
    </row>
    <row r="47" spans="1:6">
      <c r="A47" s="3"/>
      <c r="B47" s="3"/>
      <c r="C47" s="94"/>
      <c r="D47" s="5"/>
    </row>
    <row r="48" spans="1:6" ht="15" thickBot="1">
      <c r="A48" s="128" t="s">
        <v>37</v>
      </c>
      <c r="B48" s="940" t="s">
        <v>190</v>
      </c>
      <c r="C48" s="941"/>
      <c r="D48" s="941"/>
    </row>
    <row r="49" spans="1:4" ht="58.2" thickBot="1">
      <c r="A49" s="3"/>
      <c r="B49" s="70" t="s">
        <v>14</v>
      </c>
      <c r="C49" s="71" t="s">
        <v>23</v>
      </c>
      <c r="D49" s="5"/>
    </row>
    <row r="50" spans="1:4">
      <c r="A50" s="3"/>
      <c r="B50" s="73" t="s">
        <v>224</v>
      </c>
      <c r="C50" s="66">
        <v>158600.32999999999</v>
      </c>
    </row>
    <row r="51" spans="1:4">
      <c r="A51" s="3"/>
      <c r="B51" s="72" t="s">
        <v>10</v>
      </c>
      <c r="C51" s="64">
        <f>SUM(C50:C50)</f>
        <v>158600.32999999999</v>
      </c>
    </row>
    <row r="52" spans="1:4">
      <c r="A52" s="3"/>
      <c r="B52" s="67" t="s">
        <v>18</v>
      </c>
      <c r="C52" s="68" t="s">
        <v>22</v>
      </c>
    </row>
    <row r="53" spans="1:4">
      <c r="A53" s="3"/>
      <c r="B53" s="63"/>
      <c r="C53" s="69"/>
    </row>
    <row r="54" spans="1:4" ht="28.8">
      <c r="A54" s="3"/>
      <c r="B54" s="74" t="s">
        <v>82</v>
      </c>
      <c r="C54" s="69">
        <v>5000</v>
      </c>
    </row>
    <row r="55" spans="1:4">
      <c r="A55" s="3"/>
      <c r="B55" s="5"/>
      <c r="C55" s="5"/>
    </row>
    <row r="56" spans="1:4" ht="15" thickBot="1">
      <c r="A56" s="105" t="s">
        <v>37</v>
      </c>
      <c r="B56" s="934" t="s">
        <v>225</v>
      </c>
      <c r="C56" s="935"/>
      <c r="D56" s="935"/>
    </row>
    <row r="57" spans="1:4" ht="58.2" thickBot="1">
      <c r="B57" s="70" t="s">
        <v>14</v>
      </c>
      <c r="C57" s="171" t="s">
        <v>23</v>
      </c>
    </row>
    <row r="58" spans="1:4">
      <c r="B58" s="172" t="s">
        <v>19</v>
      </c>
      <c r="C58" s="173"/>
    </row>
    <row r="59" spans="1:4" ht="28.8">
      <c r="B59" s="174" t="s">
        <v>76</v>
      </c>
      <c r="C59" s="175">
        <v>67266.350000000006</v>
      </c>
    </row>
    <row r="60" spans="1:4">
      <c r="B60" s="172" t="s">
        <v>20</v>
      </c>
      <c r="C60" s="176"/>
    </row>
    <row r="61" spans="1:4" ht="28.8">
      <c r="B61" s="174" t="s">
        <v>77</v>
      </c>
      <c r="C61" s="175">
        <v>46842</v>
      </c>
    </row>
    <row r="62" spans="1:4">
      <c r="B62" s="172" t="s">
        <v>21</v>
      </c>
      <c r="C62" s="176">
        <v>32962</v>
      </c>
    </row>
    <row r="63" spans="1:4" ht="28.8">
      <c r="B63" s="174" t="s">
        <v>78</v>
      </c>
      <c r="C63" s="177">
        <v>20600</v>
      </c>
    </row>
    <row r="64" spans="1:4" ht="28.8">
      <c r="B64" s="174" t="s">
        <v>79</v>
      </c>
      <c r="C64" s="178">
        <v>644678.84</v>
      </c>
    </row>
    <row r="65" spans="1:3">
      <c r="B65" s="172" t="s">
        <v>15</v>
      </c>
      <c r="C65" s="177"/>
    </row>
    <row r="66" spans="1:3">
      <c r="B66" s="172" t="s">
        <v>10</v>
      </c>
      <c r="C66" s="215">
        <f>SUM(C58:C65)</f>
        <v>812349.19</v>
      </c>
    </row>
    <row r="68" spans="1:3" ht="15" thickBot="1">
      <c r="A68" s="101" t="s">
        <v>37</v>
      </c>
      <c r="B68" s="712" t="s">
        <v>326</v>
      </c>
    </row>
    <row r="69" spans="1:3" ht="58.2" thickBot="1">
      <c r="B69" s="70" t="s">
        <v>14</v>
      </c>
      <c r="C69" s="71" t="s">
        <v>23</v>
      </c>
    </row>
    <row r="70" spans="1:3">
      <c r="B70" s="72" t="s">
        <v>19</v>
      </c>
      <c r="C70" s="64"/>
    </row>
    <row r="71" spans="1:3" ht="28.8">
      <c r="B71" s="73" t="s">
        <v>76</v>
      </c>
      <c r="C71" s="65">
        <v>9483</v>
      </c>
    </row>
    <row r="72" spans="1:3">
      <c r="B72" s="72" t="s">
        <v>20</v>
      </c>
      <c r="C72" s="64"/>
    </row>
    <row r="73" spans="1:3" ht="28.8">
      <c r="B73" s="73" t="s">
        <v>77</v>
      </c>
      <c r="C73" s="64">
        <v>1549</v>
      </c>
    </row>
    <row r="74" spans="1:3">
      <c r="B74" s="72" t="s">
        <v>21</v>
      </c>
      <c r="C74" s="64"/>
    </row>
    <row r="75" spans="1:3" ht="28.8">
      <c r="B75" s="73" t="s">
        <v>78</v>
      </c>
      <c r="C75" s="65">
        <v>171588</v>
      </c>
    </row>
    <row r="76" spans="1:3" ht="28.8">
      <c r="B76" s="73" t="s">
        <v>79</v>
      </c>
      <c r="C76" s="66"/>
    </row>
    <row r="77" spans="1:3">
      <c r="B77" s="72" t="s">
        <v>15</v>
      </c>
      <c r="C77" s="64"/>
    </row>
    <row r="78" spans="1:3">
      <c r="B78" s="72" t="s">
        <v>10</v>
      </c>
      <c r="C78" s="64">
        <f>SUM(C70:C77)</f>
        <v>182620</v>
      </c>
    </row>
    <row r="80" spans="1:3" ht="15" thickBot="1">
      <c r="A80" s="236" t="s">
        <v>37</v>
      </c>
      <c r="B80" s="244" t="s">
        <v>405</v>
      </c>
    </row>
    <row r="81" spans="1:3" ht="57.6">
      <c r="B81" s="239" t="s">
        <v>14</v>
      </c>
      <c r="C81" s="171" t="s">
        <v>23</v>
      </c>
    </row>
    <row r="82" spans="1:3">
      <c r="B82" s="4" t="s">
        <v>19</v>
      </c>
      <c r="C82" s="135"/>
    </row>
    <row r="83" spans="1:3" ht="28.8">
      <c r="B83" s="26" t="s">
        <v>76</v>
      </c>
      <c r="C83" s="135">
        <v>30220.05</v>
      </c>
    </row>
    <row r="84" spans="1:3">
      <c r="B84" s="4" t="s">
        <v>454</v>
      </c>
      <c r="C84" s="135">
        <v>70000</v>
      </c>
    </row>
    <row r="85" spans="1:3" ht="28.8">
      <c r="B85" s="26" t="s">
        <v>77</v>
      </c>
      <c r="C85" s="135"/>
    </row>
    <row r="86" spans="1:3">
      <c r="B86" s="26" t="s">
        <v>21</v>
      </c>
      <c r="C86" s="135">
        <v>65000</v>
      </c>
    </row>
    <row r="87" spans="1:3" ht="28.8">
      <c r="B87" s="26" t="s">
        <v>78</v>
      </c>
      <c r="C87" s="135">
        <v>62000</v>
      </c>
    </row>
    <row r="88" spans="1:3" ht="28.8">
      <c r="B88" s="26" t="s">
        <v>79</v>
      </c>
      <c r="C88" s="135"/>
    </row>
    <row r="89" spans="1:3">
      <c r="B89" s="105" t="s">
        <v>10</v>
      </c>
      <c r="C89" s="116">
        <f>SUM(C82:C88)</f>
        <v>227220.05</v>
      </c>
    </row>
    <row r="90" spans="1:3">
      <c r="B90" s="954" t="s">
        <v>18</v>
      </c>
    </row>
    <row r="91" spans="1:3">
      <c r="B91" s="954"/>
      <c r="C91" s="240">
        <v>9000</v>
      </c>
    </row>
    <row r="94" spans="1:3" ht="15" thickBot="1">
      <c r="A94" s="101" t="s">
        <v>37</v>
      </c>
      <c r="B94" s="267" t="s">
        <v>472</v>
      </c>
    </row>
    <row r="95" spans="1:3" ht="58.2" thickBot="1">
      <c r="B95" s="70" t="s">
        <v>14</v>
      </c>
      <c r="C95" s="71" t="s">
        <v>23</v>
      </c>
    </row>
    <row r="96" spans="1:3">
      <c r="B96" s="72" t="s">
        <v>19</v>
      </c>
      <c r="C96" s="64">
        <v>0</v>
      </c>
    </row>
    <row r="97" spans="1:3" ht="28.8">
      <c r="B97" s="73" t="s">
        <v>76</v>
      </c>
      <c r="C97" s="65">
        <v>32902.5</v>
      </c>
    </row>
    <row r="98" spans="1:3">
      <c r="B98" s="72" t="s">
        <v>20</v>
      </c>
      <c r="C98" s="64">
        <v>0</v>
      </c>
    </row>
    <row r="99" spans="1:3" ht="28.8">
      <c r="B99" s="73" t="s">
        <v>77</v>
      </c>
      <c r="C99" s="64">
        <v>62412.2</v>
      </c>
    </row>
    <row r="100" spans="1:3">
      <c r="B100" s="72" t="s">
        <v>21</v>
      </c>
      <c r="C100" s="64">
        <v>0</v>
      </c>
    </row>
    <row r="101" spans="1:3" ht="28.8">
      <c r="B101" s="73" t="s">
        <v>78</v>
      </c>
      <c r="C101" s="65">
        <v>59466.17</v>
      </c>
    </row>
    <row r="102" spans="1:3" ht="28.8">
      <c r="B102" s="73" t="s">
        <v>79</v>
      </c>
      <c r="C102" s="66">
        <v>46590.02</v>
      </c>
    </row>
    <row r="103" spans="1:3">
      <c r="B103" s="72" t="s">
        <v>15</v>
      </c>
      <c r="C103" s="64">
        <v>0</v>
      </c>
    </row>
    <row r="104" spans="1:3">
      <c r="B104" s="249" t="s">
        <v>10</v>
      </c>
      <c r="C104" s="250">
        <f>SUM(C96:C103)</f>
        <v>201370.88999999998</v>
      </c>
    </row>
    <row r="106" spans="1:3" ht="15" thickBot="1">
      <c r="A106" s="101" t="s">
        <v>37</v>
      </c>
      <c r="B106" s="267" t="s">
        <v>500</v>
      </c>
    </row>
    <row r="107" spans="1:3" ht="58.2" thickBot="1">
      <c r="B107" s="70" t="s">
        <v>14</v>
      </c>
      <c r="C107" s="71" t="s">
        <v>23</v>
      </c>
    </row>
    <row r="108" spans="1:3">
      <c r="B108" s="72" t="s">
        <v>19</v>
      </c>
      <c r="C108" s="262">
        <v>39097</v>
      </c>
    </row>
    <row r="109" spans="1:3" ht="28.8">
      <c r="B109" s="73" t="s">
        <v>76</v>
      </c>
      <c r="C109" s="263"/>
    </row>
    <row r="110" spans="1:3">
      <c r="B110" s="72" t="s">
        <v>20</v>
      </c>
      <c r="C110" s="262">
        <v>14646</v>
      </c>
    </row>
    <row r="111" spans="1:3" ht="28.8">
      <c r="B111" s="73" t="s">
        <v>77</v>
      </c>
      <c r="C111" s="262">
        <v>9649</v>
      </c>
    </row>
    <row r="112" spans="1:3">
      <c r="B112" s="72" t="s">
        <v>21</v>
      </c>
      <c r="C112" s="264"/>
    </row>
    <row r="113" spans="1:3" ht="28.8">
      <c r="B113" s="73" t="s">
        <v>78</v>
      </c>
      <c r="C113" s="262">
        <v>208591.19</v>
      </c>
    </row>
    <row r="114" spans="1:3" ht="28.8">
      <c r="B114" s="73" t="s">
        <v>79</v>
      </c>
      <c r="C114" s="265"/>
    </row>
    <row r="115" spans="1:3">
      <c r="B115" s="72" t="s">
        <v>15</v>
      </c>
      <c r="C115" s="264"/>
    </row>
    <row r="116" spans="1:3">
      <c r="B116" s="72" t="s">
        <v>10</v>
      </c>
      <c r="C116" s="250">
        <f>SUM(C108:C115)</f>
        <v>271983.19</v>
      </c>
    </row>
    <row r="117" spans="1:3">
      <c r="B117" s="67" t="s">
        <v>18</v>
      </c>
      <c r="C117" s="68" t="s">
        <v>22</v>
      </c>
    </row>
    <row r="118" spans="1:3">
      <c r="B118" s="63"/>
      <c r="C118" s="266">
        <v>10000</v>
      </c>
    </row>
    <row r="120" spans="1:3" ht="15" thickBot="1">
      <c r="A120" s="268" t="s">
        <v>37</v>
      </c>
      <c r="B120" s="267" t="s">
        <v>541</v>
      </c>
    </row>
    <row r="121" spans="1:3" ht="58.2" thickBot="1">
      <c r="B121" s="70" t="s">
        <v>14</v>
      </c>
      <c r="C121" s="71" t="s">
        <v>23</v>
      </c>
    </row>
    <row r="122" spans="1:3">
      <c r="B122" s="302" t="s">
        <v>19</v>
      </c>
      <c r="C122" s="303"/>
    </row>
    <row r="123" spans="1:3" ht="28.8">
      <c r="B123" s="304" t="s">
        <v>76</v>
      </c>
      <c r="C123" s="305"/>
    </row>
    <row r="124" spans="1:3">
      <c r="B124" s="302" t="s">
        <v>20</v>
      </c>
      <c r="C124" s="303">
        <v>54176.78</v>
      </c>
    </row>
    <row r="125" spans="1:3" ht="28.8">
      <c r="B125" s="304" t="s">
        <v>77</v>
      </c>
      <c r="C125" s="303"/>
    </row>
    <row r="126" spans="1:3">
      <c r="B126" s="302" t="s">
        <v>21</v>
      </c>
      <c r="C126" s="303"/>
    </row>
    <row r="127" spans="1:3" ht="28.8">
      <c r="B127" s="304" t="s">
        <v>78</v>
      </c>
      <c r="C127" s="306">
        <v>101560.28</v>
      </c>
    </row>
    <row r="128" spans="1:3" ht="28.8">
      <c r="B128" s="304" t="s">
        <v>79</v>
      </c>
      <c r="C128" s="306">
        <v>555693.39</v>
      </c>
    </row>
    <row r="129" spans="1:4">
      <c r="B129" s="302" t="s">
        <v>15</v>
      </c>
      <c r="C129" s="303"/>
    </row>
    <row r="130" spans="1:4">
      <c r="B130" s="302" t="s">
        <v>10</v>
      </c>
      <c r="C130" s="307">
        <v>711430.45</v>
      </c>
    </row>
    <row r="132" spans="1:4">
      <c r="B132" s="308" t="s">
        <v>594</v>
      </c>
      <c r="C132" s="309">
        <v>100000</v>
      </c>
    </row>
    <row r="134" spans="1:4">
      <c r="B134" s="298" t="s">
        <v>16</v>
      </c>
      <c r="C134" s="291">
        <f>SUM(C130:C133)</f>
        <v>811430.45</v>
      </c>
    </row>
    <row r="137" spans="1:4" ht="15" thickBot="1">
      <c r="A137" s="310" t="s">
        <v>37</v>
      </c>
      <c r="B137" s="888" t="s">
        <v>756</v>
      </c>
      <c r="C137" s="888"/>
      <c r="D137" s="888"/>
    </row>
    <row r="138" spans="1:4" ht="58.2" thickBot="1">
      <c r="B138" s="363" t="s">
        <v>14</v>
      </c>
      <c r="C138" s="364" t="s">
        <v>23</v>
      </c>
    </row>
    <row r="139" spans="1:4">
      <c r="B139" s="365" t="s">
        <v>19</v>
      </c>
      <c r="C139" s="366" t="s">
        <v>757</v>
      </c>
    </row>
    <row r="140" spans="1:4" ht="28.8">
      <c r="B140" s="367" t="s">
        <v>76</v>
      </c>
      <c r="C140" s="368">
        <v>10123.36</v>
      </c>
    </row>
    <row r="141" spans="1:4">
      <c r="B141" s="365" t="s">
        <v>20</v>
      </c>
      <c r="C141" s="366">
        <v>96777.86</v>
      </c>
    </row>
    <row r="142" spans="1:4" ht="28.8">
      <c r="B142" s="367" t="s">
        <v>77</v>
      </c>
      <c r="C142" s="366">
        <v>380786.01</v>
      </c>
    </row>
    <row r="143" spans="1:4">
      <c r="B143" s="365" t="s">
        <v>21</v>
      </c>
      <c r="C143" s="366" t="s">
        <v>758</v>
      </c>
    </row>
    <row r="144" spans="1:4" ht="28.8">
      <c r="B144" s="367" t="s">
        <v>78</v>
      </c>
      <c r="C144" s="368">
        <v>90563.03</v>
      </c>
    </row>
    <row r="145" spans="1:3" ht="28.8">
      <c r="B145" s="367" t="s">
        <v>79</v>
      </c>
      <c r="C145" s="369">
        <v>981780.55</v>
      </c>
    </row>
    <row r="146" spans="1:3">
      <c r="B146" s="365" t="s">
        <v>15</v>
      </c>
      <c r="C146" s="371">
        <v>257296.59</v>
      </c>
    </row>
    <row r="147" spans="1:3">
      <c r="B147" s="370" t="s">
        <v>10</v>
      </c>
      <c r="C147" s="372">
        <f>SUM(C140:C146)</f>
        <v>1817327.4000000001</v>
      </c>
    </row>
    <row r="149" spans="1:3" ht="15" thickBot="1">
      <c r="A149" s="310" t="s">
        <v>37</v>
      </c>
      <c r="B149" s="427" t="s">
        <v>762</v>
      </c>
      <c r="C149" s="298"/>
    </row>
    <row r="150" spans="1:3" ht="58.2" thickBot="1">
      <c r="B150" s="70" t="s">
        <v>14</v>
      </c>
      <c r="C150" s="71" t="s">
        <v>23</v>
      </c>
    </row>
    <row r="151" spans="1:3">
      <c r="B151" s="302" t="s">
        <v>19</v>
      </c>
      <c r="C151" s="395">
        <v>0</v>
      </c>
    </row>
    <row r="152" spans="1:3" ht="28.8">
      <c r="B152" s="304" t="s">
        <v>76</v>
      </c>
      <c r="C152" s="396">
        <v>31302.560000000001</v>
      </c>
    </row>
    <row r="153" spans="1:3">
      <c r="B153" s="302" t="s">
        <v>20</v>
      </c>
      <c r="C153" s="395">
        <v>65281.919999999998</v>
      </c>
    </row>
    <row r="154" spans="1:3" ht="28.8">
      <c r="B154" s="304" t="s">
        <v>77</v>
      </c>
      <c r="C154" s="395">
        <v>32014.06</v>
      </c>
    </row>
    <row r="155" spans="1:3">
      <c r="B155" s="302" t="s">
        <v>21</v>
      </c>
      <c r="C155" s="395">
        <v>0</v>
      </c>
    </row>
    <row r="156" spans="1:3" ht="28.8">
      <c r="B156" s="304" t="s">
        <v>78</v>
      </c>
      <c r="C156" s="396">
        <v>199969.44</v>
      </c>
    </row>
    <row r="157" spans="1:3" ht="43.2">
      <c r="B157" s="304" t="s">
        <v>844</v>
      </c>
      <c r="C157" s="397">
        <v>102000.87</v>
      </c>
    </row>
    <row r="158" spans="1:3">
      <c r="B158" s="302" t="s">
        <v>15</v>
      </c>
      <c r="C158" s="395">
        <v>181077.93</v>
      </c>
    </row>
    <row r="159" spans="1:3">
      <c r="B159" s="302" t="s">
        <v>10</v>
      </c>
      <c r="C159" s="250">
        <f>SUM(C151:C158)</f>
        <v>611646.78</v>
      </c>
    </row>
    <row r="160" spans="1:3">
      <c r="B160" s="398" t="s">
        <v>18</v>
      </c>
      <c r="C160" s="399" t="s">
        <v>22</v>
      </c>
    </row>
    <row r="161" spans="1:4">
      <c r="B161" s="308"/>
      <c r="C161" s="309"/>
    </row>
    <row r="162" spans="1:4" ht="28.8">
      <c r="B162" s="400" t="s">
        <v>82</v>
      </c>
      <c r="C162" s="401">
        <v>10000</v>
      </c>
    </row>
    <row r="164" spans="1:4" ht="15" thickBot="1">
      <c r="A164" s="310" t="s">
        <v>37</v>
      </c>
      <c r="B164" s="881" t="s">
        <v>845</v>
      </c>
      <c r="C164" s="881"/>
      <c r="D164" s="881"/>
    </row>
    <row r="165" spans="1:4" ht="58.2" thickBot="1">
      <c r="B165" s="70" t="s">
        <v>14</v>
      </c>
      <c r="C165" s="71" t="s">
        <v>23</v>
      </c>
    </row>
    <row r="166" spans="1:4">
      <c r="B166" s="302" t="s">
        <v>19</v>
      </c>
      <c r="C166" s="435">
        <v>0</v>
      </c>
    </row>
    <row r="167" spans="1:4" ht="28.8">
      <c r="B167" s="304" t="s">
        <v>76</v>
      </c>
      <c r="C167" s="306">
        <v>0</v>
      </c>
    </row>
    <row r="168" spans="1:4">
      <c r="B168" s="302" t="s">
        <v>20</v>
      </c>
      <c r="C168" s="435">
        <v>43724.13</v>
      </c>
    </row>
    <row r="169" spans="1:4" ht="28.8">
      <c r="B169" s="304" t="s">
        <v>77</v>
      </c>
      <c r="C169" s="435">
        <v>9406.2800000000007</v>
      </c>
    </row>
    <row r="170" spans="1:4">
      <c r="B170" s="302" t="s">
        <v>21</v>
      </c>
      <c r="C170" s="435">
        <v>0</v>
      </c>
    </row>
    <row r="171" spans="1:4" ht="28.8">
      <c r="B171" s="304" t="s">
        <v>78</v>
      </c>
      <c r="C171" s="306">
        <v>29842.01</v>
      </c>
    </row>
    <row r="172" spans="1:4" ht="28.8">
      <c r="B172" s="304" t="s">
        <v>79</v>
      </c>
      <c r="C172" s="306">
        <v>325406.59000000003</v>
      </c>
    </row>
    <row r="173" spans="1:4">
      <c r="B173" s="302" t="s">
        <v>15</v>
      </c>
      <c r="C173" s="436">
        <v>79115.320000000007</v>
      </c>
    </row>
    <row r="174" spans="1:4">
      <c r="B174" s="302" t="s">
        <v>10</v>
      </c>
      <c r="C174" s="435">
        <f>SUM(C166:C173)</f>
        <v>487494.33</v>
      </c>
    </row>
    <row r="175" spans="1:4">
      <c r="B175" s="308" t="s">
        <v>594</v>
      </c>
      <c r="C175" s="437">
        <v>100000</v>
      </c>
    </row>
    <row r="176" spans="1:4">
      <c r="C176" s="438">
        <f>SUM(C174:C175)</f>
        <v>587494.33000000007</v>
      </c>
    </row>
    <row r="178" spans="1:4" ht="15" thickBot="1">
      <c r="A178" s="373" t="s">
        <v>37</v>
      </c>
      <c r="B178" s="880" t="s">
        <v>950</v>
      </c>
      <c r="C178" s="880"/>
      <c r="D178" s="880"/>
    </row>
    <row r="179" spans="1:4" ht="58.2" thickBot="1">
      <c r="B179" s="70" t="s">
        <v>14</v>
      </c>
      <c r="C179" s="71" t="s">
        <v>23</v>
      </c>
    </row>
    <row r="180" spans="1:4">
      <c r="B180" s="302" t="s">
        <v>19</v>
      </c>
      <c r="C180" s="303"/>
    </row>
    <row r="181" spans="1:4" ht="28.8">
      <c r="B181" s="304" t="s">
        <v>76</v>
      </c>
      <c r="C181" s="305"/>
    </row>
    <row r="182" spans="1:4">
      <c r="B182" s="302" t="s">
        <v>20</v>
      </c>
      <c r="C182" s="303"/>
    </row>
    <row r="183" spans="1:4" ht="28.8">
      <c r="B183" s="304" t="s">
        <v>77</v>
      </c>
      <c r="C183" s="303"/>
    </row>
    <row r="184" spans="1:4">
      <c r="B184" s="302" t="s">
        <v>21</v>
      </c>
      <c r="C184" s="303"/>
    </row>
    <row r="185" spans="1:4" ht="28.8">
      <c r="B185" s="304" t="s">
        <v>78</v>
      </c>
      <c r="C185" s="305">
        <v>248208</v>
      </c>
    </row>
    <row r="186" spans="1:4" ht="28.8">
      <c r="B186" s="304" t="s">
        <v>79</v>
      </c>
      <c r="C186" s="306"/>
    </row>
    <row r="187" spans="1:4">
      <c r="B187" s="302" t="s">
        <v>15</v>
      </c>
      <c r="C187" s="303">
        <v>90186</v>
      </c>
    </row>
    <row r="188" spans="1:4">
      <c r="B188" s="302" t="s">
        <v>10</v>
      </c>
      <c r="C188" s="250">
        <f>SUM(C180:C187)</f>
        <v>338394</v>
      </c>
    </row>
    <row r="190" spans="1:4" ht="15" thickBot="1">
      <c r="A190" s="373" t="s">
        <v>37</v>
      </c>
      <c r="B190" s="879" t="s">
        <v>1084</v>
      </c>
      <c r="C190" s="879"/>
      <c r="D190" s="879"/>
    </row>
    <row r="191" spans="1:4" ht="58.2" thickBot="1">
      <c r="B191" s="70" t="s">
        <v>14</v>
      </c>
      <c r="C191" s="71" t="s">
        <v>23</v>
      </c>
    </row>
    <row r="192" spans="1:4">
      <c r="B192" s="302" t="s">
        <v>19</v>
      </c>
      <c r="C192" s="305"/>
    </row>
    <row r="193" spans="1:4" ht="28.8">
      <c r="B193" s="304" t="s">
        <v>76</v>
      </c>
      <c r="C193" s="305"/>
    </row>
    <row r="194" spans="1:4">
      <c r="B194" s="302" t="s">
        <v>20</v>
      </c>
      <c r="C194" s="305">
        <v>21175.77</v>
      </c>
    </row>
    <row r="195" spans="1:4" ht="28.8">
      <c r="B195" s="304" t="s">
        <v>77</v>
      </c>
      <c r="C195" s="305"/>
    </row>
    <row r="196" spans="1:4">
      <c r="B196" s="302" t="s">
        <v>21</v>
      </c>
      <c r="C196" s="305"/>
    </row>
    <row r="197" spans="1:4" ht="28.8">
      <c r="B197" s="304" t="s">
        <v>78</v>
      </c>
      <c r="C197" s="479">
        <v>16447.560000000001</v>
      </c>
    </row>
    <row r="198" spans="1:4" ht="28.8">
      <c r="B198" s="304" t="s">
        <v>79</v>
      </c>
      <c r="C198" s="479">
        <v>334255.31</v>
      </c>
    </row>
    <row r="199" spans="1:4">
      <c r="B199" s="302" t="s">
        <v>15</v>
      </c>
      <c r="C199" s="305">
        <v>89178.96</v>
      </c>
    </row>
    <row r="200" spans="1:4">
      <c r="B200" s="302" t="s">
        <v>10</v>
      </c>
      <c r="C200" s="480">
        <f>SUM(C192:C199)</f>
        <v>461057.60000000003</v>
      </c>
    </row>
    <row r="202" spans="1:4" ht="15" thickBot="1">
      <c r="A202" s="373" t="s">
        <v>37</v>
      </c>
      <c r="B202" s="879" t="s">
        <v>1141</v>
      </c>
      <c r="C202" s="879"/>
      <c r="D202" s="879"/>
    </row>
    <row r="203" spans="1:4" ht="58.2" thickBot="1">
      <c r="B203" s="70" t="s">
        <v>14</v>
      </c>
      <c r="C203" s="71" t="s">
        <v>23</v>
      </c>
    </row>
    <row r="204" spans="1:4">
      <c r="B204" s="302" t="s">
        <v>19</v>
      </c>
      <c r="C204" s="303"/>
    </row>
    <row r="205" spans="1:4" ht="28.8">
      <c r="B205" s="304" t="s">
        <v>76</v>
      </c>
      <c r="C205" s="305"/>
    </row>
    <row r="206" spans="1:4">
      <c r="B206" s="302" t="s">
        <v>20</v>
      </c>
      <c r="C206" s="303"/>
    </row>
    <row r="207" spans="1:4" ht="28.8">
      <c r="B207" s="304" t="s">
        <v>77</v>
      </c>
      <c r="C207" s="303"/>
    </row>
    <row r="208" spans="1:4">
      <c r="B208" s="302" t="s">
        <v>21</v>
      </c>
      <c r="C208" s="303"/>
    </row>
    <row r="209" spans="1:3" ht="28.8">
      <c r="B209" s="304" t="s">
        <v>78</v>
      </c>
      <c r="C209" s="305"/>
    </row>
    <row r="210" spans="1:3" ht="28.8">
      <c r="B210" s="304" t="s">
        <v>79</v>
      </c>
      <c r="C210" s="435">
        <v>373645.11</v>
      </c>
    </row>
    <row r="211" spans="1:3">
      <c r="B211" s="302" t="s">
        <v>15</v>
      </c>
      <c r="C211" s="303">
        <v>62036.6</v>
      </c>
    </row>
    <row r="212" spans="1:3">
      <c r="B212" s="302" t="s">
        <v>10</v>
      </c>
      <c r="C212" s="250">
        <f>SUM(C204:C211)</f>
        <v>435681.70999999996</v>
      </c>
    </row>
    <row r="214" spans="1:3" ht="15" thickBot="1">
      <c r="A214" s="373" t="s">
        <v>37</v>
      </c>
      <c r="B214" s="879" t="s">
        <v>1243</v>
      </c>
      <c r="C214" s="879"/>
    </row>
    <row r="215" spans="1:3" ht="58.2" thickBot="1">
      <c r="B215" s="70" t="s">
        <v>14</v>
      </c>
      <c r="C215" s="71" t="s">
        <v>23</v>
      </c>
    </row>
    <row r="216" spans="1:3">
      <c r="B216" s="302" t="s">
        <v>19</v>
      </c>
      <c r="C216" s="303"/>
    </row>
    <row r="217" spans="1:3" ht="28.8">
      <c r="B217" s="304" t="s">
        <v>76</v>
      </c>
      <c r="C217" s="305"/>
    </row>
    <row r="218" spans="1:3">
      <c r="B218" s="302" t="s">
        <v>20</v>
      </c>
      <c r="C218" s="303"/>
    </row>
    <row r="219" spans="1:3" ht="28.8">
      <c r="B219" s="304" t="s">
        <v>77</v>
      </c>
      <c r="C219" s="303"/>
    </row>
    <row r="220" spans="1:3">
      <c r="B220" s="302" t="s">
        <v>21</v>
      </c>
      <c r="C220" s="303"/>
    </row>
    <row r="221" spans="1:3" ht="28.8">
      <c r="B221" s="304" t="s">
        <v>78</v>
      </c>
      <c r="C221" s="305"/>
    </row>
    <row r="222" spans="1:3" ht="28.8">
      <c r="B222" s="304" t="s">
        <v>79</v>
      </c>
      <c r="C222" s="306">
        <v>229696.72</v>
      </c>
    </row>
    <row r="223" spans="1:3">
      <c r="B223" s="302" t="s">
        <v>15</v>
      </c>
      <c r="C223" s="303"/>
    </row>
    <row r="224" spans="1:3">
      <c r="B224" s="501" t="s">
        <v>10</v>
      </c>
      <c r="C224" s="395">
        <f>SUM(C216:C223)</f>
        <v>229696.72</v>
      </c>
    </row>
    <row r="226" spans="1:3" ht="15" thickBot="1">
      <c r="A226" s="373" t="s">
        <v>37</v>
      </c>
      <c r="B226" s="267" t="s">
        <v>1267</v>
      </c>
    </row>
    <row r="227" spans="1:3" ht="58.2" thickBot="1">
      <c r="B227" s="70" t="s">
        <v>14</v>
      </c>
      <c r="C227" s="71" t="s">
        <v>23</v>
      </c>
    </row>
    <row r="228" spans="1:3">
      <c r="B228" s="302" t="s">
        <v>19</v>
      </c>
      <c r="C228" s="704">
        <v>5032</v>
      </c>
    </row>
    <row r="229" spans="1:3" ht="28.8">
      <c r="B229" s="304" t="s">
        <v>76</v>
      </c>
      <c r="C229" s="704"/>
    </row>
    <row r="230" spans="1:3">
      <c r="B230" s="302" t="s">
        <v>20</v>
      </c>
      <c r="C230" s="704">
        <v>20208.849999999999</v>
      </c>
    </row>
    <row r="231" spans="1:3" ht="28.8">
      <c r="B231" s="304" t="s">
        <v>77</v>
      </c>
      <c r="C231" s="704">
        <v>3557</v>
      </c>
    </row>
    <row r="232" spans="1:3">
      <c r="B232" s="302" t="s">
        <v>21</v>
      </c>
      <c r="C232" s="704"/>
    </row>
    <row r="233" spans="1:3" ht="28.8">
      <c r="B233" s="304" t="s">
        <v>78</v>
      </c>
      <c r="C233" s="704">
        <v>43654</v>
      </c>
    </row>
    <row r="234" spans="1:3" ht="28.8">
      <c r="B234" s="304" t="s">
        <v>79</v>
      </c>
      <c r="C234" s="705"/>
    </row>
    <row r="235" spans="1:3">
      <c r="B235" s="302" t="s">
        <v>15</v>
      </c>
      <c r="C235" s="704"/>
    </row>
    <row r="236" spans="1:3">
      <c r="B236" s="302" t="s">
        <v>10</v>
      </c>
      <c r="C236" s="706">
        <f>SUM(C228:C235)</f>
        <v>72451.850000000006</v>
      </c>
    </row>
    <row r="237" spans="1:3">
      <c r="B237" s="398" t="s">
        <v>18</v>
      </c>
      <c r="C237" s="399" t="s">
        <v>22</v>
      </c>
    </row>
    <row r="238" spans="1:3">
      <c r="B238" s="308"/>
      <c r="C238" s="503">
        <v>7000</v>
      </c>
    </row>
    <row r="241" spans="1:4" ht="15" thickBot="1">
      <c r="A241" s="373" t="s">
        <v>37</v>
      </c>
      <c r="B241" s="468" t="s">
        <v>1278</v>
      </c>
    </row>
    <row r="242" spans="1:4" ht="58.2" thickBot="1">
      <c r="B242" s="70" t="s">
        <v>14</v>
      </c>
      <c r="C242" s="71" t="s">
        <v>23</v>
      </c>
      <c r="D242" s="3"/>
    </row>
    <row r="243" spans="1:4">
      <c r="B243" s="302" t="s">
        <v>19</v>
      </c>
      <c r="C243" s="435">
        <v>56486</v>
      </c>
      <c r="D243" s="5"/>
    </row>
    <row r="244" spans="1:4" ht="28.8">
      <c r="B244" s="304" t="s">
        <v>76</v>
      </c>
      <c r="C244" s="306">
        <f>11525.1+42504.06+42393.17+20295+5477.8+4257.18+5673+4980+48674.91+13421.22+32634.51+5816.72</f>
        <v>237652.67</v>
      </c>
      <c r="D244" s="5"/>
    </row>
    <row r="245" spans="1:4">
      <c r="B245" s="302" t="s">
        <v>20</v>
      </c>
      <c r="C245" s="435">
        <v>43000</v>
      </c>
      <c r="D245" s="5"/>
    </row>
    <row r="246" spans="1:4" ht="28.8">
      <c r="B246" s="304" t="s">
        <v>77</v>
      </c>
      <c r="C246" s="306">
        <f>3700+4999+70195.64+6617.89+4599.14+172200+23546+8868.5+35424+17988.88+65576.37+11212.58+5166+5499.99+45387+20700+23183.65+15175.38+92148+4532.01+4575+6500+132661.49+161376+178799.49</f>
        <v>1120632.01</v>
      </c>
      <c r="D246" s="529"/>
    </row>
    <row r="247" spans="1:4">
      <c r="B247" s="304" t="s">
        <v>1494</v>
      </c>
      <c r="C247" s="306">
        <v>3413264.06</v>
      </c>
      <c r="D247" s="529"/>
    </row>
    <row r="248" spans="1:4">
      <c r="B248" s="302" t="s">
        <v>21</v>
      </c>
      <c r="C248" s="435"/>
      <c r="D248" s="5"/>
    </row>
    <row r="249" spans="1:4" ht="28.8">
      <c r="B249" s="304" t="s">
        <v>78</v>
      </c>
      <c r="C249" s="306">
        <f>1375849.61-10000-450000-150007.75</f>
        <v>765841.8600000001</v>
      </c>
      <c r="D249" s="530"/>
    </row>
    <row r="250" spans="1:4" ht="28.8">
      <c r="B250" s="304" t="s">
        <v>79</v>
      </c>
      <c r="C250" s="306">
        <f>1690179.22-SUM(2249.21+1033.24+1033.24+1328.44+1328.44+1328.88+1033.24+3999+1150+1230+2127.9+999+999+3228.75+5648+7255.77+3382.5+3382.5+3382.5+3382.5+3382.5+1179+700+2458+8514.06+4257.03+4257.03+4257.03+4257.03+4257.03+4698+3500+2963.1+3235+2400+4000+3072+19715.04+6227.49+1199.99+1850+1342+780.8+1550+1799+1926+1728+509.22+509.22+1000+2312.4+3800+3499+3387+1728+1000+636.65+4300+1692.31+1151.68+1094.34+1083.36+1799+23436.08+2408.43+6000+1765.1+4059+1968+2767.5+5965.5+1353+2214+2214+2214+2214+2706+2669.1+2644.5+2214+929.88+8610+6150+1417.92+3013.4+3000+3013.4+2493.68+4225+3649.4+3649.4+3649.4+3649.4+3649.4+3649.4+3649.4+3649.4+3649.4+3649.4+3649.41+3649.4+3649.41+3649.4+3649.41+3649.4+3649.41+3649.41+3649.41+3649.41+3649.41+3649.41+3649.41+3649.41+3649.41+3649.41+3649.41+3649.41+3649.41+3649.41+3649.41+3649.41+3649.41+3649.41+3649.41+3649.41+3649.4+3649.4+3649.4+3649.4+3649.4+3649.4+3649.4+3649.4+3649.4+3649.4+3649.4+3649.4+3649.4+2376.56+1200+5000+4750+4660+4660+4660)</f>
        <v>1203876.92</v>
      </c>
      <c r="D250" s="5"/>
    </row>
    <row r="251" spans="1:4">
      <c r="B251" s="302" t="s">
        <v>15</v>
      </c>
      <c r="C251" s="435"/>
      <c r="D251" s="5"/>
    </row>
    <row r="252" spans="1:4">
      <c r="B252" s="302" t="s">
        <v>10</v>
      </c>
      <c r="C252" s="543">
        <f>SUM(C243:C251)</f>
        <v>6840753.5200000005</v>
      </c>
      <c r="D252" s="5"/>
    </row>
  </sheetData>
  <mergeCells count="11">
    <mergeCell ref="B32:E32"/>
    <mergeCell ref="B48:D48"/>
    <mergeCell ref="B56:D56"/>
    <mergeCell ref="B90:B91"/>
    <mergeCell ref="B4:D4"/>
    <mergeCell ref="B214:C214"/>
    <mergeCell ref="B137:D137"/>
    <mergeCell ref="B164:D164"/>
    <mergeCell ref="B178:D178"/>
    <mergeCell ref="B190:D190"/>
    <mergeCell ref="B202:D20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24"/>
  <sheetViews>
    <sheetView workbookViewId="0">
      <selection activeCell="C18" sqref="C18"/>
    </sheetView>
  </sheetViews>
  <sheetFormatPr defaultColWidth="9.109375" defaultRowHeight="14.4"/>
  <cols>
    <col min="1" max="1" width="7.44140625" customWidth="1"/>
    <col min="2" max="2" width="26.44140625" customWidth="1"/>
    <col min="3" max="3" width="15.109375" customWidth="1"/>
    <col min="4" max="4" width="17.5546875" customWidth="1"/>
    <col min="9" max="9" width="12.88671875" bestFit="1" customWidth="1"/>
  </cols>
  <sheetData>
    <row r="2" spans="1:9">
      <c r="F2" t="s">
        <v>1691</v>
      </c>
      <c r="I2" s="94">
        <f>D5+C12+D18+C24</f>
        <v>283048.15000000002</v>
      </c>
    </row>
    <row r="3" spans="1:9">
      <c r="A3" s="77" t="s">
        <v>37</v>
      </c>
      <c r="B3" s="951" t="s">
        <v>83</v>
      </c>
      <c r="C3" s="952"/>
      <c r="D3" s="953"/>
    </row>
    <row r="4" spans="1:9" ht="21" customHeight="1">
      <c r="A4" s="60" t="s">
        <v>11</v>
      </c>
      <c r="B4" s="60" t="s">
        <v>12</v>
      </c>
      <c r="C4" s="60" t="s">
        <v>13</v>
      </c>
      <c r="D4" s="61" t="s">
        <v>46</v>
      </c>
      <c r="E4" s="6"/>
    </row>
    <row r="5" spans="1:9">
      <c r="A5" s="18">
        <v>1</v>
      </c>
      <c r="B5" s="39" t="s">
        <v>142</v>
      </c>
      <c r="C5" s="39">
        <v>2020</v>
      </c>
      <c r="D5" s="87">
        <v>97622.1</v>
      </c>
      <c r="E5" s="6"/>
    </row>
    <row r="6" spans="1:9">
      <c r="A6" s="18"/>
      <c r="B6" s="39"/>
      <c r="C6" s="39"/>
      <c r="D6" s="40"/>
      <c r="E6" s="87"/>
    </row>
    <row r="7" spans="1:9">
      <c r="A7" s="6"/>
      <c r="B7" s="6"/>
      <c r="C7" s="6"/>
      <c r="D7" s="6"/>
      <c r="E7" s="6"/>
    </row>
    <row r="8" spans="1:9">
      <c r="A8" s="105" t="s">
        <v>37</v>
      </c>
      <c r="B8" s="934" t="s">
        <v>225</v>
      </c>
      <c r="C8" s="935"/>
      <c r="D8" s="935"/>
      <c r="E8" s="6"/>
    </row>
    <row r="9" spans="1:9">
      <c r="A9" s="216" t="s">
        <v>11</v>
      </c>
      <c r="B9" s="217" t="s">
        <v>35</v>
      </c>
      <c r="C9" s="217" t="s">
        <v>36</v>
      </c>
      <c r="D9" s="145" t="s">
        <v>13</v>
      </c>
    </row>
    <row r="10" spans="1:9">
      <c r="A10" s="28">
        <v>1</v>
      </c>
      <c r="B10" s="29" t="s">
        <v>324</v>
      </c>
      <c r="C10" s="30">
        <v>14958</v>
      </c>
      <c r="D10" s="183">
        <v>2021</v>
      </c>
    </row>
    <row r="11" spans="1:9">
      <c r="A11" s="32">
        <v>5</v>
      </c>
      <c r="B11" s="33" t="s">
        <v>325</v>
      </c>
      <c r="C11" s="34">
        <v>12204</v>
      </c>
      <c r="D11" s="183">
        <v>2023</v>
      </c>
    </row>
    <row r="12" spans="1:9">
      <c r="A12" s="32"/>
      <c r="B12" s="35" t="s">
        <v>16</v>
      </c>
      <c r="C12" s="218">
        <f>SUM(C10:C11)</f>
        <v>27162</v>
      </c>
    </row>
    <row r="14" spans="1:9">
      <c r="A14" s="244" t="s">
        <v>37</v>
      </c>
      <c r="B14" s="244" t="s">
        <v>405</v>
      </c>
      <c r="C14" s="111"/>
    </row>
    <row r="15" spans="1:9">
      <c r="A15" s="242" t="s">
        <v>11</v>
      </c>
      <c r="B15" s="242" t="s">
        <v>12</v>
      </c>
      <c r="C15" s="242" t="s">
        <v>13</v>
      </c>
      <c r="D15" s="242" t="s">
        <v>46</v>
      </c>
    </row>
    <row r="16" spans="1:9">
      <c r="A16" s="241">
        <v>1</v>
      </c>
      <c r="B16" s="241" t="s">
        <v>455</v>
      </c>
      <c r="C16" s="241">
        <v>1997</v>
      </c>
      <c r="D16" s="243">
        <v>25000</v>
      </c>
    </row>
    <row r="17" spans="1:4">
      <c r="A17" s="241">
        <v>2</v>
      </c>
      <c r="B17" s="241" t="s">
        <v>456</v>
      </c>
      <c r="C17" s="241">
        <v>2019</v>
      </c>
      <c r="D17" s="243">
        <v>5220.05</v>
      </c>
    </row>
    <row r="18" spans="1:4">
      <c r="D18" s="112">
        <f>SUM(D16:D17)</f>
        <v>30220.05</v>
      </c>
    </row>
    <row r="20" spans="1:4">
      <c r="A20" s="102" t="s">
        <v>37</v>
      </c>
      <c r="B20" s="267" t="s">
        <v>500</v>
      </c>
      <c r="C20" s="111"/>
      <c r="D20" s="111"/>
    </row>
    <row r="21" spans="1:4">
      <c r="A21" s="37" t="s">
        <v>11</v>
      </c>
      <c r="B21" s="38" t="s">
        <v>35</v>
      </c>
      <c r="C21" s="38" t="s">
        <v>36</v>
      </c>
      <c r="D21" s="36" t="s">
        <v>13</v>
      </c>
    </row>
    <row r="22" spans="1:4">
      <c r="A22" s="28">
        <v>1</v>
      </c>
      <c r="B22" s="29" t="s">
        <v>536</v>
      </c>
      <c r="C22" s="30">
        <v>5674</v>
      </c>
      <c r="D22" s="31" t="s">
        <v>537</v>
      </c>
    </row>
    <row r="23" spans="1:4">
      <c r="A23" s="32">
        <v>2</v>
      </c>
      <c r="B23" s="33" t="s">
        <v>538</v>
      </c>
      <c r="C23" s="34">
        <v>122370</v>
      </c>
      <c r="D23" s="31" t="s">
        <v>539</v>
      </c>
    </row>
    <row r="24" spans="1:4">
      <c r="A24" s="32"/>
      <c r="B24" s="33"/>
      <c r="C24" s="218">
        <f>SUM(C22:C23)</f>
        <v>128044</v>
      </c>
      <c r="D24" s="31"/>
    </row>
  </sheetData>
  <mergeCells count="2">
    <mergeCell ref="B3:D3"/>
    <mergeCell ref="B8:D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"/>
  <sheetViews>
    <sheetView workbookViewId="0">
      <selection activeCell="E16" sqref="E16"/>
    </sheetView>
  </sheetViews>
  <sheetFormatPr defaultRowHeight="14.4"/>
  <sheetData>
    <row r="3" spans="2:2">
      <c r="B3" t="s">
        <v>1724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Charakterystyka </vt:lpstr>
      <vt:lpstr>Zał. nr 1 - budynki</vt:lpstr>
      <vt:lpstr>Zał. nr 3 zabezpieczenia</vt:lpstr>
      <vt:lpstr>Zał. nr 2 budowle</vt:lpstr>
      <vt:lpstr>Zał. nr 4 Sprzęt elekt stacj</vt:lpstr>
      <vt:lpstr>Zał. nr 5 sprzęt elekt przen</vt:lpstr>
      <vt:lpstr>Zał. nr 6 środki trwałe</vt:lpstr>
      <vt:lpstr>Zał. nr 7 maszyny</vt:lpstr>
      <vt:lpstr>Zał. nr 8 punkt kasowy</vt:lpstr>
      <vt:lpstr>Zał. nr 9 pojazdy</vt:lpstr>
      <vt:lpstr>Zał. nr 10 fotowoltaika, solary</vt:lpstr>
      <vt:lpstr>Zał. nr 11 Zbiorcze SU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2024-04-19T12:52:26Z</dcterms:modified>
</cp:coreProperties>
</file>