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33_endoskopia i naczyniówka\"/>
    </mc:Choice>
  </mc:AlternateContent>
  <bookViews>
    <workbookView xWindow="0" yWindow="0" windowWidth="28800" windowHeight="13635" firstSheet="5" activeTab="7"/>
  </bookViews>
  <sheets>
    <sheet name="Pakiet nr 1" sheetId="4" r:id="rId1"/>
    <sheet name="Pakiet nr 2" sheetId="6" r:id="rId2"/>
    <sheet name="Pakiet nr 3" sheetId="14" r:id="rId3"/>
    <sheet name="Pakiet nr 4" sheetId="26" r:id="rId4"/>
    <sheet name="Pakiet nr 5" sheetId="15" r:id="rId5"/>
    <sheet name="Pakiet nr 6" sheetId="27" r:id="rId6"/>
    <sheet name="Pakiet nr 7" sheetId="25" r:id="rId7"/>
    <sheet name="Pakiet nr 8" sheetId="29" r:id="rId8"/>
    <sheet name="Pakiet nr 9" sheetId="30" r:id="rId9"/>
    <sheet name="Pakiet nr 10" sheetId="31" r:id="rId10"/>
    <sheet name="Pakiet nr 11" sheetId="22" r:id="rId11"/>
    <sheet name="Pakiet nr 12" sheetId="33" r:id="rId12"/>
    <sheet name="Pakiet nr 13" sheetId="35" r:id="rId13"/>
    <sheet name="Pakiet nr 14" sheetId="36" r:id="rId14"/>
    <sheet name="Pakiet nr 15" sheetId="37" r:id="rId15"/>
    <sheet name="Pakiet nr 16" sheetId="38" r:id="rId16"/>
    <sheet name="Pakiet nr 17" sheetId="39" r:id="rId17"/>
    <sheet name="Pakiet nr 18" sheetId="40" r:id="rId18"/>
    <sheet name="Pakiet nr 19" sheetId="41" r:id="rId19"/>
    <sheet name="Pakiet nr 20" sheetId="42" r:id="rId20"/>
    <sheet name="Pakiet nr 21" sheetId="43" r:id="rId21"/>
  </sheets>
  <definedNames>
    <definedName name="_xlnm.Print_Area" localSheetId="0">'Pakiet nr 1'!$A$1:$N$16</definedName>
    <definedName name="_xlnm.Print_Area" localSheetId="9">'Pakiet nr 10'!$A$1:$O$47</definedName>
    <definedName name="_xlnm.Print_Area" localSheetId="11">'Pakiet nr 12'!$A$1:$O$18</definedName>
    <definedName name="_xlnm.Print_Area" localSheetId="16">'Pakiet nr 17'!$A$1:$N$20</definedName>
    <definedName name="_xlnm.Print_Area" localSheetId="1">'Pakiet nr 2'!$A$1:$N$25</definedName>
    <definedName name="_xlnm.Print_Area" localSheetId="3">'Pakiet nr 4'!$A$1:$N$28</definedName>
    <definedName name="_xlnm.Print_Area" localSheetId="4">'Pakiet nr 5'!$A:$N</definedName>
    <definedName name="_xlnm.Print_Area" localSheetId="7">'Pakiet nr 8'!$A$1:$O$16</definedName>
  </definedNames>
  <calcPr calcId="152511"/>
</workbook>
</file>

<file path=xl/calcChain.xml><?xml version="1.0" encoding="utf-8"?>
<calcChain xmlns="http://schemas.openxmlformats.org/spreadsheetml/2006/main">
  <c r="H10" i="43" l="1"/>
  <c r="G10" i="43"/>
  <c r="J10" i="43" s="1"/>
  <c r="H9" i="43"/>
  <c r="G9" i="43"/>
  <c r="J9" i="43" s="1"/>
  <c r="H8" i="43"/>
  <c r="H11" i="43" s="1"/>
  <c r="G8" i="43"/>
  <c r="J8" i="43" s="1"/>
  <c r="H9" i="42"/>
  <c r="H10" i="42" s="1"/>
  <c r="G9" i="42"/>
  <c r="J9" i="42" s="1"/>
  <c r="H13" i="41"/>
  <c r="G13" i="41"/>
  <c r="J13" i="41" s="1"/>
  <c r="H12" i="41"/>
  <c r="G12" i="41"/>
  <c r="J12" i="41" s="1"/>
  <c r="H11" i="41"/>
  <c r="G11" i="41"/>
  <c r="J11" i="41" s="1"/>
  <c r="H10" i="41"/>
  <c r="G10" i="41"/>
  <c r="J10" i="41" s="1"/>
  <c r="J9" i="41"/>
  <c r="I9" i="41" s="1"/>
  <c r="H9" i="41"/>
  <c r="G9" i="41"/>
  <c r="J8" i="41"/>
  <c r="H8" i="41"/>
  <c r="H14" i="41" s="1"/>
  <c r="G8" i="41"/>
  <c r="H8" i="40"/>
  <c r="H9" i="40" s="1"/>
  <c r="G8" i="40"/>
  <c r="J8" i="40" s="1"/>
  <c r="H13" i="39"/>
  <c r="G13" i="39"/>
  <c r="J13" i="39" s="1"/>
  <c r="H12" i="39"/>
  <c r="G12" i="39"/>
  <c r="J12" i="39" s="1"/>
  <c r="H11" i="39"/>
  <c r="G11" i="39"/>
  <c r="J11" i="39" s="1"/>
  <c r="H10" i="39"/>
  <c r="G10" i="39"/>
  <c r="J10" i="39" s="1"/>
  <c r="H9" i="39"/>
  <c r="H14" i="39" s="1"/>
  <c r="G9" i="39"/>
  <c r="J9" i="39" s="1"/>
  <c r="H20" i="38"/>
  <c r="G20" i="38"/>
  <c r="J20" i="38" s="1"/>
  <c r="I20" i="38" s="1"/>
  <c r="H19" i="38"/>
  <c r="G19" i="38"/>
  <c r="J19" i="38" s="1"/>
  <c r="I19" i="38" s="1"/>
  <c r="H18" i="38"/>
  <c r="G18" i="38"/>
  <c r="J18" i="38" s="1"/>
  <c r="I18" i="38" s="1"/>
  <c r="H17" i="38"/>
  <c r="G17" i="38"/>
  <c r="J17" i="38" s="1"/>
  <c r="I17" i="38" s="1"/>
  <c r="H16" i="38"/>
  <c r="G16" i="38"/>
  <c r="J16" i="38" s="1"/>
  <c r="H15" i="38"/>
  <c r="G15" i="38"/>
  <c r="J15" i="38" s="1"/>
  <c r="H14" i="38"/>
  <c r="G14" i="38"/>
  <c r="J14" i="38" s="1"/>
  <c r="I14" i="38" s="1"/>
  <c r="J13" i="38"/>
  <c r="H13" i="38"/>
  <c r="G13" i="38"/>
  <c r="H12" i="38"/>
  <c r="G12" i="38"/>
  <c r="J12" i="38" s="1"/>
  <c r="H11" i="38"/>
  <c r="G11" i="38"/>
  <c r="J11" i="38" s="1"/>
  <c r="I11" i="38" s="1"/>
  <c r="H10" i="38"/>
  <c r="G10" i="38"/>
  <c r="J10" i="38" s="1"/>
  <c r="H9" i="38"/>
  <c r="G9" i="38"/>
  <c r="J9" i="38" s="1"/>
  <c r="I9" i="38" s="1"/>
  <c r="H8" i="38"/>
  <c r="G8" i="38"/>
  <c r="J8" i="38" s="1"/>
  <c r="H13" i="37"/>
  <c r="G13" i="37"/>
  <c r="J13" i="37" s="1"/>
  <c r="I13" i="37" s="1"/>
  <c r="H12" i="37"/>
  <c r="G12" i="37"/>
  <c r="J12" i="37" s="1"/>
  <c r="J11" i="37"/>
  <c r="H11" i="37"/>
  <c r="G11" i="37"/>
  <c r="H10" i="37"/>
  <c r="G10" i="37"/>
  <c r="J10" i="37" s="1"/>
  <c r="H9" i="37"/>
  <c r="G9" i="37"/>
  <c r="J9" i="37" s="1"/>
  <c r="I9" i="37" s="1"/>
  <c r="H9" i="36"/>
  <c r="H10" i="36" s="1"/>
  <c r="G9" i="36"/>
  <c r="J9" i="36" s="1"/>
  <c r="I10" i="43" l="1"/>
  <c r="I13" i="41"/>
  <c r="I10" i="41"/>
  <c r="I11" i="41"/>
  <c r="I10" i="39"/>
  <c r="I12" i="39"/>
  <c r="I13" i="38"/>
  <c r="H21" i="38"/>
  <c r="I10" i="38"/>
  <c r="I15" i="38"/>
  <c r="I11" i="37"/>
  <c r="I12" i="37"/>
  <c r="H14" i="37"/>
  <c r="I12" i="38"/>
  <c r="I12" i="41"/>
  <c r="I11" i="39"/>
  <c r="I13" i="39"/>
  <c r="I9" i="43"/>
  <c r="I10" i="37"/>
  <c r="I16" i="38"/>
  <c r="I8" i="41"/>
  <c r="J11" i="43"/>
  <c r="I8" i="43"/>
  <c r="J10" i="42"/>
  <c r="I9" i="42"/>
  <c r="J14" i="41"/>
  <c r="J9" i="40"/>
  <c r="I8" i="40"/>
  <c r="J14" i="39"/>
  <c r="I9" i="39"/>
  <c r="J21" i="38"/>
  <c r="I8" i="38"/>
  <c r="J14" i="37"/>
  <c r="J10" i="36"/>
  <c r="I9" i="36"/>
  <c r="G9" i="6" l="1"/>
  <c r="G10" i="6"/>
  <c r="G11" i="6"/>
  <c r="G12" i="6"/>
  <c r="G13" i="6"/>
  <c r="G14" i="6"/>
  <c r="G15" i="6"/>
  <c r="G8" i="6"/>
  <c r="H8" i="22" l="1"/>
  <c r="G8" i="22"/>
  <c r="G18" i="26" l="1"/>
  <c r="J18" i="26" s="1"/>
  <c r="H18" i="26"/>
  <c r="I18" i="26" l="1"/>
  <c r="H10" i="25"/>
  <c r="H12" i="25" s="1"/>
  <c r="H11" i="25"/>
  <c r="H9" i="25"/>
  <c r="G10" i="25"/>
  <c r="J10" i="25" s="1"/>
  <c r="I10" i="25" s="1"/>
  <c r="G11" i="25"/>
  <c r="J11" i="25" s="1"/>
  <c r="I11" i="25" s="1"/>
  <c r="G9" i="25"/>
  <c r="J9" i="25" s="1"/>
  <c r="I9" i="25" l="1"/>
  <c r="J12" i="25"/>
  <c r="H8" i="35"/>
  <c r="H9" i="35" s="1"/>
  <c r="G8" i="35"/>
  <c r="J8" i="35" s="1"/>
  <c r="J9" i="35" l="1"/>
  <c r="I8" i="35"/>
  <c r="I9" i="35" s="1"/>
  <c r="H9" i="33"/>
  <c r="H10" i="33"/>
  <c r="H11" i="33"/>
  <c r="H12" i="33"/>
  <c r="H13" i="33"/>
  <c r="H8" i="33"/>
  <c r="G9" i="33"/>
  <c r="J9" i="33" s="1"/>
  <c r="G10" i="33"/>
  <c r="J10" i="33" s="1"/>
  <c r="G11" i="33"/>
  <c r="J11" i="33" s="1"/>
  <c r="G12" i="33"/>
  <c r="J12" i="33" s="1"/>
  <c r="G13" i="33"/>
  <c r="J13" i="33" s="1"/>
  <c r="G8" i="33"/>
  <c r="J8" i="33" s="1"/>
  <c r="H42" i="31"/>
  <c r="G42" i="31"/>
  <c r="J42" i="31" s="1"/>
  <c r="I42" i="31" s="1"/>
  <c r="H41" i="31"/>
  <c r="G41" i="31"/>
  <c r="J41" i="31" s="1"/>
  <c r="H40" i="31"/>
  <c r="G40" i="31"/>
  <c r="J40" i="31" s="1"/>
  <c r="I40" i="31" s="1"/>
  <c r="H39" i="31"/>
  <c r="G39" i="31"/>
  <c r="J39" i="31" s="1"/>
  <c r="H38" i="31"/>
  <c r="G38" i="31"/>
  <c r="J38" i="31" s="1"/>
  <c r="I38" i="31" s="1"/>
  <c r="H37" i="31"/>
  <c r="G37" i="31"/>
  <c r="J37" i="31" s="1"/>
  <c r="H36" i="31"/>
  <c r="G36" i="31"/>
  <c r="J36" i="31" s="1"/>
  <c r="I36" i="31" s="1"/>
  <c r="H35" i="31"/>
  <c r="G35" i="31"/>
  <c r="J35" i="31" s="1"/>
  <c r="H34" i="31"/>
  <c r="G34" i="31"/>
  <c r="J34" i="31" s="1"/>
  <c r="I34" i="31" s="1"/>
  <c r="H33" i="31"/>
  <c r="G33" i="31"/>
  <c r="J33" i="31" s="1"/>
  <c r="H32" i="31"/>
  <c r="G32" i="31"/>
  <c r="J32" i="31" s="1"/>
  <c r="I32" i="31" s="1"/>
  <c r="H31" i="31"/>
  <c r="G31" i="31"/>
  <c r="J31" i="31" s="1"/>
  <c r="H30" i="31"/>
  <c r="G30" i="31"/>
  <c r="J30" i="31" s="1"/>
  <c r="I30" i="31" s="1"/>
  <c r="H29" i="31"/>
  <c r="G29" i="31"/>
  <c r="J29" i="31" s="1"/>
  <c r="H28" i="31"/>
  <c r="G28" i="31"/>
  <c r="J28" i="31" s="1"/>
  <c r="I28" i="31" s="1"/>
  <c r="H27" i="31"/>
  <c r="G27" i="31"/>
  <c r="J27" i="31" s="1"/>
  <c r="H26" i="31"/>
  <c r="G26" i="31"/>
  <c r="J26" i="31" s="1"/>
  <c r="I26" i="31" s="1"/>
  <c r="H25" i="31"/>
  <c r="G25" i="31"/>
  <c r="J25" i="31" s="1"/>
  <c r="H24" i="31"/>
  <c r="G24" i="31"/>
  <c r="J24" i="31" s="1"/>
  <c r="I24" i="31" s="1"/>
  <c r="H23" i="31"/>
  <c r="G23" i="31"/>
  <c r="J23" i="31" s="1"/>
  <c r="H22" i="31"/>
  <c r="G22" i="31"/>
  <c r="J22" i="31" s="1"/>
  <c r="I22" i="31" s="1"/>
  <c r="H21" i="31"/>
  <c r="G21" i="31"/>
  <c r="J21" i="31" s="1"/>
  <c r="H20" i="31"/>
  <c r="G20" i="31"/>
  <c r="J20" i="31" s="1"/>
  <c r="I20" i="31" s="1"/>
  <c r="H19" i="31"/>
  <c r="G19" i="31"/>
  <c r="J19" i="31" s="1"/>
  <c r="H18" i="31"/>
  <c r="G18" i="31"/>
  <c r="J18" i="31" s="1"/>
  <c r="I18" i="31" s="1"/>
  <c r="H17" i="31"/>
  <c r="G17" i="31"/>
  <c r="J17" i="31" s="1"/>
  <c r="H16" i="31"/>
  <c r="G16" i="31"/>
  <c r="J16" i="31" s="1"/>
  <c r="I16" i="31" s="1"/>
  <c r="H15" i="31"/>
  <c r="G15" i="31"/>
  <c r="J15" i="31" s="1"/>
  <c r="H14" i="31"/>
  <c r="G14" i="31"/>
  <c r="J14" i="31" s="1"/>
  <c r="I14" i="31" s="1"/>
  <c r="H13" i="31"/>
  <c r="G13" i="31"/>
  <c r="J13" i="31" s="1"/>
  <c r="H12" i="31"/>
  <c r="G12" i="31"/>
  <c r="J12" i="31" s="1"/>
  <c r="I12" i="31" s="1"/>
  <c r="H11" i="31"/>
  <c r="G11" i="31"/>
  <c r="J11" i="31" s="1"/>
  <c r="H10" i="31"/>
  <c r="G10" i="31"/>
  <c r="J10" i="31" s="1"/>
  <c r="I10" i="31" s="1"/>
  <c r="H9" i="31"/>
  <c r="G9" i="31"/>
  <c r="J9" i="31" s="1"/>
  <c r="H8" i="31"/>
  <c r="G8" i="31"/>
  <c r="J8" i="31" s="1"/>
  <c r="J43" i="31" s="1"/>
  <c r="H8" i="30"/>
  <c r="H9" i="30" s="1"/>
  <c r="G8" i="30"/>
  <c r="J8" i="30" s="1"/>
  <c r="J9" i="30" s="1"/>
  <c r="H10" i="29"/>
  <c r="G10" i="29"/>
  <c r="J10" i="29" s="1"/>
  <c r="H9" i="29"/>
  <c r="G9" i="29"/>
  <c r="J9" i="29" s="1"/>
  <c r="H8" i="29"/>
  <c r="G8" i="29"/>
  <c r="J8" i="29" s="1"/>
  <c r="I12" i="33" l="1"/>
  <c r="I11" i="33"/>
  <c r="H43" i="31"/>
  <c r="I9" i="31"/>
  <c r="I11" i="31"/>
  <c r="I13" i="31"/>
  <c r="I15" i="31"/>
  <c r="I17" i="31"/>
  <c r="I19" i="31"/>
  <c r="I21" i="31"/>
  <c r="I23" i="31"/>
  <c r="I25" i="31"/>
  <c r="I27" i="31"/>
  <c r="I29" i="31"/>
  <c r="I31" i="31"/>
  <c r="I33" i="31"/>
  <c r="I35" i="31"/>
  <c r="I37" i="31"/>
  <c r="I39" i="31"/>
  <c r="I41" i="31"/>
  <c r="I8" i="33"/>
  <c r="I10" i="33"/>
  <c r="I10" i="29"/>
  <c r="I13" i="33"/>
  <c r="I9" i="33"/>
  <c r="H14" i="33"/>
  <c r="J14" i="33"/>
  <c r="I8" i="31"/>
  <c r="I8" i="30"/>
  <c r="I9" i="30" s="1"/>
  <c r="H11" i="29"/>
  <c r="I9" i="29"/>
  <c r="J11" i="29"/>
  <c r="I8" i="29"/>
  <c r="I14" i="33" l="1"/>
  <c r="I43" i="31"/>
  <c r="I11" i="29"/>
  <c r="H23" i="14"/>
  <c r="G23" i="14"/>
  <c r="J23" i="14" s="1"/>
  <c r="G9" i="14"/>
  <c r="G10" i="14"/>
  <c r="G11" i="14"/>
  <c r="G12" i="14"/>
  <c r="G13" i="14"/>
  <c r="J13" i="14" s="1"/>
  <c r="G14" i="14"/>
  <c r="J14" i="14" s="1"/>
  <c r="G15" i="14"/>
  <c r="J15" i="14" s="1"/>
  <c r="G16" i="14"/>
  <c r="J16" i="14" s="1"/>
  <c r="G17" i="14"/>
  <c r="J17" i="14" s="1"/>
  <c r="G18" i="14"/>
  <c r="J18" i="14" s="1"/>
  <c r="G19" i="14"/>
  <c r="J19" i="14" s="1"/>
  <c r="G20" i="14"/>
  <c r="J20" i="14" s="1"/>
  <c r="G21" i="14"/>
  <c r="J21" i="14" s="1"/>
  <c r="G22" i="14"/>
  <c r="G8" i="14"/>
  <c r="H13" i="14"/>
  <c r="H14" i="14"/>
  <c r="H15" i="14"/>
  <c r="H16" i="14"/>
  <c r="H17" i="14"/>
  <c r="H18" i="14"/>
  <c r="H19" i="14"/>
  <c r="H20" i="14"/>
  <c r="H21" i="14"/>
  <c r="H41" i="27"/>
  <c r="G41" i="27"/>
  <c r="J41" i="27" s="1"/>
  <c r="H40" i="27"/>
  <c r="G40" i="27"/>
  <c r="J40" i="27" s="1"/>
  <c r="H39" i="27"/>
  <c r="G39" i="27"/>
  <c r="J39" i="27" s="1"/>
  <c r="H38" i="27"/>
  <c r="G38" i="27"/>
  <c r="J38" i="27" s="1"/>
  <c r="H37" i="27"/>
  <c r="G37" i="27"/>
  <c r="J37" i="27" s="1"/>
  <c r="H36" i="27"/>
  <c r="G36" i="27"/>
  <c r="J36" i="27" s="1"/>
  <c r="H35" i="27"/>
  <c r="G35" i="27"/>
  <c r="J35" i="27" s="1"/>
  <c r="H34" i="27"/>
  <c r="G34" i="27"/>
  <c r="J34" i="27" s="1"/>
  <c r="H33" i="27"/>
  <c r="G33" i="27"/>
  <c r="J33" i="27" s="1"/>
  <c r="H32" i="27"/>
  <c r="G32" i="27"/>
  <c r="J32" i="27" s="1"/>
  <c r="H31" i="27"/>
  <c r="G31" i="27"/>
  <c r="J31" i="27" s="1"/>
  <c r="H30" i="27"/>
  <c r="G30" i="27"/>
  <c r="J30" i="27" s="1"/>
  <c r="H29" i="27"/>
  <c r="G29" i="27"/>
  <c r="J29" i="27" s="1"/>
  <c r="H28" i="27"/>
  <c r="G28" i="27"/>
  <c r="J28" i="27" s="1"/>
  <c r="H27" i="27"/>
  <c r="G27" i="27"/>
  <c r="J27" i="27" s="1"/>
  <c r="H26" i="27"/>
  <c r="G26" i="27"/>
  <c r="J26" i="27" s="1"/>
  <c r="H25" i="27"/>
  <c r="G25" i="27"/>
  <c r="J25" i="27" s="1"/>
  <c r="H24" i="27"/>
  <c r="G24" i="27"/>
  <c r="J24" i="27" s="1"/>
  <c r="H23" i="27"/>
  <c r="G23" i="27"/>
  <c r="J23" i="27" s="1"/>
  <c r="H22" i="27"/>
  <c r="G22" i="27"/>
  <c r="J22" i="27" s="1"/>
  <c r="H21" i="27"/>
  <c r="G21" i="27"/>
  <c r="J21" i="27" s="1"/>
  <c r="H20" i="27"/>
  <c r="G20" i="27"/>
  <c r="J20" i="27" s="1"/>
  <c r="H19" i="27"/>
  <c r="G19" i="27"/>
  <c r="J19" i="27" s="1"/>
  <c r="H18" i="27"/>
  <c r="G18" i="27"/>
  <c r="J18" i="27" s="1"/>
  <c r="H17" i="27"/>
  <c r="G17" i="27"/>
  <c r="J17" i="27" s="1"/>
  <c r="H16" i="27"/>
  <c r="G16" i="27"/>
  <c r="J16" i="27" s="1"/>
  <c r="H15" i="27"/>
  <c r="G15" i="27"/>
  <c r="J15" i="27" s="1"/>
  <c r="H14" i="27"/>
  <c r="G14" i="27"/>
  <c r="J14" i="27" s="1"/>
  <c r="H13" i="27"/>
  <c r="G13" i="27"/>
  <c r="J13" i="27" s="1"/>
  <c r="H12" i="27"/>
  <c r="G12" i="27"/>
  <c r="J12" i="27" s="1"/>
  <c r="H11" i="27"/>
  <c r="G11" i="27"/>
  <c r="J11" i="27" s="1"/>
  <c r="H10" i="27"/>
  <c r="G10" i="27"/>
  <c r="J10" i="27" s="1"/>
  <c r="H9" i="27"/>
  <c r="G9" i="27"/>
  <c r="J9" i="27" s="1"/>
  <c r="H8" i="27"/>
  <c r="G8" i="27"/>
  <c r="J8" i="27" s="1"/>
  <c r="J42" i="27" l="1"/>
  <c r="I9" i="27"/>
  <c r="I13" i="27"/>
  <c r="I15" i="27"/>
  <c r="I17" i="27"/>
  <c r="I19" i="27"/>
  <c r="I21" i="27"/>
  <c r="I29" i="27"/>
  <c r="I31" i="27"/>
  <c r="I33" i="27"/>
  <c r="I35" i="27"/>
  <c r="I37" i="27"/>
  <c r="I39" i="27"/>
  <c r="I41" i="27"/>
  <c r="I18" i="14"/>
  <c r="I14" i="14"/>
  <c r="I20" i="14"/>
  <c r="I16" i="14"/>
  <c r="I12" i="27"/>
  <c r="I14" i="27"/>
  <c r="I16" i="27"/>
  <c r="I18" i="27"/>
  <c r="I20" i="27"/>
  <c r="I22" i="27"/>
  <c r="I24" i="27"/>
  <c r="I26" i="27"/>
  <c r="I28" i="27"/>
  <c r="I30" i="27"/>
  <c r="I32" i="27"/>
  <c r="I34" i="27"/>
  <c r="I36" i="27"/>
  <c r="I38" i="27"/>
  <c r="I40" i="27"/>
  <c r="I23" i="14"/>
  <c r="I17" i="14"/>
  <c r="I13" i="14"/>
  <c r="I21" i="14"/>
  <c r="I19" i="14"/>
  <c r="I15" i="14"/>
  <c r="I27" i="27"/>
  <c r="I25" i="27"/>
  <c r="H42" i="27"/>
  <c r="I23" i="27"/>
  <c r="I11" i="27"/>
  <c r="I10" i="27"/>
  <c r="I8" i="27"/>
  <c r="G9" i="4" l="1"/>
  <c r="G10" i="4"/>
  <c r="G11" i="4"/>
  <c r="G8" i="4"/>
  <c r="H17" i="26"/>
  <c r="G17" i="26"/>
  <c r="J17" i="26" s="1"/>
  <c r="I17" i="26" s="1"/>
  <c r="H16" i="26"/>
  <c r="G16" i="26"/>
  <c r="J16" i="26" s="1"/>
  <c r="I16" i="26" s="1"/>
  <c r="H15" i="26"/>
  <c r="G15" i="26"/>
  <c r="J15" i="26" s="1"/>
  <c r="I15" i="26" s="1"/>
  <c r="H14" i="26"/>
  <c r="G14" i="26"/>
  <c r="J14" i="26" s="1"/>
  <c r="I14" i="26" s="1"/>
  <c r="H13" i="26"/>
  <c r="G13" i="26"/>
  <c r="J13" i="26" s="1"/>
  <c r="H12" i="26"/>
  <c r="G12" i="26"/>
  <c r="J12" i="26" s="1"/>
  <c r="I12" i="26" s="1"/>
  <c r="H11" i="26"/>
  <c r="G11" i="26"/>
  <c r="J11" i="26" s="1"/>
  <c r="I11" i="26" s="1"/>
  <c r="H10" i="26"/>
  <c r="G10" i="26"/>
  <c r="J10" i="26" s="1"/>
  <c r="I10" i="26" s="1"/>
  <c r="H9" i="26"/>
  <c r="G9" i="26"/>
  <c r="J9" i="26" s="1"/>
  <c r="I9" i="26" s="1"/>
  <c r="H8" i="26"/>
  <c r="H19" i="26" s="1"/>
  <c r="G8" i="26"/>
  <c r="J8" i="26" s="1"/>
  <c r="J19" i="26" s="1"/>
  <c r="I13" i="26" l="1"/>
  <c r="I8" i="26"/>
  <c r="I19" i="26" s="1"/>
  <c r="J8" i="22" l="1"/>
  <c r="J9" i="22" s="1"/>
  <c r="H9" i="22"/>
  <c r="I8" i="22" l="1"/>
  <c r="I9" i="22" s="1"/>
  <c r="J9" i="6" l="1"/>
  <c r="J10" i="6"/>
  <c r="J11" i="6"/>
  <c r="J12" i="6"/>
  <c r="J13" i="6"/>
  <c r="J14" i="6"/>
  <c r="J15" i="6"/>
  <c r="J8" i="6"/>
  <c r="H14" i="6"/>
  <c r="H9" i="6"/>
  <c r="H10" i="6"/>
  <c r="H11" i="6"/>
  <c r="H12" i="6"/>
  <c r="H13" i="6"/>
  <c r="H15" i="6"/>
  <c r="H8" i="6"/>
  <c r="J9" i="4"/>
  <c r="J10" i="4"/>
  <c r="J11" i="4"/>
  <c r="H10" i="4"/>
  <c r="H9" i="4"/>
  <c r="H11" i="4"/>
  <c r="J8" i="4"/>
  <c r="H8" i="4"/>
  <c r="J9" i="14"/>
  <c r="J10" i="14"/>
  <c r="J11" i="14"/>
  <c r="J12" i="14"/>
  <c r="J22" i="14"/>
  <c r="H22" i="14"/>
  <c r="H10" i="14"/>
  <c r="H11" i="14"/>
  <c r="H12" i="14"/>
  <c r="J8" i="14"/>
  <c r="H8" i="14"/>
  <c r="I10" i="14" l="1"/>
  <c r="J24" i="14"/>
  <c r="I22" i="14"/>
  <c r="J12" i="4"/>
  <c r="H12" i="4"/>
  <c r="J16" i="6"/>
  <c r="H16" i="6"/>
  <c r="I9" i="4"/>
  <c r="I10" i="4"/>
  <c r="I11" i="6"/>
  <c r="I15" i="6"/>
  <c r="I14" i="6"/>
  <c r="I13" i="6"/>
  <c r="I12" i="6"/>
  <c r="I10" i="6"/>
  <c r="I9" i="6"/>
  <c r="I8" i="6"/>
  <c r="I11" i="4"/>
  <c r="I8" i="4"/>
  <c r="H9" i="14"/>
  <c r="I9" i="14" s="1"/>
  <c r="I12" i="14"/>
  <c r="I11" i="14"/>
  <c r="I8" i="14"/>
  <c r="H9" i="15"/>
  <c r="H10" i="15"/>
  <c r="H11" i="15"/>
  <c r="H12" i="15"/>
  <c r="H8" i="15"/>
  <c r="G9" i="15"/>
  <c r="J9" i="15" s="1"/>
  <c r="G10" i="15"/>
  <c r="J10" i="15" s="1"/>
  <c r="G11" i="15"/>
  <c r="J11" i="15" s="1"/>
  <c r="G12" i="15"/>
  <c r="J12" i="15" s="1"/>
  <c r="G8" i="15"/>
  <c r="J8" i="15" s="1"/>
  <c r="I11" i="15" l="1"/>
  <c r="I8" i="15"/>
  <c r="I10" i="15"/>
  <c r="H13" i="15"/>
  <c r="I12" i="15"/>
  <c r="I9" i="15"/>
  <c r="J13" i="15"/>
  <c r="H24" i="14"/>
  <c r="I24" i="14"/>
  <c r="I12" i="4"/>
  <c r="I13" i="15" l="1"/>
</calcChain>
</file>

<file path=xl/sharedStrings.xml><?xml version="1.0" encoding="utf-8"?>
<sst xmlns="http://schemas.openxmlformats.org/spreadsheetml/2006/main" count="958" uniqueCount="276">
  <si>
    <t>Wykaz dokumentów dopuszczających produkt do użytku szpitalnego</t>
  </si>
  <si>
    <t>Ilość</t>
  </si>
  <si>
    <t>Cena jednostkowa brutto</t>
  </si>
  <si>
    <t>Nr dokumentu</t>
  </si>
  <si>
    <t>szt.</t>
  </si>
  <si>
    <t>4.</t>
  </si>
  <si>
    <t>5.</t>
  </si>
  <si>
    <t>8.</t>
  </si>
  <si>
    <t>7.</t>
  </si>
  <si>
    <t>op.</t>
  </si>
  <si>
    <t>10.</t>
  </si>
  <si>
    <t>zestaw</t>
  </si>
  <si>
    <t>RAZEM:</t>
  </si>
  <si>
    <t>L.p.</t>
  </si>
  <si>
    <t>Urządzenie do inflacji z manometrem, posiadające funkcję szybkiej pre-inflacji i szybkiej deflacji.</t>
  </si>
  <si>
    <t>1.</t>
  </si>
  <si>
    <t>2.</t>
  </si>
  <si>
    <t>3.</t>
  </si>
  <si>
    <t>6.</t>
  </si>
  <si>
    <t>……………………………………….</t>
  </si>
  <si>
    <t>Kod CPV: 33168000-5</t>
  </si>
  <si>
    <t>…………………………………………………………
podpis osoby upoważnionej</t>
  </si>
  <si>
    <t>…………………………………
podpis osoby upoważnionej</t>
  </si>
  <si>
    <t xml:space="preserve">RAZEM: </t>
  </si>
  <si>
    <t>16.</t>
  </si>
  <si>
    <t>Endoskopowa igła do zabiegów neurolizy pod kontrolą EUS.</t>
  </si>
  <si>
    <t>Urządzenie do inflacji i deflacji balonów do achalazji w komplecie z manometrem.</t>
  </si>
  <si>
    <t>5 - 7 Fr o dł. 7 - 9 cm między zaczepami</t>
  </si>
  <si>
    <t>5 - 7 Fr o długości 9 -12 - 15 cm między zaczepami</t>
  </si>
  <si>
    <t>8 - 10 Fr o dł. 5  cm między zaczepami</t>
  </si>
  <si>
    <t>8 - 10 Fr o dł. 3 - 5  cm między zaczepami</t>
  </si>
  <si>
    <t>18.</t>
  </si>
  <si>
    <t>19.</t>
  </si>
  <si>
    <t>20.</t>
  </si>
  <si>
    <t>21.</t>
  </si>
  <si>
    <t>22.</t>
  </si>
  <si>
    <t>23.</t>
  </si>
  <si>
    <t>24.</t>
  </si>
  <si>
    <t>25.</t>
  </si>
  <si>
    <t>30.</t>
  </si>
  <si>
    <t>29.</t>
  </si>
  <si>
    <t>28.</t>
  </si>
  <si>
    <t>27.</t>
  </si>
  <si>
    <t>26.</t>
  </si>
  <si>
    <t>17.</t>
  </si>
  <si>
    <t>15.</t>
  </si>
  <si>
    <t>14.</t>
  </si>
  <si>
    <t>13.</t>
  </si>
  <si>
    <t>12.</t>
  </si>
  <si>
    <t>11.</t>
  </si>
  <si>
    <t>9.</t>
  </si>
  <si>
    <t>Giętka igła do biopsji pod kontrolą EUS (FNA): igła wykonana z nitinolu - sprężysta, giętka, odporna na deformację, zagięcia i załamania, na całej długości (łącznie z zaostrzoną końcówką) pokryta echogenicznym wzorem zapewniającym dobrą widoczność w obrazie EUS. Zaokrąglona końcówka osłonki, miejsce połączenia z endoskopem wykonane z mosiądzu, mandryn wykonany z nitinolu, wyposażony w klips pozwalający na jego spięcie w formie pętli po wyjęciu z igły. Regulowana długość osłonki igły w granicach: +/- 4 cm. Regulowana długość wysunięcia igły w granicach: 0 - 8 cm, średnica igły: 19 Gauge = 1,14 mm.</t>
  </si>
  <si>
    <t>35.</t>
  </si>
  <si>
    <t>34.</t>
  </si>
  <si>
    <t>33.</t>
  </si>
  <si>
    <t>32.</t>
  </si>
  <si>
    <t>31.</t>
  </si>
  <si>
    <t xml:space="preserve">Endoprotezy jednorazowe dróg żółciowych typu podwójny PIGTAIL doskonale widoczne w RTG na proksymalnym i dystalnym końcu: możliwość utrzymania protezy w organizmie powyżej trzech miesięcy lub według indywidualnych wskazań lekarza. </t>
  </si>
  <si>
    <t>Gąbka do mycia i zabezpieczania endoskopów, opakowanie zawiera 50 szt.</t>
  </si>
  <si>
    <t>Strzykawki 60 ml z manometrem jednorazowego użytku, opakowanie zawiera 5 szt.</t>
  </si>
  <si>
    <t>Cena jednostkowa netto</t>
  </si>
  <si>
    <t>Stawka podatku VAT (%)</t>
  </si>
  <si>
    <t>Wartość netto (4x5)</t>
  </si>
  <si>
    <t>Wartość podatku VAT (10-8)</t>
  </si>
  <si>
    <t>Wartość brutto                (4x7)</t>
  </si>
  <si>
    <t xml:space="preserve"> Nr katalogowy i nazwa produktu zaoferowanego (podać)</t>
  </si>
  <si>
    <t>J.m.</t>
  </si>
  <si>
    <t>Data wydania dokumentu i jego ważności</t>
  </si>
  <si>
    <t>Nazwa dokumentu (ów) dopuszczającego (ch) zaoferowany produkt do użytku szpitalnego</t>
  </si>
  <si>
    <t>Zestaw do zakładania klipsa nitinolowego w składzie: klips 11 mm okrągły gotowy do założenia po 4 zęby w każdej ze szczęk, z nakładką na końcówkę endoskopu, mechanizm zwalniający 1 montowany na kanale roboczym. Długość robocza: 220 cm. Do endoskopów o rozmiarach 11,5 -14 mm.</t>
  </si>
  <si>
    <t>Zestaw do zakładania klipsa nitinolowego w składzie: klips 10 mm okrągły gotowy do założenia po 4 zęby w każdej ze szczęk, z nakładką na końcówkę endoskopu, mechanizm zwalniający 1 montowany na kanale roboczym. Długośc robocza: 165 lub 220 cm. Do endoskopów o rozmiarach 10,5 - 12 mm.</t>
  </si>
  <si>
    <t>Zestaw do zakładania klipsa nitinolowego w składzie: klips 9 mm okrągły gotowy do założenia po 4 zęby w każdej ze szczęk, z nakładką na końcówkę endoskopu, mechanizm zwalniający 1 montowany na kanale roboczym. Długośc robocza: 165 cm. Do endoskopów o rozmiarach 9,5 - 11 mm 11/6 a,t.</t>
  </si>
  <si>
    <t>* Sprzęt wielorazowego użytku  powinien umożliwiać wykonanie co najmniej 5 zabiegów na 1 szt.</t>
  </si>
  <si>
    <t>………………………………………………………..
podpis osoby upoważnionej</t>
  </si>
  <si>
    <t>podpis osoby upoważnionej</t>
  </si>
  <si>
    <t>………………………………………
podpis osoby upoważnionej</t>
  </si>
  <si>
    <t xml:space="preserve">Kompletny zestaw do przezskórnej endoskopowej gastrostomii metodą pull, średnica silikonowego cewnika zakończonego grzybkiem wynosi: min. 24 Fr. </t>
  </si>
  <si>
    <t>Pętle do polipektomii jednorazowego użytku wykonane z plecionego drutu, długość robocza: min. 240 cm, średnica osłonki: 2,4 mm, średnica otwartej pętli: 10, 11, 13, 15, 20, 25, 27, 30, 33 mm. Dostępne kształty: owal, hexagonal, crescent, okrągła. Potwierdzenie posiadania wskazań do zimnej polipektomii (znak CE).</t>
  </si>
  <si>
    <t>………………….., dnia ……………..</t>
  </si>
  <si>
    <t>Jednorazowe, sterylne igły do wstrzyknięć, posiadają mechanizm stabilizacji igły oraz metalowe zakończenie osłony zewnętrznej, śr.: 2,4 mm, dł.: 230 cm, rozmiar igły: 25 G, dł. igły: 5 mm. 10 szt. w opakowaniu.</t>
  </si>
  <si>
    <t>Pętle do polipektomii, jednorazowe, owalne, dł. narzędzia: 230 mm, śr. narzędzia: 2,4 mm, śr. pętli: 20 mm. 10 szt. w opakowaniu.</t>
  </si>
  <si>
    <t>Pętle do polipektomii, jednorazowe, owalne, dł. narzędzia: 230 mm, śr. narzędzia: 2,4 mm, śr. pętli: 10 mm. 10 szt. w opakowaniu.</t>
  </si>
  <si>
    <t xml:space="preserve">Szczypczyki biopsyjne jednorazowe, miseczki owalne bez igły, pokrywane, śr.: 2,4 mm, dł.: 160 cm. 10 szt. w opakowaniu. </t>
  </si>
  <si>
    <t>Igły jednorazowego użytku z osłonką teflonową do ostrzykiwań w zabiegach endoskopowych 2300 mm, kanał roboczy: 2,8 mm, dł. ostrza: 6 mm, średnica igły: 0,7 mm. Rękojeść wyposażona w zdejmowany plastikowy klips zapobiegający niekontrolowanemu wysunięciu igły.</t>
  </si>
  <si>
    <t>Kleszcze biopsyjne, jednorazowego użytku. Łyżeczki owalne z okienkiem, z kolcem i bez kolca. Śr. osłonki: 2,3 mm, dł. narzędzia: 160 cm. Spiralna osłonka pokryta teflonem. Min. śr. kanału roboczego: 2,8 mm.</t>
  </si>
  <si>
    <t>Kleszcze biopsyjne, jednorazowego użytku. Łyżeczki owalne z okienkiem, bez kolca. Śr. osłonki: 2,3 mm. Dł. narzędzia: 230 cm. Spiralna osłonka pokryta teflonem. Min. śr. kanału roboczego: 2,8 mm.</t>
  </si>
  <si>
    <t>Zestaw do drenażu nosowo - żółciowego, w zestawie: cewnik drenujacy, rurka nosowa i złącze, cewnik drenujący wykonany z miękkiego tworzywa widocznego w RTG, z zagięciem typu pigtail o średnicy: 5, 7 i 9 Fr, dł.: 290 cm.</t>
  </si>
  <si>
    <t>Zestaw do drenażu nosowo - żółciowego, w zestawie: cewnik drenujący, rurka nosowa i złącze, cewnik drenujący wykonany z miękkiego tworzywa widocznego w RTG, z zagięciem typu alfa pigtail o średnicy: 5, 7 i 9 Fr, dł.: 290 cm.</t>
  </si>
  <si>
    <t>Igła do biopsji pod kontrolą EUS (FNA): wykonana ze stali kobaltowo chromowej na całej długości (łącznie z zaostrzoną końcówką) pokryta echogenicznym wzorem zapewniającym dobrą widoczność w obrazie EUS, osłonki igły o różnych średnicach, zależnych od średnicy igły, zaokrąglone końcówki osłonki. Miejsce połączenia z endoskopem wykonane z mosiądzu, mandryn wykonany z nitinolu, wyposażony w klips pozwalający na jego spięcie w formie pętli po wyjęciu z igły. Regulowana długość osłonki igły w granicach: +/- 4 cm, długość wysunięcia igły w granicach: 0 - 8 cm, dostępne średnice: 25, 22 i 19 Gauge. Długość robocza narzędzia: 137,5 cm do 141,5 cm, średnica osłonki: 1,52 mm, 1,65 mm, 1,83 mm w zależności od średnicy.</t>
  </si>
  <si>
    <t>Enoskopowa aplikacyjna igła ostra pod kontrolą ENDO-USG przeznaczona do znaczenia zmian narządowych w obrębie układu pokarmowego typ HD, śr.: 22 G, z ładunkiem czterech złotych markerów.</t>
  </si>
  <si>
    <t>Endoskopowa igła biopsyjna aspiracyjna pod kontrolą ENDO-USG z mandrynem i strzykawką próżniową: 19 / 22 / 25 Gauge.</t>
  </si>
  <si>
    <t>Enoskopowa biopsyjna igła gruboigłowa pod kontrolą ENDO-USG typ ProCore.</t>
  </si>
  <si>
    <t>Balon do rozszerzania dróg żółciowych wysokociśnieniowy, z zaokrąglonymi końcami, dł. balonu: 2 cm i 4 cm, średnica balonu: 4, 6, 8, 10 mm (do wyboru), współpracuje z prowadnikiem: 0,035”, o dł.: 260 oraz 450 cm. Ciśnienie robocze: od 8 - 12 ATM.</t>
  </si>
  <si>
    <t xml:space="preserve">Balon do poszerzania zwężeń jelitowych (z prowadnikiem) o zmiennej średnicy regulowanej ciśnieniem cieczy wewnątrz balonu - trójstopniowy, z zaokrąglonymi końcami pozwalającymi na obserwację miejsca dylatacji poprzez ścianę balonu oraz z dodatkowym kanałem na prowadnik, dł. balonu: 5,5 cm, dostępne zakresy średnic balonu: 6 – 8, 8 – 10, 10 – 12, 12 – 15, 15 – 18 i 18 – 20 mm, kateter o średnicy: 7,5 Fr i długości: 240 cm, cewnik zawiera fluoroscencyjną metkę z jednoznaczną informacją o średnicach i odpowiadajacym im ciśnieniu, wszystkie średnice balonów współpracują z kanałem roboczym endoskopu o śr.: 2,8 mm. </t>
  </si>
  <si>
    <t>Zestaw szczotek czyszczących jednorazowych.
Szczotka do czyszczenia kanałów roboczych: dwustronna, dł.: 240 cm, śr. każdej z główek: 5 mm i długości: 13 mm, śr.teflonowego cewnika: 1,65 mm. Szczotka krótka do czyszczenia gniazd zaworów, główki o śr.: 10 mm oraz długości: 40 mm. Opakowanie zawiera 50 zestawów.</t>
  </si>
  <si>
    <t>Urządzenie wielorazowego użytku do obsługi balonów, do poszerzania zwężeń oraz współpracujące z koszykiem z funkcją litotrypsji.</t>
  </si>
  <si>
    <t>Samorozprężalny, nitinolowy stent do protezowania zwężeń dwunastnicy. Stent: średnica 22 / 27 mm, długość: 6, 9, 12 cm. System wprowadzający: długość 230 cm, średnica 10 Fr. Zalecany prowadnik: 0,035".</t>
  </si>
  <si>
    <t>Samorozprężalny, nitinolowy stent do protezowania zwężeń jelitowych. Stent: średnica 25 / 30 mm oraz 22 / 27mm, długość: 6, 9, 12 cm. System wprowadzający: długość robocza: 135 cm i 230 cm, średnica: 10 Fr. Zalecany prowadnik: 0,035".</t>
  </si>
  <si>
    <t>Samorozprężalny, platinolowy, pokrywany stent do protezowania nowotworowych oraz łagodnych zwężeń dróg żółciowych (załadowany do zestawu), z petlą do repozycji, średnica stentu: 10 mm, dł: 4, 6, 8, 10, 12 cm oraz 8 mm, dł: 6, 8, 10, 12 cm, średnica zestawu wprowadzającego: 8,5 Fr, z możliwością otwierania i zamykania stentu na zestawie do min. 80% i złożenia zestawu do pozycji wyjściowej, markery RTG na zestawie pozwalające na kontrolę stopnia uwolnienia stentu oraz jednoznaczne określenie punktu, po przekroczeniu, którego nie jest możliwe zamknięcie stentu. Zalecany prowadnik: średnica 0,035", długość: 260 / 450 cm. Możliwość usuniecia stentu w wersji całkowicie krytej od 12 miesięcy od implantacji.</t>
  </si>
  <si>
    <t>Samorozprężalny stent do protezowania nowotworowych zwężeń przełykowych oraz uszczelniania przetok, uwalniany dystalnie, znaczniki RTG na zestawie wprowadzajacym, wykonany z grubego drutu nitinolowego - dobra widoczność całego stentu pod RTG, możliwość repozycji na zestawie do 75% znacznik repozycyjny na rękojeści, możliwość wykonania MRI w warunkach zgodnych z wymogami określonymi w instrukcji obsługi, nitka do repozycji od strony proksymalnej stentu, dostępna wersja pokrywana i z odsłoniętymi końcami, długość: 10 cm, 12 cm, 15 cm, średnica robocza: 18 mm i 23 mm, średnica kołnierzy antymigracyjnych: 25 / 23, 28 / 28 mm, zalecany prowadnik: 0,038". W przypadku stosowania stentu całkowicie pokrytego możliwa jest jego implantacja w zwężeniach łagodnych. W takim przypadku może on być implantowany na okres do 8 tygodni, a następnie bezpiecznie usunięty.</t>
  </si>
  <si>
    <t>Prowadnik endoskopowy: dostępne średnice: 0,025, 0,035 i 0,038”,
dostępne długości: 260 i 450 cm, dostępne trzy wersje prowadników z hydrofilną końcówką roboczą widoczną w RTG o długości: 5 cm, 10 cm, 5 cm i 10 cm (po obu stronach prowadnika), sztywność: standardowa i usztywniona, dostępne końcówki: prosta i zagięta, z nitinolowym rdzeniem odpornym na załamania, w części dystalnej pokryty tworzywem zmniejszającym tarcie i ułatwiającym wymianę narzędzi, izolowany elektrycznie, dwukolorowy, zapewniający możliwość kontroli ruchu i położenia.</t>
  </si>
  <si>
    <t>Dwukanałowa szczotka cytologiczna z cieniującą końcówką i systemem pomiaru odległości, średnica katateru: 8 Fr, średnica szczoteczki: 2,1 mm, zalecany prowadnik: 0,035".</t>
  </si>
  <si>
    <t>Koszyk trapezoidalny w stalowym pancerzu do ekstrakcji złogów z funkcją awaryjnej litotrypsji, z zabezpieczeniem przed uwięźnięciem złogu wewnątrz kosza, współpracuje z prowadnikiem o średnicy: 0,035”, min. średnica kanału roboczego: 3,2 mm, wymagane rozmiary kosza: 1,5 x 3, 2 x 4 cm 2,5 x 5 i 3 x 6 cm.</t>
  </si>
  <si>
    <t>Zestaw zawierający 6 opasek wykonanych z materiału hypoalergicznego, podwiązki zamontowane w sposób nieograniczający pola widzenia, wyposażony w port, przeznaczony do irygacji miejsca obliteracji, dźwiękowa sygnalizacja momentu uwolnienia opaski, pętla przystosowana do zimnej i gorącej polipektomii z plecionego drutu w rozmiarze 25 mm o kształcie heksagonalnym, próbnik na materiał do badania histopatologicznego, możliwość stosowania narzędzi do hemostazy bez konieczności demontażu zestawu, dostępny w dwóch wersjach: dla endoskopu diagnostycznego oraz dla endoskopu terapeutycznego.</t>
  </si>
  <si>
    <t>Zestawy do protezowania dróg żółciowych z protezą typu Amsterdam wykonaną z materiału zapewniającego przedłużoną drożność, fabrycznie zmontowany, zawiera cewnik prowadzący, cewnik popychający oraz protezę zamocowaną w sposób umożliwiający korektę jej położenia zarówno w przód jak i w tył, współpracuje z prowadnikiem o średnicy: 0,035”. Dostępne długości protez: 5, 7, 10, 12 i 15 cm, średnice protez: 7 - 8,5 - 10 i 11,5 Fr.</t>
  </si>
  <si>
    <t>Polimerowa proteza: 1 - cienkościenna do drenażu dróg żółciowych, z endoskopowym znacznikiem od strony XII-cy, w dwóch wersjach, centralnie gięta i z zagięciem XII-czym, o śr. 7 Fr  (o śr. wew.: 1,7 mm), 8,5 Fr (o śr. wew.: 2,1 mm) i 10 Fr (o śr. wew.: 2,3 mm) 2 - cienkościenna do drenażu dróg żółciowych, z endoskopowym znacznikiem od strony XII-cy, w kształcie podwójnego pigtail, o śr. 7 Fr (o śr. wew.: 1,7 mm) i 10 Fr (o śr. wew.: 2,3 mm).</t>
  </si>
  <si>
    <t>Cewnik do ERCP dwu lub trzykanałowy do wyboru, długość: 210 cm i średnica: od 5 Fr, końcówka prosta lub zakrzywiona.</t>
  </si>
  <si>
    <t xml:space="preserve">Szczypce biopsyjne jednorazowego użytku, długość robocza: 160 i 240 cm, średnica szczęk: 1,8 mm, 2,2 mm, 2,4 mm, 2,8 mm. Łyżeczki z podwójnymi otworami w szczękach oraz z ząbkami na obwodzie, konstrukcja mechanizmu szczęk zapewnia możliwość wykonywania biopsji stycznych, z systemem cięgieł umożliwiającym otwarcie szczypiec zawsze, przy każdym zagięciu, sztywny odcinek dystalny, zapewnia możliwość łatwiejszego pokonywania zagiętych odcinków kanału biopsyjnego endoskopu. Pancerz szczypiec pokryty jest tworzywem sztucznym i w zależności od długości narzędzia posiada inny kolor. Dodatkowo na całej długości szczypce pokryte są substancją ograniczającą tarcie wewnątrz kanału biopsyjnego. Szczypce wyposażone są w system trzech markerów określających położenie narzędzia wewnątrz endoskopu i sygnalizujących zbliżający się moment wyjścia szczypiec z kanału roboczego. Dwie wersje do wyboru przez użytkownika: z igłą i bez igły, trzy rozmiary łyżeczek biopsyjnych (okrągłe, elipsoidalne oraz pogłebione), współpracujące z kanałem roboczym: od 2,0 mm do 3,2 mm. </t>
  </si>
  <si>
    <t>Balony do poszerzania zwężeń przełyku o zmiennej średnicy regulowanej ciśnieniem cieczy wewnątrz balonu - trójstopniowy (mocowany na drucie), z zaokrąglonymi końcami pozwalającymi na obserwację miejsca dylatacji poprzez ścianę balonu, dł. balonu: 8 cm, dostępne zakresy średnic balonu: 6 – 8, 8 – 10, 10 – 12, 12 – 15, 15 – 18 i 18 – 20 mm, kateter o średnicy: 6 Fr i długości: 180 cm, cewnik zawiera fluoroscencyjną metkę z jednoznaczną informacją o średnicach i odpowiadajacym im ciśnieniu, wszystkie średnice balonów współpracują z kanałem roboczym endoskopu o śr.: 2,8 mm. Zakres podawanego ciśnienia w balonach: od 3 - 10 ATM.</t>
  </si>
  <si>
    <t xml:space="preserve">Balony do poszerzania zwężeń przełyku i odźwiernika (z prowadnikiem) o zmiennej średnicy regulowanej ciśnieniem cieczy wewnątrz balonu - trójstopniowy, z zaokrąglonymi końcami pozwalającymi na obserwację miejsca dylatacji poprzez ścianę balonu oraz z dodatkowym kanałem na prowadnik, dł. balonu: 5,5 cm, dostępne zakresy średnic balonu: 6 – 8, 8 – 10, 10 – 12, 12 – 15, 15 – 18 i 18 – 20 mm, kateter o średnicy: 7,5 Fr i długości: 180 cm, cewnik zawiera fluoroscencyjną metkę z jednoznaczną informacją o średnicach i odpowiadajacym im ciśnieniu, wszystkie średnice balonów współpracują z kanałem roboczym endoskopu o śr.: 2,8 mm. </t>
  </si>
  <si>
    <t>7 FR zbrojona koszulka - dwupalczasta, klipsownica do krwawień endoskopowych jednorazowa, o długości: 230 cm, 16 mm rozwarcie, mikro ząbki na końcach, rotacja: 360 stopni.</t>
  </si>
  <si>
    <t>Czterokomorowa pułapka na polipy, opakowanie zawiera 25 szt.</t>
  </si>
  <si>
    <t xml:space="preserve">Coile naczyniowe typu Tornado z mikro włoskami hemostatycznymi, średnica: 0,035". Długość coila przed inplantacją / średnica zwiniętego coila po inplantacji:                 2,6  cm / 4-3 mm,                                                                                                                                                                                                                                                                                                            4,1  cm / 5-3 mm,                                                                                                                                                                                                                                                                                                                                    5,8  cm / 6-3 mm,                                                                                         8,0  cm / 7-3 mm,                                                                                        8,0  cm / 8-4 mm,                                                                                                                                                                                                                       14,0  cm / 10-3 mm,                                                                                        12,5  cm / 10-4 mm,                                                                                   12,5  cm / 10-5 mm.          </t>
  </si>
  <si>
    <t>68/9/2019/zam</t>
  </si>
  <si>
    <t>Jednostka miary</t>
  </si>
  <si>
    <t xml:space="preserve">Ilość  </t>
  </si>
  <si>
    <t>Stawka podatku VAT</t>
  </si>
  <si>
    <t>Wartość netto
(4x5)</t>
  </si>
  <si>
    <t>Wartość podatku VAT</t>
  </si>
  <si>
    <t>Wartość brutto
(4x9)</t>
  </si>
  <si>
    <t>Nr katalogowy i nazwa preparatu zaoferowanego (podać)</t>
  </si>
  <si>
    <t>Nazwa dokumentu (ów) dopuszczającego (ch) zaoferowany produkt  do użytku szpitalnego</t>
  </si>
  <si>
    <t>Data wydania dokumentu i jego ważność</t>
  </si>
  <si>
    <t>razem</t>
  </si>
  <si>
    <t>........................................................</t>
  </si>
  <si>
    <t>Szczecin, dnia ...........................</t>
  </si>
  <si>
    <t>umowa nr 43/2020/ZAM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</si>
  <si>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</si>
  <si>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Nazwa dokumentu (ów) dopuszczającego (ch) zaoferowany produkt do uąytku szpitalnego</t>
  </si>
  <si>
    <t>Prowadnica jednorazowego użytku, średnica: 0,035'', długość robocza: 4500 mm, giętka, prosta lub zakrzywiona końcówka pokryta powłoką hydrofilną o długości: 70 mm widoczna w promieniach RTG, posiada znaczniki na różnych długościach końcówki dystalnej: 50 mm - 70 mm zielony znacznik, 80 mm - 90 mm znacznik spiralny, 90 mm - 400 mm znacznik X, specjalny rdzeń wykonany z nitynolu pozwala przenieść moment obrotowy od końca proksymalnego prowadnicy do jej końca dystalnego w stosunku 1:1, fluorowa powłoka zmniejsza tarcie przy przechodzeniu przez przewody żółciowe, dwa rodzaje sztywności.</t>
  </si>
  <si>
    <t xml:space="preserve"> Prowadnica jednorazowego użytku, średnica: 0,025'' długość robocza: 4500 mm, giętka, prosta lub zakrzywiona końcówka pokryta powłoką hydrofilną o długości: 70 mm widoczna w promieniach RTG, posiada znaczniki na różnych długościach końcówki dystalnej: 50 mm - 70 mm zielony znacznik, 80 mm - 90 mm znacznik spiralny, 90 mm - 400 mm znacznik X, specjalny rdzeń wykonany z nitynolu pozwala przenieść moment obrotowy od końca proksymalnego prowadnicy do jej końca dystalnego w stosunku 1:1, fluorowa powłoka zmniejsza tarcie przy przechodzeniu przez przewody żółciowe, dwa rodzaje sztywności.</t>
  </si>
  <si>
    <t>Jednorazowy koszyk  do usuwania małych kamieni kieszeniowych z przewodów żółciowych; wykonany z nitynolu; typ 8-drutowy, o specjalnym splocie w kształcie wiru; do wprowadzania po prowadnicy; maksymalna średnica części wprowadzanej do kanału roboczego endoskopu 2,9mm; minimalna średnica kanalu endoskopu 3,7mm; szerokość rozłożonego koszyka 20mm; długość robocza narzędzia 1900mm; posiada port iniekcyjny; posiada zaczep C umożliwiający mocowanie do rękojeści endoskopu; dostarczany w sterylnym pakiecie, gotowy do użytku; 1 sztuka w opakowaniu</t>
  </si>
  <si>
    <t>Jednorazowy balon trójkanałowy do usuwania złogów z dróg żółciowych, balon można napompować do 3 średnic: 8,5 mm, 11,5 mm, 15 mm, narzędzie ma możliwość podania kontrastu powyżej lub poniżej balonu, na końcu dystalnym i proksymalnym balonu znajduje się po 1 znaczniku widocznym w promieniach RTG, narzędzie posiada zwężaną końcówkę ułatwiającą przejście przez zwężenia, maksymalna średnica części wprowadzanej do kanału roboczego endoskopu: 2,7 mm, długość narzędzia: 1900 mm, kompatybilna prowadnica: 0,035'' lub mniejsza, narzędzie wprowadzane jest po prowadnicy na całej jego długości (over-the-wire), minimalna średnica kanału roboczego: 2,8 mm, w zestawie 3 odpowiednio skalibrowane strzykawki do napełniania balonu do wybranej średnicy, narzędzie dostarczane jest z umieszczonym w części dystalnej narzędzia mandrynem zapewniającym stabilność oraz nieprzepuszczającą światło osłonką na balon, 1 szt. w opakowaniu.</t>
  </si>
  <si>
    <t>Proteza plastikowa dróg żółciowych wykonana z EVA o optymalnej sztywności i giętkości, średnica: 7, 8,5, 10 Fr, odległość między listkami: 5 do 18 cm co 1cm, doskonała widoczność we fluoroskopii, niebieski kolor protezy dla doskonałej widoczności w endoskopowym polu widzenia, 1 szt. w opakowaniu.</t>
  </si>
  <si>
    <t>Proteza trzustkowa, S-kształtna, 7 Fr, dł.: 6, 8, 10, 12 cm, minimalna średnica kanału roboczego: 2,8 mm.</t>
  </si>
  <si>
    <t>Proteza trzustkowa, S-kształtna, 8,5 Fr, dł.: 6, 8, 10, 12 cm, minimalna średnica kanału roboczego: 3,2 mm.</t>
  </si>
  <si>
    <t>Proteza trzustkowa, S-kształtna, 10 Fr, dł.: 6, 8, 10, 12 cm, minimalna średnica kanału roboczego: 3,7 mm.</t>
  </si>
  <si>
    <t>Jednorazowa nakładka do enteroskopu.</t>
  </si>
  <si>
    <t>Jednorazowa igła iniekcyjna, średnica igły: 23 G = 0,6 mm, długość igły: 3 mm, ergonomiczny uchwyt z wyżłobieniami pozwala na obsługę jedną ręką, duża średnica wewnętrzna kanału igły pozwala na podawanie płynów o podwyższonej lepkości, udoskonalona ostrość igły, skos igły środkowy, w zabiegach ESD, min. średnica kanału roboczego: 2,8 mm, długość robocza: 2300 mm, 5 szt. w opakowaniu.</t>
  </si>
  <si>
    <t xml:space="preserve">Jednorazowa igła iniekcyjna enteroskopowa do ostrzykiwania i hemostazy, długość robocza narzędzia: 2700 mm, długość igły: 4 mm, średnica igły: 23 G, kąt ścięcia ostrza igły: 30 stopni optymalny do tkanki dolnego odcinka przewodu pokarmowego, maksymalna średnica części wprowadzanej do endoskopu: 2,5 mm, minimalna średnica kanału roboczego: 2,8 mm, 5 szt. w oddzielnych sterylnych pakietach.  Igły posiadają usztywnioną osłonkę zabezpieczającą przed przekłuciem kanału, blokada z dobrze słyszalnym kliknięciem informuje o całkowitym schowaniu ostrza igły do osłonki, posiada port do podawania leków. </t>
  </si>
  <si>
    <t>Jednorazowa igła iniekcyjna, średnica igły: 23 G = 0,6 mm, długość igły: 5 mm, ergonomiczny uchwyt z wyżłobieniami pozwala na obsługę jedną ręką, duża średnica wewnętrzna kanału igły pozwala na podawanie płynów o podwyższonej lepkości, udoskonalona ostrość igły, skos igły standardowy, stosowana w zabiegach ESD, min. średnica kanału roboczego: 2,8 mm, długość robocza: 1650 mm, 5 szt. w opakowaniu.</t>
  </si>
  <si>
    <t>Szczypce biopsyjne kolonoskopowe, jednorazowego użytku, łyżeczki owalne z zębami lub bez, z okienkiem, z igłą lub bez igły, do biobsji stycznej minimalna średnica kanału roboczego: 3,7 mm, długość narzędzia: 230 cm. 5 szt. w opakowaniu.</t>
  </si>
  <si>
    <t>1% marker do powierzchniowego barwienia nierówności śluzówki, zastosowanie diagnostyczne: lokalizacja zmian błony śluzowej, w opakowaniu 10 ampułek, 10 ml w ampułce.</t>
  </si>
  <si>
    <t>Balony lateksowe sterylne do endoskopów ultrasonograficznych. 20 szt. w opakowaniu.</t>
  </si>
  <si>
    <t>Jednorazowe nasadki na końcówkę endoskopu, miękkie, proste, z otworkiem bocznym, odległość od końcówki endoskopu: 4 mm, pasują do posiadanych endoskopów. 10 szt. w opakowaniu.</t>
  </si>
  <si>
    <t>Jednorazowe narzędzie służące do zapobiegania lub opanowania krwawienia po usunięciu uszypułowionych polipów, narzędzie składa się z wstępnie zmontowanych uchwytu, osłonki, rurki osłonowej i odłączalnej pętli nylonowej, długość narzędzia: 2300 mm, średnica pętli: 30 mm, maksymalna średnica części wprowadzanej do endoskopu: 2,6 mm, minimalna średnica kanału roboczego endoskopu: 2,8 mm. W opakowaniu 5 szt. oddzielnie zapakowanych w sterylne pakiety gotowych do użycia narzędzi.</t>
  </si>
  <si>
    <t>Pętla elektrochirurgiczna monofilamentna do polipektomii, średnica pętli: 10-15 lub 25 mm, średnica drutu: 0,3 mm, średnica części wprowadzanej do endoskopu: 2,3 mm, minimalna średnica kanału roboczego: 2,8 mm, długość narzędzia: 2300 mm, dostarczane w sterylnych pakietach. 10 szt. w opakowaniu.</t>
  </si>
  <si>
    <t>Nóż elektrochirurgiczny do endoskopowej resekcji śluzówki z portem wodnym do podstrzykiwania, posiada kopulaste zakończenie. Nóż można stosować wysunięty (1,5 mm) lub schowany (0,1 mm) do oznaczania, hemostazy, rozwarstwiania, cięcia. Długość robocza narzędzia: 2300 mm, kompatybilne z kanałem: 2,8 mm. Średnica ostrza wynosi: 0,4 mm, a kopulastego zakończenia: 0,65 mm. Osłona na części dystalnej posiada markery endoskopowe w tym ostatni - ceramiczny, zaokrąglony brzeg. 1 szt. w opakowaniu.</t>
  </si>
  <si>
    <t>Ładowany aplikator klipsów do wielokrotnego klipsowania u jednego pacjenta; jednorazowe narzędzie z funkcją rotacji do zakładania klipsów na krwawiące naczynia i szypuły polipów; cięgno do osadzania klipsa zakończone stożkiem, współpracuje ze sterylnymi klipsami serii HX-610 w kartridżach; maksymalna średnica części wprowadzanej 2,75mm, dł. narzędzia 1950mm, minimalna średnica kanału roboczego 2,8 mm; opakowanie - 10 sztuk</t>
  </si>
  <si>
    <t>Szczoteczka cytologiczna do pobierania próbek z przewodu trzustkowego i przewodów żółciowych; długość narzędzia 1900mm, długość szczoteczki 10mm, średnica szczoteczki 3mm; minimalna średnica kanału roboczego 3,2mm; posiada 2 znaczniki radiologiczne na obu końcach szczoteczki; posiada port iniekcyjny; kompatybilna z prowadnicą 0,89mm (0,035''), na końcówce dystalnej znajduje się specjalne oczko, które umożliwia wprowadzanie szczoteczki po prowadnicy na całej jej długości; 1 sztuka w opakowaniu</t>
  </si>
  <si>
    <t>Razem:</t>
  </si>
  <si>
    <t>Pętla do polipektomii, owalna, średnica 2,3 mm, długość robocza 2300 mm, średnica pętli 6 mm</t>
  </si>
  <si>
    <t>Pętla do polipektomii, owalna, monofilamentna, średnica 2,3 mm, długość robocza 2300 mm, średnica pętli 10 mm</t>
  </si>
  <si>
    <t>Pętla do polipektomii, owalna, monofilamentna, średnica 2,3 mm, długość robocza 2300 mm, średnica pętli 15 mm</t>
  </si>
  <si>
    <t>Pętla do polipektomii, owalna, średnica 2,3 mm, długość robocza 2300 mm, średnica pętli 25 mm</t>
  </si>
  <si>
    <t>Pętla z siatką do usuwania polipów, średnica 2,4 mm, długość robocza 2300 mm, średnica pętli 25 mm</t>
  </si>
  <si>
    <t>Igła do wstrzyknięć, średnica 2,4 mm, długość robocza 230 cm, rozmiar igły 25 G, długość igły 5 mm</t>
  </si>
  <si>
    <t>Szczypczyki biopsyjne, szczęki owalne z okienkiem, dają możliwość pobrania większej objętości tkanki, bez igły, średnica 2,3 mm, długość robocza 1800 mm</t>
  </si>
  <si>
    <t>Szczypczyki biopsyjne, szczęki owalne z okienkiem, dają możliwość pobrania większej objętości tkanki, bez igły, średnica 2,3 mm, długość robocza 2300 mm</t>
  </si>
  <si>
    <t>Szczypczyki biopsyjne, szczęki owalne z okienkiem, dają możliwość pobrania większej objętości tkanki, typ aligator bez igły, średnica 2,3 mm, długość robocza 2300 mm</t>
  </si>
  <si>
    <t>Szczypczyki biopsyjne JUMBO, szczęki owalne, dają możliwość pobrania większej objętości tkanki, bez igły, średnica 3,0 mm, długość robocza 2300 mm</t>
  </si>
  <si>
    <t>Jednorazowa klipsownica endoskopowa długość robocza 235 cm, do średnicy kanału roboczego 2,3 mm, rozwarcie 135 stopni, długość ramion 16 mm. Klipsowanica posiada port infuzyjny umożliwiający oczyszczenie pola przed założeniem klipsa</t>
  </si>
  <si>
    <t>Korki biopsyjne na kanał roboczy do aparatów Fujifilm serii 530 (10 szt. W opakowaniu)</t>
  </si>
  <si>
    <t>Zawór woda-powietrze do aparatów serii 700</t>
  </si>
  <si>
    <t>Zawór ssący do aparatów serii 700</t>
  </si>
  <si>
    <t>Ustnik z elastyczną i materiałową taśmą podtrzymującą bez rurki tlenowej</t>
  </si>
  <si>
    <t>Szczotki czyszczące, jednorazowe, dwustronne, zakończone plastikową kulką, zapobiegającą uszkodzeniu kanału endoskopu; elastyczna osłonka i duża odporność na zgniatanie; średnice włosia 5mm i 10mm, długość narzędzia 2300mm, średnica cewnika 1,7mm</t>
  </si>
  <si>
    <t>Nazwa</t>
  </si>
  <si>
    <t xml:space="preserve">Balon do ekstrakcji złogów o skwadratowionych ramionach, balon o zmiennej średnicy, w zakresie: 9 – 12, 12 – 15 i 15 – 18 mm, dostępny z ujściem kontrastu powyżej i poniżej balonu, współpracujący z prowadnikiem: 0,035”, o długości: 450 cm, w komplecie ze skalibrowaną strzykawką do inflacji. Proksymalny marker sygnalizujący położenie balonu, średnica cewnika zmniejszająca się w przedziale 7-5 Fr. </t>
  </si>
  <si>
    <t>Niskociśnieniowy balon do achalazji pompowany powietrzem w komplecie z prowadnikiem, długość balonu: 10 cm, śr. balonu: 30, 35 i 40 mm, dł. robocza: max. 90 cm, markery na obu końcach balonu pozwalające na radiologiczną weryfikację położenia balonu.</t>
  </si>
  <si>
    <t>Jednorazowe igły do ostrzykiwania, w teflonowej osłonce odpornej na załamania, wyposażone w mechanizm pozwalający na regulację długości wysuwania igły oraz jej blokadę w wybranej pozycji, średnica ostrza igły: 25 - 23 G, długość ostrza: 4 - 6 mm, długość całkowita: 200 -240 cm, dodatkowa osłonka umieszczona w części proksymalnej igły zabezpieczająca przed uszkodzeniem kanału roboczego endoskopu. Wewnątrzny kateter o przekroju gwiazdy.</t>
  </si>
  <si>
    <t xml:space="preserve">Klipsy hemostatyczne jednorazowego użytku, z klipsem załadowanym do zestawu, szerokość rozwarcia ramion klipsa: 11 i 17mm z możliwością kilkakrotnego otwarcia i zamknięcia ramion klipsa przed całkowitym uwolnieniem, dostępne w długościach 155 oraz 235, min. średnica kanału roboczego: 2,8 mm. </t>
  </si>
  <si>
    <r>
      <t xml:space="preserve">  Zestaw do przezskórnej endoskopowej gastrostomii w wersji „Pull”, w rozmiarach: 20 Fr (6,67 mm) i 24 Fr (8 mm), wykonany z silikonu, z możliwością usunięcia zestawu przezskórnie (bez konieczności wykonywania endoskopii), zestaw wyposażony w port typu „Y” z niezależnymi portami do odżywiania i podawania leków, z klamrą pozwalającą na szczelne zamknięcie drenu. Zestaw zawiera: dren PEG, igłę z mandrynem, pętlę do przeciągania drutu, drut do przeciągania drenu PEG, skalpel, obłożenie z otworem, komplet gazików z otworem, 2. zewnętrzne nasadki zabezpieczające dren PEG, nożyczki i pean zakrzywiony </t>
    </r>
    <r>
      <rPr>
        <sz val="10"/>
        <rFont val="Tahoma"/>
        <family val="2"/>
        <charset val="238"/>
      </rPr>
      <t xml:space="preserve">(2 zestawy w opakowaniu).                                                                                      </t>
    </r>
  </si>
  <si>
    <t xml:space="preserve">Zestawy do opaskowania żylaków przełyku zawiera 7 podwiązek wykonanych z materiału hypoalergicznego (nie zawiera latexu), głowica wyposażona w metalową prowadnicę i zawór zwrotny z wejściem do podłączenia giętkiego drenu z przeznaczeniem do irygacji miejsca obliteracji, zestaw z mechaniczną i dźwiękową sygnalizacją momentu uwolnienia każdej podwiązki. Przystosowany do współpracy z endoskopami o średnicy: 8,6 - 11,5 mm. </t>
  </si>
  <si>
    <t>Papillotom igłowy - trójkanałowy, długość igły: 4 - 6 mm, średnica końcówki: 4,8 Fr, zalecany prowadnik: 0,035".</t>
  </si>
  <si>
    <t>Ustnik do gastroskopii w rozmiarach: 60 Fr, 54 Fr, dostępność wersji z retencją lub bez, opakowanie zawiera 100 szt.</t>
  </si>
  <si>
    <t>Cewnik do termicznej ablacji dróg żółciowych: elektroda o długości 2x8 mm oraz średnicy 8 Fr, długość cewnika 180 cm. kompatybilna z posiadanym w pracowni generatorem Erbe Vio</t>
  </si>
  <si>
    <t>Jednorazowy endoskop do choledoskopu terapeutycznego: pole widzenia 120 stopni, średnica końcówki dystalnej 10,5Fr; maksymalna średnica robocza 10,8Fr; długość robocza 214 cm; średnica kanłu roboczego 1,2mm. Wykonawca zobowiązany jest do użyczenia Zamawiającemu na okres realizacji umowy generatora kompatybilnego z zaoferowanymi endoskopami.</t>
  </si>
  <si>
    <t xml:space="preserve">Kleszcze biopsyjne współpraujące z jednorazowymi endoskopami choledeoskopu cyfrowego o średnicy zewnętrznej 1,0mm </t>
  </si>
  <si>
    <t>Koszyk 15mm współpracujący z jednorazowymi endoskopami choledoskopu cyfrowego</t>
  </si>
  <si>
    <t>Pętla 9mm współpracująca z jednorazowymi endoskopami choledoskopu cyfrowego</t>
  </si>
  <si>
    <t>Zestaw drenów do choledoskopu cyfrowego.</t>
  </si>
  <si>
    <t>Sonda do litotrypsji w drogach żółciowych - średnica 1.9 Fr, długość 375 cm. Wykonawca zobowiązany jest do użyczenia Zamawiającemu na okres realizacji umowy generatora kompatybilnego z zaoferowaną sondą.</t>
  </si>
  <si>
    <t>Wykonana ze stali kobaltowo chromowej, pokryta echogenicznym wzorem w kształcie litery ”V” wykonanym laserowo, zapewniającym zwiększoną widoczność w obrazie EUS. Unikalna, wieloostrzowa końcówka Trident z trzema ostrzami o zróżnicowanej długości i kącie ścięcia ułatwiające pobieranie próbek tkanek o wysokiej jakości histopatologicznej. Miejsce połączenia z endoskopem wykonane ze stali chirurgicznej. Mandryn wykonany z nitinolu wyposażony w klips pozwalający na jego spięcie w formie pętli po wyjęciu z igły. Średnica osłonki 1.8mm, regulowana długość osłonki igły w granicach +/- 4 cm. Długość wysunięcia igły w granicach 0 – 8 cm. Regulowana dlugość osłonki igły oraz igły z dokładnością co 1 mm. Regulacja za pomocą przycisków blokujących „Push and Lock”. Średnica 22 G. Długość robocza narzędzia od 1375 mm do 1415 mm. Igła pakowana w komplecie ze strzykawką podciśnieniową, z trójstopniową blokadą o pojemności 20 cc oraz zaworkiem odcinającym wyposażonym w Luer Lock.</t>
  </si>
  <si>
    <t>Igła aspiracyjna jednorazowego użytku, do wykonywania biopsji pod kontrolą USG; Igła o średnicy 19G, z otworem bocznym lub bez, końcówka igły wykonana z nitynolu, ostrze igły typu Menghini, doskonała widoczność w obrazie USG. Mandryn zaokrąglony, wykonany z nitynolu. Regulowana osłona od 0 do 5cm. Osłona igły wykonana ze zwojowanego metalu. Długość narzędzia: 1400mm, długość igły 80mm; śr. kanału roboczego: 2,8mm. W zestawie strzykawka 20ml i zawór odcinający. Opakowanie zawiera 5 szt.</t>
  </si>
  <si>
    <t> Igła aspiracyjna jednorazowego użytku, do wykonywania biopsji pod kontrolą USG; Igła o średnicy 22G, z otworem bocznym lub bez, końcówka igły wykonana z nitynolu, ostrze igły typu Menghini, doskonała widoczność w obrazie USG. Mandryn zaokrąglony, wykonany z nitynolu.Regulowana osłona od 0 do 5cm. Osłona igły wykonana ze zwojowanego metalu. Długość narzędzia: 1400mm, długość igły 80mm; śr. kanału roboczego: 2,8mm. W zestawie strzykawka 20ml i zawór odcinający. Opakowanie zawiera 5 szt.</t>
  </si>
  <si>
    <t>Igła aspiracyjne jednorazowego użytku 25G; do wykonywania biopsji FNA/FNB pod kontrolą USG; Igła o średnicy 25G, bez otworu bocznego, doskonała widoczność w obrazie USG, mandryn zaokrąglony,  Długość narzędzia: 1400mm, długość igły 80mm; śr. kanału roboczego: 2,8mm. W zestawie strzykawka 20ml i zawór odcinający. Opakowanie zawiera 5 szt.</t>
  </si>
  <si>
    <t>Osłonka dystalna do wideo-duodenoskopu TJF-Q190V, sterylna, jednorazowa. Op. 20 sztuk.</t>
  </si>
  <si>
    <t>Jednorazowy zestaw do wprowadzania protez 7Fr, długość narzędzia 1900mm, posiada haczyk C, zestaw składa się z cewnika popychającego, minimalna średnica kanału roboczego 3,2mm; maksymalna średnica prowadnicy 0,035''; 1 sztuka w opakowaniu</t>
  </si>
  <si>
    <t>Jednorazowa proteza samorozprężalna do dróg żółciowych pokryta silikonem na całej długości. Kształt typu "diabolo". Średnica protezy: 12, 14, 16 mm. Średnica kołnierzy: 24 – 26 – 28 mm, długość całkowita: 20, 30, 40 mm, od strony żołądka posiada lasso do repozycjonowania, długość aplikatora: 180 cm, średnica aplikatora: 3,5 mm (10,5 Fr), 9 złotych znaczników: po 3 na kołnierzach, 3 w części środkowej, z systemem kontroli punktu, po przekroczeniu, którego nie można wycofać protezy do aplikatora: znacznik radiologiczny i graficzny na aplikatorze. 1 szt. w opakowaniu.</t>
  </si>
  <si>
    <t>Klipsy jednorazowe, długość ramion klipsa: 7,5 mm, kąt rozwarcia ramion: 90 lub 135 stopni, możliwość warunkowego stosowania rezonansu magnetycznego (MRI)  40 szt. w opakowaniu.</t>
  </si>
  <si>
    <t>Igła jednorazowego użytku 19,22,25 G do biopsji aspiracyjnej pod kontrolą EUS (FNB), regulowana długość wysunięcia igły w granicach: od 0 mm do 80 mm, igła zaostrzona trójstorzkowo (posiadająca trzy ostrza na końcówce igły), wykonana ze stali kobaltowo - chromowej (rozmiar 19Ga wykonana cała z nitionlu) - na całej długości pokryta echogenicznym wzorem zapewniającym dobrą widoczność w obrazie EUS, osłonka o średnicy: 1,65 mm, mandryn wykonany z nitinolu, wyposażony w klips pozwalający na jego spięcie w formie pętli po wyjęciu z igły, długość robocza: 1375 mm - 1415 mm (regulacja długości osłonki w graniach +/- 4 cm), min. średnica kanału roboczego: 2,4 mm.</t>
  </si>
  <si>
    <t>Siatka do zbierania polipów, jednorazowego użytku, jałowa, z dostępną funkcją rotacji wokół własnej osi za pomocą pierścienia w obudowie rękojeści; średnica kanału 2,5 mm, długość 230cm; rozmiar 3x5,5cm. Narzędzie z dostępną manualną funkcją regulacji rozmiaru wielkości rozwarcia pętli w trzech rozmiarach: 10,20 oraz 30mm przy użyciu dedykowanego stopera wbudowanego w rękojeść.</t>
  </si>
  <si>
    <t>Sfinkterotom jednorazowego użytku, z niezależnymi kanałami dla prowadnika i podawania kontrastu, dł. robocza: 200 cm, dł. cięciwy tnącej: 20 i 30 mm, nos: 5 mm, średnica noska do wyboru: 3,9 mm, 4,4 mm, 4,9 mm.</t>
  </si>
  <si>
    <t>Szczypce biopsyjne jednorazowego użytku do usuwania ciał obcych; średnica narzędzia 2,4mm i 1,8mm, długość robocza 180 i 230 cm, zakończenie łyżeczek w kształcie aligatora lub ząb szczura, średnica rozwarcia szczęk: 4,5mm; 7mm; 8mm; 9mm. 1 op=5 sztuk.</t>
  </si>
  <si>
    <t>Endoskopowy węglowy tatuaż do trwałego oznaczania miejsc w ukł. pok. (opakowanie 10 strzykawek o poj. 5 ml).</t>
  </si>
  <si>
    <t>Pakiet nr 1 Akcesoria endoskopowe</t>
  </si>
  <si>
    <t>Pakiet nr 2 Akcesoria endoskopowe II</t>
  </si>
  <si>
    <t>Pakiet nr 3 Akcesoria endoskopowe III</t>
  </si>
  <si>
    <t>Pakiet nr 4 Akcesoria endoskopowe IV</t>
  </si>
  <si>
    <t>Opis</t>
  </si>
  <si>
    <t>Pakiet nr 5 Akcesoria endoskopowe V</t>
  </si>
  <si>
    <t>Pakiet nr 6 - Akcesoria endoskopowe VI</t>
  </si>
  <si>
    <t>Pakiet nr 8 Akcesoria endoskopowe VIII</t>
  </si>
  <si>
    <t>Pakiet nr 9 Akcesoria endoskopowe IX</t>
  </si>
  <si>
    <t>Pakiet nr 10 Akcesoria endoskopowe X</t>
  </si>
  <si>
    <t>Pakiet nr 11 Ankesoria endoskopowe XI</t>
  </si>
  <si>
    <t>Pakiet nr 12 Akcesoria endoskopowe XII</t>
  </si>
  <si>
    <t>Pakiet nr 13 Akcesoria endoskopowe XIII</t>
  </si>
  <si>
    <t>Kotwica do uchwycenia tkanki. Trzy wysuwane, zagięte ostrza do mocowania w twardych tkankach.</t>
  </si>
  <si>
    <t>Szczypce dwustronne. Zamykana strona prawa i lewa, niezależnie od siebie. Do mocowania brzegów perforacji.</t>
  </si>
  <si>
    <t>Cystotom jednorazowego użytku*, cewnik o średnicy: 6 Fr, 8,5 Fr, 10 Fr, zakończony metalowym pierścieniem koagulacyjnym. Uchwyt posiadający standardowe przyłącze HF. Długość narzędzia: 180 cm.</t>
  </si>
  <si>
    <t xml:space="preserve">Koszyk do ekstrakcji, twardy, wykonany z  nitinolu, z pamięcią kształtu, jednorazowego użytku, typu dormia oraz trapezoidalny, 4-drutowy oraz 6-drutowy, z pojedynczego drutu. Długości koszyków: 40 mm, 50 mm, 60 mm. Średnica osłonki: 2,8 mm. Do kanału roboczego: min. 3,8 mm. Funkcja rotacji. </t>
  </si>
  <si>
    <t xml:space="preserve">Cewnik do ECPW, jednorazowego użytku*, końcówka temperowana, lub metalowa kulka, śr. cewnika: 1,8 mm, akceptuje prowadnik 0,035", łącznik typu Y z uszczelką umożliwiającą podanie kontrastu bez usuwania prowadnika, kolorowe markery na końcówce dystalnej. </t>
  </si>
  <si>
    <t>33111710-1</t>
  </si>
  <si>
    <t>Wkład do strzykawki automatycznej: kompatybilne w 100% ze wstrzykiwaczem MARK V PROVIS MEDRAD, objętość 150 ml.</t>
  </si>
  <si>
    <t>Stent szyjny, hybrydowa struktura stentu, platynowe markery na końcach stentu, dostępne dwa rodzaje stentu, „taperowany” i prosty, długość systemu doprowadzającego 135 cm, długości: 20, 30, 40, 50, średnice dla stentu prostego od 4 do 10 mm, wymagane średnice graniczne, średnice dla stentu „taperowanego”, distal / proximal: 5 / 7, 6 / 8, 7 / 9, 7 / 10, 8 / 10.</t>
  </si>
  <si>
    <t>Cewnik z balonem do angioplastyki naczyń obwodowych: dostępne średnice od 3 do 12 mm (OTW), dostępne długości: 20, 25, 30, 40, 60, 80, 100, 150, 200 mm, ciśnienie nominalne 6 atm (dla balonu 3 mm ciśnienie nominalne 10 atm). Maksymalne dopuszczalne ciśnienie 10 atm. Długość systemu wprowadzającego: 80, 110, 135, 170 cm. Rozmiar katetera 5 F. Dla średnic balonu 3 - 6 mm możliwość stosowania systemu z prowadnikiem 0,025”. Dla systemu RX dostępne średnice od 1,25 do 7 mm, w tym od 1,25 do 4 mm średnice co 0,25 mm. Dla systemu RX możliwość użycia prowadnika 0,014”.</t>
  </si>
  <si>
    <t>Stent na balonie do naczyń obwodowych kobaltowo - chromowy, dostępne długości stentu: 16, 20, 25, 30, 35, 40, 45, 50, 60, 70, 80 mm, dostępne średnice stentu 4 - 10 mm, systemy wprowadzania 80, 110  i 135 cm. Utrata długości stentu podczas rozprężania poniżej 5%. Ciśnienie nominalne 6 atm, maksymalne dopuszczalne ciśnienie 10 atm.</t>
  </si>
  <si>
    <t>Introduktor długi do zabiegów obwodowych, zbrojony, w zestawie dodatkowo: igła angiograficzna 18G oraz rozszerzadło, dostępne długości od 55 cm do 90 cm, min. 5 różnych w przedziale, dostępne średnice od 5 do 8 F, dostępne introduktory ze zbrojeniem typu „coil” oraz pokryciem hydrofilnym, końcówka prosta i z krzywizną  „fajka”, możliwość zamówienia introduktora z markerem w końcu dystalnym.</t>
  </si>
  <si>
    <t>Cewniki diagnostyczne do badań naczyniowych, do wybiórczego kontrastowana naczyń, końcówka cewnika stabilna i atraumatyczna, wyprofilowana tak, aby umożliwiała wybiórcze zacewnikowanie tętnic, typy ukształtowania końcówki: Renal, Bentson, Headhunter, Newton, Mani, Multipurpose, Simmons, Sidewinder, J-Curve, Cobra, Shepard Hook, Celiac TrunkVertebral, Straight, Pigtail, cewnik zbudowany z poliuretanu, cewnik zbrojony oplotem stalowym, marker na końcu cewnika – „świecąca” w RTG końcówka cewnika, pokrycie hydrofilne, dobra sterowalność 1:1, średnica zewnętrzna 4F lub 4,1F, przy średnicy wewnętrznej = lub &gt; 0,042” i przepływie powyżej 16,7 ml/s, średnica zewnętrzna 5F, przy średnicy wewnętrznej = lub &gt; 0,048” i przepływie powyżej 21 m/s, średnica zewnętrzna 6F, przy średnicy wewnętrznej = lub &gt; 0,048” i przepływie powyżej 26 ml/s.</t>
  </si>
  <si>
    <t>Cewnik angiograficzny znakowany typu „Pig-Tail”, długość cewnika 65 cm, 70 cm, 110 cm, średnica cewnika 5F, od 6 do 8 otworów bocznych na końcu dalszym, znakowany złotymi markerami w dystalnym odcinku cewnika na odcinku przynajmniej 10 i/lub 20cm, markery dobrze widoczne w obrazie RTG, lokalizowane co 1 cm na znakowanym odcinku.</t>
  </si>
  <si>
    <t>Prowadniki obwodowe o pokryciu teflonowym, hydrofobowym lub z PTFE, typu Amplaz, końcówka prowadnika atraumatyczna giętka, prowadnik o trzonie stalowym pokryty PTFE lub teflonem,
prowadnik o ruchomym stalowym rdzeniu pokrytym teflonem, prowadniki sterowalne w ofercie, długości od 45 do 260 cm, średnica od 0,018” do 0,038”, dobre kontrastowanie w RTG.</t>
  </si>
  <si>
    <t>Introduktor długi do badań naczyniowych, średnica F5, F6, F7, F8, F9 - dł. 55 cm bez mini prowadnika oraz z widocznym markerem na końcu koszulki, średnica F6, F7, F8 - długość 90 cm bez mini prowadnika oraz z widocznym markerem na końcu koszulki. Duża średnica wewnętrzna przy zminimalizowanej grubości ścian koszulki, zatrzask pomiędzy dilatatorem i koszulką, silikonowa zastawka uszczelniająca, pokrycie koszulki z zewnątrz oraz ścian kanału wewnętrznego silikonem, duża odporność na zagięcie, dilatator stopniowo zwężający się w odcinku dystalnym i odpowiednio wyprofilowany koniec koszulki, co ogranicza uraz podczas przechodzenia przez tkanki i ścianę naczynia, marker 3 mm na końcu koszulki dobrze widoczny w obrazie RTG, koszulka zbrojona oplotem stalowym.</t>
  </si>
  <si>
    <t>Introduktory z markerem, średnica F4, F5, F5,5 , F6, F6,5 , F7, F8 - długość 5,5 cm z mini prowadnikiem, średnica F4, F5, F5,5 , F6, F6,5 , F7, F7,5 , F8, F8,5 , F9, F10, F11 - długość 11 cm z mini prowadnikiem, średnica F4, F5, F5,5 , F6, F 6,5, F7, F8 - długość 5,5 cm z mini prowadnikiem oraz widocznym markerem na końcu koszulki, średnica F4, F5, F6, F7, F8, F9, F10, F11 - długość 11 cm z mini prowadnikiem oraz widocznym markerem na końcu koszulki, duża średnica wewnętrzna przy zminimalizowanej grubości ścian koszulki, zatrzask pomiędzy dilatatorem i koszulką, silikonowa zastawka uszczelniająca, pokrycie koszulki z zewnątrz oraz ścian kanału wewnętrznego silikonem, duża odporność na zagięcie, dilatator stopniowo zwężający się w odcinku dystalnym i odpowiednio wyprofilowany koniec koszulki, co ogranicza uraz podczas przechodzenia przez tkanki i ścianę naczynia, marker 3 mm na końcu koszulki dobrze widoczny w obrazie RTG, koszulka zbrojona oplotem stalowym.</t>
  </si>
  <si>
    <t>Rozszerzacze naczyniowe, średnica od 4F do 9F, akceptujące prowadnik 0,035”, dł. 17 cm.</t>
  </si>
  <si>
    <t>Przedłużacze wysokociśnieniowe dł. 25 - 120 cm, giętkie, wykonane z przezroczystego poliuretanu, zbrojone, wytrzymujące ciśnienia do 1200 psi, końcówki typu Luer, odporne na zginanie, stosowane przy wysokim ciśnieniu wstrzykiwanego płynu, długości od 25 cm do 120 cm.</t>
  </si>
  <si>
    <t>Filtr przeciwzatorowy do żyły głównej, stało-czasowy, możliwość usunięcia filtru do 12 dni po implantacji lub implantacja na stałe, filtr zbudowany ze szkieletu nitinolowego, konstrukcja koszyczka filtru symetryczna, SDS (system wprowadzający) 6F, filtr samorozprężalny z termiczną pamięcią kształtu, filtr stosowany uniwersalnie (femoral, jugular), z podwójnym filtrowaniem, prowadnik filtru pokryty PTFE i teflonem 0,035” z 3 mm końcówką w kształcie J, 150 lub 260 cm długości, koszulka wprowadzająca 6F z markerem na końcówce, dobrze widocznym w obrazie RTG, możliwość wprowadzenia przez śluzę 7F, zestaw do usuwania.</t>
  </si>
  <si>
    <t>Prowadniki obwodowe o pokryciu teflonowym, hydrofobowym lub z PTFE, końcówka prowadnika atraumatyczna giętka, prosta, J-curve, prowadnik o trzonie stalowym pokryty PTFE lub teflonem, prowadnik o ruchomym stalowym rdzeniu pokrytym teflonem,  prowadniki sterowalne w ofercie, długości od 45 do 260 cm, średnica od 0,014”, 0,018” 0,035”, 0,038”, dobre kontrastowanie w RTG.</t>
  </si>
  <si>
    <t>Prowadniki angioplastyczne sterowalne, hydrofobowe, średnica prowadnika 0,018” i  0,035”, długość prowadnika 180 cm i 300 cm, platynowy oplot (dobrze kontrastujący w promieniach RTG) o długości 5 cm, 8 cm, 14 cm, długość końcowych odcinków do kształtowania 4 cm, 8 cm oraz 14 cm. Prowadnik oferowany w kształtach końcówki: „J”, Angled i prosty, miękka atraumatyczna końcówka typu Super Soft, Soft oraz Standard, pokrycie PTFE lub teflonem. Dobra manewrowalność, dobre kontrastowanie końcówki w obrazie RTG, dostępne prowadniki o zmiennej średnicy 0,022” - 0,035”- 0,022”.</t>
  </si>
  <si>
    <t>Cewnik prowadzący z zastawką hemostatyczną typu contralateral, dł. 55 cm, z widocznym markerem na końcu.</t>
  </si>
  <si>
    <t>Prowadnik obwodowy 0,014", końcówka prowadnika atraumatyczna giętka, prosta, J-curve, prowadnik o trzonie stalowym pokryty PTFE lub teflonem, prowadnik o ruchomym stalowym rdzeniu pokrytym teflonem, prowadniki sterowalne w ofercie, długości od 45 do 260 cm, średnica od 0,014”, dobre kontrastowanie w RTG.</t>
  </si>
  <si>
    <t>Stent szyjny, stent samorozprężalny z termiczną pamięcią kształtu, wykonany z jednego kawałka nitinolu, wycięty laserowo bez łączeń przy pomocy lutów bądź spawów, o bardzo giętkich przęsłach, długość systemu wprowadzającego 135 cm, średnica systemu wprowadzającego 6F, średnica kanału wewnętrznego 0,014”, system monorail, średnica stentu 5 mm, 6 mm, 7 mm, 8 mm, 9 mm, 10 mm, długość stentu 20 mm, 30 mm, 40 mm, dobra widoczność systemu wprowadzającego w obrazie RTG, markery systemu wprowadzającego oznaczające końce stentu dobrze widoczne w RTG, pozwalające kontrolować implantację stentu, segmentowa budowa stentu umożliwiająca dobre dostosowanie się samego stentu do krzywizn naczynia, małe skracanie stentu podczas implantacji, duża odporność na zgniatanie, duża siła radialna stentu.</t>
  </si>
  <si>
    <t>Prowadnik z filtrem do neuroprotekcji, prowadnik 0,014" o długości 190 cm oraz 300 cm z platynową miękką kształtowalną końcówką. Prowadnik umieszczony w sposób niecentryczny wobec koszyka filtra. Koszyk filtra umocowany w sposób ruchomy gwarantujący obrót na prowadniku. Filtr w postaci pętli nitinolowej samorozprężalnej z koszykiem / membraną o porowatości 110 mikronów. Jeden rozmiar dopasowujący się do różnych średnic naczynia w zakresie od 3,5 do 5,5 mm. Koszulka dostawcza w systemie monorail o profilu przejścia 3,2 F.</t>
  </si>
  <si>
    <t>FlowSwitch, przełącznik wysokociśnieniowego przepływu uruchamiany jedna ręką. Ciśnienie przepływu w pozycji otwartej do 7,24 kPa. Dostępne dwa rodzaje przejściówek: przedni „męski”, tylny „damski”.</t>
  </si>
  <si>
    <t>Stent szyjny samorozprężalny metalowy. Stent dostosowany do naczyń szyjnych. Stent samorozprężalny wykonany ze stopu stali z kobaltem. System dostawczy akceptujący prowadnik 0,014”, monorail. Długość cewnika dostawczego 135 cm. Średnica systemu dostawczego 5 oraz 5,9 F. Stent pleciony w kształt tubularnej siatki (mesh) o geometrii zamkniętych cel. Stent o dużej elastyczności, miękkości i możliwości dopasowania do kształtu naczynia i jego zmieniającej się średnicy (tętnica szyjna wspólna, tętnica szyjna wewnętrzna). Stent z możliwością ponownego złożenia - całkowicie repozycjonowalny. Średnice: 4 - 10mm, długości: 30 / 40 / 50mm. Dobra widoczność stentu we fluoroskopie, bez markerów.</t>
  </si>
  <si>
    <t>Cewnik balonowy do tetnicy szyjnej monorail i ultra-soft. Cewnik w systemie RX o długości 80 cm – 150 cm. Kompatybilne z prowadnikiem 0,014” i 0,018”. Średnice: od 1,5 mm do 7 mm (co 0,5 mm) i 8 mm. Długości: 10 / 15 / 20 / 30 / 40 / 60 mm. Kompatybilne z koszulką 4F lub 5F w zależności od średnicy. Ciśnienie nominalne 6 atm, RBP 14 atm.</t>
  </si>
  <si>
    <t xml:space="preserve">Stent samorozprężalny wykonany z nitinolu w technice wycinania laserowego z jednego kawałka tuby. Stent o zamkniętych celach na obu końcach i otwartych celach w części środkowej. 
Średnice stentu: 5 - 14 mm. Długości stentu: 20 - 120 mm. Długości systemu wprowadzającego: 75 cm i 120 cm. Kompatybilny z prowadnikiem 0,035”, kompatybilny z koszulką wprowadzającą 6 F dla wszystkich rozmiarów. Markery na końcach: 4 lub 5 markerów na każdym z końców w zależności od rozmiaru.  </t>
  </si>
  <si>
    <t>Nitilowy stent samorozprężalny do naczyń mózgowych, rozmiary: 
- 3,5 x 15 mm, 3,5 x 20 mm, 3,5 x 25 mm, 3,5 x 30 mm, 3,5 x 35 mm, 
- 4,5 x 15 mm, 4,5 x 20 mm, 4,5 x 25 mm, 4,5 x 30 mm, 4,5 x 35 mm,
- 6,5 x 20 mm, 6,5 x 25 mm, 6,5 x 30 mm, 6,5 x 35 mm. Dopasowujący się do naczyń o średnicy od 1,5 do 6,0 mm, średnica stentu 4,5 mm dla naczyń o średnicy &gt;3,0&lt;4,0, laserowo cięty stent zamkniętokomórkowy o atraumatycznej końcówce, posiadający trzy dystalne oraz trzy proksymalne złote markery, trzy markery na prowadniku ułatwiające pozycjonowanie stentu (dystalny, centralny oraz proksymalny), stent repozycjonowalny do 90% uwolnienia, wysoka elastyczność stentu dzięki budowie asymetrycznych komórek, dokładne pozycjonowanie z możliwością wycofania produktu.</t>
  </si>
  <si>
    <t>System kierunkowej aterektomii wewnątrznaczyniowej. Cewnik ze zintegrowanym ostrzem rotującym, do wycinania zwapniałej blaszki miażdżycowej wewnątrz naczynia. Aterotom wyposażony w cztery widiowe ząbki na krawędzi ostrza. Cewniki w 2 rozmiarach umożliwiające aterektomię tętnic o rozmiarach od 3,5 mm do 7 mm. Cewnik o długości 110 / 113 cm, kompatybilny z koszulką 8 F. Zestaw napędowy jednorazowy, zasilany bateryjnie.</t>
  </si>
  <si>
    <t>Pętla do usuwania ciał obcych. Pętla wykonana w postaci nitinolowego prowadnika, zakończonego odchodzącą pod kątem 90 stopni w części dystalnej pętlą. Pętla wykonana z pozłacanego drutu wolftamowego. W komplecie cewnik prowadzący dostosowany do wymiaru pętli. Rozmiary pętli: 1. pętla standardowa: średnice 5 / 10 / 15 / 20 / 25 / 30 / 35 mm, długości prowadnika 65 lub 120 cm, cewnik prowadżacy 4 lub 6 F, 2. mikropętla: średnice 2 / 4 / 7 mm, długości prowadnika 175 / 200 cm, cewnik prowadzący 3,0/2,3 F prox/dyst.</t>
  </si>
  <si>
    <t>Stent montowany na balonie, stent obwodowy wykonany ze stali medycznej w technice wycinania z tuby. Stent dostarczany na cewniku balonowym o długości korpusu 80 oraz 135 cm, kompatybilny z prowadnikiem 0,035”. Stent posiadający po 4 tantalowe markery na końcach stentu, rozmiary stentu 5 / 6 / 7 / 8 / 9 / 10 mm, długości 12 / 17 / 27 / 37 / 57 mm. Stenty do rozmiaru 8 x 57 mm włącznie kompatybilne z introducerem 6F powyżej 8 x 57 - 7F. RBP 12 atm, tabela rozprężalnosci dołączona do opakowania, możliwość użycia tablicy w sterylnym polu. Balon systemu dostawy złożony w pięć zakładek.</t>
  </si>
  <si>
    <t>Cewnik balonowy obwodowy, długość cewnika 40 / 80 / 130 / 135 cm. Kompatybilny z koszulką 5, 6, 7 F w zależności od średnicy balonu. Rozmiary balonu: średnica 3 / 4 / 5 / 6 / 7 - długości balonu 20 / 30 / 40 / 60 / 80 / 100 / 120 / 150 / 200 mm,
dodatkowo długości 250 mm oraz 300 mm dla średnic 4, 5, 6 mm,     średnica 8 i 9 mm - długości: 20, 30, 40, 60, 80 mm, średnica 10 mm – długości: 20,30,40,60 mm, średnica 12 mm
– długości: 20, 40, 60 mm. Ciśnienie nominalne 7, 8, 10 atm w zależności od średnicy balonu, RBP 10 - 20 bar. Pokrycie hydrofilne cewnika, 2 doskonale widoczne w skopi markery platynoirydowe.</t>
  </si>
  <si>
    <t>Stent szyjny, stent wykonany z nitinolu, w postaci tuby, posiadający tantalowe markery na końcach, typu otwartokomórkowego. Stent dostarczany w cewniku typu: „rapid exchange” kompatybilnym z cewnikiem prowadzącym 6 F, dla wszystkich rozmiarów, kompatybilny z prowadnikiem 0,014”. Stenty proste o rozmiarach 6 / 7 / 8 / 9 / 10 m i długościach 20 / 30 / 40 / 60 mm. Stenty zwężające się o rozmiarach 8 x 6 m oraz 10 x 7 mm i długościach 30 / 40 mm. Stenty zwężające się posiadające dodatkowy marker na cewniku wewnętrznym systemu dostawczego obrazujący segment środkowy stentu między częścią węższą, a szerszą. Stent o zerowej skracalności, wyposażony w system zapobiegający przemieszczeniu stentu dystalnie podczas otwierania.</t>
  </si>
  <si>
    <t>Stent samorozprężalnt do naczyń obwodowych 200mm. 
Stent obwodowy niskoprofilowy wycinany z tuby nitinolowej
- kompatybilny z prowadnikiem 0,035” i introduktorem 5F dla średnic 5, 6, 7, 8mm
- kompatybilny z prowadnikiem 0,035” i introduktorem 6F dla średnic 9, 10, 12, 14mm
- długości 20, 30, 40, 60, 80, 100, 120, 150 oraz 200mm
- długość systemu dostarczającego 80cm, 120cm oraz 150cm
- tantalowe markery na obu końcach stentu i na systemie dostawczym</t>
  </si>
  <si>
    <t>Strzykawka ciśnieniowa z manometrem o pojemności 20 cc, zakres atmosfer 0 – 25 AT.</t>
  </si>
  <si>
    <t>Prowadnik hydrofilny nitinolowy, 180 - 300, standardowe, półsztywne, sztywne, średnice od 0,018” do 0,038”, długości od 50 do 300 cm, dostępne różne długości ściętej końcówki rdzenia, końcówka prosta, zagięta 45 stopni, typu J, krzywizna Bolia. Rdzeń nitinolowy zatopiony w poliuretanie, wykonany z jednego kawałka, odporny na odkształcenia i na załamanie. W poliuretanie dodatkowo zatopione nitki wolframowe. Trwała powłoka hydrofilna na całej długości, atraumatyczna, miękka końcówka, z pamięcią kształtu, dostępne w wersji o standardowej sztywności, półsztywnej i sztywnej, dostępne w opcji z kształtowalną końcówką.</t>
  </si>
  <si>
    <t xml:space="preserve">Urządzenie do zamykania miejsca nakłucia tętnicy udowej po koszulkach o średnicach od 5 do 8 F, zbudowane z materiałów biowchłanialnych - polimerowa kotwica od strony światła naczynia i kolagen od strony przydanki, materiał wchłaniający się do 90 dni. </t>
  </si>
  <si>
    <t>Urządzenie do zamykania miejsca nakłucia tętnicy udowej po koszulkach o średnicach od 5 do 7 Fr, biodegradowalne polimerowe dyski od wewnątrz i zewnątrz naczynia, połączone nicią, materiał wchłaniający się do 90 dni.</t>
  </si>
  <si>
    <t>Pakiet nr 14 - Sterylny jednorazowy wkład do strzykawki automatycznej</t>
  </si>
  <si>
    <t xml:space="preserve">Pakiet nr 15 - Sprzęt interwencyjny </t>
  </si>
  <si>
    <t xml:space="preserve">Pakiet nr 16 - Sprzęt diagnostyczny </t>
  </si>
  <si>
    <t xml:space="preserve">Pakiet nr 17 - Sprzęt interwencyjny II  </t>
  </si>
  <si>
    <t xml:space="preserve">Pakiet nr 18 - Zestaw do stentowania naczyń mózgowych         </t>
  </si>
  <si>
    <t xml:space="preserve">Pakiet nr 19 - Sprzęt interwencyjny III        </t>
  </si>
  <si>
    <t>Pakiet nr 20 - Sprzęt interwencyjny IV</t>
  </si>
  <si>
    <t xml:space="preserve">Pakiet nr 21 - Sprzęt diagnostyczny II     </t>
  </si>
  <si>
    <t xml:space="preserve">SZCZEGÓŁOWA OFERTA CENOWA                                                                            Załącznik nr 2 </t>
  </si>
  <si>
    <t>Znak sprawy: 33/2022</t>
  </si>
  <si>
    <t>SZCZEGÓŁOWA OFERTA CENOWA                                                                            Załącznik nr 2 do SWZ</t>
  </si>
  <si>
    <t xml:space="preserve"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obrazie fluoroskopowym; ; długość narzędzia 1700mm; długość noska 3mm; długość cięciwy 20mm; średnica końcówki narzędzia 1,5mm (4,5Fr); maksymalna średnica części wprowadzanej do endoskopu 2,5mm; kompatybilny z minimalnym kanałem roboczym endoskopu 2,8mm; maksymalna średnica współpracującej prowadnicy 0,035'' (0,89mm); 1 sztuka w opakowaniu </t>
  </si>
  <si>
    <t>Szczypce biopsyjne jednorazowego użytku, łyżeczki owalne z ząbkami lub bez, z okienkiem, z igłą mocującą lub bez igły, łyżeczki uchylne do biopsji stycznych, łyżeczki wykonane ze stali nierdzewnej o dwustopniowym ścięciu, teflonowa osłonka bezpieczna dla kanałów biopsyjnych endoskopów, długość narzędzia: 1550 lub 2300 mm, maksymalna średnica części wprowadzenej do endoskopu: 2,45 mm, minimalna średnica kanału roboczego: 2,8 mm. W opakowaniu 20 szt. oddzielnie zapakowanych w sterylne pakiety szczypiec, sterylizowane metodą napromieniowania promieniami gamma.</t>
  </si>
  <si>
    <r>
      <t>Jednorazowy koszyk do usuwania złogów, małych kamieni i ciał obcych w obrębie przewodów żółciowych, typ 4 lub 8-drutowy, minimalna średnica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kanału roboczego</t>
    </r>
    <r>
      <rPr>
        <sz val="10"/>
        <color rgb="FF000000"/>
        <rFont val="Tahoma"/>
        <family val="2"/>
        <charset val="238"/>
      </rPr>
      <t>: 3,7 mm, maksymalna średnica współpracującej prowadnicy: 0,035'' (0,89 mm), szerokość rozłożonego koszyka: 22 lub 20 mm, długość robocza narzędzia: 1900 mm, na końcówce dystalnej znajduje się specjalne oczko, które umożliwia wprowadzanie koszyka po prowadnicy, narzędzie kompatybilne z litotryptorem awaryjnym, posiada port iniekcyjny, posiada zaczep C umożliwiający mocowanie do rękojeści endoskopu, dostarczany w sterylnym pakiecie, gotowy do użytku, 1 szt. w opakowaniu.</t>
    </r>
  </si>
  <si>
    <r>
      <t xml:space="preserve">Jednorazowy koszyk do usuwania złogów, małych kamieni i ciał obcych w obrębie przewodów żółciowych, typ 4 lub 8-drutowy, minimalna średnica </t>
    </r>
    <r>
      <rPr>
        <sz val="10"/>
        <rFont val="Tahoma"/>
        <family val="2"/>
        <charset val="238"/>
      </rPr>
      <t>kanału roboczego</t>
    </r>
    <r>
      <rPr>
        <sz val="10"/>
        <color rgb="FF000000"/>
        <rFont val="Tahoma"/>
        <family val="2"/>
        <charset val="238"/>
      </rPr>
      <t>: 2,8 mm, szerokość rozłożonego koszyka: 22 lub 20 mm, długość robocza narzędzia: 1900 mm, zaokrąglona końcówka dystalna uławia wejście do przewodów żółciowych, posiada funkcję rotacji, narzędzie kompatybilne z litotryptorem awaryjnym, posiada port iniekcyjny, posiada zaczep C umożliwiający mocowanie do rękojeści endoskopu, dostarczany w sterylnym pakiecie, gotowy do użytku, 1 szt. w opakowaniu.</t>
    </r>
  </si>
  <si>
    <r>
      <t xml:space="preserve"> </t>
    </r>
    <r>
      <rPr>
        <sz val="10"/>
        <rFont val="Tahoma"/>
        <family val="2"/>
        <charset val="238"/>
      </rPr>
      <t>Jednorazowy zestaw do wprowadzania protez 8,5Fr lub 10Fr (do wyboru przez zamawiającego) typu one-action, długość narzędzia 1900mm, posiada haczyk C, posiada pokrętło umożliwiające zablokowanie odległości między cewnikiem prowadzącym a końcówką dystalną protezy;  maksymalna średnica prowadnicy 0,035''; 1 sztuka w opakowaniu</t>
    </r>
  </si>
  <si>
    <r>
      <t xml:space="preserve"> </t>
    </r>
    <r>
      <rPr>
        <sz val="10"/>
        <rFont val="Tahoma"/>
        <family val="2"/>
        <charset val="238"/>
      </rPr>
      <t>Proteza samorozprężalna do dróg żółciowych, pokrywana silikonem, wykonana z nitinolu. Posiada listki zapobiegające migracji. Długość protezy 40, 60, 80, 100, 120 mm, średnica 10mm;  posiada 14 złotych znaczników: po 4 na kołnierzach, 4 w części środkowe i 2 na listkach. Znacznik radiologiczny i graficzny na aplikatorze. Aplikator o długości 180cm. Proteza kompatybilna z prowadnicą 0,035 cala; 1 sztuka w opakowaniu;</t>
    </r>
  </si>
  <si>
    <r>
      <t xml:space="preserve">Proteza samorozprężalna do dróg żółciowych, niepowlekana, wykonana z nitynolu; wprowadzana przez endoskop; złote znaczniki radiologiczne:  na końcach i na środku; długość całkowita 40, </t>
    </r>
    <r>
      <rPr>
        <sz val="10"/>
        <rFont val="Tahoma"/>
        <family val="2"/>
        <charset val="238"/>
      </rPr>
      <t>50,</t>
    </r>
    <r>
      <rPr>
        <sz val="10"/>
        <color rgb="FF000000"/>
        <rFont val="Tahoma"/>
        <family val="2"/>
        <charset val="238"/>
      </rPr>
      <t xml:space="preserve"> 60, 80, 100mm, średnica 8 - 10mm ; aplikator o długości 180 cm ; posiada podwójny system kontroli punktu, po przekroczeniu którego nie można wycofać protezy do aplikatora: znacznik radiologiczny i graficzny na aplikatorze; dobra widoczność fluoroskopowa, system antymigracyjny w postaci rozszerzanych kołnierzy</t>
    </r>
  </si>
  <si>
    <r>
      <t xml:space="preserve">Proteza samorozprężalna do dróg żółciowych, powlekana, wykonana z nitynolu; wprowadzana przez endoskop;  złote znaczniki radiologiczne:  na końcach i  na środku; lasso, długość całkowita 40, </t>
    </r>
    <r>
      <rPr>
        <sz val="10"/>
        <rFont val="Tahoma"/>
        <family val="2"/>
        <charset val="238"/>
      </rPr>
      <t>50</t>
    </r>
    <r>
      <rPr>
        <sz val="10"/>
        <color rgb="FF000000"/>
        <rFont val="Tahoma"/>
        <family val="2"/>
        <charset val="238"/>
      </rPr>
      <t>, 60, 80, 100mm, średnica 8- 10 mm; aplikator o długości 180 cm.  posiada podwójny system kontroli punktu, po przekroczeniu którego nie można wycofać protezy do aplikatora: znacznik radiologiczny i graficzny na aplikatorze. Dobra widoczność fluoroskopowa, system antymigracyjny w postaci rozszerzanych kołnierzy</t>
    </r>
  </si>
  <si>
    <r>
      <t>Proteza do dróg żółciowych - samorozprężalna, pokrywana silikonem, w silikonowej powłoce znajdują się otwory umożliwiające odpływ żółci, wykonana z nitinolu. Posia</t>
    </r>
    <r>
      <rPr>
        <sz val="10"/>
        <rFont val="Tahoma"/>
        <family val="2"/>
        <charset val="238"/>
      </rPr>
      <t>da kołnierze zapobiegające migracji i 1 lasso do usuwania, wykonane z polipropylenu. Lasso posiada złoty znacznik radiologiczny. Długość całkowita protezy: 40, 50, 60, 80, 100 mm, średnica: 8 lub 10 mm. Aplikator o długości: 180 cm i średnicy: 8 Fr (2,66 mm). Proteza kompatybilna z prowadnicą: 0,035 cala, posiada 9 złotych znaczników: po 3 na kołnierzach, 3 w części środkowej, proteza usuwalna, posiada podwójny system kontroli punktu, po przekroczeniu którego nie można wycofać protezy do aplikatora: znacznik radiologiczny i graficzny na aplikatorze, 1 szt. w opakowaniu.</t>
    </r>
  </si>
  <si>
    <t xml:space="preserve">Filtr do neuroprotekcji, dostępne dwa systemy RX (długośc prowadnika 170 cm) i OTW  (długośc prowadnika 300 cm), średnice „parasola”: 4, 5, 6, 7, 8 mm, markery na końcu dystalnym i proksymalnym „parasola” oraz na ramionach dla dobrej wizualizacji położenia oraz otwarcia systemu. Wielkośc otworów 100 – 120  mikrometrów. Obecność markera na dystalnym końcu systemu wyprowadzającego, umożliwiającego precyzyjne określenie położenia i stopnia złożenia „parasola”.                                                         </t>
  </si>
  <si>
    <t>……………………… dnia ………………………...</t>
  </si>
  <si>
    <t>……………………dnia …………………………………..</t>
  </si>
  <si>
    <t>………………………. dnia …………………………...</t>
  </si>
  <si>
    <t>………………………….. dnia ………………………..</t>
  </si>
  <si>
    <t>Nazwa dokumentu dopuszczającego zaoferowany produkt do użytku szpitalnego</t>
  </si>
  <si>
    <r>
      <t>Pakiet nr 7 - Akcesoria endoskopowe VI</t>
    </r>
    <r>
      <rPr>
        <b/>
        <i/>
        <sz val="10"/>
        <color rgb="FF0000FF"/>
        <rFont val="Tahoma"/>
        <family val="2"/>
        <charset val="238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</si>
</sst>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zł&quot;_-;\-* #,##0.00\ &quot;zł&quot;_-;_-* &quot;-&quot;??\ &quot;zł&quot;_-;_-@_-"/>
    <numFmt numFmtId="164" formatCode="#,##0.00&quot; zł&quot;"/>
    <numFmt numFmtId="165" formatCode="0&quot;.&quot;"/>
    <numFmt numFmtId="166" formatCode="#,##0.00&quot;     &quot;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&quot; &quot;[$zł-415];[Red]&quot;-&quot;#,##0.00&quot; &quot;[$zł-415]"/>
    <numFmt numFmtId="169" formatCode="_-* #,##0.00\ [$zł-415]_-;\-* #,##0.00\ [$zł-415]_-;_-* &quot;-&quot;??\ [$zł-415]_-;_-@_-"/>
    <numFmt numFmtId="170" formatCode="#,##0.00\ &quot;zł&quot;"/>
    <numFmt numFmtId="171" formatCode="[$-415]General"/>
    <numFmt numFmtId="172" formatCode="#,##0.00&quot; zł &quot;;#,##0.00&quot; zł &quot;;&quot;-&quot;#&quot; zł &quot;;@&quot; &quot;"/>
    <numFmt numFmtId="173" formatCode="&quot; &quot;#,##0.00&quot; zł &quot;;&quot;-&quot;#,##0.00&quot; zł &quot;;&quot; -&quot;#&quot; zł &quot;;&quot; &quot;@&quot; &quot;"/>
    <numFmt numFmtId="174" formatCode="[$-415]0.00"/>
    <numFmt numFmtId="175" formatCode="#,##0.00&quot;      &quot;;#,##0.00&quot;      &quot;;&quot;-&quot;#&quot;      &quot;;@&quot; &quot;"/>
    <numFmt numFmtId="176" formatCode="&quot; &quot;#,##0.00&quot; zł &quot;;&quot;-&quot;#,##0.00&quot; zł &quot;;&quot;-&quot;#&quot; zł &quot;;&quot; &quot;@&quot; &quot;"/>
    <numFmt numFmtId="177" formatCode="#,##0.00&quot; zł &quot;;#,##0.00&quot; zł &quot;;&quot;-&quot;#&quot; zł &quot;;&quot; &quot;@&quot; &quot;"/>
    <numFmt numFmtId="178" formatCode="[$-415]0%"/>
    <numFmt numFmtId="179" formatCode="&quot; &quot;#,##0.00&quot; &quot;[$zł-415]&quot; &quot;;&quot;-&quot;#,##0.00&quot; &quot;[$zł-415]&quot; &quot;;&quot;-&quot;00&quot; &quot;[$zł-415]&quot; &quot;;&quot; &quot;@&quot; &quot;"/>
    <numFmt numFmtId="180" formatCode="&quot; &quot;#,##0.00&quot; &quot;[$zł-415]&quot; &quot;;&quot;-&quot;#,##0.00&quot; &quot;[$zł-415]&quot; &quot;;&quot; -&quot;#&quot; &quot;[$zł-415]&quot; &quot;;&quot; &quot;@&quot; &quot;"/>
    <numFmt numFmtId="181" formatCode="#,##0_ ;\-#,##0\ "/>
  </numFmts>
  <fonts count="61">
    <font>
      <sz val="11"/>
      <color rgb="FF00000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Arial CE"/>
      <charset val="238"/>
    </font>
    <font>
      <b/>
      <i/>
      <sz val="16"/>
      <color rgb="FF000000"/>
      <name val="Arial CE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 CE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8"/>
      <color indexed="8"/>
      <name val="Tahoma"/>
      <family val="2"/>
      <charset val="238"/>
    </font>
    <font>
      <sz val="11"/>
      <color indexed="8"/>
      <name val="Arial CE"/>
    </font>
    <font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000000"/>
      <name val="Liberation Sans1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80008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993300"/>
      <name val="Czcionka tekstu podstawowego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7F7F7F"/>
      <name val="Czcionka tekstu podstawowego"/>
      <charset val="238"/>
    </font>
    <font>
      <i/>
      <sz val="11"/>
      <color rgb="FF7F7F7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0"/>
      <color rgb="FF000000"/>
      <name val="Tahoma"/>
      <family val="2"/>
    </font>
    <font>
      <sz val="8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0"/>
      <color rgb="FF0000FF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CCFFFF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CCFFCC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286">
    <xf numFmtId="0" fontId="0" fillId="0" borderId="0"/>
    <xf numFmtId="167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168" fontId="8" fillId="0" borderId="0" applyBorder="0" applyProtection="0"/>
    <xf numFmtId="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7" fillId="0" borderId="0"/>
    <xf numFmtId="168" fontId="17" fillId="0" borderId="0"/>
    <xf numFmtId="0" fontId="21" fillId="0" borderId="0"/>
    <xf numFmtId="0" fontId="22" fillId="0" borderId="0" applyNumberFormat="0" applyFill="0" applyBorder="0" applyProtection="0"/>
    <xf numFmtId="0" fontId="24" fillId="0" borderId="0" applyNumberFormat="0" applyFill="0" applyBorder="0" applyProtection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28" fillId="0" borderId="0" applyFont="0" applyBorder="0" applyProtection="0"/>
    <xf numFmtId="0" fontId="29" fillId="0" borderId="0" applyNumberFormat="0" applyBorder="0" applyProtection="0"/>
    <xf numFmtId="171" fontId="30" fillId="0" borderId="0" applyBorder="0" applyProtection="0"/>
    <xf numFmtId="0" fontId="3" fillId="0" borderId="0"/>
    <xf numFmtId="173" fontId="28" fillId="0" borderId="0" applyFont="0" applyBorder="0" applyProtection="0"/>
    <xf numFmtId="9" fontId="3" fillId="0" borderId="0" applyFont="0" applyFill="0" applyBorder="0" applyAlignment="0" applyProtection="0"/>
    <xf numFmtId="172" fontId="28" fillId="0" borderId="0" applyFont="0" applyBorder="0" applyProtection="0"/>
    <xf numFmtId="0" fontId="30" fillId="15" borderId="0" applyNumberFormat="0" applyBorder="0" applyProtection="0"/>
    <xf numFmtId="171" fontId="30" fillId="15" borderId="0" applyBorder="0" applyProtection="0"/>
    <xf numFmtId="171" fontId="30" fillId="15" borderId="0" applyBorder="0" applyProtection="0"/>
    <xf numFmtId="0" fontId="30" fillId="16" borderId="0" applyNumberFormat="0" applyBorder="0" applyProtection="0"/>
    <xf numFmtId="171" fontId="30" fillId="16" borderId="0" applyBorder="0" applyProtection="0"/>
    <xf numFmtId="171" fontId="30" fillId="16" borderId="0" applyBorder="0" applyProtection="0"/>
    <xf numFmtId="0" fontId="30" fillId="4" borderId="0" applyNumberFormat="0" applyBorder="0" applyProtection="0"/>
    <xf numFmtId="171" fontId="30" fillId="4" borderId="0" applyBorder="0" applyProtection="0"/>
    <xf numFmtId="171" fontId="30" fillId="4" borderId="0" applyBorder="0" applyProtection="0"/>
    <xf numFmtId="0" fontId="30" fillId="17" borderId="0" applyNumberFormat="0" applyBorder="0" applyProtection="0"/>
    <xf numFmtId="171" fontId="30" fillId="17" borderId="0" applyBorder="0" applyProtection="0"/>
    <xf numFmtId="171" fontId="30" fillId="17" borderId="0" applyBorder="0" applyProtection="0"/>
    <xf numFmtId="0" fontId="30" fillId="2" borderId="0" applyNumberFormat="0" applyBorder="0" applyProtection="0"/>
    <xf numFmtId="171" fontId="30" fillId="2" borderId="0" applyBorder="0" applyProtection="0"/>
    <xf numFmtId="171" fontId="30" fillId="2" borderId="0" applyBorder="0" applyProtection="0"/>
    <xf numFmtId="0" fontId="30" fillId="18" borderId="0" applyNumberFormat="0" applyBorder="0" applyProtection="0"/>
    <xf numFmtId="171" fontId="30" fillId="18" borderId="0" applyBorder="0" applyProtection="0"/>
    <xf numFmtId="171" fontId="30" fillId="18" borderId="0" applyBorder="0" applyProtection="0"/>
    <xf numFmtId="0" fontId="30" fillId="19" borderId="0" applyNumberFormat="0" applyBorder="0" applyProtection="0"/>
    <xf numFmtId="171" fontId="30" fillId="19" borderId="0" applyBorder="0" applyProtection="0"/>
    <xf numFmtId="171" fontId="30" fillId="19" borderId="0" applyBorder="0" applyProtection="0"/>
    <xf numFmtId="0" fontId="30" fillId="20" borderId="0" applyNumberFormat="0" applyBorder="0" applyProtection="0"/>
    <xf numFmtId="171" fontId="30" fillId="20" borderId="0" applyBorder="0" applyProtection="0"/>
    <xf numFmtId="171" fontId="30" fillId="20" borderId="0" applyBorder="0" applyProtection="0"/>
    <xf numFmtId="0" fontId="30" fillId="21" borderId="0" applyNumberFormat="0" applyBorder="0" applyProtection="0"/>
    <xf numFmtId="171" fontId="30" fillId="21" borderId="0" applyBorder="0" applyProtection="0"/>
    <xf numFmtId="171" fontId="30" fillId="21" borderId="0" applyBorder="0" applyProtection="0"/>
    <xf numFmtId="0" fontId="30" fillId="17" borderId="0" applyNumberFormat="0" applyBorder="0" applyProtection="0"/>
    <xf numFmtId="171" fontId="30" fillId="17" borderId="0" applyBorder="0" applyProtection="0"/>
    <xf numFmtId="171" fontId="30" fillId="17" borderId="0" applyBorder="0" applyProtection="0"/>
    <xf numFmtId="0" fontId="30" fillId="19" borderId="0" applyNumberFormat="0" applyBorder="0" applyProtection="0"/>
    <xf numFmtId="171" fontId="30" fillId="19" borderId="0" applyBorder="0" applyProtection="0"/>
    <xf numFmtId="171" fontId="30" fillId="19" borderId="0" applyBorder="0" applyProtection="0"/>
    <xf numFmtId="0" fontId="30" fillId="22" borderId="0" applyNumberFormat="0" applyBorder="0" applyProtection="0"/>
    <xf numFmtId="171" fontId="30" fillId="22" borderId="0" applyBorder="0" applyProtection="0"/>
    <xf numFmtId="171" fontId="30" fillId="22" borderId="0" applyBorder="0" applyProtection="0"/>
    <xf numFmtId="0" fontId="31" fillId="23" borderId="0" applyNumberFormat="0" applyBorder="0" applyProtection="0"/>
    <xf numFmtId="171" fontId="31" fillId="23" borderId="0" applyBorder="0" applyProtection="0"/>
    <xf numFmtId="171" fontId="31" fillId="23" borderId="0" applyBorder="0" applyProtection="0"/>
    <xf numFmtId="0" fontId="31" fillId="20" borderId="0" applyNumberFormat="0" applyBorder="0" applyProtection="0"/>
    <xf numFmtId="171" fontId="31" fillId="20" borderId="0" applyBorder="0" applyProtection="0"/>
    <xf numFmtId="171" fontId="31" fillId="20" borderId="0" applyBorder="0" applyProtection="0"/>
    <xf numFmtId="0" fontId="31" fillId="21" borderId="0" applyNumberFormat="0" applyBorder="0" applyProtection="0"/>
    <xf numFmtId="171" fontId="31" fillId="21" borderId="0" applyBorder="0" applyProtection="0"/>
    <xf numFmtId="171" fontId="31" fillId="21" borderId="0" applyBorder="0" applyProtection="0"/>
    <xf numFmtId="0" fontId="31" fillId="24" borderId="0" applyNumberFormat="0" applyBorder="0" applyProtection="0"/>
    <xf numFmtId="171" fontId="31" fillId="24" borderId="0" applyBorder="0" applyProtection="0"/>
    <xf numFmtId="171" fontId="31" fillId="24" borderId="0" applyBorder="0" applyProtection="0"/>
    <xf numFmtId="0" fontId="31" fillId="25" borderId="0" applyNumberFormat="0" applyBorder="0" applyProtection="0"/>
    <xf numFmtId="171" fontId="31" fillId="25" borderId="0" applyBorder="0" applyProtection="0"/>
    <xf numFmtId="171" fontId="31" fillId="25" borderId="0" applyBorder="0" applyProtection="0"/>
    <xf numFmtId="0" fontId="31" fillId="26" borderId="0" applyNumberFormat="0" applyBorder="0" applyProtection="0"/>
    <xf numFmtId="171" fontId="31" fillId="26" borderId="0" applyBorder="0" applyProtection="0"/>
    <xf numFmtId="171" fontId="31" fillId="26" borderId="0" applyBorder="0" applyProtection="0"/>
    <xf numFmtId="0" fontId="32" fillId="4" borderId="0" applyNumberFormat="0" applyBorder="0" applyProtection="0"/>
    <xf numFmtId="171" fontId="32" fillId="4" borderId="0" applyBorder="0" applyProtection="0"/>
    <xf numFmtId="171" fontId="32" fillId="4" borderId="0" applyBorder="0" applyProtection="0"/>
    <xf numFmtId="175" fontId="33" fillId="0" borderId="0"/>
    <xf numFmtId="171" fontId="31" fillId="27" borderId="0" applyBorder="0" applyProtection="0"/>
    <xf numFmtId="0" fontId="31" fillId="27" borderId="0" applyNumberFormat="0" applyBorder="0" applyProtection="0"/>
    <xf numFmtId="171" fontId="31" fillId="27" borderId="0" applyBorder="0" applyProtection="0"/>
    <xf numFmtId="171" fontId="31" fillId="27" borderId="0" applyBorder="0" applyProtection="0"/>
    <xf numFmtId="171" fontId="31" fillId="28" borderId="0" applyBorder="0" applyProtection="0"/>
    <xf numFmtId="0" fontId="31" fillId="28" borderId="0" applyNumberFormat="0" applyBorder="0" applyProtection="0"/>
    <xf numFmtId="171" fontId="31" fillId="28" borderId="0" applyBorder="0" applyProtection="0"/>
    <xf numFmtId="171" fontId="31" fillId="28" borderId="0" applyBorder="0" applyProtection="0"/>
    <xf numFmtId="171" fontId="31" fillId="29" borderId="0" applyBorder="0" applyProtection="0"/>
    <xf numFmtId="0" fontId="31" fillId="29" borderId="0" applyNumberFormat="0" applyBorder="0" applyProtection="0"/>
    <xf numFmtId="171" fontId="31" fillId="29" borderId="0" applyBorder="0" applyProtection="0"/>
    <xf numFmtId="171" fontId="31" fillId="29" borderId="0" applyBorder="0" applyProtection="0"/>
    <xf numFmtId="171" fontId="31" fillId="24" borderId="0" applyBorder="0" applyProtection="0"/>
    <xf numFmtId="0" fontId="31" fillId="24" borderId="0" applyNumberFormat="0" applyBorder="0" applyProtection="0"/>
    <xf numFmtId="171" fontId="31" fillId="24" borderId="0" applyBorder="0" applyProtection="0"/>
    <xf numFmtId="171" fontId="31" fillId="24" borderId="0" applyBorder="0" applyProtection="0"/>
    <xf numFmtId="171" fontId="31" fillId="25" borderId="0" applyBorder="0" applyProtection="0"/>
    <xf numFmtId="0" fontId="31" fillId="25" borderId="0" applyNumberFormat="0" applyBorder="0" applyProtection="0"/>
    <xf numFmtId="171" fontId="31" fillId="25" borderId="0" applyBorder="0" applyProtection="0"/>
    <xf numFmtId="171" fontId="31" fillId="25" borderId="0" applyBorder="0" applyProtection="0"/>
    <xf numFmtId="171" fontId="31" fillId="30" borderId="0" applyBorder="0" applyProtection="0"/>
    <xf numFmtId="0" fontId="31" fillId="30" borderId="0" applyNumberFormat="0" applyBorder="0" applyProtection="0"/>
    <xf numFmtId="171" fontId="31" fillId="30" borderId="0" applyBorder="0" applyProtection="0"/>
    <xf numFmtId="171" fontId="31" fillId="30" borderId="0" applyBorder="0" applyProtection="0"/>
    <xf numFmtId="171" fontId="34" fillId="18" borderId="33" applyProtection="0"/>
    <xf numFmtId="0" fontId="34" fillId="18" borderId="33" applyNumberFormat="0" applyProtection="0"/>
    <xf numFmtId="171" fontId="34" fillId="18" borderId="33" applyProtection="0"/>
    <xf numFmtId="171" fontId="34" fillId="18" borderId="33" applyProtection="0"/>
    <xf numFmtId="171" fontId="35" fillId="31" borderId="1" applyProtection="0"/>
    <xf numFmtId="0" fontId="35" fillId="31" borderId="1" applyNumberFormat="0" applyProtection="0"/>
    <xf numFmtId="171" fontId="35" fillId="31" borderId="1" applyProtection="0"/>
    <xf numFmtId="171" fontId="35" fillId="31" borderId="1" applyProtection="0"/>
    <xf numFmtId="172" fontId="28" fillId="0" borderId="0" applyFont="0" applyBorder="0" applyProtection="0"/>
    <xf numFmtId="176" fontId="28" fillId="0" borderId="0" applyFont="0" applyBorder="0" applyProtection="0"/>
    <xf numFmtId="176" fontId="28" fillId="0" borderId="0" applyFont="0" applyBorder="0" applyProtection="0"/>
    <xf numFmtId="177" fontId="29" fillId="0" borderId="0"/>
    <xf numFmtId="171" fontId="36" fillId="0" borderId="0" applyBorder="0" applyProtection="0"/>
    <xf numFmtId="0" fontId="36" fillId="0" borderId="0" applyNumberFormat="0" applyBorder="0" applyProtection="0"/>
    <xf numFmtId="171" fontId="36" fillId="0" borderId="0" applyBorder="0" applyProtection="0"/>
    <xf numFmtId="171" fontId="36" fillId="0" borderId="0" applyBorder="0" applyProtection="0"/>
    <xf numFmtId="171" fontId="37" fillId="16" borderId="0" applyBorder="0" applyProtection="0"/>
    <xf numFmtId="171" fontId="38" fillId="0" borderId="34" applyProtection="0"/>
    <xf numFmtId="0" fontId="38" fillId="0" borderId="34" applyNumberFormat="0" applyProtection="0"/>
    <xf numFmtId="171" fontId="38" fillId="0" borderId="34" applyProtection="0"/>
    <xf numFmtId="171" fontId="38" fillId="0" borderId="34" applyProtection="0"/>
    <xf numFmtId="171" fontId="39" fillId="0" borderId="35" applyProtection="0"/>
    <xf numFmtId="0" fontId="39" fillId="0" borderId="35" applyNumberFormat="0" applyProtection="0"/>
    <xf numFmtId="171" fontId="39" fillId="0" borderId="35" applyProtection="0"/>
    <xf numFmtId="171" fontId="39" fillId="0" borderId="35" applyProtection="0"/>
    <xf numFmtId="171" fontId="40" fillId="0" borderId="36" applyProtection="0"/>
    <xf numFmtId="0" fontId="40" fillId="0" borderId="36" applyNumberFormat="0" applyProtection="0"/>
    <xf numFmtId="171" fontId="40" fillId="0" borderId="36" applyProtection="0"/>
    <xf numFmtId="171" fontId="40" fillId="0" borderId="36" applyProtection="0"/>
    <xf numFmtId="171" fontId="40" fillId="0" borderId="0" applyBorder="0" applyProtection="0"/>
    <xf numFmtId="0" fontId="40" fillId="0" borderId="0" applyNumberFormat="0" applyBorder="0" applyProtection="0"/>
    <xf numFmtId="171" fontId="40" fillId="0" borderId="0" applyBorder="0" applyProtection="0"/>
    <xf numFmtId="171" fontId="40" fillId="0" borderId="0" applyBorder="0" applyProtection="0"/>
    <xf numFmtId="171" fontId="41" fillId="18" borderId="33" applyProtection="0"/>
    <xf numFmtId="0" fontId="41" fillId="18" borderId="33" applyNumberFormat="0" applyProtection="0"/>
    <xf numFmtId="171" fontId="41" fillId="18" borderId="33" applyProtection="0"/>
    <xf numFmtId="171" fontId="41" fillId="18" borderId="33" applyProtection="0"/>
    <xf numFmtId="171" fontId="42" fillId="0" borderId="10" applyProtection="0"/>
    <xf numFmtId="0" fontId="42" fillId="0" borderId="10" applyNumberFormat="0" applyProtection="0"/>
    <xf numFmtId="171" fontId="42" fillId="0" borderId="10" applyProtection="0"/>
    <xf numFmtId="171" fontId="42" fillId="0" borderId="10" applyProtection="0"/>
    <xf numFmtId="171" fontId="7" fillId="0" borderId="0" applyBorder="0" applyProtection="0"/>
    <xf numFmtId="171" fontId="7" fillId="0" borderId="0" applyBorder="0" applyProtection="0"/>
    <xf numFmtId="171" fontId="7" fillId="0" borderId="0" applyBorder="0" applyProtection="0"/>
    <xf numFmtId="171" fontId="28" fillId="0" borderId="0" applyFont="0" applyBorder="0" applyProtection="0"/>
    <xf numFmtId="171" fontId="28" fillId="0" borderId="0" applyFont="0" applyBorder="0" applyProtection="0"/>
    <xf numFmtId="171" fontId="29" fillId="0" borderId="0" applyBorder="0" applyProtection="0"/>
    <xf numFmtId="171" fontId="28" fillId="0" borderId="0" applyFont="0" applyBorder="0" applyProtection="0"/>
    <xf numFmtId="171" fontId="28" fillId="32" borderId="37" applyFont="0" applyProtection="0"/>
    <xf numFmtId="0" fontId="28" fillId="32" borderId="37" applyNumberFormat="0" applyFont="0" applyProtection="0"/>
    <xf numFmtId="171" fontId="28" fillId="32" borderId="37" applyFont="0" applyProtection="0"/>
    <xf numFmtId="171" fontId="28" fillId="32" borderId="37" applyFont="0" applyProtection="0"/>
    <xf numFmtId="171" fontId="43" fillId="18" borderId="38" applyProtection="0"/>
    <xf numFmtId="0" fontId="43" fillId="18" borderId="38" applyNumberFormat="0" applyProtection="0"/>
    <xf numFmtId="171" fontId="43" fillId="18" borderId="38" applyProtection="0"/>
    <xf numFmtId="171" fontId="43" fillId="18" borderId="38" applyProtection="0"/>
    <xf numFmtId="178" fontId="28" fillId="0" borderId="0" applyFont="0" applyBorder="0" applyProtection="0"/>
    <xf numFmtId="178" fontId="28" fillId="0" borderId="0" applyFont="0" applyBorder="0" applyProtection="0"/>
    <xf numFmtId="178" fontId="28" fillId="0" borderId="0" applyFont="0" applyBorder="0" applyProtection="0"/>
    <xf numFmtId="171" fontId="44" fillId="0" borderId="0" applyBorder="0" applyProtection="0"/>
    <xf numFmtId="0" fontId="44" fillId="0" borderId="0" applyNumberFormat="0" applyBorder="0" applyProtection="0"/>
    <xf numFmtId="171" fontId="44" fillId="0" borderId="0" applyBorder="0" applyProtection="0"/>
    <xf numFmtId="171" fontId="44" fillId="0" borderId="0" applyBorder="0" applyProtection="0"/>
    <xf numFmtId="171" fontId="45" fillId="0" borderId="39" applyProtection="0"/>
    <xf numFmtId="0" fontId="45" fillId="0" borderId="39" applyNumberFormat="0" applyProtection="0"/>
    <xf numFmtId="171" fontId="45" fillId="0" borderId="39" applyProtection="0"/>
    <xf numFmtId="171" fontId="45" fillId="0" borderId="39" applyProtection="0"/>
    <xf numFmtId="171" fontId="46" fillId="0" borderId="0" applyBorder="0" applyProtection="0"/>
    <xf numFmtId="0" fontId="46" fillId="0" borderId="0" applyNumberFormat="0" applyBorder="0" applyProtection="0"/>
    <xf numFmtId="171" fontId="46" fillId="0" borderId="0" applyBorder="0" applyProtection="0"/>
    <xf numFmtId="171" fontId="46" fillId="0" borderId="0" applyBorder="0" applyProtection="0"/>
    <xf numFmtId="175" fontId="28" fillId="0" borderId="0" applyFont="0" applyBorder="0" applyProtection="0"/>
    <xf numFmtId="171" fontId="47" fillId="0" borderId="0" applyBorder="0" applyProtection="0">
      <alignment horizontal="center"/>
    </xf>
    <xf numFmtId="171" fontId="47" fillId="0" borderId="0" applyBorder="0" applyProtection="0">
      <alignment horizontal="center"/>
    </xf>
    <xf numFmtId="171" fontId="47" fillId="0" borderId="0" applyBorder="0" applyProtection="0">
      <alignment horizontal="center"/>
    </xf>
    <xf numFmtId="171" fontId="47" fillId="0" borderId="0" applyBorder="0" applyProtection="0">
      <alignment horizontal="center"/>
    </xf>
    <xf numFmtId="0" fontId="47" fillId="0" borderId="0" applyNumberFormat="0" applyBorder="0" applyProtection="0">
      <alignment horizontal="center"/>
    </xf>
    <xf numFmtId="171" fontId="47" fillId="0" borderId="0" applyBorder="0" applyProtection="0">
      <alignment horizontal="center"/>
    </xf>
    <xf numFmtId="171" fontId="47" fillId="0" borderId="0" applyBorder="0" applyProtection="0">
      <alignment horizontal="center"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/>
    </xf>
    <xf numFmtId="171" fontId="47" fillId="0" borderId="0" applyBorder="0" applyProtection="0">
      <alignment horizontal="center" textRotation="90"/>
    </xf>
    <xf numFmtId="171" fontId="47" fillId="0" borderId="0" applyBorder="0" applyProtection="0">
      <alignment horizontal="center" textRotation="90"/>
    </xf>
    <xf numFmtId="171" fontId="47" fillId="0" borderId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171" fontId="47" fillId="0" borderId="0" applyBorder="0" applyProtection="0">
      <alignment horizontal="center" textRotation="90"/>
    </xf>
    <xf numFmtId="171" fontId="47" fillId="0" borderId="0" applyBorder="0" applyProtection="0">
      <alignment horizontal="center" textRotation="90"/>
    </xf>
    <xf numFmtId="171" fontId="47" fillId="0" borderId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47" fillId="0" borderId="0" applyNumberFormat="0" applyBorder="0" applyProtection="0">
      <alignment horizontal="center" textRotation="90"/>
    </xf>
    <xf numFmtId="0" fontId="48" fillId="33" borderId="0" applyNumberFormat="0" applyBorder="0" applyProtection="0"/>
    <xf numFmtId="171" fontId="48" fillId="33" borderId="0" applyBorder="0" applyProtection="0"/>
    <xf numFmtId="171" fontId="48" fillId="33" borderId="0" applyBorder="0" applyProtection="0"/>
    <xf numFmtId="0" fontId="49" fillId="0" borderId="0"/>
    <xf numFmtId="0" fontId="49" fillId="0" borderId="0"/>
    <xf numFmtId="171" fontId="50" fillId="0" borderId="0" applyBorder="0" applyProtection="0"/>
    <xf numFmtId="171" fontId="50" fillId="0" borderId="0" applyBorder="0" applyProtection="0"/>
    <xf numFmtId="171" fontId="50" fillId="0" borderId="0" applyBorder="0" applyProtection="0"/>
    <xf numFmtId="171" fontId="50" fillId="0" borderId="0" applyBorder="0" applyProtection="0"/>
    <xf numFmtId="0" fontId="21" fillId="0" borderId="0"/>
    <xf numFmtId="0" fontId="28" fillId="0" borderId="0" applyNumberFormat="0" applyFont="0" applyBorder="0" applyProtection="0"/>
    <xf numFmtId="0" fontId="14" fillId="0" borderId="0"/>
    <xf numFmtId="0" fontId="28" fillId="0" borderId="0" applyNumberFormat="0" applyFont="0" applyBorder="0" applyProtection="0"/>
    <xf numFmtId="0" fontId="51" fillId="0" borderId="0" applyNumberFormat="0" applyFill="0" applyBorder="0" applyProtection="0"/>
    <xf numFmtId="0" fontId="30" fillId="0" borderId="0" applyNumberFormat="0" applyBorder="0" applyProtection="0"/>
    <xf numFmtId="0" fontId="22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21" fillId="0" borderId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2" fillId="0" borderId="0" applyBorder="0" applyProtection="0"/>
    <xf numFmtId="171" fontId="52" fillId="0" borderId="0" applyBorder="0" applyProtection="0"/>
    <xf numFmtId="171" fontId="52" fillId="0" borderId="0" applyBorder="0" applyProtection="0"/>
    <xf numFmtId="0" fontId="52" fillId="0" borderId="0" applyNumberFormat="0" applyBorder="0" applyProtection="0"/>
    <xf numFmtId="171" fontId="52" fillId="0" borderId="0" applyBorder="0" applyProtection="0"/>
    <xf numFmtId="0" fontId="52" fillId="0" borderId="0" applyNumberFormat="0" applyBorder="0" applyProtection="0"/>
    <xf numFmtId="171" fontId="52" fillId="0" borderId="0" applyBorder="0" applyProtection="0"/>
    <xf numFmtId="171" fontId="52" fillId="0" borderId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0" fontId="52" fillId="0" borderId="0" applyNumberFormat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68" fontId="52" fillId="0" borderId="0" applyBorder="0" applyProtection="0"/>
    <xf numFmtId="171" fontId="36" fillId="0" borderId="0" applyBorder="0" applyProtection="0"/>
    <xf numFmtId="0" fontId="29" fillId="0" borderId="0" applyNumberFormat="0" applyBorder="0" applyProtection="0"/>
    <xf numFmtId="0" fontId="53" fillId="0" borderId="0" applyNumberFormat="0" applyBorder="0" applyProtection="0"/>
    <xf numFmtId="176" fontId="29" fillId="0" borderId="0" applyBorder="0" applyProtection="0"/>
    <xf numFmtId="167" fontId="5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29" fillId="0" borderId="0" applyBorder="0" applyProtection="0"/>
    <xf numFmtId="179" fontId="28" fillId="0" borderId="0" applyFont="0" applyBorder="0" applyProtection="0"/>
    <xf numFmtId="167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7" fillId="16" borderId="0" applyNumberFormat="0" applyBorder="0" applyProtection="0"/>
    <xf numFmtId="171" fontId="37" fillId="16" borderId="0" applyBorder="0" applyProtection="0"/>
    <xf numFmtId="171" fontId="37" fillId="16" borderId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4" fillId="0" borderId="0" applyNumberForma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5" fillId="0" borderId="0" applyNumberFormat="0" applyFill="0" applyBorder="0" applyProtection="0"/>
    <xf numFmtId="0" fontId="50" fillId="0" borderId="0" applyNumberFormat="0" applyFill="0" applyBorder="0" applyProtection="0"/>
    <xf numFmtId="171" fontId="30" fillId="0" borderId="0" applyBorder="0" applyProtection="0"/>
    <xf numFmtId="0" fontId="28" fillId="0" borderId="0" applyNumberFormat="0" applyFon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28" fillId="0" borderId="0" applyNumberFormat="0" applyFont="0" applyBorder="0" applyProtection="0"/>
    <xf numFmtId="9" fontId="28" fillId="0" borderId="0" applyFont="0" applyFill="0" applyBorder="0" applyAlignment="0" applyProtection="0"/>
    <xf numFmtId="9" fontId="28" fillId="0" borderId="0" applyFont="0" applyBorder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Border="0" applyProtection="0"/>
    <xf numFmtId="0" fontId="54" fillId="0" borderId="0" applyNumberFormat="0" applyFill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Alignment="0" applyProtection="0"/>
  </cellStyleXfs>
  <cellXfs count="508">
    <xf numFmtId="0" fontId="0" fillId="0" borderId="0" xfId="0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2" borderId="5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9" fillId="6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3" borderId="0" xfId="0" applyNumberFormat="1" applyFont="1" applyFill="1" applyAlignment="1">
      <alignment horizontal="center" vertical="center" wrapText="1"/>
    </xf>
    <xf numFmtId="0" fontId="11" fillId="2" borderId="5" xfId="6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2" borderId="11" xfId="6" applyFont="1" applyFill="1" applyBorder="1" applyAlignment="1">
      <alignment horizontal="center" vertical="center" wrapText="1"/>
    </xf>
    <xf numFmtId="0" fontId="11" fillId="2" borderId="11" xfId="6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11" fillId="2" borderId="14" xfId="6" applyFont="1" applyFill="1" applyBorder="1" applyAlignment="1">
      <alignment horizontal="center" vertical="center" wrapText="1"/>
    </xf>
    <xf numFmtId="0" fontId="11" fillId="2" borderId="19" xfId="6" applyFont="1" applyFill="1" applyBorder="1" applyAlignment="1">
      <alignment horizontal="center" vertical="center" wrapText="1"/>
    </xf>
    <xf numFmtId="0" fontId="11" fillId="2" borderId="21" xfId="6" applyFont="1" applyFill="1" applyBorder="1" applyAlignment="1">
      <alignment horizontal="center" vertical="center" wrapText="1"/>
    </xf>
    <xf numFmtId="0" fontId="11" fillId="2" borderId="21" xfId="6" applyNumberFormat="1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164" fontId="11" fillId="8" borderId="12" xfId="0" applyNumberFormat="1" applyFont="1" applyFill="1" applyBorder="1" applyAlignment="1">
      <alignment vertical="center" wrapText="1"/>
    </xf>
    <xf numFmtId="0" fontId="9" fillId="9" borderId="12" xfId="0" applyFont="1" applyFill="1" applyBorder="1" applyAlignment="1">
      <alignment horizontal="center" vertical="center" wrapText="1"/>
    </xf>
    <xf numFmtId="166" fontId="11" fillId="7" borderId="6" xfId="0" applyNumberFormat="1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3" borderId="0" xfId="19" applyFont="1" applyFill="1" applyAlignment="1">
      <alignment horizontal="center" vertical="center" wrapText="1"/>
    </xf>
    <xf numFmtId="0" fontId="11" fillId="3" borderId="0" xfId="19" applyNumberFormat="1" applyFont="1" applyFill="1" applyAlignment="1">
      <alignment horizontal="center" vertical="center" wrapText="1"/>
    </xf>
    <xf numFmtId="0" fontId="12" fillId="3" borderId="0" xfId="19" applyFont="1" applyFill="1" applyAlignment="1">
      <alignment horizontal="center" vertical="center" wrapText="1"/>
    </xf>
    <xf numFmtId="0" fontId="9" fillId="0" borderId="0" xfId="19" applyFont="1" applyBorder="1"/>
    <xf numFmtId="0" fontId="9" fillId="3" borderId="0" xfId="19" applyFont="1" applyFill="1" applyBorder="1" applyAlignment="1">
      <alignment horizontal="center" vertical="center" wrapText="1"/>
    </xf>
    <xf numFmtId="0" fontId="9" fillId="3" borderId="0" xfId="19" applyFont="1" applyFill="1" applyAlignment="1">
      <alignment horizontal="left" vertical="center" wrapText="1"/>
    </xf>
    <xf numFmtId="0" fontId="9" fillId="3" borderId="6" xfId="19" applyFont="1" applyFill="1" applyBorder="1" applyAlignment="1">
      <alignment horizontal="center" vertical="center"/>
    </xf>
    <xf numFmtId="49" fontId="25" fillId="0" borderId="1" xfId="19" applyNumberFormat="1" applyFont="1" applyFill="1" applyBorder="1" applyAlignment="1">
      <alignment horizontal="center" vertical="center" wrapText="1"/>
    </xf>
    <xf numFmtId="0" fontId="11" fillId="0" borderId="4" xfId="19" applyFont="1" applyBorder="1" applyAlignment="1">
      <alignment horizontal="center" vertical="center"/>
    </xf>
    <xf numFmtId="170" fontId="9" fillId="0" borderId="3" xfId="19" applyNumberFormat="1" applyFont="1" applyBorder="1" applyAlignment="1">
      <alignment horizontal="center" vertical="center"/>
    </xf>
    <xf numFmtId="0" fontId="9" fillId="3" borderId="12" xfId="19" applyFont="1" applyFill="1" applyBorder="1" applyAlignment="1">
      <alignment horizontal="center" vertical="center" wrapText="1"/>
    </xf>
    <xf numFmtId="165" fontId="9" fillId="0" borderId="1" xfId="19" applyNumberFormat="1" applyFont="1" applyFill="1" applyBorder="1" applyAlignment="1">
      <alignment horizontal="center" vertical="center" wrapText="1"/>
    </xf>
    <xf numFmtId="0" fontId="11" fillId="0" borderId="4" xfId="19" applyFont="1" applyFill="1" applyBorder="1" applyAlignment="1">
      <alignment horizontal="center" vertical="center" wrapText="1"/>
    </xf>
    <xf numFmtId="0" fontId="9" fillId="3" borderId="1" xfId="19" applyFont="1" applyFill="1" applyBorder="1" applyAlignment="1">
      <alignment horizontal="center" vertical="center" wrapText="1"/>
    </xf>
    <xf numFmtId="0" fontId="9" fillId="3" borderId="4" xfId="19" applyFont="1" applyFill="1" applyBorder="1" applyAlignment="1">
      <alignment horizontal="center" vertical="center" wrapText="1"/>
    </xf>
    <xf numFmtId="0" fontId="18" fillId="0" borderId="0" xfId="0" applyFont="1"/>
    <xf numFmtId="9" fontId="11" fillId="0" borderId="23" xfId="19" applyNumberFormat="1" applyFont="1" applyFill="1" applyBorder="1" applyAlignment="1">
      <alignment horizontal="center" vertical="center" wrapText="1"/>
    </xf>
    <xf numFmtId="9" fontId="11" fillId="0" borderId="5" xfId="19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11" fillId="0" borderId="1" xfId="19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9" fillId="0" borderId="0" xfId="0" applyFont="1"/>
    <xf numFmtId="0" fontId="9" fillId="0" borderId="0" xfId="19" applyFont="1"/>
    <xf numFmtId="0" fontId="11" fillId="0" borderId="9" xfId="19" applyFont="1" applyFill="1" applyBorder="1" applyAlignment="1">
      <alignment horizontal="right"/>
    </xf>
    <xf numFmtId="9" fontId="11" fillId="0" borderId="6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center" vertical="center" wrapText="1"/>
    </xf>
    <xf numFmtId="9" fontId="11" fillId="0" borderId="14" xfId="0" applyNumberFormat="1" applyFont="1" applyFill="1" applyBorder="1" applyAlignment="1">
      <alignment horizontal="center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 wrapText="1"/>
    </xf>
    <xf numFmtId="169" fontId="11" fillId="5" borderId="13" xfId="0" applyNumberFormat="1" applyFont="1" applyFill="1" applyBorder="1" applyAlignment="1">
      <alignment horizontal="center" vertical="center" wrapText="1"/>
    </xf>
    <xf numFmtId="169" fontId="9" fillId="5" borderId="13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4" fontId="9" fillId="8" borderId="12" xfId="19" applyNumberFormat="1" applyFont="1" applyFill="1" applyBorder="1" applyAlignment="1">
      <alignment horizontal="center" vertical="center"/>
    </xf>
    <xf numFmtId="171" fontId="18" fillId="0" borderId="0" xfId="22" applyFont="1"/>
    <xf numFmtId="171" fontId="9" fillId="0" borderId="0" xfId="22" applyFont="1"/>
    <xf numFmtId="0" fontId="18" fillId="0" borderId="0" xfId="25" applyFont="1"/>
    <xf numFmtId="171" fontId="9" fillId="0" borderId="0" xfId="22" applyFont="1" applyAlignment="1">
      <alignment wrapText="1"/>
    </xf>
    <xf numFmtId="171" fontId="11" fillId="0" borderId="0" xfId="22" applyFont="1" applyAlignment="1">
      <alignment horizontal="center" vertical="center" wrapText="1"/>
    </xf>
    <xf numFmtId="171" fontId="11" fillId="0" borderId="0" xfId="22" applyFont="1" applyAlignment="1">
      <alignment horizontal="center" vertical="center"/>
    </xf>
    <xf numFmtId="171" fontId="9" fillId="0" borderId="0" xfId="22" applyFont="1" applyAlignment="1">
      <alignment horizontal="center" vertical="center"/>
    </xf>
    <xf numFmtId="171" fontId="10" fillId="0" borderId="0" xfId="22" applyFont="1" applyAlignment="1">
      <alignment horizontal="center" vertical="center" wrapText="1"/>
    </xf>
    <xf numFmtId="0" fontId="3" fillId="0" borderId="0" xfId="25" applyAlignment="1">
      <alignment wrapText="1"/>
    </xf>
    <xf numFmtId="171" fontId="13" fillId="0" borderId="0" xfId="22" applyFont="1" applyFill="1" applyAlignment="1">
      <alignment horizontal="left"/>
    </xf>
    <xf numFmtId="171" fontId="12" fillId="0" borderId="0" xfId="22" applyFont="1" applyAlignment="1">
      <alignment horizontal="center" vertical="center" shrinkToFit="1"/>
    </xf>
    <xf numFmtId="171" fontId="20" fillId="0" borderId="10" xfId="22" applyFont="1" applyFill="1" applyBorder="1" applyAlignment="1">
      <alignment horizontal="left"/>
    </xf>
    <xf numFmtId="171" fontId="13" fillId="0" borderId="10" xfId="22" applyFont="1" applyFill="1" applyBorder="1" applyAlignment="1">
      <alignment horizontal="left"/>
    </xf>
    <xf numFmtId="171" fontId="9" fillId="0" borderId="0" xfId="22" applyFont="1" applyFill="1" applyAlignment="1">
      <alignment horizontal="center" vertical="center"/>
    </xf>
    <xf numFmtId="0" fontId="23" fillId="12" borderId="5" xfId="25" applyNumberFormat="1" applyFont="1" applyFill="1" applyBorder="1" applyAlignment="1" applyProtection="1">
      <alignment horizontal="center" vertical="center" wrapText="1"/>
    </xf>
    <xf numFmtId="165" fontId="9" fillId="0" borderId="7" xfId="22" applyNumberFormat="1" applyFont="1" applyBorder="1" applyAlignment="1">
      <alignment horizontal="center" vertical="center" wrapText="1"/>
    </xf>
    <xf numFmtId="171" fontId="9" fillId="3" borderId="12" xfId="22" applyFont="1" applyFill="1" applyBorder="1" applyAlignment="1">
      <alignment horizontal="center" vertical="center" wrapText="1"/>
    </xf>
    <xf numFmtId="171" fontId="9" fillId="0" borderId="8" xfId="22" applyFont="1" applyBorder="1" applyAlignment="1">
      <alignment horizontal="center" vertical="center" wrapText="1"/>
    </xf>
    <xf numFmtId="173" fontId="9" fillId="0" borderId="6" xfId="26" applyFont="1" applyBorder="1" applyAlignment="1">
      <alignment horizontal="center" vertical="center" wrapText="1"/>
    </xf>
    <xf numFmtId="169" fontId="9" fillId="0" borderId="6" xfId="22" applyNumberFormat="1" applyFont="1" applyBorder="1" applyAlignment="1">
      <alignment horizontal="center" vertical="center" wrapText="1"/>
    </xf>
    <xf numFmtId="169" fontId="9" fillId="0" borderId="6" xfId="22" applyNumberFormat="1" applyFont="1" applyBorder="1" applyAlignment="1">
      <alignment horizontal="center" vertical="center"/>
    </xf>
    <xf numFmtId="171" fontId="9" fillId="0" borderId="7" xfId="22" applyFont="1" applyBorder="1"/>
    <xf numFmtId="0" fontId="18" fillId="0" borderId="12" xfId="25" applyFont="1" applyBorder="1"/>
    <xf numFmtId="165" fontId="9" fillId="0" borderId="4" xfId="22" applyNumberFormat="1" applyFont="1" applyBorder="1" applyAlignment="1">
      <alignment horizontal="center" vertical="center" wrapText="1"/>
    </xf>
    <xf numFmtId="171" fontId="9" fillId="0" borderId="4" xfId="22" applyFont="1" applyBorder="1"/>
    <xf numFmtId="171" fontId="9" fillId="0" borderId="3" xfId="22" applyFont="1" applyBorder="1" applyAlignment="1">
      <alignment horizontal="center" vertical="center" wrapText="1"/>
    </xf>
    <xf numFmtId="169" fontId="26" fillId="13" borderId="12" xfId="25" applyNumberFormat="1" applyFont="1" applyFill="1" applyBorder="1"/>
    <xf numFmtId="0" fontId="23" fillId="12" borderId="12" xfId="25" applyNumberFormat="1" applyFont="1" applyFill="1" applyBorder="1" applyAlignment="1" applyProtection="1">
      <alignment horizontal="right" vertical="center" wrapText="1"/>
    </xf>
    <xf numFmtId="169" fontId="27" fillId="13" borderId="12" xfId="25" applyNumberFormat="1" applyFont="1" applyFill="1" applyBorder="1" applyAlignment="1" applyProtection="1">
      <alignment horizontal="center" vertical="center" shrinkToFit="1"/>
    </xf>
    <xf numFmtId="2" fontId="23" fillId="14" borderId="0" xfId="25" applyNumberFormat="1" applyFont="1" applyFill="1" applyBorder="1" applyAlignment="1" applyProtection="1">
      <alignment horizontal="center" vertical="center" shrinkToFit="1"/>
    </xf>
    <xf numFmtId="164" fontId="23" fillId="14" borderId="0" xfId="25" applyNumberFormat="1" applyFont="1" applyFill="1" applyBorder="1" applyAlignment="1" applyProtection="1">
      <alignment horizontal="center" vertical="center" shrinkToFit="1"/>
    </xf>
    <xf numFmtId="174" fontId="11" fillId="3" borderId="0" xfId="22" applyNumberFormat="1" applyFont="1" applyFill="1" applyAlignment="1">
      <alignment horizontal="center" vertical="center" shrinkToFit="1"/>
    </xf>
    <xf numFmtId="164" fontId="11" fillId="3" borderId="0" xfId="22" applyNumberFormat="1" applyFont="1" applyFill="1" applyAlignment="1">
      <alignment horizontal="center" vertical="center" shrinkToFit="1"/>
    </xf>
    <xf numFmtId="171" fontId="9" fillId="0" borderId="0" xfId="22" applyFont="1" applyAlignment="1">
      <alignment vertical="center"/>
    </xf>
    <xf numFmtId="172" fontId="11" fillId="0" borderId="0" xfId="28" applyFont="1" applyAlignment="1">
      <alignment horizontal="center" vertical="center"/>
    </xf>
    <xf numFmtId="171" fontId="9" fillId="0" borderId="0" xfId="22" applyFont="1" applyAlignment="1">
      <alignment horizontal="left" wrapText="1"/>
    </xf>
    <xf numFmtId="172" fontId="11" fillId="0" borderId="0" xfId="28" applyFont="1" applyAlignment="1">
      <alignment horizontal="center" vertical="center" wrapText="1"/>
    </xf>
    <xf numFmtId="166" fontId="11" fillId="0" borderId="0" xfId="22" applyNumberFormat="1" applyFont="1" applyAlignment="1">
      <alignment horizontal="center" vertical="center" wrapText="1"/>
    </xf>
    <xf numFmtId="171" fontId="11" fillId="0" borderId="0" xfId="22" applyFont="1" applyAlignment="1">
      <alignment horizontal="left" wrapText="1"/>
    </xf>
    <xf numFmtId="172" fontId="11" fillId="0" borderId="0" xfId="22" applyNumberFormat="1" applyFont="1" applyAlignment="1">
      <alignment horizontal="center" vertical="center" wrapText="1"/>
    </xf>
    <xf numFmtId="171" fontId="11" fillId="0" borderId="0" xfId="22" applyFont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70" fontId="9" fillId="0" borderId="4" xfId="0" applyNumberFormat="1" applyFont="1" applyFill="1" applyBorder="1" applyAlignment="1">
      <alignment horizontal="center" vertical="center" wrapText="1"/>
    </xf>
    <xf numFmtId="170" fontId="9" fillId="0" borderId="12" xfId="0" applyNumberFormat="1" applyFont="1" applyFill="1" applyBorder="1" applyAlignment="1">
      <alignment horizontal="center" vertical="center" wrapText="1"/>
    </xf>
    <xf numFmtId="0" fontId="9" fillId="3" borderId="0" xfId="263" applyFont="1" applyFill="1" applyAlignment="1">
      <alignment vertical="center"/>
    </xf>
    <xf numFmtId="0" fontId="9" fillId="3" borderId="0" xfId="263" applyFont="1" applyFill="1" applyAlignment="1">
      <alignment horizontal="center" vertical="center" wrapText="1"/>
    </xf>
    <xf numFmtId="0" fontId="12" fillId="3" borderId="0" xfId="263" applyFont="1" applyFill="1" applyAlignment="1">
      <alignment horizontal="center" vertical="center" wrapText="1"/>
    </xf>
    <xf numFmtId="165" fontId="9" fillId="0" borderId="1" xfId="263" applyNumberFormat="1" applyFont="1" applyFill="1" applyBorder="1" applyAlignment="1">
      <alignment horizontal="center" vertical="center" wrapText="1"/>
    </xf>
    <xf numFmtId="167" fontId="9" fillId="3" borderId="1" xfId="268" applyFont="1" applyFill="1" applyBorder="1" applyAlignment="1">
      <alignment horizontal="center" vertical="center" wrapText="1"/>
    </xf>
    <xf numFmtId="0" fontId="9" fillId="3" borderId="1" xfId="263" applyFont="1" applyFill="1" applyBorder="1" applyAlignment="1">
      <alignment horizontal="center" vertical="center" wrapText="1"/>
    </xf>
    <xf numFmtId="165" fontId="9" fillId="0" borderId="6" xfId="263" applyNumberFormat="1" applyFont="1" applyFill="1" applyBorder="1" applyAlignment="1">
      <alignment horizontal="center" vertical="center" wrapText="1"/>
    </xf>
    <xf numFmtId="167" fontId="9" fillId="3" borderId="6" xfId="268" applyFont="1" applyFill="1" applyBorder="1" applyAlignment="1">
      <alignment horizontal="center" vertical="center"/>
    </xf>
    <xf numFmtId="0" fontId="9" fillId="3" borderId="6" xfId="263" applyFont="1" applyFill="1" applyBorder="1" applyAlignment="1">
      <alignment horizontal="center" vertical="center" wrapText="1"/>
    </xf>
    <xf numFmtId="0" fontId="9" fillId="3" borderId="5" xfId="263" applyFont="1" applyFill="1" applyBorder="1" applyAlignment="1">
      <alignment horizontal="center" vertical="center" wrapText="1"/>
    </xf>
    <xf numFmtId="0" fontId="9" fillId="0" borderId="1" xfId="263" applyFont="1" applyFill="1" applyBorder="1" applyAlignment="1">
      <alignment horizontal="center" vertical="center" wrapText="1"/>
    </xf>
    <xf numFmtId="164" fontId="9" fillId="0" borderId="1" xfId="263" applyNumberFormat="1" applyFont="1" applyFill="1" applyBorder="1" applyAlignment="1">
      <alignment horizontal="center" vertical="center" wrapText="1"/>
    </xf>
    <xf numFmtId="164" fontId="11" fillId="0" borderId="4" xfId="263" applyNumberFormat="1" applyFont="1" applyFill="1" applyBorder="1" applyAlignment="1">
      <alignment horizontal="center" vertical="center" wrapText="1"/>
    </xf>
    <xf numFmtId="167" fontId="9" fillId="3" borderId="5" xfId="268" applyFont="1" applyFill="1" applyBorder="1" applyAlignment="1">
      <alignment horizontal="center" vertical="center" wrapText="1"/>
    </xf>
    <xf numFmtId="0" fontId="9" fillId="3" borderId="14" xfId="263" applyFont="1" applyFill="1" applyBorder="1" applyAlignment="1">
      <alignment horizontal="center" vertical="center" wrapText="1"/>
    </xf>
    <xf numFmtId="0" fontId="9" fillId="3" borderId="0" xfId="263" applyFont="1" applyFill="1" applyAlignment="1">
      <alignment horizontal="center" vertical="center"/>
    </xf>
    <xf numFmtId="0" fontId="5" fillId="0" borderId="0" xfId="263" applyFont="1" applyFill="1" applyAlignment="1"/>
    <xf numFmtId="0" fontId="9" fillId="0" borderId="14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173" fontId="56" fillId="0" borderId="6" xfId="26" applyFont="1" applyBorder="1" applyAlignment="1">
      <alignment horizontal="center" vertical="center" wrapText="1"/>
    </xf>
    <xf numFmtId="9" fontId="9" fillId="0" borderId="6" xfId="18" applyFont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0" fontId="19" fillId="0" borderId="40" xfId="25" applyFont="1" applyBorder="1" applyAlignment="1">
      <alignment horizontal="left" vertical="center" wrapText="1"/>
    </xf>
    <xf numFmtId="0" fontId="19" fillId="0" borderId="41" xfId="25" applyFont="1" applyBorder="1" applyAlignment="1">
      <alignment horizontal="left" vertical="center" wrapText="1"/>
    </xf>
    <xf numFmtId="170" fontId="18" fillId="0" borderId="41" xfId="0" applyNumberFormat="1" applyFont="1" applyBorder="1" applyAlignment="1">
      <alignment horizontal="center" vertical="center"/>
    </xf>
    <xf numFmtId="170" fontId="9" fillId="3" borderId="41" xfId="0" applyNumberFormat="1" applyFont="1" applyFill="1" applyBorder="1" applyAlignment="1">
      <alignment horizontal="center" vertical="center" wrapText="1"/>
    </xf>
    <xf numFmtId="170" fontId="9" fillId="0" borderId="41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70" fontId="9" fillId="0" borderId="42" xfId="0" applyNumberFormat="1" applyFont="1" applyFill="1" applyBorder="1" applyAlignment="1">
      <alignment horizontal="center" vertical="center" wrapText="1"/>
    </xf>
    <xf numFmtId="9" fontId="11" fillId="0" borderId="42" xfId="0" applyNumberFormat="1" applyFont="1" applyFill="1" applyBorder="1" applyAlignment="1">
      <alignment horizontal="center" vertical="center" wrapText="1"/>
    </xf>
    <xf numFmtId="170" fontId="9" fillId="0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11" fillId="36" borderId="5" xfId="6" applyFont="1" applyFill="1" applyBorder="1" applyAlignment="1">
      <alignment horizontal="center" vertical="center" wrapText="1"/>
    </xf>
    <xf numFmtId="166" fontId="23" fillId="11" borderId="14" xfId="25" applyNumberFormat="1" applyFont="1" applyFill="1" applyBorder="1" applyAlignment="1" applyProtection="1">
      <alignment horizontal="center" vertical="center" wrapText="1"/>
    </xf>
    <xf numFmtId="166" fontId="23" fillId="11" borderId="1" xfId="25" applyNumberFormat="1" applyFont="1" applyFill="1" applyBorder="1" applyAlignment="1" applyProtection="1">
      <alignment horizontal="center" vertical="center" wrapText="1"/>
    </xf>
    <xf numFmtId="166" fontId="23" fillId="11" borderId="3" xfId="25" applyNumberFormat="1" applyFont="1" applyFill="1" applyBorder="1" applyAlignment="1" applyProtection="1">
      <alignment horizontal="center" vertical="center" wrapText="1"/>
    </xf>
    <xf numFmtId="171" fontId="11" fillId="2" borderId="32" xfId="24" applyFont="1" applyFill="1" applyBorder="1" applyAlignment="1">
      <alignment horizontal="center" vertical="center"/>
    </xf>
    <xf numFmtId="171" fontId="11" fillId="2" borderId="32" xfId="24" applyFont="1" applyFill="1" applyBorder="1" applyAlignment="1">
      <alignment horizontal="center" vertical="center" wrapText="1"/>
    </xf>
    <xf numFmtId="172" fontId="23" fillId="12" borderId="5" xfId="25" applyNumberFormat="1" applyFont="1" applyFill="1" applyBorder="1" applyAlignment="1" applyProtection="1">
      <alignment horizontal="center" vertical="center" wrapText="1"/>
    </xf>
    <xf numFmtId="172" fontId="23" fillId="12" borderId="14" xfId="25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9" fillId="3" borderId="46" xfId="19" applyFont="1" applyFill="1" applyBorder="1" applyAlignment="1">
      <alignment horizontal="center" vertical="center"/>
    </xf>
    <xf numFmtId="0" fontId="11" fillId="0" borderId="9" xfId="19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170" fontId="9" fillId="0" borderId="23" xfId="19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166" fontId="11" fillId="0" borderId="0" xfId="22" applyNumberFormat="1" applyFont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64" fontId="9" fillId="0" borderId="52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164" fontId="9" fillId="0" borderId="53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263" applyFont="1" applyFill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166" fontId="11" fillId="4" borderId="1" xfId="263" applyNumberFormat="1" applyFont="1" applyFill="1" applyBorder="1" applyAlignment="1">
      <alignment horizontal="center" vertical="center" wrapText="1"/>
    </xf>
    <xf numFmtId="166" fontId="11" fillId="0" borderId="0" xfId="22" applyNumberFormat="1" applyFont="1" applyAlignment="1">
      <alignment horizontal="center" vertical="center" wrapText="1"/>
    </xf>
    <xf numFmtId="0" fontId="11" fillId="3" borderId="0" xfId="19" applyFont="1" applyFill="1" applyAlignment="1">
      <alignment horizontal="center" vertical="center" wrapText="1"/>
    </xf>
    <xf numFmtId="166" fontId="11" fillId="7" borderId="7" xfId="0" applyNumberFormat="1" applyFont="1" applyFill="1" applyBorder="1" applyAlignment="1">
      <alignment horizontal="center" vertical="center" wrapText="1"/>
    </xf>
    <xf numFmtId="166" fontId="11" fillId="7" borderId="8" xfId="0" applyNumberFormat="1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center" vertical="center" wrapText="1"/>
    </xf>
    <xf numFmtId="0" fontId="18" fillId="0" borderId="0" xfId="284" applyFont="1"/>
    <xf numFmtId="0" fontId="23" fillId="12" borderId="5" xfId="284" applyNumberFormat="1" applyFont="1" applyFill="1" applyBorder="1" applyAlignment="1" applyProtection="1">
      <alignment horizontal="center" vertical="center" wrapText="1"/>
    </xf>
    <xf numFmtId="172" fontId="23" fillId="12" borderId="5" xfId="284" applyNumberFormat="1" applyFont="1" applyFill="1" applyBorder="1" applyAlignment="1" applyProtection="1">
      <alignment horizontal="center" vertical="center" wrapText="1"/>
    </xf>
    <xf numFmtId="172" fontId="23" fillId="12" borderId="14" xfId="284" applyNumberFormat="1" applyFont="1" applyFill="1" applyBorder="1" applyAlignment="1" applyProtection="1">
      <alignment horizontal="center" vertical="center" wrapText="1"/>
    </xf>
    <xf numFmtId="166" fontId="23" fillId="11" borderId="14" xfId="284" applyNumberFormat="1" applyFont="1" applyFill="1" applyBorder="1" applyAlignment="1" applyProtection="1">
      <alignment horizontal="center" vertical="center" wrapText="1"/>
    </xf>
    <xf numFmtId="166" fontId="23" fillId="11" borderId="1" xfId="284" applyNumberFormat="1" applyFont="1" applyFill="1" applyBorder="1" applyAlignment="1" applyProtection="1">
      <alignment horizontal="center" vertical="center" wrapText="1"/>
    </xf>
    <xf numFmtId="166" fontId="23" fillId="11" borderId="3" xfId="284" applyNumberFormat="1" applyFont="1" applyFill="1" applyBorder="1" applyAlignment="1" applyProtection="1">
      <alignment horizontal="center" vertical="center" wrapText="1"/>
    </xf>
    <xf numFmtId="0" fontId="19" fillId="0" borderId="41" xfId="214" applyFont="1" applyBorder="1" applyAlignment="1">
      <alignment horizontal="center" vertical="center" wrapText="1"/>
    </xf>
    <xf numFmtId="171" fontId="9" fillId="3" borderId="41" xfId="22" applyFont="1" applyFill="1" applyBorder="1" applyAlignment="1">
      <alignment horizontal="center" vertical="center" wrapText="1"/>
    </xf>
    <xf numFmtId="9" fontId="9" fillId="0" borderId="6" xfId="21" applyFont="1" applyBorder="1" applyAlignment="1">
      <alignment horizontal="center" vertical="center" wrapText="1"/>
    </xf>
    <xf numFmtId="0" fontId="18" fillId="0" borderId="41" xfId="284" applyFont="1" applyBorder="1"/>
    <xf numFmtId="169" fontId="26" fillId="13" borderId="41" xfId="284" applyNumberFormat="1" applyFont="1" applyFill="1" applyBorder="1"/>
    <xf numFmtId="0" fontId="23" fillId="12" borderId="41" xfId="284" applyNumberFormat="1" applyFont="1" applyFill="1" applyBorder="1" applyAlignment="1" applyProtection="1">
      <alignment horizontal="right" vertical="center" wrapText="1"/>
    </xf>
    <xf numFmtId="169" fontId="27" fillId="13" borderId="41" xfId="284" applyNumberFormat="1" applyFont="1" applyFill="1" applyBorder="1" applyAlignment="1" applyProtection="1">
      <alignment horizontal="center" vertical="center" shrinkToFit="1"/>
    </xf>
    <xf numFmtId="2" fontId="23" fillId="14" borderId="0" xfId="284" applyNumberFormat="1" applyFont="1" applyFill="1" applyBorder="1" applyAlignment="1" applyProtection="1">
      <alignment horizontal="center" vertical="center" shrinkToFit="1"/>
    </xf>
    <xf numFmtId="164" fontId="23" fillId="14" borderId="0" xfId="284" applyNumberFormat="1" applyFont="1" applyFill="1" applyBorder="1" applyAlignment="1" applyProtection="1">
      <alignment horizontal="center" vertical="center" shrinkToFit="1"/>
    </xf>
    <xf numFmtId="0" fontId="57" fillId="0" borderId="41" xfId="214" applyFont="1" applyBorder="1" applyAlignment="1">
      <alignment horizontal="center" vertical="center" wrapText="1"/>
    </xf>
    <xf numFmtId="165" fontId="9" fillId="0" borderId="41" xfId="22" applyNumberFormat="1" applyFont="1" applyBorder="1" applyAlignment="1">
      <alignment horizontal="center" vertical="center" wrapText="1"/>
    </xf>
    <xf numFmtId="9" fontId="9" fillId="0" borderId="41" xfId="21" applyFont="1" applyBorder="1" applyAlignment="1">
      <alignment horizontal="center" vertical="center" wrapText="1"/>
    </xf>
    <xf numFmtId="169" fontId="9" fillId="0" borderId="41" xfId="22" applyNumberFormat="1" applyFont="1" applyBorder="1" applyAlignment="1">
      <alignment horizontal="center" vertical="center" wrapText="1"/>
    </xf>
    <xf numFmtId="169" fontId="9" fillId="0" borderId="8" xfId="22" applyNumberFormat="1" applyFont="1" applyBorder="1" applyAlignment="1">
      <alignment horizontal="center" vertical="center"/>
    </xf>
    <xf numFmtId="181" fontId="19" fillId="6" borderId="13" xfId="214" applyNumberFormat="1" applyFont="1" applyFill="1" applyBorder="1" applyAlignment="1">
      <alignment horizontal="center" vertical="center" wrapText="1"/>
    </xf>
    <xf numFmtId="181" fontId="19" fillId="6" borderId="41" xfId="214" applyNumberFormat="1" applyFont="1" applyFill="1" applyBorder="1" applyAlignment="1">
      <alignment horizontal="center" vertical="center" wrapText="1"/>
    </xf>
    <xf numFmtId="165" fontId="9" fillId="0" borderId="14" xfId="22" applyNumberFormat="1" applyFont="1" applyBorder="1" applyAlignment="1">
      <alignment horizontal="center" vertical="center" wrapText="1"/>
    </xf>
    <xf numFmtId="181" fontId="19" fillId="6" borderId="53" xfId="214" applyNumberFormat="1" applyFont="1" applyFill="1" applyBorder="1" applyAlignment="1">
      <alignment horizontal="center" vertical="center" wrapText="1"/>
    </xf>
    <xf numFmtId="9" fontId="9" fillId="0" borderId="8" xfId="21" applyFont="1" applyBorder="1" applyAlignment="1">
      <alignment horizontal="center" vertical="center" wrapText="1"/>
    </xf>
    <xf numFmtId="170" fontId="19" fillId="0" borderId="41" xfId="214" applyNumberFormat="1" applyFont="1" applyBorder="1" applyAlignment="1">
      <alignment horizontal="right" vertical="center" wrapText="1"/>
    </xf>
    <xf numFmtId="169" fontId="19" fillId="0" borderId="41" xfId="214" applyNumberFormat="1" applyFont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2" borderId="41" xfId="6" applyFont="1" applyFill="1" applyBorder="1" applyAlignment="1">
      <alignment horizontal="center" vertical="center" wrapText="1"/>
    </xf>
    <xf numFmtId="0" fontId="11" fillId="2" borderId="41" xfId="6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9" fillId="3" borderId="0" xfId="263" applyFont="1" applyFill="1" applyAlignment="1">
      <alignment horizontal="left" vertical="center"/>
    </xf>
    <xf numFmtId="0" fontId="11" fillId="36" borderId="5" xfId="6" applyFont="1" applyFill="1" applyBorder="1" applyAlignment="1">
      <alignment horizontal="left" vertical="center" wrapText="1"/>
    </xf>
    <xf numFmtId="0" fontId="9" fillId="3" borderId="0" xfId="263" applyFont="1" applyFill="1" applyAlignment="1">
      <alignment horizontal="left" vertical="center" wrapText="1"/>
    </xf>
    <xf numFmtId="0" fontId="11" fillId="3" borderId="0" xfId="263" applyFont="1" applyFill="1" applyAlignment="1">
      <alignment horizontal="left" vertical="center" wrapText="1"/>
    </xf>
    <xf numFmtId="44" fontId="9" fillId="3" borderId="0" xfId="263" applyNumberFormat="1" applyFont="1" applyFill="1" applyAlignment="1">
      <alignment vertical="center"/>
    </xf>
    <xf numFmtId="44" fontId="11" fillId="3" borderId="0" xfId="263" applyNumberFormat="1" applyFont="1" applyFill="1" applyAlignment="1">
      <alignment horizontal="center" vertical="center" wrapText="1"/>
    </xf>
    <xf numFmtId="44" fontId="11" fillId="36" borderId="5" xfId="6" applyNumberFormat="1" applyFont="1" applyFill="1" applyBorder="1" applyAlignment="1">
      <alignment horizontal="center" vertical="center" wrapText="1"/>
    </xf>
    <xf numFmtId="44" fontId="9" fillId="0" borderId="3" xfId="263" applyNumberFormat="1" applyFont="1" applyFill="1" applyBorder="1" applyAlignment="1">
      <alignment horizontal="center" vertical="center" wrapText="1"/>
    </xf>
    <xf numFmtId="44" fontId="9" fillId="0" borderId="4" xfId="263" applyNumberFormat="1" applyFont="1" applyFill="1" applyBorder="1" applyAlignment="1">
      <alignment horizontal="center" vertical="center" wrapText="1"/>
    </xf>
    <xf numFmtId="44" fontId="11" fillId="0" borderId="4" xfId="263" applyNumberFormat="1" applyFont="1" applyFill="1" applyBorder="1" applyAlignment="1">
      <alignment horizontal="center" vertical="center" wrapText="1"/>
    </xf>
    <xf numFmtId="44" fontId="11" fillId="34" borderId="8" xfId="263" applyNumberFormat="1" applyFont="1" applyFill="1" applyBorder="1" applyAlignment="1">
      <alignment horizontal="right" vertical="center" wrapText="1"/>
    </xf>
    <xf numFmtId="44" fontId="11" fillId="10" borderId="6" xfId="263" applyNumberFormat="1" applyFont="1" applyFill="1" applyBorder="1" applyAlignment="1">
      <alignment horizontal="right" vertical="center" wrapText="1"/>
    </xf>
    <xf numFmtId="44" fontId="11" fillId="34" borderId="6" xfId="263" applyNumberFormat="1" applyFont="1" applyFill="1" applyBorder="1" applyAlignment="1">
      <alignment vertical="center" wrapText="1"/>
    </xf>
    <xf numFmtId="44" fontId="9" fillId="3" borderId="0" xfId="263" applyNumberFormat="1" applyFont="1" applyFill="1" applyAlignment="1">
      <alignment horizontal="center" vertical="center" wrapText="1"/>
    </xf>
    <xf numFmtId="49" fontId="11" fillId="36" borderId="5" xfId="6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49" fontId="11" fillId="2" borderId="5" xfId="6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9" fontId="11" fillId="0" borderId="12" xfId="18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49" fontId="11" fillId="2" borderId="11" xfId="6" applyNumberFormat="1" applyFont="1" applyFill="1" applyBorder="1" applyAlignment="1">
      <alignment horizontal="center" vertical="center" wrapText="1"/>
    </xf>
    <xf numFmtId="49" fontId="11" fillId="4" borderId="1" xfId="6" applyNumberFormat="1" applyFont="1" applyFill="1" applyBorder="1" applyAlignment="1">
      <alignment horizontal="center"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9" fillId="0" borderId="1" xfId="263" applyNumberFormat="1" applyFont="1" applyFill="1" applyBorder="1" applyAlignment="1">
      <alignment horizontal="left" vertical="center" wrapText="1"/>
    </xf>
    <xf numFmtId="49" fontId="11" fillId="0" borderId="1" xfId="263" applyNumberFormat="1" applyFont="1" applyFill="1" applyBorder="1" applyAlignment="1">
      <alignment horizontal="center" vertical="center"/>
    </xf>
    <xf numFmtId="0" fontId="11" fillId="0" borderId="4" xfId="263" applyFont="1" applyFill="1" applyBorder="1" applyAlignment="1">
      <alignment horizontal="center" vertical="center"/>
    </xf>
    <xf numFmtId="167" fontId="11" fillId="0" borderId="1" xfId="263" applyNumberFormat="1" applyFont="1" applyFill="1" applyBorder="1" applyAlignment="1">
      <alignment horizontal="center" vertical="center"/>
    </xf>
    <xf numFmtId="9" fontId="11" fillId="0" borderId="1" xfId="267" applyFont="1" applyFill="1" applyBorder="1" applyAlignment="1">
      <alignment horizontal="center" vertical="center"/>
    </xf>
    <xf numFmtId="49" fontId="19" fillId="0" borderId="1" xfId="263" applyNumberFormat="1" applyFont="1" applyFill="1" applyBorder="1" applyAlignment="1">
      <alignment horizontal="left" vertical="center" wrapText="1"/>
    </xf>
    <xf numFmtId="0" fontId="9" fillId="0" borderId="27" xfId="266" applyFont="1" applyBorder="1" applyAlignment="1">
      <alignment horizontal="left" vertical="center" wrapText="1"/>
    </xf>
    <xf numFmtId="0" fontId="9" fillId="0" borderId="0" xfId="266" applyFont="1" applyAlignment="1">
      <alignment horizontal="left" vertical="center" wrapText="1"/>
    </xf>
    <xf numFmtId="49" fontId="9" fillId="0" borderId="6" xfId="263" applyNumberFormat="1" applyFont="1" applyFill="1" applyBorder="1" applyAlignment="1">
      <alignment horizontal="left" vertical="center" wrapText="1"/>
    </xf>
    <xf numFmtId="49" fontId="11" fillId="0" borderId="6" xfId="263" applyNumberFormat="1" applyFont="1" applyFill="1" applyBorder="1" applyAlignment="1">
      <alignment horizontal="center" vertical="center"/>
    </xf>
    <xf numFmtId="0" fontId="11" fillId="0" borderId="7" xfId="263" applyFont="1" applyFill="1" applyBorder="1" applyAlignment="1">
      <alignment horizontal="center" vertical="center"/>
    </xf>
    <xf numFmtId="49" fontId="11" fillId="0" borderId="1" xfId="269" applyNumberFormat="1" applyFont="1" applyFill="1" applyBorder="1" applyAlignment="1">
      <alignment horizontal="center" vertical="center"/>
    </xf>
    <xf numFmtId="0" fontId="11" fillId="0" borderId="4" xfId="269" applyFont="1" applyFill="1" applyBorder="1" applyAlignment="1">
      <alignment horizontal="center" vertical="center"/>
    </xf>
    <xf numFmtId="49" fontId="19" fillId="0" borderId="1" xfId="269" applyNumberFormat="1" applyFont="1" applyFill="1" applyBorder="1" applyAlignment="1">
      <alignment horizontal="left" vertical="center" wrapText="1"/>
    </xf>
    <xf numFmtId="49" fontId="9" fillId="0" borderId="1" xfId="269" applyNumberFormat="1" applyFont="1" applyFill="1" applyBorder="1" applyAlignment="1">
      <alignment horizontal="left" vertical="center" wrapText="1"/>
    </xf>
    <xf numFmtId="0" fontId="9" fillId="0" borderId="1" xfId="270" applyFont="1" applyBorder="1" applyAlignment="1">
      <alignment horizontal="left" vertical="center" wrapText="1"/>
    </xf>
    <xf numFmtId="0" fontId="11" fillId="0" borderId="1" xfId="270" applyFont="1" applyFill="1" applyBorder="1" applyAlignment="1">
      <alignment horizontal="center" vertical="center" wrapText="1"/>
    </xf>
    <xf numFmtId="0" fontId="11" fillId="0" borderId="4" xfId="270" applyFont="1" applyBorder="1" applyAlignment="1">
      <alignment horizontal="center" vertical="center" wrapText="1"/>
    </xf>
    <xf numFmtId="49" fontId="9" fillId="0" borderId="5" xfId="269" applyNumberFormat="1" applyFont="1" applyFill="1" applyBorder="1" applyAlignment="1">
      <alignment horizontal="left" vertical="center" wrapText="1"/>
    </xf>
    <xf numFmtId="49" fontId="11" fillId="0" borderId="5" xfId="269" applyNumberFormat="1" applyFont="1" applyFill="1" applyBorder="1" applyAlignment="1">
      <alignment horizontal="center" vertical="center"/>
    </xf>
    <xf numFmtId="0" fontId="11" fillId="0" borderId="14" xfId="269" applyFont="1" applyFill="1" applyBorder="1" applyAlignment="1">
      <alignment horizontal="center" vertical="center"/>
    </xf>
    <xf numFmtId="167" fontId="11" fillId="0" borderId="5" xfId="263" applyNumberFormat="1" applyFont="1" applyFill="1" applyBorder="1" applyAlignment="1">
      <alignment horizontal="center" vertical="center"/>
    </xf>
    <xf numFmtId="9" fontId="11" fillId="0" borderId="5" xfId="267" applyFont="1" applyFill="1" applyBorder="1" applyAlignment="1">
      <alignment horizontal="center" vertical="center"/>
    </xf>
    <xf numFmtId="0" fontId="9" fillId="3" borderId="5" xfId="263" applyFont="1" applyFill="1" applyBorder="1" applyAlignment="1">
      <alignment horizontal="left" vertical="center" wrapText="1"/>
    </xf>
    <xf numFmtId="0" fontId="11" fillId="3" borderId="5" xfId="263" applyFont="1" applyFill="1" applyBorder="1" applyAlignment="1">
      <alignment horizontal="center" vertical="center"/>
    </xf>
    <xf numFmtId="9" fontId="11" fillId="3" borderId="5" xfId="267" applyFont="1" applyFill="1" applyBorder="1" applyAlignment="1">
      <alignment horizontal="center" vertical="center"/>
    </xf>
    <xf numFmtId="0" fontId="9" fillId="3" borderId="1" xfId="263" applyFont="1" applyFill="1" applyBorder="1" applyAlignment="1">
      <alignment vertical="center"/>
    </xf>
    <xf numFmtId="49" fontId="11" fillId="2" borderId="12" xfId="24" applyNumberFormat="1" applyFont="1" applyFill="1" applyBorder="1" applyAlignment="1">
      <alignment horizontal="center" vertical="center"/>
    </xf>
    <xf numFmtId="49" fontId="23" fillId="12" borderId="12" xfId="25" applyNumberFormat="1" applyFont="1" applyFill="1" applyBorder="1" applyAlignment="1" applyProtection="1">
      <alignment horizontal="center" vertical="center" wrapText="1"/>
    </xf>
    <xf numFmtId="49" fontId="23" fillId="12" borderId="5" xfId="25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/>
    <xf numFmtId="0" fontId="13" fillId="3" borderId="0" xfId="19" applyFont="1" applyFill="1" applyAlignment="1">
      <alignment horizontal="left" vertical="center" wrapText="1"/>
    </xf>
    <xf numFmtId="166" fontId="11" fillId="7" borderId="1" xfId="19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4" fontId="9" fillId="0" borderId="14" xfId="19" applyNumberFormat="1" applyFont="1" applyBorder="1" applyAlignment="1">
      <alignment horizontal="center" vertical="center" wrapText="1"/>
    </xf>
    <xf numFmtId="44" fontId="9" fillId="0" borderId="5" xfId="20" applyNumberFormat="1" applyFont="1" applyFill="1" applyBorder="1" applyAlignment="1">
      <alignment horizontal="center" vertical="center"/>
    </xf>
    <xf numFmtId="44" fontId="9" fillId="0" borderId="5" xfId="19" applyNumberFormat="1" applyFont="1" applyFill="1" applyBorder="1" applyAlignment="1">
      <alignment horizontal="center" vertical="center" wrapText="1"/>
    </xf>
    <xf numFmtId="44" fontId="9" fillId="0" borderId="1" xfId="19" applyNumberFormat="1" applyFont="1" applyFill="1" applyBorder="1" applyAlignment="1">
      <alignment horizontal="center" vertical="center" wrapText="1"/>
    </xf>
    <xf numFmtId="44" fontId="9" fillId="10" borderId="12" xfId="19" applyNumberFormat="1" applyFont="1" applyFill="1" applyBorder="1" applyAlignment="1">
      <alignment horizontal="center" vertical="center"/>
    </xf>
    <xf numFmtId="44" fontId="18" fillId="10" borderId="12" xfId="0" applyNumberFormat="1" applyFont="1" applyFill="1" applyBorder="1" applyAlignment="1">
      <alignment horizontal="center" vertical="center"/>
    </xf>
    <xf numFmtId="44" fontId="11" fillId="8" borderId="8" xfId="19" applyNumberFormat="1" applyFont="1" applyFill="1" applyBorder="1" applyAlignment="1">
      <alignment horizontal="center" vertical="center"/>
    </xf>
    <xf numFmtId="44" fontId="11" fillId="3" borderId="0" xfId="0" applyNumberFormat="1" applyFont="1" applyFill="1" applyAlignment="1">
      <alignment horizontal="center" vertical="center" wrapText="1"/>
    </xf>
    <xf numFmtId="44" fontId="9" fillId="9" borderId="13" xfId="0" applyNumberFormat="1" applyFont="1" applyFill="1" applyBorder="1" applyAlignment="1">
      <alignment horizontal="center" vertical="center" wrapText="1"/>
    </xf>
    <xf numFmtId="44" fontId="11" fillId="8" borderId="13" xfId="0" applyNumberFormat="1" applyFont="1" applyFill="1" applyBorder="1" applyAlignment="1">
      <alignment horizontal="center" vertical="center" wrapText="1"/>
    </xf>
    <xf numFmtId="44" fontId="9" fillId="3" borderId="0" xfId="0" applyNumberFormat="1" applyFont="1" applyFill="1" applyAlignment="1">
      <alignment vertical="center" wrapText="1"/>
    </xf>
    <xf numFmtId="49" fontId="25" fillId="0" borderId="41" xfId="0" applyNumberFormat="1" applyFont="1" applyFill="1" applyBorder="1" applyAlignment="1">
      <alignment horizontal="left" vertical="center" wrapText="1"/>
    </xf>
    <xf numFmtId="44" fontId="11" fillId="3" borderId="0" xfId="0" applyNumberFormat="1" applyFont="1" applyFill="1" applyBorder="1" applyAlignment="1">
      <alignment horizontal="left" vertical="center" wrapText="1"/>
    </xf>
    <xf numFmtId="44" fontId="11" fillId="2" borderId="41" xfId="6" applyNumberFormat="1" applyFont="1" applyFill="1" applyBorder="1" applyAlignment="1">
      <alignment horizontal="center" vertical="center" wrapText="1"/>
    </xf>
    <xf numFmtId="166" fontId="11" fillId="7" borderId="41" xfId="0" applyNumberFormat="1" applyFont="1" applyFill="1" applyBorder="1" applyAlignment="1">
      <alignment horizontal="center" vertical="center" wrapText="1"/>
    </xf>
    <xf numFmtId="49" fontId="11" fillId="2" borderId="41" xfId="6" applyNumberFormat="1" applyFont="1" applyFill="1" applyBorder="1" applyAlignment="1">
      <alignment horizontal="center" vertical="center" wrapText="1"/>
    </xf>
    <xf numFmtId="49" fontId="11" fillId="4" borderId="41" xfId="6" applyNumberFormat="1" applyFont="1" applyFill="1" applyBorder="1" applyAlignment="1">
      <alignment horizontal="center" vertical="center" wrapText="1"/>
    </xf>
    <xf numFmtId="49" fontId="11" fillId="4" borderId="41" xfId="6" applyNumberFormat="1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9" fontId="11" fillId="3" borderId="41" xfId="0" applyNumberFormat="1" applyFont="1" applyFill="1" applyBorder="1" applyAlignment="1">
      <alignment horizontal="center" vertical="center"/>
    </xf>
    <xf numFmtId="44" fontId="9" fillId="3" borderId="41" xfId="0" applyNumberFormat="1" applyFont="1" applyFill="1" applyBorder="1" applyAlignment="1">
      <alignment horizontal="center" vertical="center"/>
    </xf>
    <xf numFmtId="44" fontId="9" fillId="0" borderId="41" xfId="1" applyNumberFormat="1" applyFont="1" applyFill="1" applyBorder="1" applyAlignment="1">
      <alignment horizontal="center" vertical="center"/>
    </xf>
    <xf numFmtId="44" fontId="9" fillId="0" borderId="4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1" xfId="6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vertical="center" wrapText="1"/>
    </xf>
    <xf numFmtId="44" fontId="11" fillId="0" borderId="5" xfId="19" applyNumberFormat="1" applyFont="1" applyFill="1" applyBorder="1" applyAlignment="1">
      <alignment horizontal="center" vertical="center" wrapText="1"/>
    </xf>
    <xf numFmtId="44" fontId="9" fillId="3" borderId="5" xfId="20" applyNumberFormat="1" applyFont="1" applyFill="1" applyBorder="1" applyAlignment="1">
      <alignment horizontal="center" vertical="center" wrapText="1"/>
    </xf>
    <xf numFmtId="44" fontId="9" fillId="3" borderId="5" xfId="19" applyNumberFormat="1" applyFont="1" applyFill="1" applyBorder="1" applyAlignment="1">
      <alignment horizontal="center" vertical="center" wrapText="1"/>
    </xf>
    <xf numFmtId="44" fontId="11" fillId="10" borderId="12" xfId="19" applyNumberFormat="1" applyFont="1" applyFill="1" applyBorder="1" applyAlignment="1">
      <alignment horizontal="center" vertical="center"/>
    </xf>
    <xf numFmtId="49" fontId="25" fillId="0" borderId="26" xfId="16" applyNumberFormat="1" applyFont="1" applyFill="1" applyBorder="1" applyAlignment="1">
      <alignment horizontal="left" vertical="center" wrapText="1"/>
    </xf>
    <xf numFmtId="44" fontId="9" fillId="3" borderId="1" xfId="0" applyNumberFormat="1" applyFont="1" applyFill="1" applyBorder="1" applyAlignment="1">
      <alignment horizontal="center" vertical="center"/>
    </xf>
    <xf numFmtId="44" fontId="18" fillId="35" borderId="41" xfId="0" applyNumberFormat="1" applyFont="1" applyFill="1" applyBorder="1" applyAlignment="1">
      <alignment horizontal="center" vertical="center"/>
    </xf>
    <xf numFmtId="44" fontId="18" fillId="0" borderId="41" xfId="0" applyNumberFormat="1" applyFont="1" applyBorder="1" applyAlignment="1">
      <alignment horizontal="center" vertical="center" wrapText="1"/>
    </xf>
    <xf numFmtId="0" fontId="9" fillId="0" borderId="47" xfId="0" applyFont="1" applyBorder="1" applyAlignment="1">
      <alignment wrapText="1"/>
    </xf>
    <xf numFmtId="0" fontId="11" fillId="0" borderId="0" xfId="19" applyFont="1" applyFill="1" applyBorder="1" applyAlignment="1">
      <alignment horizontal="right"/>
    </xf>
    <xf numFmtId="0" fontId="58" fillId="0" borderId="0" xfId="214" applyFont="1"/>
    <xf numFmtId="0" fontId="59" fillId="0" borderId="0" xfId="284" applyFont="1" applyAlignment="1">
      <alignment wrapText="1"/>
    </xf>
    <xf numFmtId="0" fontId="9" fillId="0" borderId="0" xfId="214" applyFont="1"/>
    <xf numFmtId="0" fontId="18" fillId="0" borderId="0" xfId="284" applyFont="1" applyAlignment="1">
      <alignment wrapText="1"/>
    </xf>
    <xf numFmtId="0" fontId="27" fillId="12" borderId="5" xfId="284" applyNumberFormat="1" applyFont="1" applyFill="1" applyBorder="1" applyAlignment="1" applyProtection="1">
      <alignment horizontal="center" vertical="center" wrapText="1"/>
    </xf>
    <xf numFmtId="172" fontId="27" fillId="12" borderId="5" xfId="284" applyNumberFormat="1" applyFont="1" applyFill="1" applyBorder="1" applyAlignment="1" applyProtection="1">
      <alignment horizontal="center" vertical="center" wrapText="1"/>
    </xf>
    <xf numFmtId="172" fontId="27" fillId="12" borderId="14" xfId="284" applyNumberFormat="1" applyFont="1" applyFill="1" applyBorder="1" applyAlignment="1" applyProtection="1">
      <alignment horizontal="center" vertical="center" wrapText="1"/>
    </xf>
    <xf numFmtId="166" fontId="27" fillId="11" borderId="14" xfId="284" applyNumberFormat="1" applyFont="1" applyFill="1" applyBorder="1" applyAlignment="1" applyProtection="1">
      <alignment horizontal="center" vertical="center" wrapText="1"/>
    </xf>
    <xf numFmtId="166" fontId="27" fillId="11" borderId="1" xfId="284" applyNumberFormat="1" applyFont="1" applyFill="1" applyBorder="1" applyAlignment="1" applyProtection="1">
      <alignment horizontal="center" vertical="center" wrapText="1"/>
    </xf>
    <xf numFmtId="166" fontId="27" fillId="11" borderId="3" xfId="284" applyNumberFormat="1" applyFont="1" applyFill="1" applyBorder="1" applyAlignment="1" applyProtection="1">
      <alignment horizontal="center" vertical="center" wrapText="1"/>
    </xf>
    <xf numFmtId="0" fontId="27" fillId="12" borderId="41" xfId="284" applyNumberFormat="1" applyFont="1" applyFill="1" applyBorder="1" applyAlignment="1" applyProtection="1">
      <alignment horizontal="right" vertical="center" wrapText="1"/>
    </xf>
    <xf numFmtId="2" fontId="27" fillId="14" borderId="0" xfId="284" applyNumberFormat="1" applyFont="1" applyFill="1" applyBorder="1" applyAlignment="1" applyProtection="1">
      <alignment horizontal="center" vertical="center" shrinkToFit="1"/>
    </xf>
    <xf numFmtId="164" fontId="27" fillId="14" borderId="0" xfId="284" applyNumberFormat="1" applyFont="1" applyFill="1" applyBorder="1" applyAlignment="1" applyProtection="1">
      <alignment horizontal="center" vertical="center" shrinkToFit="1"/>
    </xf>
    <xf numFmtId="0" fontId="19" fillId="0" borderId="41" xfId="214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4" borderId="41" xfId="6" applyFont="1" applyFill="1" applyBorder="1" applyAlignment="1">
      <alignment horizontal="center" vertical="center" wrapText="1"/>
    </xf>
    <xf numFmtId="0" fontId="11" fillId="4" borderId="41" xfId="6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44" fontId="18" fillId="0" borderId="41" xfId="0" applyNumberFormat="1" applyFont="1" applyBorder="1" applyAlignment="1">
      <alignment horizontal="center" vertical="center"/>
    </xf>
    <xf numFmtId="0" fontId="19" fillId="0" borderId="0" xfId="214" applyFont="1" applyAlignment="1">
      <alignment horizontal="center" vertical="center" wrapText="1"/>
    </xf>
    <xf numFmtId="0" fontId="19" fillId="0" borderId="13" xfId="214" applyFont="1" applyBorder="1" applyAlignment="1">
      <alignment horizontal="center" vertical="center" wrapText="1"/>
    </xf>
    <xf numFmtId="169" fontId="20" fillId="0" borderId="41" xfId="214" applyNumberFormat="1" applyFont="1" applyBorder="1" applyAlignment="1">
      <alignment horizontal="center" vertical="center" wrapText="1"/>
    </xf>
    <xf numFmtId="0" fontId="19" fillId="0" borderId="53" xfId="214" applyFont="1" applyBorder="1" applyAlignment="1">
      <alignment horizontal="center" vertical="center" wrapText="1"/>
    </xf>
    <xf numFmtId="165" fontId="9" fillId="0" borderId="47" xfId="22" applyNumberFormat="1" applyFont="1" applyBorder="1" applyAlignment="1">
      <alignment horizontal="center" vertical="center" wrapText="1"/>
    </xf>
    <xf numFmtId="0" fontId="19" fillId="0" borderId="47" xfId="214" applyFont="1" applyBorder="1" applyAlignment="1">
      <alignment horizontal="center" vertical="center" wrapText="1"/>
    </xf>
    <xf numFmtId="169" fontId="20" fillId="0" borderId="47" xfId="214" applyNumberFormat="1" applyFont="1" applyBorder="1" applyAlignment="1">
      <alignment horizontal="center" vertical="center" wrapText="1"/>
    </xf>
    <xf numFmtId="9" fontId="9" fillId="0" borderId="47" xfId="21" applyFont="1" applyBorder="1" applyAlignment="1">
      <alignment horizontal="center" vertical="center" wrapText="1"/>
    </xf>
    <xf numFmtId="169" fontId="9" fillId="0" borderId="47" xfId="22" applyNumberFormat="1" applyFont="1" applyBorder="1" applyAlignment="1">
      <alignment horizontal="center" vertical="center" wrapText="1"/>
    </xf>
    <xf numFmtId="169" fontId="9" fillId="0" borderId="59" xfId="22" applyNumberFormat="1" applyFont="1" applyBorder="1" applyAlignment="1">
      <alignment horizontal="center" vertical="center"/>
    </xf>
    <xf numFmtId="169" fontId="9" fillId="0" borderId="11" xfId="22" applyNumberFormat="1" applyFont="1" applyBorder="1" applyAlignment="1">
      <alignment horizontal="center" vertical="center"/>
    </xf>
    <xf numFmtId="170" fontId="20" fillId="0" borderId="41" xfId="214" applyNumberFormat="1" applyFont="1" applyBorder="1" applyAlignment="1">
      <alignment horizontal="center" vertical="center" wrapText="1"/>
    </xf>
    <xf numFmtId="170" fontId="20" fillId="0" borderId="53" xfId="214" applyNumberFormat="1" applyFont="1" applyBorder="1" applyAlignment="1">
      <alignment horizontal="center" vertical="center" wrapText="1"/>
    </xf>
    <xf numFmtId="0" fontId="19" fillId="0" borderId="13" xfId="214" applyFont="1" applyBorder="1" applyAlignment="1">
      <alignment horizontal="left" vertical="center" wrapText="1"/>
    </xf>
    <xf numFmtId="0" fontId="19" fillId="0" borderId="54" xfId="214" applyFont="1" applyBorder="1" applyAlignment="1">
      <alignment horizontal="left" vertical="center" wrapText="1"/>
    </xf>
    <xf numFmtId="171" fontId="11" fillId="2" borderId="41" xfId="24" applyFont="1" applyFill="1" applyBorder="1" applyAlignment="1">
      <alignment horizontal="center" vertical="center"/>
    </xf>
    <xf numFmtId="0" fontId="27" fillId="12" borderId="41" xfId="284" applyNumberFormat="1" applyFont="1" applyFill="1" applyBorder="1" applyAlignment="1" applyProtection="1">
      <alignment horizontal="center" vertical="center" wrapText="1"/>
    </xf>
    <xf numFmtId="0" fontId="23" fillId="12" borderId="41" xfId="284" applyNumberFormat="1" applyFont="1" applyFill="1" applyBorder="1" applyAlignment="1" applyProtection="1">
      <alignment horizontal="center" vertical="center" wrapText="1"/>
    </xf>
    <xf numFmtId="49" fontId="11" fillId="2" borderId="41" xfId="24" applyNumberFormat="1" applyFont="1" applyFill="1" applyBorder="1" applyAlignment="1">
      <alignment horizontal="center" vertical="center"/>
    </xf>
    <xf numFmtId="49" fontId="23" fillId="12" borderId="41" xfId="284" applyNumberFormat="1" applyFont="1" applyFill="1" applyBorder="1" applyAlignment="1" applyProtection="1">
      <alignment horizontal="center" vertical="center" wrapText="1"/>
    </xf>
    <xf numFmtId="49" fontId="23" fillId="12" borderId="5" xfId="284" applyNumberFormat="1" applyFont="1" applyFill="1" applyBorder="1" applyAlignment="1" applyProtection="1">
      <alignment horizontal="center" vertical="center" wrapText="1"/>
    </xf>
    <xf numFmtId="49" fontId="27" fillId="12" borderId="41" xfId="284" applyNumberFormat="1" applyFont="1" applyFill="1" applyBorder="1" applyAlignment="1" applyProtection="1">
      <alignment horizontal="center" vertical="center" wrapText="1"/>
    </xf>
    <xf numFmtId="49" fontId="27" fillId="12" borderId="5" xfId="284" applyNumberFormat="1" applyFont="1" applyFill="1" applyBorder="1" applyAlignment="1" applyProtection="1">
      <alignment horizontal="center" vertical="center" wrapText="1"/>
    </xf>
    <xf numFmtId="0" fontId="25" fillId="0" borderId="13" xfId="214" applyFont="1" applyBorder="1" applyAlignment="1">
      <alignment horizontal="center" vertical="center" wrapText="1"/>
    </xf>
    <xf numFmtId="0" fontId="18" fillId="0" borderId="13" xfId="214" applyFont="1" applyBorder="1" applyAlignment="1">
      <alignment horizontal="center" vertical="center" wrapText="1"/>
    </xf>
    <xf numFmtId="0" fontId="18" fillId="0" borderId="41" xfId="214" applyFont="1" applyBorder="1" applyAlignment="1">
      <alignment horizontal="center" vertical="center" wrapText="1"/>
    </xf>
    <xf numFmtId="169" fontId="18" fillId="0" borderId="41" xfId="214" applyNumberFormat="1" applyFont="1" applyBorder="1" applyAlignment="1">
      <alignment horizontal="center" vertical="center" wrapText="1"/>
    </xf>
    <xf numFmtId="0" fontId="18" fillId="0" borderId="13" xfId="214" applyFont="1" applyBorder="1" applyAlignment="1">
      <alignment horizontal="left" vertical="center" wrapText="1"/>
    </xf>
    <xf numFmtId="0" fontId="19" fillId="0" borderId="43" xfId="214" applyFont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44" fontId="9" fillId="3" borderId="5" xfId="0" applyNumberFormat="1" applyFont="1" applyFill="1" applyBorder="1" applyAlignment="1">
      <alignment horizontal="center" vertical="center"/>
    </xf>
    <xf numFmtId="44" fontId="9" fillId="3" borderId="5" xfId="0" applyNumberFormat="1" applyFont="1" applyFill="1" applyBorder="1" applyAlignment="1">
      <alignment horizontal="center" vertical="center" wrapText="1"/>
    </xf>
    <xf numFmtId="44" fontId="9" fillId="10" borderId="12" xfId="0" applyNumberFormat="1" applyFont="1" applyFill="1" applyBorder="1" applyAlignment="1">
      <alignment horizontal="center" vertical="center"/>
    </xf>
    <xf numFmtId="44" fontId="9" fillId="9" borderId="12" xfId="0" applyNumberFormat="1" applyFont="1" applyFill="1" applyBorder="1" applyAlignment="1">
      <alignment horizontal="center" vertical="center" wrapText="1"/>
    </xf>
    <xf numFmtId="44" fontId="11" fillId="8" borderId="1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4" fontId="9" fillId="0" borderId="12" xfId="6" applyNumberFormat="1" applyFont="1" applyFill="1" applyBorder="1" applyAlignment="1">
      <alignment horizontal="center" vertical="center" wrapText="1"/>
    </xf>
    <xf numFmtId="44" fontId="9" fillId="0" borderId="42" xfId="6" applyNumberFormat="1" applyFont="1" applyFill="1" applyBorder="1" applyAlignment="1">
      <alignment horizontal="center" vertical="center" wrapText="1"/>
    </xf>
    <xf numFmtId="44" fontId="9" fillId="0" borderId="41" xfId="6" applyNumberFormat="1" applyFont="1" applyFill="1" applyBorder="1" applyAlignment="1">
      <alignment horizontal="center" vertical="center" wrapText="1"/>
    </xf>
    <xf numFmtId="166" fontId="11" fillId="7" borderId="24" xfId="0" applyNumberFormat="1" applyFont="1" applyFill="1" applyBorder="1" applyAlignment="1">
      <alignment horizontal="center" vertical="center" wrapText="1"/>
    </xf>
    <xf numFmtId="49" fontId="25" fillId="0" borderId="28" xfId="16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25" fillId="0" borderId="50" xfId="16" applyNumberFormat="1" applyFont="1" applyFill="1" applyBorder="1" applyAlignment="1">
      <alignment horizontal="center" vertical="center" wrapText="1"/>
    </xf>
    <xf numFmtId="44" fontId="11" fillId="8" borderId="8" xfId="0" applyNumberFormat="1" applyFont="1" applyFill="1" applyBorder="1" applyAlignment="1">
      <alignment horizontal="center" vertical="center" wrapText="1"/>
    </xf>
    <xf numFmtId="49" fontId="11" fillId="4" borderId="4" xfId="6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/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4" fontId="9" fillId="0" borderId="5" xfId="0" applyNumberFormat="1" applyFont="1" applyBorder="1" applyAlignment="1">
      <alignment horizontal="center" vertical="center"/>
    </xf>
    <xf numFmtId="44" fontId="9" fillId="0" borderId="5" xfId="0" applyNumberFormat="1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22" xfId="0" applyFont="1" applyBorder="1"/>
    <xf numFmtId="0" fontId="26" fillId="0" borderId="12" xfId="0" applyFont="1" applyFill="1" applyBorder="1" applyAlignment="1">
      <alignment horizontal="center" vertical="center" wrapText="1"/>
    </xf>
    <xf numFmtId="44" fontId="9" fillId="0" borderId="12" xfId="0" applyNumberFormat="1" applyFont="1" applyBorder="1" applyAlignment="1">
      <alignment horizontal="center" vertical="center"/>
    </xf>
    <xf numFmtId="44" fontId="9" fillId="0" borderId="12" xfId="0" applyNumberFormat="1" applyFont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44" fontId="9" fillId="10" borderId="13" xfId="0" applyNumberFormat="1" applyFont="1" applyFill="1" applyBorder="1" applyAlignment="1">
      <alignment horizontal="center" vertical="center"/>
    </xf>
    <xf numFmtId="44" fontId="11" fillId="8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Border="1"/>
    <xf numFmtId="0" fontId="20" fillId="6" borderId="0" xfId="0" applyFont="1" applyFill="1" applyAlignment="1">
      <alignment horizontal="left" vertical="center"/>
    </xf>
    <xf numFmtId="0" fontId="11" fillId="2" borderId="5" xfId="6" applyFont="1" applyFill="1" applyBorder="1" applyAlignment="1">
      <alignment horizontal="left" vertical="center" wrapText="1"/>
    </xf>
    <xf numFmtId="49" fontId="11" fillId="2" borderId="5" xfId="6" applyNumberFormat="1" applyFont="1" applyFill="1" applyBorder="1" applyAlignment="1">
      <alignment horizontal="left" vertical="center" wrapText="1"/>
    </xf>
    <xf numFmtId="0" fontId="18" fillId="0" borderId="12" xfId="283" applyFont="1" applyBorder="1" applyAlignment="1">
      <alignment horizontal="left" vertical="center" wrapText="1"/>
    </xf>
    <xf numFmtId="0" fontId="18" fillId="0" borderId="12" xfId="283" applyFont="1" applyBorder="1" applyAlignment="1">
      <alignment horizontal="left" vertical="center"/>
    </xf>
    <xf numFmtId="0" fontId="18" fillId="0" borderId="22" xfId="283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4" fontId="11" fillId="9" borderId="12" xfId="0" applyNumberFormat="1" applyFont="1" applyFill="1" applyBorder="1" applyAlignment="1">
      <alignment horizontal="center" vertical="center" wrapText="1"/>
    </xf>
    <xf numFmtId="166" fontId="11" fillId="7" borderId="11" xfId="0" applyNumberFormat="1" applyFont="1" applyFill="1" applyBorder="1" applyAlignment="1">
      <alignment horizontal="center" vertical="center" wrapText="1"/>
    </xf>
    <xf numFmtId="166" fontId="11" fillId="7" borderId="55" xfId="0" applyNumberFormat="1" applyFont="1" applyFill="1" applyBorder="1" applyAlignment="1">
      <alignment horizontal="center" vertical="center" wrapText="1"/>
    </xf>
    <xf numFmtId="44" fontId="9" fillId="0" borderId="6" xfId="0" applyNumberFormat="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10" fillId="0" borderId="0" xfId="2" applyNumberFormat="1" applyFont="1" applyFill="1" applyBorder="1" applyAlignment="1">
      <alignment horizontal="left" vertical="center" wrapText="1"/>
    </xf>
    <xf numFmtId="0" fontId="10" fillId="0" borderId="0" xfId="263" applyFont="1" applyFill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2" borderId="41" xfId="0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25" fillId="0" borderId="28" xfId="16" applyNumberFormat="1" applyFont="1" applyFill="1" applyBorder="1" applyAlignment="1">
      <alignment horizontal="center" vertical="center" wrapText="1"/>
    </xf>
    <xf numFmtId="0" fontId="25" fillId="0" borderId="28" xfId="16" applyFont="1" applyFill="1" applyBorder="1" applyAlignment="1">
      <alignment horizontal="center" vertical="center" wrapText="1"/>
    </xf>
    <xf numFmtId="0" fontId="25" fillId="0" borderId="44" xfId="16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right" vertical="center" wrapText="1"/>
    </xf>
    <xf numFmtId="0" fontId="11" fillId="2" borderId="0" xfId="19" applyFont="1" applyFill="1" applyBorder="1" applyAlignment="1">
      <alignment horizontal="right" vertical="center"/>
    </xf>
    <xf numFmtId="0" fontId="11" fillId="2" borderId="51" xfId="19" applyFont="1" applyFill="1" applyBorder="1" applyAlignment="1">
      <alignment horizontal="right" vertical="center"/>
    </xf>
    <xf numFmtId="167" fontId="11" fillId="12" borderId="1" xfId="263" applyNumberFormat="1" applyFont="1" applyFill="1" applyBorder="1" applyAlignment="1">
      <alignment horizontal="right" vertical="center" wrapText="1"/>
    </xf>
    <xf numFmtId="0" fontId="9" fillId="3" borderId="5" xfId="266" applyFont="1" applyFill="1" applyBorder="1"/>
    <xf numFmtId="0" fontId="11" fillId="3" borderId="0" xfId="263" applyFont="1" applyFill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11" fillId="4" borderId="1" xfId="263" applyFont="1" applyFill="1" applyBorder="1" applyAlignment="1">
      <alignment horizontal="center" vertical="center" wrapText="1"/>
    </xf>
    <xf numFmtId="166" fontId="11" fillId="4" borderId="1" xfId="263" applyNumberFormat="1" applyFont="1" applyFill="1" applyBorder="1" applyAlignment="1">
      <alignment horizontal="center" vertical="center" wrapText="1"/>
    </xf>
    <xf numFmtId="0" fontId="20" fillId="0" borderId="10" xfId="263" applyFont="1" applyFill="1" applyBorder="1" applyAlignment="1">
      <alignment horizontal="left" vertical="center" wrapText="1"/>
    </xf>
    <xf numFmtId="0" fontId="20" fillId="0" borderId="8" xfId="263" applyFont="1" applyFill="1" applyBorder="1" applyAlignment="1">
      <alignment horizontal="left" vertical="center" wrapText="1"/>
    </xf>
    <xf numFmtId="0" fontId="10" fillId="0" borderId="0" xfId="263" applyFont="1" applyFill="1" applyAlignment="1">
      <alignment horizontal="left" wrapText="1"/>
    </xf>
    <xf numFmtId="0" fontId="13" fillId="3" borderId="0" xfId="263" applyFont="1" applyFill="1" applyAlignment="1">
      <alignment horizontal="left" vertical="center" wrapText="1"/>
    </xf>
    <xf numFmtId="166" fontId="11" fillId="0" borderId="0" xfId="22" applyNumberFormat="1" applyFont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 wrapText="1"/>
    </xf>
    <xf numFmtId="171" fontId="11" fillId="7" borderId="29" xfId="24" applyFont="1" applyFill="1" applyBorder="1" applyAlignment="1">
      <alignment horizontal="center" vertical="center" wrapText="1"/>
    </xf>
    <xf numFmtId="171" fontId="11" fillId="7" borderId="30" xfId="24" applyFont="1" applyFill="1" applyBorder="1" applyAlignment="1">
      <alignment horizontal="center" vertical="center" wrapText="1"/>
    </xf>
    <xf numFmtId="171" fontId="11" fillId="7" borderId="31" xfId="24" applyFont="1" applyFill="1" applyBorder="1" applyAlignment="1">
      <alignment horizontal="center" vertical="center" wrapText="1"/>
    </xf>
    <xf numFmtId="0" fontId="23" fillId="12" borderId="4" xfId="25" applyNumberFormat="1" applyFont="1" applyFill="1" applyBorder="1" applyAlignment="1" applyProtection="1">
      <alignment horizontal="right" vertical="center" wrapText="1"/>
    </xf>
    <xf numFmtId="0" fontId="23" fillId="12" borderId="10" xfId="25" applyNumberFormat="1" applyFont="1" applyFill="1" applyBorder="1" applyAlignment="1" applyProtection="1">
      <alignment horizontal="right" vertical="center" wrapText="1"/>
    </xf>
    <xf numFmtId="0" fontId="23" fillId="12" borderId="2" xfId="25" applyNumberFormat="1" applyFont="1" applyFill="1" applyBorder="1" applyAlignment="1" applyProtection="1">
      <alignment horizontal="right" vertical="center" wrapText="1"/>
    </xf>
    <xf numFmtId="171" fontId="9" fillId="0" borderId="9" xfId="22" applyFont="1" applyBorder="1" applyAlignment="1">
      <alignment horizontal="left" vertical="center" wrapText="1"/>
    </xf>
    <xf numFmtId="166" fontId="11" fillId="7" borderId="10" xfId="0" applyNumberFormat="1" applyFont="1" applyFill="1" applyBorder="1" applyAlignment="1">
      <alignment horizontal="center" vertical="center" wrapText="1"/>
    </xf>
    <xf numFmtId="166" fontId="11" fillId="7" borderId="8" xfId="0" applyNumberFormat="1" applyFont="1" applyFill="1" applyBorder="1" applyAlignment="1">
      <alignment horizontal="center" vertical="center" wrapText="1"/>
    </xf>
    <xf numFmtId="49" fontId="11" fillId="4" borderId="4" xfId="6" applyNumberFormat="1" applyFont="1" applyFill="1" applyBorder="1" applyAlignment="1">
      <alignment horizontal="center" vertical="center" wrapText="1"/>
    </xf>
    <xf numFmtId="49" fontId="11" fillId="4" borderId="3" xfId="6" applyNumberFormat="1" applyFont="1" applyFill="1" applyBorder="1" applyAlignment="1">
      <alignment horizontal="center" vertical="center" wrapText="1"/>
    </xf>
    <xf numFmtId="0" fontId="10" fillId="6" borderId="0" xfId="19" applyFont="1" applyFill="1" applyAlignment="1">
      <alignment horizontal="left" vertical="center" wrapText="1"/>
    </xf>
    <xf numFmtId="0" fontId="11" fillId="2" borderId="10" xfId="19" applyFont="1" applyFill="1" applyBorder="1" applyAlignment="1">
      <alignment horizontal="right" vertical="center"/>
    </xf>
    <xf numFmtId="49" fontId="11" fillId="4" borderId="1" xfId="6" applyNumberFormat="1" applyFont="1" applyFill="1" applyBorder="1" applyAlignment="1">
      <alignment horizontal="center" vertical="center" wrapText="1"/>
    </xf>
    <xf numFmtId="0" fontId="13" fillId="3" borderId="0" xfId="19" applyFont="1" applyFill="1" applyAlignment="1">
      <alignment horizontal="left" vertical="center" wrapText="1"/>
    </xf>
    <xf numFmtId="0" fontId="11" fillId="3" borderId="8" xfId="19" applyFont="1" applyFill="1" applyBorder="1" applyAlignment="1">
      <alignment horizontal="left" vertical="center" wrapText="1"/>
    </xf>
    <xf numFmtId="0" fontId="11" fillId="4" borderId="1" xfId="19" applyFont="1" applyFill="1" applyBorder="1" applyAlignment="1">
      <alignment horizontal="center" vertical="center" wrapText="1"/>
    </xf>
    <xf numFmtId="166" fontId="11" fillId="7" borderId="1" xfId="19" applyNumberFormat="1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 wrapText="1"/>
    </xf>
    <xf numFmtId="166" fontId="11" fillId="7" borderId="41" xfId="0" applyNumberFormat="1" applyFont="1" applyFill="1" applyBorder="1" applyAlignment="1">
      <alignment horizontal="center" vertical="center" wrapText="1"/>
    </xf>
    <xf numFmtId="49" fontId="11" fillId="4" borderId="41" xfId="6" applyNumberFormat="1" applyFont="1" applyFill="1" applyBorder="1" applyAlignment="1">
      <alignment horizontal="center" vertical="center" wrapText="1"/>
    </xf>
    <xf numFmtId="0" fontId="11" fillId="3" borderId="0" xfId="19" applyFont="1" applyFill="1" applyAlignment="1">
      <alignment horizontal="center" vertical="center" wrapText="1"/>
    </xf>
    <xf numFmtId="0" fontId="11" fillId="4" borderId="41" xfId="6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1" fillId="2" borderId="49" xfId="0" applyFont="1" applyFill="1" applyBorder="1" applyAlignment="1">
      <alignment horizontal="right" vertical="center" wrapText="1"/>
    </xf>
    <xf numFmtId="0" fontId="11" fillId="2" borderId="45" xfId="19" applyFont="1" applyFill="1" applyBorder="1" applyAlignment="1">
      <alignment horizontal="right" vertical="center"/>
    </xf>
    <xf numFmtId="0" fontId="10" fillId="0" borderId="0" xfId="285" applyNumberFormat="1" applyFont="1" applyFill="1" applyBorder="1" applyAlignment="1">
      <alignment horizontal="left" vertical="center" wrapText="1"/>
    </xf>
    <xf numFmtId="0" fontId="23" fillId="12" borderId="4" xfId="284" applyNumberFormat="1" applyFont="1" applyFill="1" applyBorder="1" applyAlignment="1" applyProtection="1">
      <alignment horizontal="right" vertical="center" wrapText="1"/>
    </xf>
    <xf numFmtId="0" fontId="23" fillId="12" borderId="10" xfId="284" applyNumberFormat="1" applyFont="1" applyFill="1" applyBorder="1" applyAlignment="1" applyProtection="1">
      <alignment horizontal="right" vertical="center" wrapText="1"/>
    </xf>
    <xf numFmtId="0" fontId="23" fillId="12" borderId="2" xfId="284" applyNumberFormat="1" applyFont="1" applyFill="1" applyBorder="1" applyAlignment="1" applyProtection="1">
      <alignment horizontal="right" vertical="center" wrapText="1"/>
    </xf>
    <xf numFmtId="0" fontId="27" fillId="12" borderId="4" xfId="284" applyNumberFormat="1" applyFont="1" applyFill="1" applyBorder="1" applyAlignment="1" applyProtection="1">
      <alignment horizontal="right" vertical="center" wrapText="1"/>
    </xf>
    <xf numFmtId="0" fontId="27" fillId="12" borderId="10" xfId="284" applyNumberFormat="1" applyFont="1" applyFill="1" applyBorder="1" applyAlignment="1" applyProtection="1">
      <alignment horizontal="right" vertical="center" wrapText="1"/>
    </xf>
    <xf numFmtId="0" fontId="27" fillId="12" borderId="2" xfId="284" applyNumberFormat="1" applyFont="1" applyFill="1" applyBorder="1" applyAlignment="1" applyProtection="1">
      <alignment horizontal="right" vertical="center" wrapText="1"/>
    </xf>
    <xf numFmtId="0" fontId="27" fillId="12" borderId="41" xfId="284" applyNumberFormat="1" applyFont="1" applyFill="1" applyBorder="1" applyAlignment="1" applyProtection="1">
      <alignment horizontal="right" vertical="center" wrapText="1"/>
    </xf>
    <xf numFmtId="171" fontId="9" fillId="0" borderId="0" xfId="22" applyFont="1" applyBorder="1" applyAlignment="1">
      <alignment horizontal="left" vertical="center" wrapText="1"/>
    </xf>
  </cellXfs>
  <cellStyles count="286">
    <cellStyle name="20% - akcent 1 2" xfId="29"/>
    <cellStyle name="20% - akcent 1 3" xfId="30"/>
    <cellStyle name="20% - akcent 1 4" xfId="31"/>
    <cellStyle name="20% - akcent 2 2" xfId="32"/>
    <cellStyle name="20% - akcent 2 3" xfId="33"/>
    <cellStyle name="20% - akcent 2 4" xfId="34"/>
    <cellStyle name="20% - akcent 3 2" xfId="35"/>
    <cellStyle name="20% - akcent 3 3" xfId="36"/>
    <cellStyle name="20% - akcent 3 4" xfId="37"/>
    <cellStyle name="20% - akcent 4 2" xfId="38"/>
    <cellStyle name="20% - akcent 4 3" xfId="39"/>
    <cellStyle name="20% - akcent 4 4" xfId="40"/>
    <cellStyle name="20% - akcent 5 2" xfId="41"/>
    <cellStyle name="20% - akcent 5 3" xfId="42"/>
    <cellStyle name="20% - akcent 5 4" xfId="43"/>
    <cellStyle name="20% - akcent 6 2" xfId="44"/>
    <cellStyle name="20% - akcent 6 3" xfId="45"/>
    <cellStyle name="20% - akcent 6 4" xfId="46"/>
    <cellStyle name="40% - akcent 1 2" xfId="47"/>
    <cellStyle name="40% - akcent 1 3" xfId="48"/>
    <cellStyle name="40% - akcent 1 4" xfId="49"/>
    <cellStyle name="40% - akcent 2 2" xfId="50"/>
    <cellStyle name="40% - akcent 2 3" xfId="51"/>
    <cellStyle name="40% - akcent 2 4" xfId="52"/>
    <cellStyle name="40% - akcent 3 2" xfId="53"/>
    <cellStyle name="40% - akcent 3 3" xfId="54"/>
    <cellStyle name="40% - akcent 3 4" xfId="55"/>
    <cellStyle name="40% - akcent 4 2" xfId="56"/>
    <cellStyle name="40% - akcent 4 3" xfId="57"/>
    <cellStyle name="40% - akcent 4 4" xfId="58"/>
    <cellStyle name="40% - akcent 5 2" xfId="59"/>
    <cellStyle name="40% - akcent 5 3" xfId="60"/>
    <cellStyle name="40% - akcent 5 4" xfId="61"/>
    <cellStyle name="40% - akcent 6 2" xfId="62"/>
    <cellStyle name="40% - akcent 6 3" xfId="63"/>
    <cellStyle name="40% - akcent 6 4" xfId="64"/>
    <cellStyle name="60% - akcent 1 2" xfId="65"/>
    <cellStyle name="60% - akcent 1 3" xfId="66"/>
    <cellStyle name="60% - akcent 1 4" xfId="67"/>
    <cellStyle name="60% - akcent 2 2" xfId="68"/>
    <cellStyle name="60% - akcent 2 3" xfId="69"/>
    <cellStyle name="60% - akcent 2 4" xfId="70"/>
    <cellStyle name="60% - akcent 3 2" xfId="71"/>
    <cellStyle name="60% - akcent 3 3" xfId="72"/>
    <cellStyle name="60% - akcent 3 4" xfId="73"/>
    <cellStyle name="60% - akcent 4 2" xfId="74"/>
    <cellStyle name="60% - akcent 4 3" xfId="75"/>
    <cellStyle name="60% - akcent 4 4" xfId="76"/>
    <cellStyle name="60% - akcent 5 2" xfId="77"/>
    <cellStyle name="60% - akcent 5 3" xfId="78"/>
    <cellStyle name="60% - akcent 5 4" xfId="79"/>
    <cellStyle name="60% - akcent 6 2" xfId="80"/>
    <cellStyle name="60% - akcent 6 3" xfId="81"/>
    <cellStyle name="60% - akcent 6 4" xfId="82"/>
    <cellStyle name="Dobre 2" xfId="83"/>
    <cellStyle name="Dobre 3" xfId="84"/>
    <cellStyle name="Dobre 4" xfId="85"/>
    <cellStyle name="Dziesiętny 2" xfId="86"/>
    <cellStyle name="Excel Built-in Accent1" xfId="87"/>
    <cellStyle name="Excel Built-in Accent1 2" xfId="88"/>
    <cellStyle name="Excel Built-in Accent1 3" xfId="89"/>
    <cellStyle name="Excel Built-in Accent1 4" xfId="90"/>
    <cellStyle name="Excel Built-in Accent2" xfId="91"/>
    <cellStyle name="Excel Built-in Accent2 2" xfId="92"/>
    <cellStyle name="Excel Built-in Accent2 3" xfId="93"/>
    <cellStyle name="Excel Built-in Accent2 4" xfId="94"/>
    <cellStyle name="Excel Built-in Accent3" xfId="95"/>
    <cellStyle name="Excel Built-in Accent3 2" xfId="96"/>
    <cellStyle name="Excel Built-in Accent3 3" xfId="97"/>
    <cellStyle name="Excel Built-in Accent3 4" xfId="98"/>
    <cellStyle name="Excel Built-in Accent4" xfId="99"/>
    <cellStyle name="Excel Built-in Accent4 2" xfId="100"/>
    <cellStyle name="Excel Built-in Accent4 3" xfId="101"/>
    <cellStyle name="Excel Built-in Accent4 4" xfId="102"/>
    <cellStyle name="Excel Built-in Accent5" xfId="103"/>
    <cellStyle name="Excel Built-in Accent5 2" xfId="104"/>
    <cellStyle name="Excel Built-in Accent5 3" xfId="105"/>
    <cellStyle name="Excel Built-in Accent5 4" xfId="106"/>
    <cellStyle name="Excel Built-in Accent6" xfId="107"/>
    <cellStyle name="Excel Built-in Accent6 2" xfId="108"/>
    <cellStyle name="Excel Built-in Accent6 3" xfId="109"/>
    <cellStyle name="Excel Built-in Accent6 4" xfId="110"/>
    <cellStyle name="Excel Built-in Calculation" xfId="111"/>
    <cellStyle name="Excel Built-in Calculation 2" xfId="112"/>
    <cellStyle name="Excel Built-in Calculation 3" xfId="113"/>
    <cellStyle name="Excel Built-in Calculation 4" xfId="114"/>
    <cellStyle name="Excel Built-in Check Cell" xfId="115"/>
    <cellStyle name="Excel Built-in Check Cell 2" xfId="116"/>
    <cellStyle name="Excel Built-in Check Cell 3" xfId="117"/>
    <cellStyle name="Excel Built-in Check Cell 4" xfId="118"/>
    <cellStyle name="Excel Built-in Currency" xfId="119"/>
    <cellStyle name="Excel Built-in Currency 1" xfId="26"/>
    <cellStyle name="Excel Built-in Currency 1 2" xfId="120"/>
    <cellStyle name="Excel Built-in Currency 1 3" xfId="121"/>
    <cellStyle name="Excel Built-in Currency 2" xfId="122"/>
    <cellStyle name="Excel Built-in Explanatory Text" xfId="123"/>
    <cellStyle name="Excel Built-in Explanatory Text 2" xfId="124"/>
    <cellStyle name="Excel Built-in Explanatory Text 3" xfId="125"/>
    <cellStyle name="Excel Built-in Explanatory Text 4" xfId="126"/>
    <cellStyle name="Excel Built-in Explanatory Text 5" xfId="127"/>
    <cellStyle name="Excel Built-in Heading 1" xfId="128"/>
    <cellStyle name="Excel Built-in Heading 1 2" xfId="129"/>
    <cellStyle name="Excel Built-in Heading 1 3" xfId="130"/>
    <cellStyle name="Excel Built-in Heading 1 4" xfId="131"/>
    <cellStyle name="Excel Built-in Heading 2" xfId="132"/>
    <cellStyle name="Excel Built-in Heading 2 2" xfId="133"/>
    <cellStyle name="Excel Built-in Heading 2 3" xfId="134"/>
    <cellStyle name="Excel Built-in Heading 2 4" xfId="135"/>
    <cellStyle name="Excel Built-in Heading 3" xfId="136"/>
    <cellStyle name="Excel Built-in Heading 3 2" xfId="137"/>
    <cellStyle name="Excel Built-in Heading 3 3" xfId="138"/>
    <cellStyle name="Excel Built-in Heading 3 4" xfId="139"/>
    <cellStyle name="Excel Built-in Heading 4" xfId="140"/>
    <cellStyle name="Excel Built-in Heading 4 2" xfId="141"/>
    <cellStyle name="Excel Built-in Heading 4 3" xfId="142"/>
    <cellStyle name="Excel Built-in Heading 4 4" xfId="143"/>
    <cellStyle name="Excel Built-in Input" xfId="144"/>
    <cellStyle name="Excel Built-in Input 2" xfId="145"/>
    <cellStyle name="Excel Built-in Input 3" xfId="146"/>
    <cellStyle name="Excel Built-in Input 4" xfId="147"/>
    <cellStyle name="Excel Built-in Linked Cell" xfId="148"/>
    <cellStyle name="Excel Built-in Linked Cell 2" xfId="149"/>
    <cellStyle name="Excel Built-in Linked Cell 3" xfId="150"/>
    <cellStyle name="Excel Built-in Linked Cell 4" xfId="151"/>
    <cellStyle name="Excel Built-in Normal" xfId="22"/>
    <cellStyle name="Excel Built-in Normal 1" xfId="152"/>
    <cellStyle name="Excel Built-in Normal 1 2" xfId="153"/>
    <cellStyle name="Excel Built-in Normal 1 3" xfId="154"/>
    <cellStyle name="Excel Built-in Normal 2" xfId="155"/>
    <cellStyle name="Excel Built-in Normal 3" xfId="156"/>
    <cellStyle name="Excel Built-in Normal 4" xfId="157"/>
    <cellStyle name="Excel Built-in Normal 5" xfId="158"/>
    <cellStyle name="Excel Built-in Note" xfId="159"/>
    <cellStyle name="Excel Built-in Note 2" xfId="160"/>
    <cellStyle name="Excel Built-in Note 3" xfId="161"/>
    <cellStyle name="Excel Built-in Note 4" xfId="162"/>
    <cellStyle name="Excel Built-in Output" xfId="163"/>
    <cellStyle name="Excel Built-in Output 2" xfId="164"/>
    <cellStyle name="Excel Built-in Output 3" xfId="165"/>
    <cellStyle name="Excel Built-in Output 4" xfId="166"/>
    <cellStyle name="Excel Built-in Percent" xfId="167"/>
    <cellStyle name="Excel Built-in Percent 2" xfId="168"/>
    <cellStyle name="Excel Built-in Percent 3" xfId="169"/>
    <cellStyle name="Excel Built-in Title" xfId="170"/>
    <cellStyle name="Excel Built-in Title 2" xfId="171"/>
    <cellStyle name="Excel Built-in Title 3" xfId="172"/>
    <cellStyle name="Excel Built-in Title 4" xfId="173"/>
    <cellStyle name="Excel Built-in Total" xfId="174"/>
    <cellStyle name="Excel Built-in Total 2" xfId="175"/>
    <cellStyle name="Excel Built-in Total 3" xfId="176"/>
    <cellStyle name="Excel Built-in Total 4" xfId="177"/>
    <cellStyle name="Excel Built-in Warning Text" xfId="178"/>
    <cellStyle name="Excel Built-in Warning Text 2" xfId="179"/>
    <cellStyle name="Excel Built-in Warning Text 3" xfId="180"/>
    <cellStyle name="Excel Built-in Warning Text 4" xfId="181"/>
    <cellStyle name="Excel_BuiltIn_Comma" xfId="182"/>
    <cellStyle name="Excel_BuiltIn_Currency" xfId="28"/>
    <cellStyle name="Heading" xfId="3"/>
    <cellStyle name="Heading 1" xfId="183"/>
    <cellStyle name="Heading 1 1" xfId="184"/>
    <cellStyle name="Heading 1 1 2" xfId="185"/>
    <cellStyle name="Heading 1 1 3" xfId="186"/>
    <cellStyle name="Heading 1 2" xfId="187"/>
    <cellStyle name="Heading 1 3" xfId="188"/>
    <cellStyle name="Heading 1 4" xfId="189"/>
    <cellStyle name="Heading 2" xfId="10"/>
    <cellStyle name="Heading 2 2" xfId="190"/>
    <cellStyle name="Heading 3" xfId="191"/>
    <cellStyle name="Heading 4" xfId="192"/>
    <cellStyle name="Heading 5" xfId="193"/>
    <cellStyle name="Heading1" xfId="4"/>
    <cellStyle name="Heading1 1" xfId="194"/>
    <cellStyle name="Heading1 1 2" xfId="195"/>
    <cellStyle name="Heading1 1 3" xfId="196"/>
    <cellStyle name="Heading1 2" xfId="11"/>
    <cellStyle name="Heading1 2 2" xfId="197"/>
    <cellStyle name="Heading1 2 3" xfId="198"/>
    <cellStyle name="Heading1 2 4" xfId="199"/>
    <cellStyle name="Heading1 2 5" xfId="200"/>
    <cellStyle name="Heading1 3" xfId="201"/>
    <cellStyle name="Heading1 4" xfId="202"/>
    <cellStyle name="Heading1 5" xfId="203"/>
    <cellStyle name="Heading1 6" xfId="204"/>
    <cellStyle name="Neutralne 2" xfId="205"/>
    <cellStyle name="Neutralne 3" xfId="206"/>
    <cellStyle name="Neutralne 4" xfId="207"/>
    <cellStyle name="Normal 2" xfId="208"/>
    <cellStyle name="Normalny" xfId="0" builtinId="0" customBuiltin="1"/>
    <cellStyle name="Normalny 10" xfId="263"/>
    <cellStyle name="Normalny 11" xfId="266"/>
    <cellStyle name="Normalny 12" xfId="283"/>
    <cellStyle name="Normalny 2" xfId="5"/>
    <cellStyle name="Normalny 2 2" xfId="12"/>
    <cellStyle name="Normalny 2 2 2" xfId="209"/>
    <cellStyle name="Normalny 2 2 3" xfId="271"/>
    <cellStyle name="Normalny 2 3" xfId="210"/>
    <cellStyle name="Normalny 2 3 2" xfId="211"/>
    <cellStyle name="Normalny 2 4" xfId="212"/>
    <cellStyle name="Normalny 2 5" xfId="24"/>
    <cellStyle name="Normalny 2 6" xfId="213"/>
    <cellStyle name="Normalny 2 7" xfId="214"/>
    <cellStyle name="Normalny 2 8" xfId="272"/>
    <cellStyle name="Normalny 2 9" xfId="273"/>
    <cellStyle name="Normalny 3" xfId="9"/>
    <cellStyle name="Normalny 3 2" xfId="215"/>
    <cellStyle name="Normalny 3 3" xfId="216"/>
    <cellStyle name="Normalny 4" xfId="15"/>
    <cellStyle name="Normalny 4 2" xfId="217"/>
    <cellStyle name="Normalny 4 3" xfId="218"/>
    <cellStyle name="Normalny 5" xfId="16"/>
    <cellStyle name="Normalny 5 2" xfId="219"/>
    <cellStyle name="Normalny 5 3" xfId="220"/>
    <cellStyle name="Normalny 5 4" xfId="270"/>
    <cellStyle name="Normalny 6" xfId="17"/>
    <cellStyle name="Normalny 6 2" xfId="221"/>
    <cellStyle name="Normalny 6 3" xfId="269"/>
    <cellStyle name="Normalny 7" xfId="19"/>
    <cellStyle name="Normalny 7 2" xfId="222"/>
    <cellStyle name="Normalny 7 3" xfId="223"/>
    <cellStyle name="Normalny 7 4" xfId="274"/>
    <cellStyle name="Normalny 8" xfId="25"/>
    <cellStyle name="Normalny 8 2" xfId="264"/>
    <cellStyle name="Normalny 8 3" xfId="284"/>
    <cellStyle name="Normalny 9" xfId="23"/>
    <cellStyle name="Normalny 9 2" xfId="275"/>
    <cellStyle name="Normalny_Arkusz1" xfId="6"/>
    <cellStyle name="Procentowy" xfId="18" builtinId="5"/>
    <cellStyle name="Procentowy 2" xfId="21"/>
    <cellStyle name="Procentowy 2 2" xfId="224"/>
    <cellStyle name="Procentowy 2 3" xfId="225"/>
    <cellStyle name="Procentowy 2 4" xfId="276"/>
    <cellStyle name="Procentowy 3" xfId="27"/>
    <cellStyle name="Procentowy 3 2" xfId="277"/>
    <cellStyle name="Procentowy 4" xfId="226"/>
    <cellStyle name="Procentowy 5" xfId="227"/>
    <cellStyle name="Procentowy 6" xfId="278"/>
    <cellStyle name="Procentowy 7" xfId="267"/>
    <cellStyle name="Result" xfId="7"/>
    <cellStyle name="Result 1" xfId="228"/>
    <cellStyle name="Result 1 2" xfId="229"/>
    <cellStyle name="Result 1 3" xfId="230"/>
    <cellStyle name="Result 2" xfId="13"/>
    <cellStyle name="Result 2 2" xfId="231"/>
    <cellStyle name="Result 3" xfId="232"/>
    <cellStyle name="Result 3 2" xfId="233"/>
    <cellStyle name="Result 3 3" xfId="234"/>
    <cellStyle name="Result 3 4" xfId="235"/>
    <cellStyle name="Result 4" xfId="236"/>
    <cellStyle name="Result 5" xfId="237"/>
    <cellStyle name="Result 6" xfId="238"/>
    <cellStyle name="Result2" xfId="8"/>
    <cellStyle name="Result2 1" xfId="239"/>
    <cellStyle name="Result2 1 2" xfId="240"/>
    <cellStyle name="Result2 1 3" xfId="241"/>
    <cellStyle name="Result2 2" xfId="14"/>
    <cellStyle name="Result2 2 2" xfId="242"/>
    <cellStyle name="Result2 3" xfId="243"/>
    <cellStyle name="Result2 4" xfId="244"/>
    <cellStyle name="Result2 4 2" xfId="245"/>
    <cellStyle name="Result2 4 3" xfId="246"/>
    <cellStyle name="Result2 4 4" xfId="247"/>
    <cellStyle name="Result2 5" xfId="248"/>
    <cellStyle name="Result2 6" xfId="249"/>
    <cellStyle name="Tekst objaśnienia" xfId="2" builtinId="53"/>
    <cellStyle name="Tekst objaśnienia 2" xfId="250"/>
    <cellStyle name="Tekst objaśnienia 2 2" xfId="279"/>
    <cellStyle name="Tekst objaśnienia 2 3" xfId="280"/>
    <cellStyle name="Tekst objaśnienia 2 4" xfId="285"/>
    <cellStyle name="Tekst objaśnienia 3" xfId="251"/>
    <cellStyle name="Tekst objaśnienia 4" xfId="252"/>
    <cellStyle name="Tekst objaśnienia 5" xfId="281"/>
    <cellStyle name="Tekst objaśnienia 6" xfId="265"/>
    <cellStyle name="Tekst objaśnienia 7" xfId="282"/>
    <cellStyle name="Walutowy" xfId="1" builtinId="4" customBuiltin="1"/>
    <cellStyle name="Walutowy 2" xfId="20"/>
    <cellStyle name="Walutowy 2 2" xfId="253"/>
    <cellStyle name="Walutowy 2 3" xfId="254"/>
    <cellStyle name="Walutowy 3" xfId="255"/>
    <cellStyle name="Walutowy 4" xfId="256"/>
    <cellStyle name="Walutowy 5" xfId="257"/>
    <cellStyle name="Walutowy 6" xfId="258"/>
    <cellStyle name="Walutowy 7" xfId="259"/>
    <cellStyle name="Walutowy 8" xfId="268"/>
    <cellStyle name="Złe 2" xfId="260"/>
    <cellStyle name="Złe 3" xfId="261"/>
    <cellStyle name="Złe 4" xfId="262"/>
  </cellStyles>
  <dxfs count="0"/>
  <tableStyles count="0" defaultTableStyle="TableStyleMedium2" defaultPivotStyle="PivotStyleLight16"/>
  <colors>
    <mruColors>
      <color rgb="FFCCFF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6"/>
  <sheetViews>
    <sheetView showGridLines="0" zoomScaleNormal="100" zoomScaleSheetLayoutView="100" workbookViewId="0">
      <selection activeCell="B4" sqref="B4"/>
    </sheetView>
  </sheetViews>
  <sheetFormatPr defaultRowHeight="14.25"/>
  <cols>
    <col min="1" max="1" width="7.125" style="9" customWidth="1"/>
    <col min="2" max="2" width="42.25" style="9" customWidth="1"/>
    <col min="3" max="3" width="10.25" style="9" customWidth="1"/>
    <col min="4" max="4" width="11.875" style="9" customWidth="1"/>
    <col min="5" max="5" width="13" style="9" customWidth="1"/>
    <col min="6" max="6" width="13.5" style="9" customWidth="1"/>
    <col min="7" max="8" width="11.75" style="9" customWidth="1"/>
    <col min="9" max="9" width="17.75" style="9" customWidth="1"/>
    <col min="10" max="10" width="15.125" style="9" customWidth="1"/>
    <col min="11" max="11" width="15.25" style="9" customWidth="1"/>
    <col min="12" max="12" width="16.625" style="9" customWidth="1"/>
    <col min="13" max="13" width="14.375" style="9" customWidth="1"/>
    <col min="14" max="14" width="16.625" style="9" customWidth="1"/>
    <col min="15" max="253" width="8.5" style="9" customWidth="1"/>
    <col min="254" max="1020" width="8.5" customWidth="1"/>
    <col min="1021" max="1021" width="9" customWidth="1"/>
  </cols>
  <sheetData>
    <row r="1" spans="1:14" s="19" customFormat="1" ht="24" customHeight="1">
      <c r="A1" s="436" t="s">
        <v>257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s="19" customFormat="1" ht="26.25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47"/>
    </row>
    <row r="3" spans="1:14" s="22" customFormat="1" ht="38.2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s="23" customFormat="1" ht="29.2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14" s="23" customFormat="1" ht="40.5" customHeight="1">
      <c r="B5" s="249" t="s">
        <v>196</v>
      </c>
      <c r="C5" s="250"/>
      <c r="D5" s="250"/>
      <c r="E5" s="250"/>
      <c r="F5" s="250"/>
      <c r="G5" s="250"/>
      <c r="H5" s="250"/>
      <c r="I5" s="250"/>
      <c r="J5" s="250"/>
      <c r="K5" s="442" t="s">
        <v>0</v>
      </c>
      <c r="L5" s="443"/>
      <c r="M5" s="443"/>
      <c r="N5" s="444"/>
    </row>
    <row r="6" spans="1:14" s="23" customFormat="1" ht="81" customHeight="1">
      <c r="A6" s="4" t="s">
        <v>13</v>
      </c>
      <c r="B6" s="4" t="s">
        <v>200</v>
      </c>
      <c r="C6" s="31" t="s">
        <v>66</v>
      </c>
      <c r="D6" s="31" t="s">
        <v>1</v>
      </c>
      <c r="E6" s="32" t="s">
        <v>60</v>
      </c>
      <c r="F6" s="31" t="s">
        <v>61</v>
      </c>
      <c r="G6" s="32" t="s">
        <v>2</v>
      </c>
      <c r="H6" s="32" t="s">
        <v>62</v>
      </c>
      <c r="I6" s="32" t="s">
        <v>63</v>
      </c>
      <c r="J6" s="31" t="s">
        <v>64</v>
      </c>
      <c r="K6" s="433" t="s">
        <v>65</v>
      </c>
      <c r="L6" s="432" t="s">
        <v>274</v>
      </c>
      <c r="M6" s="432" t="s">
        <v>67</v>
      </c>
      <c r="N6" s="432" t="s">
        <v>3</v>
      </c>
    </row>
    <row r="7" spans="1:14" s="23" customFormat="1" ht="27" customHeight="1">
      <c r="A7" s="227">
        <v>1</v>
      </c>
      <c r="B7" s="227">
        <v>2</v>
      </c>
      <c r="C7" s="227">
        <v>3</v>
      </c>
      <c r="D7" s="227">
        <v>4</v>
      </c>
      <c r="E7" s="227">
        <v>5</v>
      </c>
      <c r="F7" s="227">
        <v>6</v>
      </c>
      <c r="G7" s="228">
        <v>7</v>
      </c>
      <c r="H7" s="228">
        <v>8</v>
      </c>
      <c r="I7" s="228">
        <v>9</v>
      </c>
      <c r="J7" s="227">
        <v>10</v>
      </c>
      <c r="K7" s="354">
        <v>11</v>
      </c>
      <c r="L7" s="354">
        <v>12</v>
      </c>
      <c r="M7" s="355">
        <v>13</v>
      </c>
      <c r="N7" s="354">
        <v>14</v>
      </c>
    </row>
    <row r="8" spans="1:14" s="2" customFormat="1" ht="38.25">
      <c r="A8" s="225">
        <v>1</v>
      </c>
      <c r="B8" s="229" t="s">
        <v>82</v>
      </c>
      <c r="C8" s="12" t="s">
        <v>9</v>
      </c>
      <c r="D8" s="12">
        <v>20</v>
      </c>
      <c r="E8" s="13"/>
      <c r="F8" s="75">
        <v>0.08</v>
      </c>
      <c r="G8" s="434">
        <f>E8*1.08</f>
        <v>0</v>
      </c>
      <c r="H8" s="434">
        <f>E8*D8</f>
        <v>0</v>
      </c>
      <c r="I8" s="434">
        <f>J8-H8</f>
        <v>0</v>
      </c>
      <c r="J8" s="434">
        <f>D8*G8</f>
        <v>0</v>
      </c>
      <c r="K8" s="33"/>
      <c r="L8" s="226"/>
      <c r="M8" s="226"/>
      <c r="N8" s="226"/>
    </row>
    <row r="9" spans="1:14" ht="38.25">
      <c r="A9" s="5" t="s">
        <v>16</v>
      </c>
      <c r="B9" s="229" t="s">
        <v>81</v>
      </c>
      <c r="C9" s="12" t="s">
        <v>9</v>
      </c>
      <c r="D9" s="12">
        <v>20</v>
      </c>
      <c r="E9" s="13"/>
      <c r="F9" s="75">
        <v>0.08</v>
      </c>
      <c r="G9" s="434">
        <f t="shared" ref="G9:G11" si="0">E9*1.08</f>
        <v>0</v>
      </c>
      <c r="H9" s="434">
        <f t="shared" ref="H9:H11" si="1">E9*D9</f>
        <v>0</v>
      </c>
      <c r="I9" s="434">
        <f t="shared" ref="I9:I11" si="2">J9-H9</f>
        <v>0</v>
      </c>
      <c r="J9" s="434">
        <f t="shared" ref="J9:J11" si="3">D9*G9</f>
        <v>0</v>
      </c>
      <c r="K9" s="33"/>
      <c r="L9" s="34"/>
      <c r="M9" s="34"/>
      <c r="N9" s="34"/>
    </row>
    <row r="10" spans="1:14" ht="38.25">
      <c r="A10" s="8" t="s">
        <v>17</v>
      </c>
      <c r="B10" s="229" t="s">
        <v>80</v>
      </c>
      <c r="C10" s="12" t="s">
        <v>9</v>
      </c>
      <c r="D10" s="12">
        <v>20</v>
      </c>
      <c r="E10" s="13"/>
      <c r="F10" s="75">
        <v>0.08</v>
      </c>
      <c r="G10" s="434">
        <f t="shared" si="0"/>
        <v>0</v>
      </c>
      <c r="H10" s="434">
        <f t="shared" si="1"/>
        <v>0</v>
      </c>
      <c r="I10" s="434">
        <f t="shared" si="2"/>
        <v>0</v>
      </c>
      <c r="J10" s="434">
        <f t="shared" si="3"/>
        <v>0</v>
      </c>
      <c r="K10" s="33"/>
      <c r="L10" s="34"/>
      <c r="M10" s="34"/>
      <c r="N10" s="34"/>
    </row>
    <row r="11" spans="1:14" ht="51">
      <c r="A11" s="8" t="s">
        <v>5</v>
      </c>
      <c r="B11" s="229" t="s">
        <v>79</v>
      </c>
      <c r="C11" s="12" t="s">
        <v>9</v>
      </c>
      <c r="D11" s="12">
        <v>20</v>
      </c>
      <c r="E11" s="13"/>
      <c r="F11" s="76">
        <v>0.08</v>
      </c>
      <c r="G11" s="434">
        <f t="shared" si="0"/>
        <v>0</v>
      </c>
      <c r="H11" s="434">
        <f t="shared" si="1"/>
        <v>0</v>
      </c>
      <c r="I11" s="435">
        <f t="shared" si="2"/>
        <v>0</v>
      </c>
      <c r="J11" s="435">
        <f t="shared" si="3"/>
        <v>0</v>
      </c>
      <c r="K11" s="33"/>
      <c r="L11" s="34"/>
      <c r="M11" s="34"/>
      <c r="N11" s="34"/>
    </row>
    <row r="12" spans="1:14" ht="14.25" customHeight="1">
      <c r="A12" s="441" t="s">
        <v>12</v>
      </c>
      <c r="B12" s="441"/>
      <c r="C12" s="441"/>
      <c r="D12" s="441"/>
      <c r="E12" s="441"/>
      <c r="F12" s="43"/>
      <c r="G12" s="44"/>
      <c r="H12" s="392">
        <f>SUM(H8:H11)</f>
        <v>0</v>
      </c>
      <c r="I12" s="392">
        <f>SUM(I8:I11)</f>
        <v>0</v>
      </c>
      <c r="J12" s="431">
        <f>SUM(J8:J11)</f>
        <v>0</v>
      </c>
      <c r="K12" s="23"/>
    </row>
    <row r="13" spans="1:14">
      <c r="B13" s="11"/>
      <c r="C13" s="23"/>
      <c r="D13" s="23"/>
      <c r="E13" s="23"/>
      <c r="F13" s="23"/>
      <c r="G13" s="23"/>
      <c r="H13" s="23"/>
      <c r="I13" s="23"/>
      <c r="J13" s="23"/>
      <c r="K13" s="23"/>
    </row>
    <row r="14" spans="1:14" ht="14.25" customHeight="1">
      <c r="B14" s="23"/>
      <c r="C14" s="23"/>
      <c r="D14" s="439" t="s">
        <v>75</v>
      </c>
      <c r="E14" s="439"/>
      <c r="F14" s="439"/>
      <c r="G14" s="439"/>
      <c r="H14" s="23"/>
      <c r="I14" s="23"/>
      <c r="J14" s="23"/>
      <c r="K14" s="23"/>
    </row>
    <row r="15" spans="1:14">
      <c r="B15" s="188" t="s">
        <v>78</v>
      </c>
      <c r="C15" s="23"/>
      <c r="D15" s="440"/>
      <c r="E15" s="440"/>
      <c r="F15" s="440"/>
      <c r="G15" s="440"/>
      <c r="H15" s="23"/>
      <c r="I15" s="23"/>
      <c r="J15" s="23"/>
      <c r="K15" s="23"/>
    </row>
    <row r="16" spans="1:14">
      <c r="B16" s="1"/>
      <c r="C16" s="1"/>
      <c r="D16" s="440"/>
      <c r="E16" s="440"/>
      <c r="F16" s="440"/>
      <c r="G16" s="440"/>
      <c r="I16" s="23"/>
      <c r="J16" s="23"/>
      <c r="K16" s="23"/>
    </row>
  </sheetData>
  <mergeCells count="6">
    <mergeCell ref="A1:N1"/>
    <mergeCell ref="A3:N3"/>
    <mergeCell ref="D2:J2"/>
    <mergeCell ref="D14:G16"/>
    <mergeCell ref="A12:E12"/>
    <mergeCell ref="K5:N5"/>
  </mergeCells>
  <printOptions horizontalCentered="1"/>
  <pageMargins left="0.19645669291338602" right="0.19645669291338602" top="0.68897637795275601" bottom="0.68897637795275601" header="0.39370078740157505" footer="0.39370078740157505"/>
  <pageSetup paperSize="9" scale="61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47"/>
  <sheetViews>
    <sheetView showGridLines="0" zoomScale="70" zoomScaleNormal="70" zoomScaleSheetLayoutView="70" workbookViewId="0">
      <selection activeCell="B5" sqref="B5"/>
    </sheetView>
  </sheetViews>
  <sheetFormatPr defaultRowHeight="14.25"/>
  <cols>
    <col min="1" max="1" width="6.125" style="9" customWidth="1"/>
    <col min="2" max="2" width="67.75" style="9" customWidth="1"/>
    <col min="3" max="3" width="11.875" style="9" customWidth="1"/>
    <col min="4" max="4" width="10.25" style="9" customWidth="1"/>
    <col min="5" max="5" width="12.625" style="9" customWidth="1"/>
    <col min="6" max="6" width="14.25" style="9" customWidth="1"/>
    <col min="7" max="7" width="14.5" style="305" customWidth="1"/>
    <col min="8" max="8" width="13.375" style="305" customWidth="1"/>
    <col min="9" max="9" width="21.25" style="305" customWidth="1"/>
    <col min="10" max="10" width="15.375" style="305" customWidth="1"/>
    <col min="11" max="11" width="11.375" style="9" bestFit="1" customWidth="1"/>
    <col min="12" max="12" width="13.25" style="9" customWidth="1"/>
    <col min="13" max="13" width="24.875" style="9" customWidth="1"/>
    <col min="14" max="14" width="14.875" style="9" customWidth="1"/>
    <col min="15" max="15" width="14.125" style="9" customWidth="1"/>
    <col min="16" max="255" width="8.5" style="9" customWidth="1"/>
    <col min="256" max="1023" width="8.5" customWidth="1"/>
    <col min="1024" max="1024" width="9" customWidth="1"/>
  </cols>
  <sheetData>
    <row r="1" spans="1:1022" s="19" customFormat="1" ht="12.7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022" s="19" customFormat="1" ht="24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022" s="22" customFormat="1" ht="4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022" s="23" customFormat="1" ht="15" customHeight="1">
      <c r="B4" s="248" t="s">
        <v>20</v>
      </c>
      <c r="C4" s="248"/>
      <c r="D4" s="248"/>
      <c r="E4" s="248"/>
      <c r="F4" s="248"/>
      <c r="G4" s="302"/>
      <c r="H4" s="302"/>
      <c r="I4" s="302"/>
      <c r="J4" s="302"/>
      <c r="K4" s="3"/>
    </row>
    <row r="5" spans="1:1022" s="23" customFormat="1" ht="33.75" customHeight="1">
      <c r="B5" s="256" t="s">
        <v>205</v>
      </c>
      <c r="C5" s="256"/>
      <c r="D5" s="256"/>
      <c r="E5" s="256"/>
      <c r="F5" s="256"/>
      <c r="G5" s="307"/>
      <c r="H5" s="307"/>
      <c r="I5" s="307"/>
      <c r="J5" s="307"/>
      <c r="K5" s="488" t="s">
        <v>0</v>
      </c>
      <c r="L5" s="489"/>
      <c r="M5" s="489"/>
      <c r="N5" s="489"/>
      <c r="O5" s="490"/>
    </row>
    <row r="6" spans="1:1022" s="23" customFormat="1" ht="62.25" customHeight="1">
      <c r="A6" s="227" t="s">
        <v>13</v>
      </c>
      <c r="B6" s="227" t="s">
        <v>167</v>
      </c>
      <c r="C6" s="227" t="s">
        <v>66</v>
      </c>
      <c r="D6" s="227" t="s">
        <v>1</v>
      </c>
      <c r="E6" s="228" t="s">
        <v>60</v>
      </c>
      <c r="F6" s="227" t="s">
        <v>61</v>
      </c>
      <c r="G6" s="308" t="s">
        <v>2</v>
      </c>
      <c r="H6" s="308" t="s">
        <v>62</v>
      </c>
      <c r="I6" s="308" t="s">
        <v>63</v>
      </c>
      <c r="J6" s="308" t="s">
        <v>64</v>
      </c>
      <c r="K6" s="491" t="s">
        <v>65</v>
      </c>
      <c r="L6" s="491"/>
      <c r="M6" s="309" t="s">
        <v>68</v>
      </c>
      <c r="N6" s="309" t="s">
        <v>67</v>
      </c>
      <c r="O6" s="309" t="s">
        <v>3</v>
      </c>
    </row>
    <row r="7" spans="1:1022" s="23" customFormat="1" ht="16.5" customHeight="1">
      <c r="A7" s="310">
        <v>1</v>
      </c>
      <c r="B7" s="310">
        <v>2</v>
      </c>
      <c r="C7" s="310">
        <v>3</v>
      </c>
      <c r="D7" s="310">
        <v>4</v>
      </c>
      <c r="E7" s="310">
        <v>5</v>
      </c>
      <c r="F7" s="310">
        <v>6</v>
      </c>
      <c r="G7" s="310">
        <v>7</v>
      </c>
      <c r="H7" s="310">
        <v>8</v>
      </c>
      <c r="I7" s="310">
        <v>9</v>
      </c>
      <c r="J7" s="310">
        <v>10</v>
      </c>
      <c r="K7" s="492">
        <v>11</v>
      </c>
      <c r="L7" s="492"/>
      <c r="M7" s="311">
        <v>12</v>
      </c>
      <c r="N7" s="312">
        <v>13</v>
      </c>
      <c r="O7" s="311">
        <v>14</v>
      </c>
    </row>
    <row r="8" spans="1:1022" ht="63.75">
      <c r="A8" s="313" t="s">
        <v>15</v>
      </c>
      <c r="B8" s="306" t="s">
        <v>168</v>
      </c>
      <c r="C8" s="314" t="s">
        <v>4</v>
      </c>
      <c r="D8" s="315">
        <v>30</v>
      </c>
      <c r="E8" s="156"/>
      <c r="F8" s="316">
        <v>0.08</v>
      </c>
      <c r="G8" s="317">
        <f>E8*1.08</f>
        <v>0</v>
      </c>
      <c r="H8" s="318">
        <f>D8*E8</f>
        <v>0</v>
      </c>
      <c r="I8" s="319">
        <f>J8-H8</f>
        <v>0</v>
      </c>
      <c r="J8" s="319">
        <f>D8*G8</f>
        <v>0</v>
      </c>
      <c r="K8" s="320"/>
      <c r="L8" s="158"/>
      <c r="M8" s="156"/>
      <c r="N8" s="315"/>
      <c r="O8" s="158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</row>
    <row r="9" spans="1:1022" ht="51">
      <c r="A9" s="313" t="s">
        <v>16</v>
      </c>
      <c r="B9" s="306" t="s">
        <v>169</v>
      </c>
      <c r="C9" s="314" t="s">
        <v>4</v>
      </c>
      <c r="D9" s="315">
        <v>5</v>
      </c>
      <c r="E9" s="156"/>
      <c r="F9" s="316">
        <v>0.08</v>
      </c>
      <c r="G9" s="317">
        <f t="shared" ref="G9:G42" si="0">E9*1.08</f>
        <v>0</v>
      </c>
      <c r="H9" s="318">
        <f t="shared" ref="H9:H42" si="1">D9*E9</f>
        <v>0</v>
      </c>
      <c r="I9" s="319">
        <f t="shared" ref="I9:I42" si="2">J9-H9</f>
        <v>0</v>
      </c>
      <c r="J9" s="319">
        <f t="shared" ref="J9:J42" si="3">D9*G9</f>
        <v>0</v>
      </c>
      <c r="K9" s="321"/>
      <c r="L9" s="158"/>
      <c r="M9" s="156"/>
      <c r="N9" s="315"/>
      <c r="O9" s="158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</row>
    <row r="10" spans="1:1022" ht="38.25">
      <c r="A10" s="313" t="s">
        <v>17</v>
      </c>
      <c r="B10" s="306" t="s">
        <v>92</v>
      </c>
      <c r="C10" s="314" t="s">
        <v>4</v>
      </c>
      <c r="D10" s="315">
        <v>15</v>
      </c>
      <c r="E10" s="156"/>
      <c r="F10" s="316">
        <v>0.08</v>
      </c>
      <c r="G10" s="317">
        <f t="shared" si="0"/>
        <v>0</v>
      </c>
      <c r="H10" s="318">
        <f t="shared" si="1"/>
        <v>0</v>
      </c>
      <c r="I10" s="319">
        <f t="shared" si="2"/>
        <v>0</v>
      </c>
      <c r="J10" s="319">
        <f t="shared" si="3"/>
        <v>0</v>
      </c>
      <c r="K10" s="320"/>
      <c r="L10" s="158"/>
      <c r="M10" s="156"/>
      <c r="N10" s="315"/>
      <c r="O10" s="158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</row>
    <row r="11" spans="1:1022" ht="102">
      <c r="A11" s="313" t="s">
        <v>5</v>
      </c>
      <c r="B11" s="306" t="s">
        <v>93</v>
      </c>
      <c r="C11" s="322" t="s">
        <v>4</v>
      </c>
      <c r="D11" s="322">
        <v>10</v>
      </c>
      <c r="E11" s="156"/>
      <c r="F11" s="316">
        <v>0.08</v>
      </c>
      <c r="G11" s="317">
        <f t="shared" si="0"/>
        <v>0</v>
      </c>
      <c r="H11" s="318">
        <f t="shared" si="1"/>
        <v>0</v>
      </c>
      <c r="I11" s="319">
        <f t="shared" si="2"/>
        <v>0</v>
      </c>
      <c r="J11" s="319">
        <f t="shared" si="3"/>
        <v>0</v>
      </c>
      <c r="K11" s="320"/>
      <c r="L11" s="158"/>
      <c r="M11" s="156"/>
      <c r="N11" s="322"/>
      <c r="O11" s="158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</row>
    <row r="12" spans="1:1022" ht="102">
      <c r="A12" s="313" t="s">
        <v>6</v>
      </c>
      <c r="B12" s="306" t="s">
        <v>109</v>
      </c>
      <c r="C12" s="314" t="s">
        <v>4</v>
      </c>
      <c r="D12" s="315">
        <v>10</v>
      </c>
      <c r="E12" s="156"/>
      <c r="F12" s="316">
        <v>0.08</v>
      </c>
      <c r="G12" s="317">
        <f t="shared" si="0"/>
        <v>0</v>
      </c>
      <c r="H12" s="318">
        <f t="shared" si="1"/>
        <v>0</v>
      </c>
      <c r="I12" s="319">
        <f t="shared" si="2"/>
        <v>0</v>
      </c>
      <c r="J12" s="319">
        <f t="shared" si="3"/>
        <v>0</v>
      </c>
      <c r="K12" s="320"/>
      <c r="L12" s="158"/>
      <c r="M12" s="156"/>
      <c r="N12" s="315"/>
      <c r="O12" s="158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</row>
    <row r="13" spans="1:1022" ht="102">
      <c r="A13" s="313" t="s">
        <v>18</v>
      </c>
      <c r="B13" s="306" t="s">
        <v>108</v>
      </c>
      <c r="C13" s="322" t="s">
        <v>4</v>
      </c>
      <c r="D13" s="315">
        <v>5</v>
      </c>
      <c r="E13" s="156"/>
      <c r="F13" s="316">
        <v>0.08</v>
      </c>
      <c r="G13" s="317">
        <f t="shared" si="0"/>
        <v>0</v>
      </c>
      <c r="H13" s="318">
        <f t="shared" si="1"/>
        <v>0</v>
      </c>
      <c r="I13" s="319">
        <f t="shared" si="2"/>
        <v>0</v>
      </c>
      <c r="J13" s="319">
        <f t="shared" si="3"/>
        <v>0</v>
      </c>
      <c r="K13" s="320"/>
      <c r="L13" s="158"/>
      <c r="M13" s="156"/>
      <c r="N13" s="315"/>
      <c r="O13" s="158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</row>
    <row r="14" spans="1:1022" ht="76.5">
      <c r="A14" s="313" t="s">
        <v>8</v>
      </c>
      <c r="B14" s="306" t="s">
        <v>170</v>
      </c>
      <c r="C14" s="314" t="s">
        <v>4</v>
      </c>
      <c r="D14" s="315">
        <v>30</v>
      </c>
      <c r="E14" s="156"/>
      <c r="F14" s="316">
        <v>0.08</v>
      </c>
      <c r="G14" s="317">
        <f t="shared" si="0"/>
        <v>0</v>
      </c>
      <c r="H14" s="318">
        <f t="shared" si="1"/>
        <v>0</v>
      </c>
      <c r="I14" s="319">
        <f t="shared" si="2"/>
        <v>0</v>
      </c>
      <c r="J14" s="319">
        <f t="shared" si="3"/>
        <v>0</v>
      </c>
      <c r="K14" s="320"/>
      <c r="L14" s="158"/>
      <c r="M14" s="156"/>
      <c r="N14" s="315"/>
      <c r="O14" s="158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</row>
    <row r="15" spans="1:1022" ht="165.75">
      <c r="A15" s="313" t="s">
        <v>7</v>
      </c>
      <c r="B15" s="306" t="s">
        <v>107</v>
      </c>
      <c r="C15" s="322" t="s">
        <v>4</v>
      </c>
      <c r="D15" s="315">
        <v>50</v>
      </c>
      <c r="E15" s="156"/>
      <c r="F15" s="316">
        <v>0.08</v>
      </c>
      <c r="G15" s="317">
        <f t="shared" si="0"/>
        <v>0</v>
      </c>
      <c r="H15" s="318">
        <f t="shared" si="1"/>
        <v>0</v>
      </c>
      <c r="I15" s="319">
        <f t="shared" si="2"/>
        <v>0</v>
      </c>
      <c r="J15" s="319">
        <f t="shared" si="3"/>
        <v>0</v>
      </c>
      <c r="K15" s="320"/>
      <c r="L15" s="158"/>
      <c r="M15" s="156"/>
      <c r="N15" s="315"/>
      <c r="O15" s="158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</row>
    <row r="16" spans="1:1022" ht="51">
      <c r="A16" s="313" t="s">
        <v>50</v>
      </c>
      <c r="B16" s="306" t="s">
        <v>171</v>
      </c>
      <c r="C16" s="322" t="s">
        <v>4</v>
      </c>
      <c r="D16" s="315">
        <v>120</v>
      </c>
      <c r="E16" s="156"/>
      <c r="F16" s="316">
        <v>0.08</v>
      </c>
      <c r="G16" s="317">
        <f t="shared" si="0"/>
        <v>0</v>
      </c>
      <c r="H16" s="318">
        <f t="shared" si="1"/>
        <v>0</v>
      </c>
      <c r="I16" s="319">
        <f t="shared" si="2"/>
        <v>0</v>
      </c>
      <c r="J16" s="319">
        <f t="shared" si="3"/>
        <v>0</v>
      </c>
      <c r="K16" s="320"/>
      <c r="L16" s="158"/>
      <c r="M16" s="156"/>
      <c r="N16" s="315"/>
      <c r="O16" s="158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</row>
    <row r="17" spans="1:1022" ht="25.5">
      <c r="A17" s="313" t="s">
        <v>10</v>
      </c>
      <c r="B17" s="306" t="s">
        <v>106</v>
      </c>
      <c r="C17" s="322" t="s">
        <v>4</v>
      </c>
      <c r="D17" s="315">
        <v>50</v>
      </c>
      <c r="E17" s="156"/>
      <c r="F17" s="316">
        <v>0.08</v>
      </c>
      <c r="G17" s="317">
        <f t="shared" si="0"/>
        <v>0</v>
      </c>
      <c r="H17" s="318">
        <f t="shared" si="1"/>
        <v>0</v>
      </c>
      <c r="I17" s="319">
        <f t="shared" si="2"/>
        <v>0</v>
      </c>
      <c r="J17" s="319">
        <f t="shared" si="3"/>
        <v>0</v>
      </c>
      <c r="K17" s="320"/>
      <c r="L17" s="158"/>
      <c r="M17" s="156"/>
      <c r="N17" s="315"/>
      <c r="O17" s="158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</row>
    <row r="18" spans="1:1022" ht="63.75">
      <c r="A18" s="313" t="s">
        <v>49</v>
      </c>
      <c r="B18" s="306" t="s">
        <v>192</v>
      </c>
      <c r="C18" s="314" t="s">
        <v>4</v>
      </c>
      <c r="D18" s="315">
        <v>5</v>
      </c>
      <c r="E18" s="156"/>
      <c r="F18" s="316">
        <v>0.08</v>
      </c>
      <c r="G18" s="317">
        <f t="shared" si="0"/>
        <v>0</v>
      </c>
      <c r="H18" s="318">
        <f t="shared" si="1"/>
        <v>0</v>
      </c>
      <c r="I18" s="319">
        <f t="shared" si="2"/>
        <v>0</v>
      </c>
      <c r="J18" s="319">
        <f t="shared" si="3"/>
        <v>0</v>
      </c>
      <c r="K18" s="320"/>
      <c r="L18" s="158"/>
      <c r="M18" s="156"/>
      <c r="N18" s="315"/>
      <c r="O18" s="158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</row>
    <row r="19" spans="1:1022" ht="76.5">
      <c r="A19" s="313" t="s">
        <v>48</v>
      </c>
      <c r="B19" s="306" t="s">
        <v>105</v>
      </c>
      <c r="C19" s="314" t="s">
        <v>4</v>
      </c>
      <c r="D19" s="315">
        <v>100</v>
      </c>
      <c r="E19" s="156"/>
      <c r="F19" s="316">
        <v>0.08</v>
      </c>
      <c r="G19" s="317">
        <f t="shared" si="0"/>
        <v>0</v>
      </c>
      <c r="H19" s="318">
        <f t="shared" si="1"/>
        <v>0</v>
      </c>
      <c r="I19" s="319">
        <f t="shared" si="2"/>
        <v>0</v>
      </c>
      <c r="J19" s="319">
        <f t="shared" si="3"/>
        <v>0</v>
      </c>
      <c r="K19" s="320"/>
      <c r="L19" s="158"/>
      <c r="M19" s="156"/>
      <c r="N19" s="315"/>
      <c r="O19" s="158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</row>
    <row r="20" spans="1:1022" ht="76.5">
      <c r="A20" s="313" t="s">
        <v>47</v>
      </c>
      <c r="B20" s="306" t="s">
        <v>104</v>
      </c>
      <c r="C20" s="314" t="s">
        <v>4</v>
      </c>
      <c r="D20" s="315">
        <v>100</v>
      </c>
      <c r="E20" s="156"/>
      <c r="F20" s="316">
        <v>0.08</v>
      </c>
      <c r="G20" s="317">
        <f t="shared" si="0"/>
        <v>0</v>
      </c>
      <c r="H20" s="318">
        <f t="shared" si="1"/>
        <v>0</v>
      </c>
      <c r="I20" s="319">
        <f t="shared" si="2"/>
        <v>0</v>
      </c>
      <c r="J20" s="319">
        <f t="shared" si="3"/>
        <v>0</v>
      </c>
      <c r="K20" s="320"/>
      <c r="L20" s="158"/>
      <c r="M20" s="156"/>
      <c r="N20" s="315"/>
      <c r="O20" s="15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</row>
    <row r="21" spans="1:1022" ht="102">
      <c r="A21" s="313" t="s">
        <v>46</v>
      </c>
      <c r="B21" s="306" t="s">
        <v>172</v>
      </c>
      <c r="C21" s="323" t="s">
        <v>4</v>
      </c>
      <c r="D21" s="324">
        <v>5</v>
      </c>
      <c r="E21" s="156"/>
      <c r="F21" s="316">
        <v>0.08</v>
      </c>
      <c r="G21" s="317">
        <f t="shared" si="0"/>
        <v>0</v>
      </c>
      <c r="H21" s="318">
        <f t="shared" si="1"/>
        <v>0</v>
      </c>
      <c r="I21" s="319">
        <f t="shared" si="2"/>
        <v>0</v>
      </c>
      <c r="J21" s="319">
        <f t="shared" si="3"/>
        <v>0</v>
      </c>
      <c r="K21" s="320"/>
      <c r="L21" s="158"/>
      <c r="M21" s="156"/>
      <c r="N21" s="324"/>
      <c r="O21" s="158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</row>
    <row r="22" spans="1:1022" ht="102">
      <c r="A22" s="313" t="s">
        <v>45</v>
      </c>
      <c r="B22" s="306" t="s">
        <v>103</v>
      </c>
      <c r="C22" s="314" t="s">
        <v>4</v>
      </c>
      <c r="D22" s="315">
        <v>3</v>
      </c>
      <c r="E22" s="156"/>
      <c r="F22" s="316">
        <v>0.08</v>
      </c>
      <c r="G22" s="317">
        <f t="shared" si="0"/>
        <v>0</v>
      </c>
      <c r="H22" s="318">
        <f t="shared" si="1"/>
        <v>0</v>
      </c>
      <c r="I22" s="319">
        <f t="shared" si="2"/>
        <v>0</v>
      </c>
      <c r="J22" s="319">
        <f t="shared" si="3"/>
        <v>0</v>
      </c>
      <c r="K22" s="320"/>
      <c r="L22" s="158"/>
      <c r="M22" s="156"/>
      <c r="N22" s="315"/>
      <c r="O22" s="158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</row>
    <row r="23" spans="1:1022" ht="76.5">
      <c r="A23" s="313" t="s">
        <v>24</v>
      </c>
      <c r="B23" s="306" t="s">
        <v>173</v>
      </c>
      <c r="C23" s="314" t="s">
        <v>4</v>
      </c>
      <c r="D23" s="315">
        <v>10</v>
      </c>
      <c r="E23" s="156"/>
      <c r="F23" s="316">
        <v>0.08</v>
      </c>
      <c r="G23" s="317">
        <f t="shared" si="0"/>
        <v>0</v>
      </c>
      <c r="H23" s="318">
        <f t="shared" si="1"/>
        <v>0</v>
      </c>
      <c r="I23" s="319">
        <f t="shared" si="2"/>
        <v>0</v>
      </c>
      <c r="J23" s="319">
        <f t="shared" si="3"/>
        <v>0</v>
      </c>
      <c r="K23" s="320"/>
      <c r="L23" s="158"/>
      <c r="M23" s="156"/>
      <c r="N23" s="315"/>
      <c r="O23" s="15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</row>
    <row r="24" spans="1:1022" ht="46.5" customHeight="1">
      <c r="A24" s="313" t="s">
        <v>44</v>
      </c>
      <c r="B24" s="306" t="s">
        <v>174</v>
      </c>
      <c r="C24" s="314" t="s">
        <v>4</v>
      </c>
      <c r="D24" s="315">
        <v>50</v>
      </c>
      <c r="E24" s="156"/>
      <c r="F24" s="316">
        <v>0.08</v>
      </c>
      <c r="G24" s="317">
        <f t="shared" si="0"/>
        <v>0</v>
      </c>
      <c r="H24" s="318">
        <f t="shared" si="1"/>
        <v>0</v>
      </c>
      <c r="I24" s="319">
        <f t="shared" si="2"/>
        <v>0</v>
      </c>
      <c r="J24" s="319">
        <f t="shared" si="3"/>
        <v>0</v>
      </c>
      <c r="K24" s="320"/>
      <c r="L24" s="158"/>
      <c r="M24" s="156"/>
      <c r="N24" s="315"/>
      <c r="O24" s="158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  <c r="AMG24" s="23"/>
      <c r="AMH24" s="23"/>
    </row>
    <row r="25" spans="1:1022" ht="51">
      <c r="A25" s="313" t="s">
        <v>31</v>
      </c>
      <c r="B25" s="306" t="s">
        <v>102</v>
      </c>
      <c r="C25" s="314" t="s">
        <v>4</v>
      </c>
      <c r="D25" s="315">
        <v>30</v>
      </c>
      <c r="E25" s="156"/>
      <c r="F25" s="316">
        <v>0.08</v>
      </c>
      <c r="G25" s="317">
        <f t="shared" si="0"/>
        <v>0</v>
      </c>
      <c r="H25" s="318">
        <f t="shared" si="1"/>
        <v>0</v>
      </c>
      <c r="I25" s="319">
        <f t="shared" si="2"/>
        <v>0</v>
      </c>
      <c r="J25" s="319">
        <f t="shared" si="3"/>
        <v>0</v>
      </c>
      <c r="K25" s="320"/>
      <c r="L25" s="158"/>
      <c r="M25" s="156"/>
      <c r="N25" s="315"/>
      <c r="O25" s="158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</row>
    <row r="26" spans="1:1022" ht="63.75" customHeight="1">
      <c r="A26" s="313" t="s">
        <v>32</v>
      </c>
      <c r="B26" s="306" t="s">
        <v>101</v>
      </c>
      <c r="C26" s="314" t="s">
        <v>4</v>
      </c>
      <c r="D26" s="315">
        <v>30</v>
      </c>
      <c r="E26" s="156"/>
      <c r="F26" s="316">
        <v>0.08</v>
      </c>
      <c r="G26" s="317">
        <f t="shared" si="0"/>
        <v>0</v>
      </c>
      <c r="H26" s="318">
        <f t="shared" si="1"/>
        <v>0</v>
      </c>
      <c r="I26" s="319">
        <f t="shared" si="2"/>
        <v>0</v>
      </c>
      <c r="J26" s="319">
        <f t="shared" si="3"/>
        <v>0</v>
      </c>
      <c r="K26" s="320"/>
      <c r="L26" s="158"/>
      <c r="M26" s="156"/>
      <c r="N26" s="315"/>
      <c r="O26" s="15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</row>
    <row r="27" spans="1:1022" ht="38.25">
      <c r="A27" s="313" t="s">
        <v>33</v>
      </c>
      <c r="B27" s="306" t="s">
        <v>193</v>
      </c>
      <c r="C27" s="325" t="s">
        <v>4</v>
      </c>
      <c r="D27" s="315">
        <v>80</v>
      </c>
      <c r="E27" s="156"/>
      <c r="F27" s="316">
        <v>0.08</v>
      </c>
      <c r="G27" s="317">
        <f t="shared" si="0"/>
        <v>0</v>
      </c>
      <c r="H27" s="318">
        <f t="shared" si="1"/>
        <v>0</v>
      </c>
      <c r="I27" s="319">
        <f t="shared" si="2"/>
        <v>0</v>
      </c>
      <c r="J27" s="319">
        <f t="shared" si="3"/>
        <v>0</v>
      </c>
      <c r="K27" s="320"/>
      <c r="L27" s="158"/>
      <c r="M27" s="156"/>
      <c r="N27" s="315"/>
      <c r="O27" s="15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</row>
    <row r="28" spans="1:1022" ht="102.75" customHeight="1">
      <c r="A28" s="313" t="s">
        <v>34</v>
      </c>
      <c r="B28" s="306" t="s">
        <v>100</v>
      </c>
      <c r="C28" s="314" t="s">
        <v>4</v>
      </c>
      <c r="D28" s="315">
        <v>40</v>
      </c>
      <c r="E28" s="156"/>
      <c r="F28" s="316">
        <v>0.08</v>
      </c>
      <c r="G28" s="317">
        <f t="shared" si="0"/>
        <v>0</v>
      </c>
      <c r="H28" s="318">
        <f t="shared" si="1"/>
        <v>0</v>
      </c>
      <c r="I28" s="319">
        <f t="shared" si="2"/>
        <v>0</v>
      </c>
      <c r="J28" s="319">
        <f t="shared" si="3"/>
        <v>0</v>
      </c>
      <c r="K28" s="320"/>
      <c r="L28" s="158"/>
      <c r="M28" s="156"/>
      <c r="N28" s="315"/>
      <c r="O28" s="15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  <c r="AMG28" s="23"/>
      <c r="AMH28" s="23"/>
    </row>
    <row r="29" spans="1:1022" ht="142.5" customHeight="1">
      <c r="A29" s="313" t="s">
        <v>35</v>
      </c>
      <c r="B29" s="306" t="s">
        <v>99</v>
      </c>
      <c r="C29" s="314" t="s">
        <v>4</v>
      </c>
      <c r="D29" s="315">
        <v>5</v>
      </c>
      <c r="E29" s="156"/>
      <c r="F29" s="316">
        <v>0.08</v>
      </c>
      <c r="G29" s="317">
        <f t="shared" si="0"/>
        <v>0</v>
      </c>
      <c r="H29" s="318">
        <f t="shared" si="1"/>
        <v>0</v>
      </c>
      <c r="I29" s="319">
        <f t="shared" si="2"/>
        <v>0</v>
      </c>
      <c r="J29" s="319">
        <f t="shared" si="3"/>
        <v>0</v>
      </c>
      <c r="K29" s="320"/>
      <c r="L29" s="158"/>
      <c r="M29" s="156"/>
      <c r="N29" s="315"/>
      <c r="O29" s="15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</row>
    <row r="30" spans="1:1022" ht="114.75">
      <c r="A30" s="313" t="s">
        <v>36</v>
      </c>
      <c r="B30" s="306" t="s">
        <v>98</v>
      </c>
      <c r="C30" s="314" t="s">
        <v>4</v>
      </c>
      <c r="D30" s="315">
        <v>5</v>
      </c>
      <c r="E30" s="156"/>
      <c r="F30" s="316">
        <v>0.08</v>
      </c>
      <c r="G30" s="317">
        <f t="shared" si="0"/>
        <v>0</v>
      </c>
      <c r="H30" s="318">
        <f t="shared" si="1"/>
        <v>0</v>
      </c>
      <c r="I30" s="319">
        <f t="shared" si="2"/>
        <v>0</v>
      </c>
      <c r="J30" s="319">
        <f t="shared" si="3"/>
        <v>0</v>
      </c>
      <c r="K30" s="320"/>
      <c r="L30" s="158"/>
      <c r="M30" s="156"/>
      <c r="N30" s="315"/>
      <c r="O30" s="15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  <c r="TS30" s="23"/>
      <c r="TT30" s="23"/>
      <c r="TU30" s="23"/>
      <c r="TV30" s="23"/>
      <c r="TW30" s="23"/>
      <c r="TX30" s="23"/>
      <c r="TY30" s="23"/>
      <c r="TZ30" s="23"/>
      <c r="UA30" s="23"/>
      <c r="UB30" s="23"/>
      <c r="UC30" s="23"/>
      <c r="UD30" s="23"/>
      <c r="UE30" s="23"/>
      <c r="UF30" s="23"/>
      <c r="UG30" s="23"/>
      <c r="UH30" s="23"/>
      <c r="UI30" s="23"/>
      <c r="UJ30" s="23"/>
      <c r="UK30" s="23"/>
      <c r="UL30" s="23"/>
      <c r="UM30" s="23"/>
      <c r="UN30" s="23"/>
      <c r="UO30" s="23"/>
      <c r="UP30" s="23"/>
      <c r="UQ30" s="23"/>
      <c r="UR30" s="23"/>
      <c r="US30" s="23"/>
      <c r="UT30" s="23"/>
      <c r="UU30" s="23"/>
      <c r="UV30" s="23"/>
      <c r="UW30" s="23"/>
      <c r="UX30" s="23"/>
      <c r="UY30" s="23"/>
      <c r="UZ30" s="23"/>
      <c r="VA30" s="23"/>
      <c r="VB30" s="23"/>
      <c r="VC30" s="23"/>
      <c r="VD30" s="23"/>
      <c r="VE30" s="23"/>
      <c r="VF30" s="23"/>
      <c r="VG30" s="23"/>
      <c r="VH30" s="23"/>
      <c r="VI30" s="23"/>
      <c r="VJ30" s="23"/>
      <c r="VK30" s="23"/>
      <c r="VL30" s="23"/>
      <c r="VM30" s="23"/>
      <c r="VN30" s="23"/>
      <c r="VO30" s="23"/>
      <c r="VP30" s="23"/>
      <c r="VQ30" s="23"/>
      <c r="VR30" s="23"/>
      <c r="VS30" s="23"/>
      <c r="VT30" s="23"/>
      <c r="VU30" s="23"/>
      <c r="VV30" s="23"/>
      <c r="VW30" s="23"/>
      <c r="VX30" s="23"/>
      <c r="VY30" s="23"/>
      <c r="VZ30" s="23"/>
      <c r="WA30" s="23"/>
      <c r="WB30" s="23"/>
      <c r="WC30" s="23"/>
      <c r="WD30" s="23"/>
      <c r="WE30" s="23"/>
      <c r="WF30" s="23"/>
      <c r="WG30" s="23"/>
      <c r="WH30" s="23"/>
      <c r="WI30" s="23"/>
      <c r="WJ30" s="23"/>
      <c r="WK30" s="23"/>
      <c r="WL30" s="23"/>
      <c r="WM30" s="23"/>
      <c r="WN30" s="23"/>
      <c r="WO30" s="23"/>
      <c r="WP30" s="23"/>
      <c r="WQ30" s="23"/>
      <c r="WR30" s="23"/>
      <c r="WS30" s="23"/>
      <c r="WT30" s="23"/>
      <c r="WU30" s="23"/>
      <c r="WV30" s="23"/>
      <c r="WW30" s="23"/>
      <c r="WX30" s="23"/>
      <c r="WY30" s="23"/>
      <c r="WZ30" s="23"/>
      <c r="XA30" s="23"/>
      <c r="XB30" s="23"/>
      <c r="XC30" s="23"/>
      <c r="XD30" s="23"/>
      <c r="XE30" s="23"/>
      <c r="XF30" s="23"/>
      <c r="XG30" s="23"/>
      <c r="XH30" s="23"/>
      <c r="XI30" s="23"/>
      <c r="XJ30" s="23"/>
      <c r="XK30" s="23"/>
      <c r="XL30" s="23"/>
      <c r="XM30" s="23"/>
      <c r="XN30" s="23"/>
      <c r="XO30" s="23"/>
      <c r="XP30" s="23"/>
      <c r="XQ30" s="23"/>
      <c r="XR30" s="23"/>
      <c r="XS30" s="23"/>
      <c r="XT30" s="23"/>
      <c r="XU30" s="23"/>
      <c r="XV30" s="23"/>
      <c r="XW30" s="23"/>
      <c r="XX30" s="23"/>
      <c r="XY30" s="23"/>
      <c r="XZ30" s="23"/>
      <c r="YA30" s="23"/>
      <c r="YB30" s="23"/>
      <c r="YC30" s="23"/>
      <c r="YD30" s="23"/>
      <c r="YE30" s="23"/>
      <c r="YF30" s="23"/>
      <c r="YG30" s="23"/>
      <c r="YH30" s="23"/>
      <c r="YI30" s="23"/>
      <c r="YJ30" s="23"/>
      <c r="YK30" s="23"/>
      <c r="YL30" s="23"/>
      <c r="YM30" s="23"/>
      <c r="YN30" s="23"/>
      <c r="YO30" s="23"/>
      <c r="YP30" s="23"/>
      <c r="YQ30" s="23"/>
      <c r="YR30" s="23"/>
      <c r="YS30" s="23"/>
      <c r="YT30" s="23"/>
      <c r="YU30" s="23"/>
      <c r="YV30" s="23"/>
      <c r="YW30" s="23"/>
      <c r="YX30" s="23"/>
      <c r="YY30" s="23"/>
      <c r="YZ30" s="23"/>
      <c r="ZA30" s="23"/>
      <c r="ZB30" s="23"/>
      <c r="ZC30" s="23"/>
      <c r="ZD30" s="23"/>
      <c r="ZE30" s="23"/>
      <c r="ZF30" s="23"/>
      <c r="ZG30" s="23"/>
      <c r="ZH30" s="23"/>
      <c r="ZI30" s="23"/>
      <c r="ZJ30" s="23"/>
      <c r="ZK30" s="23"/>
      <c r="ZL30" s="23"/>
      <c r="ZM30" s="23"/>
      <c r="ZN30" s="23"/>
      <c r="ZO30" s="23"/>
      <c r="ZP30" s="23"/>
      <c r="ZQ30" s="23"/>
      <c r="ZR30" s="23"/>
      <c r="ZS30" s="23"/>
      <c r="ZT30" s="23"/>
      <c r="ZU30" s="23"/>
      <c r="ZV30" s="23"/>
      <c r="ZW30" s="23"/>
      <c r="ZX30" s="23"/>
      <c r="ZY30" s="23"/>
      <c r="ZZ30" s="23"/>
      <c r="AAA30" s="23"/>
      <c r="AAB30" s="23"/>
      <c r="AAC30" s="23"/>
      <c r="AAD30" s="23"/>
      <c r="AAE30" s="23"/>
      <c r="AAF30" s="23"/>
      <c r="AAG30" s="23"/>
      <c r="AAH30" s="23"/>
      <c r="AAI30" s="23"/>
      <c r="AAJ30" s="23"/>
      <c r="AAK30" s="23"/>
      <c r="AAL30" s="23"/>
      <c r="AAM30" s="23"/>
      <c r="AAN30" s="23"/>
      <c r="AAO30" s="23"/>
      <c r="AAP30" s="23"/>
      <c r="AAQ30" s="23"/>
      <c r="AAR30" s="23"/>
      <c r="AAS30" s="23"/>
      <c r="AAT30" s="23"/>
      <c r="AAU30" s="23"/>
      <c r="AAV30" s="23"/>
      <c r="AAW30" s="23"/>
      <c r="AAX30" s="23"/>
      <c r="AAY30" s="23"/>
      <c r="AAZ30" s="23"/>
      <c r="ABA30" s="23"/>
      <c r="ABB30" s="23"/>
      <c r="ABC30" s="23"/>
      <c r="ABD30" s="23"/>
      <c r="ABE30" s="23"/>
      <c r="ABF30" s="23"/>
      <c r="ABG30" s="23"/>
      <c r="ABH30" s="23"/>
      <c r="ABI30" s="23"/>
      <c r="ABJ30" s="23"/>
      <c r="ABK30" s="23"/>
      <c r="ABL30" s="23"/>
      <c r="ABM30" s="23"/>
      <c r="ABN30" s="23"/>
      <c r="ABO30" s="23"/>
      <c r="ABP30" s="23"/>
      <c r="ABQ30" s="23"/>
      <c r="ABR30" s="23"/>
      <c r="ABS30" s="23"/>
      <c r="ABT30" s="23"/>
      <c r="ABU30" s="23"/>
      <c r="ABV30" s="23"/>
      <c r="ABW30" s="23"/>
      <c r="ABX30" s="23"/>
      <c r="ABY30" s="23"/>
      <c r="ABZ30" s="23"/>
      <c r="ACA30" s="23"/>
      <c r="ACB30" s="23"/>
      <c r="ACC30" s="23"/>
      <c r="ACD30" s="23"/>
      <c r="ACE30" s="23"/>
      <c r="ACF30" s="23"/>
      <c r="ACG30" s="23"/>
      <c r="ACH30" s="23"/>
      <c r="ACI30" s="23"/>
      <c r="ACJ30" s="23"/>
      <c r="ACK30" s="23"/>
      <c r="ACL30" s="23"/>
      <c r="ACM30" s="23"/>
      <c r="ACN30" s="23"/>
      <c r="ACO30" s="23"/>
      <c r="ACP30" s="23"/>
      <c r="ACQ30" s="23"/>
      <c r="ACR30" s="23"/>
      <c r="ACS30" s="23"/>
      <c r="ACT30" s="23"/>
      <c r="ACU30" s="23"/>
      <c r="ACV30" s="23"/>
      <c r="ACW30" s="23"/>
      <c r="ACX30" s="23"/>
      <c r="ACY30" s="23"/>
      <c r="ACZ30" s="23"/>
      <c r="ADA30" s="23"/>
      <c r="ADB30" s="23"/>
      <c r="ADC30" s="23"/>
      <c r="ADD30" s="23"/>
      <c r="ADE30" s="23"/>
      <c r="ADF30" s="23"/>
      <c r="ADG30" s="23"/>
      <c r="ADH30" s="23"/>
      <c r="ADI30" s="23"/>
      <c r="ADJ30" s="23"/>
      <c r="ADK30" s="23"/>
      <c r="ADL30" s="23"/>
      <c r="ADM30" s="23"/>
      <c r="ADN30" s="23"/>
      <c r="ADO30" s="23"/>
      <c r="ADP30" s="23"/>
      <c r="ADQ30" s="23"/>
      <c r="ADR30" s="23"/>
      <c r="ADS30" s="23"/>
      <c r="ADT30" s="23"/>
      <c r="ADU30" s="23"/>
      <c r="ADV30" s="23"/>
      <c r="ADW30" s="23"/>
      <c r="ADX30" s="23"/>
      <c r="ADY30" s="23"/>
      <c r="ADZ30" s="23"/>
      <c r="AEA30" s="23"/>
      <c r="AEB30" s="23"/>
      <c r="AEC30" s="23"/>
      <c r="AED30" s="23"/>
      <c r="AEE30" s="23"/>
      <c r="AEF30" s="23"/>
      <c r="AEG30" s="23"/>
      <c r="AEH30" s="23"/>
      <c r="AEI30" s="23"/>
      <c r="AEJ30" s="23"/>
      <c r="AEK30" s="23"/>
      <c r="AEL30" s="23"/>
      <c r="AEM30" s="23"/>
      <c r="AEN30" s="23"/>
      <c r="AEO30" s="23"/>
      <c r="AEP30" s="23"/>
      <c r="AEQ30" s="23"/>
      <c r="AER30" s="23"/>
      <c r="AES30" s="23"/>
      <c r="AET30" s="23"/>
      <c r="AEU30" s="23"/>
      <c r="AEV30" s="23"/>
      <c r="AEW30" s="23"/>
      <c r="AEX30" s="23"/>
      <c r="AEY30" s="23"/>
      <c r="AEZ30" s="23"/>
      <c r="AFA30" s="23"/>
      <c r="AFB30" s="23"/>
      <c r="AFC30" s="23"/>
      <c r="AFD30" s="23"/>
      <c r="AFE30" s="23"/>
      <c r="AFF30" s="23"/>
      <c r="AFG30" s="23"/>
      <c r="AFH30" s="23"/>
      <c r="AFI30" s="23"/>
      <c r="AFJ30" s="23"/>
      <c r="AFK30" s="23"/>
      <c r="AFL30" s="23"/>
      <c r="AFM30" s="23"/>
      <c r="AFN30" s="23"/>
      <c r="AFO30" s="23"/>
      <c r="AFP30" s="23"/>
      <c r="AFQ30" s="23"/>
      <c r="AFR30" s="23"/>
      <c r="AFS30" s="23"/>
      <c r="AFT30" s="23"/>
      <c r="AFU30" s="23"/>
      <c r="AFV30" s="23"/>
      <c r="AFW30" s="23"/>
      <c r="AFX30" s="23"/>
      <c r="AFY30" s="23"/>
      <c r="AFZ30" s="23"/>
      <c r="AGA30" s="23"/>
      <c r="AGB30" s="23"/>
      <c r="AGC30" s="23"/>
      <c r="AGD30" s="23"/>
      <c r="AGE30" s="23"/>
      <c r="AGF30" s="23"/>
      <c r="AGG30" s="23"/>
      <c r="AGH30" s="23"/>
      <c r="AGI30" s="23"/>
      <c r="AGJ30" s="23"/>
      <c r="AGK30" s="23"/>
      <c r="AGL30" s="23"/>
      <c r="AGM30" s="23"/>
      <c r="AGN30" s="23"/>
      <c r="AGO30" s="23"/>
      <c r="AGP30" s="23"/>
      <c r="AGQ30" s="23"/>
      <c r="AGR30" s="23"/>
      <c r="AGS30" s="23"/>
      <c r="AGT30" s="23"/>
      <c r="AGU30" s="23"/>
      <c r="AGV30" s="23"/>
      <c r="AGW30" s="23"/>
      <c r="AGX30" s="23"/>
      <c r="AGY30" s="23"/>
      <c r="AGZ30" s="23"/>
      <c r="AHA30" s="23"/>
      <c r="AHB30" s="23"/>
      <c r="AHC30" s="23"/>
      <c r="AHD30" s="23"/>
      <c r="AHE30" s="23"/>
      <c r="AHF30" s="23"/>
      <c r="AHG30" s="23"/>
      <c r="AHH30" s="23"/>
      <c r="AHI30" s="23"/>
      <c r="AHJ30" s="23"/>
      <c r="AHK30" s="23"/>
      <c r="AHL30" s="23"/>
      <c r="AHM30" s="23"/>
      <c r="AHN30" s="23"/>
      <c r="AHO30" s="23"/>
      <c r="AHP30" s="23"/>
      <c r="AHQ30" s="23"/>
      <c r="AHR30" s="23"/>
      <c r="AHS30" s="23"/>
      <c r="AHT30" s="23"/>
      <c r="AHU30" s="23"/>
      <c r="AHV30" s="23"/>
      <c r="AHW30" s="23"/>
      <c r="AHX30" s="23"/>
      <c r="AHY30" s="23"/>
      <c r="AHZ30" s="23"/>
      <c r="AIA30" s="23"/>
      <c r="AIB30" s="23"/>
      <c r="AIC30" s="23"/>
      <c r="AID30" s="23"/>
      <c r="AIE30" s="23"/>
      <c r="AIF30" s="23"/>
      <c r="AIG30" s="23"/>
      <c r="AIH30" s="23"/>
      <c r="AII30" s="23"/>
      <c r="AIJ30" s="23"/>
      <c r="AIK30" s="23"/>
      <c r="AIL30" s="23"/>
      <c r="AIM30" s="23"/>
      <c r="AIN30" s="23"/>
      <c r="AIO30" s="23"/>
      <c r="AIP30" s="23"/>
      <c r="AIQ30" s="23"/>
      <c r="AIR30" s="23"/>
      <c r="AIS30" s="23"/>
      <c r="AIT30" s="23"/>
      <c r="AIU30" s="23"/>
      <c r="AIV30" s="23"/>
      <c r="AIW30" s="23"/>
      <c r="AIX30" s="23"/>
      <c r="AIY30" s="23"/>
      <c r="AIZ30" s="23"/>
      <c r="AJA30" s="23"/>
      <c r="AJB30" s="23"/>
      <c r="AJC30" s="23"/>
      <c r="AJD30" s="23"/>
      <c r="AJE30" s="23"/>
      <c r="AJF30" s="23"/>
      <c r="AJG30" s="23"/>
      <c r="AJH30" s="23"/>
      <c r="AJI30" s="23"/>
      <c r="AJJ30" s="23"/>
      <c r="AJK30" s="23"/>
      <c r="AJL30" s="23"/>
      <c r="AJM30" s="23"/>
      <c r="AJN30" s="23"/>
      <c r="AJO30" s="23"/>
      <c r="AJP30" s="23"/>
      <c r="AJQ30" s="23"/>
      <c r="AJR30" s="23"/>
      <c r="AJS30" s="23"/>
      <c r="AJT30" s="23"/>
      <c r="AJU30" s="23"/>
      <c r="AJV30" s="23"/>
      <c r="AJW30" s="23"/>
      <c r="AJX30" s="23"/>
      <c r="AJY30" s="23"/>
      <c r="AJZ30" s="23"/>
      <c r="AKA30" s="23"/>
      <c r="AKB30" s="23"/>
      <c r="AKC30" s="23"/>
      <c r="AKD30" s="23"/>
      <c r="AKE30" s="23"/>
      <c r="AKF30" s="23"/>
      <c r="AKG30" s="23"/>
      <c r="AKH30" s="23"/>
      <c r="AKI30" s="23"/>
      <c r="AKJ30" s="23"/>
      <c r="AKK30" s="23"/>
      <c r="AKL30" s="23"/>
      <c r="AKM30" s="23"/>
      <c r="AKN30" s="23"/>
      <c r="AKO30" s="23"/>
      <c r="AKP30" s="23"/>
      <c r="AKQ30" s="23"/>
      <c r="AKR30" s="23"/>
      <c r="AKS30" s="23"/>
      <c r="AKT30" s="23"/>
      <c r="AKU30" s="23"/>
      <c r="AKV30" s="23"/>
      <c r="AKW30" s="23"/>
      <c r="AKX30" s="23"/>
      <c r="AKY30" s="23"/>
      <c r="AKZ30" s="23"/>
      <c r="ALA30" s="23"/>
      <c r="ALB30" s="23"/>
      <c r="ALC30" s="23"/>
      <c r="ALD30" s="23"/>
      <c r="ALE30" s="23"/>
      <c r="ALF30" s="23"/>
      <c r="ALG30" s="23"/>
      <c r="ALH30" s="23"/>
      <c r="ALI30" s="23"/>
      <c r="ALJ30" s="23"/>
      <c r="ALK30" s="23"/>
      <c r="ALL30" s="23"/>
      <c r="ALM30" s="23"/>
      <c r="ALN30" s="23"/>
      <c r="ALO30" s="23"/>
      <c r="ALP30" s="23"/>
      <c r="ALQ30" s="23"/>
      <c r="ALR30" s="23"/>
      <c r="ALS30" s="23"/>
      <c r="ALT30" s="23"/>
      <c r="ALU30" s="23"/>
      <c r="ALV30" s="23"/>
      <c r="ALW30" s="23"/>
      <c r="ALX30" s="23"/>
      <c r="ALY30" s="23"/>
      <c r="ALZ30" s="23"/>
      <c r="AMA30" s="23"/>
      <c r="AMB30" s="23"/>
      <c r="AMC30" s="23"/>
      <c r="AMD30" s="23"/>
      <c r="AME30" s="23"/>
      <c r="AMF30" s="23"/>
      <c r="AMG30" s="23"/>
      <c r="AMH30" s="23"/>
    </row>
    <row r="31" spans="1:1022" ht="57.75" customHeight="1">
      <c r="A31" s="313" t="s">
        <v>37</v>
      </c>
      <c r="B31" s="306" t="s">
        <v>97</v>
      </c>
      <c r="C31" s="314" t="s">
        <v>4</v>
      </c>
      <c r="D31" s="315">
        <v>2</v>
      </c>
      <c r="E31" s="156"/>
      <c r="F31" s="316">
        <v>0.08</v>
      </c>
      <c r="G31" s="317">
        <f t="shared" si="0"/>
        <v>0</v>
      </c>
      <c r="H31" s="318">
        <f t="shared" si="1"/>
        <v>0</v>
      </c>
      <c r="I31" s="319">
        <f t="shared" si="2"/>
        <v>0</v>
      </c>
      <c r="J31" s="319">
        <f t="shared" si="3"/>
        <v>0</v>
      </c>
      <c r="K31" s="326"/>
      <c r="L31" s="327"/>
      <c r="M31" s="156"/>
      <c r="N31" s="322"/>
      <c r="O31" s="327"/>
    </row>
    <row r="32" spans="1:1022" ht="58.5" customHeight="1">
      <c r="A32" s="313" t="s">
        <v>38</v>
      </c>
      <c r="B32" s="306" t="s">
        <v>96</v>
      </c>
      <c r="C32" s="322" t="s">
        <v>4</v>
      </c>
      <c r="D32" s="322">
        <v>1</v>
      </c>
      <c r="E32" s="156"/>
      <c r="F32" s="316">
        <v>0.08</v>
      </c>
      <c r="G32" s="317">
        <f t="shared" si="0"/>
        <v>0</v>
      </c>
      <c r="H32" s="318">
        <f t="shared" si="1"/>
        <v>0</v>
      </c>
      <c r="I32" s="319">
        <f t="shared" si="2"/>
        <v>0</v>
      </c>
      <c r="J32" s="319">
        <f t="shared" si="3"/>
        <v>0</v>
      </c>
      <c r="K32" s="320"/>
      <c r="L32" s="327"/>
      <c r="M32" s="156"/>
      <c r="N32" s="315"/>
      <c r="O32" s="327"/>
    </row>
    <row r="33" spans="1:255" ht="43.5" customHeight="1">
      <c r="A33" s="313" t="s">
        <v>43</v>
      </c>
      <c r="B33" s="306" t="s">
        <v>26</v>
      </c>
      <c r="C33" s="322" t="s">
        <v>4</v>
      </c>
      <c r="D33" s="315">
        <v>2</v>
      </c>
      <c r="E33" s="156"/>
      <c r="F33" s="316">
        <v>0.08</v>
      </c>
      <c r="G33" s="317">
        <f t="shared" si="0"/>
        <v>0</v>
      </c>
      <c r="H33" s="318">
        <f t="shared" si="1"/>
        <v>0</v>
      </c>
      <c r="I33" s="319">
        <f t="shared" si="2"/>
        <v>0</v>
      </c>
      <c r="J33" s="319">
        <f t="shared" si="3"/>
        <v>0</v>
      </c>
      <c r="K33" s="320"/>
      <c r="L33" s="327"/>
      <c r="M33" s="156"/>
      <c r="N33" s="315"/>
      <c r="O33" s="327"/>
    </row>
    <row r="34" spans="1:255" ht="60" customHeight="1">
      <c r="A34" s="313" t="s">
        <v>42</v>
      </c>
      <c r="B34" s="306" t="s">
        <v>95</v>
      </c>
      <c r="C34" s="322" t="s">
        <v>4</v>
      </c>
      <c r="D34" s="315">
        <v>1</v>
      </c>
      <c r="E34" s="156"/>
      <c r="F34" s="316">
        <v>0.08</v>
      </c>
      <c r="G34" s="317">
        <f t="shared" si="0"/>
        <v>0</v>
      </c>
      <c r="H34" s="318">
        <f t="shared" si="1"/>
        <v>0</v>
      </c>
      <c r="I34" s="319">
        <f t="shared" si="2"/>
        <v>0</v>
      </c>
      <c r="J34" s="319">
        <f t="shared" si="3"/>
        <v>0</v>
      </c>
      <c r="K34" s="320"/>
      <c r="L34" s="327"/>
      <c r="M34" s="156"/>
      <c r="N34" s="315"/>
      <c r="O34" s="327"/>
    </row>
    <row r="35" spans="1:255">
      <c r="A35" s="313" t="s">
        <v>41</v>
      </c>
      <c r="B35" s="306" t="s">
        <v>59</v>
      </c>
      <c r="C35" s="322" t="s">
        <v>4</v>
      </c>
      <c r="D35" s="315">
        <v>1</v>
      </c>
      <c r="E35" s="156"/>
      <c r="F35" s="316">
        <v>0.08</v>
      </c>
      <c r="G35" s="317">
        <f t="shared" si="0"/>
        <v>0</v>
      </c>
      <c r="H35" s="318">
        <f t="shared" si="1"/>
        <v>0</v>
      </c>
      <c r="I35" s="319">
        <f t="shared" si="2"/>
        <v>0</v>
      </c>
      <c r="J35" s="319">
        <f t="shared" si="3"/>
        <v>0</v>
      </c>
      <c r="K35" s="320"/>
      <c r="L35" s="327"/>
      <c r="M35" s="156"/>
      <c r="N35" s="315"/>
      <c r="O35" s="327"/>
    </row>
    <row r="36" spans="1:255" ht="25.5">
      <c r="A36" s="313" t="s">
        <v>40</v>
      </c>
      <c r="B36" s="306" t="s">
        <v>14</v>
      </c>
      <c r="C36" s="325" t="s">
        <v>4</v>
      </c>
      <c r="D36" s="315">
        <v>3</v>
      </c>
      <c r="E36" s="156"/>
      <c r="F36" s="316">
        <v>0.08</v>
      </c>
      <c r="G36" s="317">
        <f t="shared" si="0"/>
        <v>0</v>
      </c>
      <c r="H36" s="318">
        <f t="shared" si="1"/>
        <v>0</v>
      </c>
      <c r="I36" s="319">
        <f t="shared" si="2"/>
        <v>0</v>
      </c>
      <c r="J36" s="319">
        <f t="shared" si="3"/>
        <v>0</v>
      </c>
      <c r="K36" s="320"/>
      <c r="L36" s="327"/>
      <c r="M36" s="156"/>
      <c r="N36" s="315"/>
      <c r="O36" s="327"/>
    </row>
    <row r="37" spans="1:255" ht="25.5">
      <c r="A37" s="313" t="s">
        <v>39</v>
      </c>
      <c r="B37" s="306" t="s">
        <v>175</v>
      </c>
      <c r="C37" s="325" t="s">
        <v>4</v>
      </c>
      <c r="D37" s="315">
        <v>300</v>
      </c>
      <c r="E37" s="156"/>
      <c r="F37" s="316">
        <v>0.08</v>
      </c>
      <c r="G37" s="317">
        <f t="shared" si="0"/>
        <v>0</v>
      </c>
      <c r="H37" s="318">
        <f t="shared" si="1"/>
        <v>0</v>
      </c>
      <c r="I37" s="319">
        <f t="shared" si="2"/>
        <v>0</v>
      </c>
      <c r="J37" s="319">
        <f t="shared" si="3"/>
        <v>0</v>
      </c>
      <c r="K37" s="320"/>
      <c r="L37" s="327"/>
      <c r="M37" s="156"/>
      <c r="N37" s="315"/>
      <c r="O37" s="327"/>
    </row>
    <row r="38" spans="1:255" ht="63.75">
      <c r="A38" s="313" t="s">
        <v>56</v>
      </c>
      <c r="B38" s="306" t="s">
        <v>94</v>
      </c>
      <c r="C38" s="325" t="s">
        <v>11</v>
      </c>
      <c r="D38" s="315">
        <v>100</v>
      </c>
      <c r="E38" s="156"/>
      <c r="F38" s="316">
        <v>0.08</v>
      </c>
      <c r="G38" s="317">
        <f t="shared" si="0"/>
        <v>0</v>
      </c>
      <c r="H38" s="318">
        <f t="shared" si="1"/>
        <v>0</v>
      </c>
      <c r="I38" s="319">
        <f t="shared" si="2"/>
        <v>0</v>
      </c>
      <c r="J38" s="319">
        <f t="shared" si="3"/>
        <v>0</v>
      </c>
      <c r="K38" s="320"/>
      <c r="L38" s="327"/>
      <c r="M38" s="156"/>
      <c r="N38" s="315"/>
      <c r="O38" s="327"/>
    </row>
    <row r="39" spans="1:255">
      <c r="A39" s="313" t="s">
        <v>55</v>
      </c>
      <c r="B39" s="306" t="s">
        <v>111</v>
      </c>
      <c r="C39" s="325" t="s">
        <v>4</v>
      </c>
      <c r="D39" s="315">
        <v>100</v>
      </c>
      <c r="E39" s="156"/>
      <c r="F39" s="316">
        <v>0.08</v>
      </c>
      <c r="G39" s="317">
        <f t="shared" si="0"/>
        <v>0</v>
      </c>
      <c r="H39" s="318">
        <f t="shared" si="1"/>
        <v>0</v>
      </c>
      <c r="I39" s="319">
        <f t="shared" si="2"/>
        <v>0</v>
      </c>
      <c r="J39" s="319">
        <f t="shared" si="3"/>
        <v>0</v>
      </c>
      <c r="K39" s="320"/>
      <c r="L39" s="327"/>
      <c r="M39" s="156"/>
      <c r="N39" s="315"/>
      <c r="O39" s="327"/>
    </row>
    <row r="40" spans="1:255">
      <c r="A40" s="313" t="s">
        <v>54</v>
      </c>
      <c r="B40" s="306" t="s">
        <v>58</v>
      </c>
      <c r="C40" s="325" t="s">
        <v>4</v>
      </c>
      <c r="D40" s="315">
        <v>100</v>
      </c>
      <c r="E40" s="156"/>
      <c r="F40" s="316">
        <v>0.08</v>
      </c>
      <c r="G40" s="317">
        <f t="shared" si="0"/>
        <v>0</v>
      </c>
      <c r="H40" s="318">
        <f t="shared" si="1"/>
        <v>0</v>
      </c>
      <c r="I40" s="319">
        <f t="shared" si="2"/>
        <v>0</v>
      </c>
      <c r="J40" s="319">
        <f t="shared" si="3"/>
        <v>0</v>
      </c>
      <c r="K40" s="320"/>
      <c r="L40" s="327"/>
      <c r="M40" s="156"/>
      <c r="N40" s="315"/>
      <c r="O40" s="327"/>
    </row>
    <row r="41" spans="1:255" ht="78" customHeight="1">
      <c r="A41" s="313" t="s">
        <v>53</v>
      </c>
      <c r="B41" s="306" t="s">
        <v>176</v>
      </c>
      <c r="C41" s="325" t="s">
        <v>4</v>
      </c>
      <c r="D41" s="315">
        <v>3</v>
      </c>
      <c r="E41" s="156"/>
      <c r="F41" s="316">
        <v>0.08</v>
      </c>
      <c r="G41" s="317">
        <f t="shared" si="0"/>
        <v>0</v>
      </c>
      <c r="H41" s="318">
        <f t="shared" si="1"/>
        <v>0</v>
      </c>
      <c r="I41" s="319">
        <f t="shared" si="2"/>
        <v>0</v>
      </c>
      <c r="J41" s="319">
        <f t="shared" si="3"/>
        <v>0</v>
      </c>
      <c r="K41" s="320"/>
      <c r="L41" s="327"/>
      <c r="M41" s="156"/>
      <c r="N41" s="315"/>
      <c r="O41" s="327"/>
    </row>
    <row r="42" spans="1:255" ht="78" customHeight="1">
      <c r="A42" s="313" t="s">
        <v>52</v>
      </c>
      <c r="B42" s="306" t="s">
        <v>194</v>
      </c>
      <c r="C42" s="325" t="s">
        <v>9</v>
      </c>
      <c r="D42" s="315">
        <v>5</v>
      </c>
      <c r="E42" s="156"/>
      <c r="F42" s="316">
        <v>0.08</v>
      </c>
      <c r="G42" s="317">
        <f t="shared" si="0"/>
        <v>0</v>
      </c>
      <c r="H42" s="318">
        <f t="shared" si="1"/>
        <v>0</v>
      </c>
      <c r="I42" s="319">
        <f t="shared" si="2"/>
        <v>0</v>
      </c>
      <c r="J42" s="319">
        <f t="shared" si="3"/>
        <v>0</v>
      </c>
      <c r="K42" s="320"/>
      <c r="L42" s="327"/>
      <c r="M42" s="156"/>
      <c r="N42" s="327"/>
      <c r="O42" s="327"/>
    </row>
    <row r="43" spans="1:255" ht="14.25" customHeight="1">
      <c r="A43" s="448" t="s">
        <v>12</v>
      </c>
      <c r="B43" s="448"/>
      <c r="C43" s="448"/>
      <c r="D43" s="448"/>
      <c r="E43" s="448"/>
      <c r="F43" s="149"/>
      <c r="G43" s="303"/>
      <c r="H43" s="303">
        <f>SUM(H8:H42)</f>
        <v>0</v>
      </c>
      <c r="I43" s="303">
        <f>SUM(I8:I42)</f>
        <v>0</v>
      </c>
      <c r="J43" s="304">
        <f>SUM(J8:J42)</f>
        <v>0</v>
      </c>
      <c r="IU43"/>
    </row>
    <row r="45" spans="1:255">
      <c r="B45" s="23"/>
      <c r="C45" s="23"/>
      <c r="D45" s="439" t="s">
        <v>75</v>
      </c>
      <c r="E45" s="439"/>
      <c r="F45" s="439"/>
      <c r="G45" s="439"/>
    </row>
    <row r="46" spans="1:255">
      <c r="B46" s="188" t="s">
        <v>78</v>
      </c>
      <c r="C46" s="23"/>
      <c r="D46" s="440"/>
      <c r="E46" s="440"/>
      <c r="F46" s="440"/>
      <c r="G46" s="440"/>
    </row>
    <row r="47" spans="1:255">
      <c r="B47" s="1"/>
      <c r="C47" s="1"/>
      <c r="D47" s="440"/>
      <c r="E47" s="440"/>
      <c r="F47" s="440"/>
      <c r="G47" s="440"/>
    </row>
  </sheetData>
  <mergeCells count="8">
    <mergeCell ref="A1:O1"/>
    <mergeCell ref="D2:J2"/>
    <mergeCell ref="D45:G47"/>
    <mergeCell ref="K5:O5"/>
    <mergeCell ref="K6:L6"/>
    <mergeCell ref="K7:L7"/>
    <mergeCell ref="A43:E43"/>
    <mergeCell ref="A3:O3"/>
  </mergeCells>
  <printOptions horizontalCentered="1"/>
  <pageMargins left="0.19645669291338602" right="0.19645669291338602" top="0.68897637795275601" bottom="0.56535433070866103" header="0.39370078740157505" footer="0.27007874015748007"/>
  <pageSetup paperSize="9" scale="49" fitToHeight="0" pageOrder="overThenDown" orientation="landscape" r:id="rId1"/>
  <headerFooter alignWithMargins="0"/>
  <rowBreaks count="1" manualBreakCount="1">
    <brk id="3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workbookViewId="0">
      <selection activeCell="B5" sqref="B5:J5"/>
    </sheetView>
  </sheetViews>
  <sheetFormatPr defaultRowHeight="14.25"/>
  <cols>
    <col min="1" max="1" width="9" style="72"/>
    <col min="2" max="2" width="28.625" style="72" customWidth="1"/>
    <col min="3" max="6" width="9" style="72"/>
    <col min="7" max="7" width="12.125" style="72" customWidth="1"/>
    <col min="8" max="8" width="11.125" style="72" bestFit="1" customWidth="1"/>
    <col min="9" max="9" width="10.75" style="72" bestFit="1" customWidth="1"/>
    <col min="10" max="10" width="11.125" style="72" bestFit="1" customWidth="1"/>
    <col min="11" max="12" width="9" style="72"/>
    <col min="13" max="13" width="13.875" style="72" customWidth="1"/>
    <col min="14" max="14" width="17.25" style="72" customWidth="1"/>
    <col min="15" max="15" width="13" style="72" customWidth="1"/>
  </cols>
  <sheetData>
    <row r="1" spans="1:16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6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6" ht="42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6">
      <c r="A4" s="51"/>
      <c r="B4" s="484" t="s">
        <v>20</v>
      </c>
      <c r="C4" s="484"/>
      <c r="D4" s="484"/>
      <c r="E4" s="291"/>
      <c r="F4" s="291"/>
      <c r="G4" s="52"/>
      <c r="H4" s="52"/>
      <c r="I4" s="52"/>
      <c r="J4" s="193"/>
      <c r="K4" s="53"/>
      <c r="L4" s="51"/>
      <c r="M4" s="51"/>
      <c r="N4" s="51"/>
      <c r="O4" s="51"/>
    </row>
    <row r="5" spans="1:16">
      <c r="A5" s="51"/>
      <c r="B5" s="485" t="s">
        <v>206</v>
      </c>
      <c r="C5" s="485"/>
      <c r="D5" s="485"/>
      <c r="E5" s="485"/>
      <c r="F5" s="485"/>
      <c r="G5" s="485"/>
      <c r="H5" s="485"/>
      <c r="I5" s="485"/>
      <c r="J5" s="485"/>
      <c r="K5" s="486" t="s">
        <v>0</v>
      </c>
      <c r="L5" s="486"/>
      <c r="M5" s="486"/>
      <c r="N5" s="486"/>
      <c r="O5" s="486"/>
    </row>
    <row r="6" spans="1:16" ht="114.75">
      <c r="A6" s="4" t="s">
        <v>13</v>
      </c>
      <c r="B6" s="4" t="s">
        <v>113</v>
      </c>
      <c r="C6" s="4" t="s">
        <v>66</v>
      </c>
      <c r="D6" s="4" t="s">
        <v>1</v>
      </c>
      <c r="E6" s="29" t="s">
        <v>60</v>
      </c>
      <c r="F6" s="4" t="s">
        <v>61</v>
      </c>
      <c r="G6" s="29" t="s">
        <v>2</v>
      </c>
      <c r="H6" s="29" t="s">
        <v>62</v>
      </c>
      <c r="I6" s="29" t="s">
        <v>63</v>
      </c>
      <c r="J6" s="4" t="s">
        <v>64</v>
      </c>
      <c r="K6" s="487" t="s">
        <v>65</v>
      </c>
      <c r="L6" s="487"/>
      <c r="M6" s="292" t="s">
        <v>68</v>
      </c>
      <c r="N6" s="292" t="s">
        <v>67</v>
      </c>
      <c r="O6" s="292" t="s">
        <v>3</v>
      </c>
    </row>
    <row r="7" spans="1:16" ht="15" thickBo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29">
        <v>7</v>
      </c>
      <c r="H7" s="29">
        <v>8</v>
      </c>
      <c r="I7" s="29">
        <v>9</v>
      </c>
      <c r="J7" s="4">
        <v>10</v>
      </c>
      <c r="K7" s="461">
        <v>11</v>
      </c>
      <c r="L7" s="461"/>
      <c r="M7" s="190">
        <v>12</v>
      </c>
      <c r="N7" s="46">
        <v>13</v>
      </c>
      <c r="O7" s="190">
        <v>14</v>
      </c>
    </row>
    <row r="8" spans="1:16" ht="64.5" thickBot="1">
      <c r="A8" s="62" t="s">
        <v>15</v>
      </c>
      <c r="B8" s="332" t="s">
        <v>76</v>
      </c>
      <c r="C8" s="70" t="s">
        <v>4</v>
      </c>
      <c r="D8" s="63">
        <v>30</v>
      </c>
      <c r="E8" s="155"/>
      <c r="F8" s="67">
        <v>0.08</v>
      </c>
      <c r="G8" s="328">
        <f>E8*1.08</f>
        <v>0</v>
      </c>
      <c r="H8" s="329">
        <f>E8*D8</f>
        <v>0</v>
      </c>
      <c r="I8" s="330">
        <f>J8-H8</f>
        <v>0</v>
      </c>
      <c r="J8" s="330">
        <f>G8*D8</f>
        <v>0</v>
      </c>
      <c r="K8" s="64"/>
      <c r="L8" s="65"/>
      <c r="M8" s="61"/>
      <c r="N8" s="61"/>
      <c r="O8" s="61"/>
      <c r="P8" s="66"/>
    </row>
    <row r="9" spans="1:16">
      <c r="A9" s="482" t="s">
        <v>23</v>
      </c>
      <c r="B9" s="482"/>
      <c r="C9" s="482"/>
      <c r="D9" s="482"/>
      <c r="E9" s="482"/>
      <c r="F9" s="85"/>
      <c r="G9" s="299"/>
      <c r="H9" s="299">
        <f>H8</f>
        <v>0</v>
      </c>
      <c r="I9" s="299">
        <f>I8</f>
        <v>0</v>
      </c>
      <c r="J9" s="331">
        <f>J8</f>
        <v>0</v>
      </c>
      <c r="K9" s="73"/>
      <c r="L9" s="73"/>
      <c r="M9" s="73"/>
      <c r="N9" s="73"/>
      <c r="O9" s="73"/>
    </row>
    <row r="10" spans="1:16">
      <c r="B10" s="73"/>
      <c r="C10" s="73"/>
      <c r="D10" s="74"/>
      <c r="E10" s="54"/>
      <c r="F10" s="73"/>
      <c r="G10" s="73"/>
    </row>
    <row r="11" spans="1:16">
      <c r="B11" s="73"/>
      <c r="C11" s="73"/>
      <c r="D11" s="73"/>
      <c r="E11" s="54"/>
      <c r="F11" s="73"/>
      <c r="G11" s="73"/>
    </row>
    <row r="12" spans="1:16" ht="14.25" customHeight="1">
      <c r="B12" s="73"/>
      <c r="C12" s="73"/>
      <c r="D12" s="73"/>
      <c r="E12" s="54"/>
      <c r="F12" s="73"/>
      <c r="G12" s="73"/>
    </row>
    <row r="13" spans="1:16" ht="14.25" customHeight="1">
      <c r="B13" s="493" t="s">
        <v>78</v>
      </c>
      <c r="C13" s="493"/>
      <c r="D13" s="73"/>
      <c r="E13" s="55"/>
      <c r="F13" s="445" t="s">
        <v>22</v>
      </c>
      <c r="G13" s="445"/>
      <c r="H13" s="445"/>
    </row>
    <row r="14" spans="1:16" ht="14.25" customHeight="1">
      <c r="B14" s="51"/>
      <c r="C14" s="56"/>
      <c r="D14" s="51"/>
      <c r="E14" s="55"/>
      <c r="F14" s="445"/>
      <c r="G14" s="445"/>
      <c r="H14" s="445"/>
    </row>
    <row r="15" spans="1:16">
      <c r="B15" s="73"/>
      <c r="C15" s="73"/>
      <c r="D15" s="51"/>
      <c r="E15" s="54"/>
      <c r="F15" s="73"/>
      <c r="G15" s="73"/>
    </row>
    <row r="16" spans="1:16">
      <c r="B16" s="73"/>
      <c r="C16" s="73"/>
      <c r="D16" s="73"/>
      <c r="E16" s="54"/>
      <c r="F16" s="73"/>
      <c r="G16" s="73"/>
    </row>
  </sheetData>
  <mergeCells count="11">
    <mergeCell ref="A1:O1"/>
    <mergeCell ref="D2:J2"/>
    <mergeCell ref="A9:E9"/>
    <mergeCell ref="B13:C13"/>
    <mergeCell ref="K7:L7"/>
    <mergeCell ref="B4:D4"/>
    <mergeCell ref="B5:J5"/>
    <mergeCell ref="K5:O5"/>
    <mergeCell ref="K6:L6"/>
    <mergeCell ref="A3:O3"/>
    <mergeCell ref="F13:H1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8"/>
  <sheetViews>
    <sheetView showGridLines="0" zoomScaleNormal="100" zoomScaleSheetLayoutView="90" workbookViewId="0">
      <selection activeCell="B5" sqref="B5"/>
    </sheetView>
  </sheetViews>
  <sheetFormatPr defaultRowHeight="14.25"/>
  <cols>
    <col min="1" max="1" width="6.125" style="9" customWidth="1"/>
    <col min="2" max="2" width="54.375" style="9" customWidth="1"/>
    <col min="3" max="3" width="11.875" style="9" customWidth="1"/>
    <col min="4" max="4" width="10.25" style="9" customWidth="1"/>
    <col min="5" max="5" width="9.75" style="9" customWidth="1"/>
    <col min="6" max="6" width="10.875" style="9" customWidth="1"/>
    <col min="7" max="7" width="14.5" style="9" customWidth="1"/>
    <col min="8" max="8" width="13.375" style="9" customWidth="1"/>
    <col min="9" max="9" width="12.25" style="9" customWidth="1"/>
    <col min="10" max="10" width="15.375" style="9" customWidth="1"/>
    <col min="11" max="11" width="11.375" style="9" bestFit="1" customWidth="1"/>
    <col min="12" max="12" width="13.25" style="9" customWidth="1"/>
    <col min="13" max="13" width="14.625" style="9" customWidth="1"/>
    <col min="14" max="14" width="14.875" style="9" customWidth="1"/>
    <col min="15" max="15" width="14.125" style="9" customWidth="1"/>
    <col min="16" max="255" width="8.5" style="9" customWidth="1"/>
    <col min="256" max="1023" width="8.5" customWidth="1"/>
    <col min="1024" max="1024" width="9" customWidth="1"/>
  </cols>
  <sheetData>
    <row r="1" spans="1:1022" s="19" customFormat="1" ht="12.7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022" s="19" customFormat="1" ht="24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022" s="22" customFormat="1" ht="50.2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022" s="23" customFormat="1" ht="1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1022" s="23" customFormat="1" ht="33.75" customHeight="1">
      <c r="B5" s="256" t="s">
        <v>207</v>
      </c>
      <c r="C5" s="256"/>
      <c r="D5" s="256"/>
      <c r="E5" s="256"/>
      <c r="F5" s="256"/>
      <c r="G5" s="256"/>
      <c r="H5" s="256"/>
      <c r="I5" s="256"/>
      <c r="J5" s="256"/>
      <c r="K5" s="488" t="s">
        <v>0</v>
      </c>
      <c r="L5" s="489"/>
      <c r="M5" s="489"/>
      <c r="N5" s="489"/>
      <c r="O5" s="490"/>
    </row>
    <row r="6" spans="1:1022" s="23" customFormat="1" ht="62.25" customHeight="1">
      <c r="A6" s="35" t="s">
        <v>13</v>
      </c>
      <c r="B6" s="227" t="s">
        <v>167</v>
      </c>
      <c r="C6" s="227" t="s">
        <v>66</v>
      </c>
      <c r="D6" s="227" t="s">
        <v>1</v>
      </c>
      <c r="E6" s="228" t="s">
        <v>60</v>
      </c>
      <c r="F6" s="227" t="s">
        <v>61</v>
      </c>
      <c r="G6" s="228" t="s">
        <v>2</v>
      </c>
      <c r="H6" s="228" t="s">
        <v>62</v>
      </c>
      <c r="I6" s="228" t="s">
        <v>63</v>
      </c>
      <c r="J6" s="227" t="s">
        <v>64</v>
      </c>
      <c r="K6" s="491" t="s">
        <v>65</v>
      </c>
      <c r="L6" s="491"/>
      <c r="M6" s="309" t="s">
        <v>68</v>
      </c>
      <c r="N6" s="309" t="s">
        <v>67</v>
      </c>
      <c r="O6" s="309" t="s">
        <v>3</v>
      </c>
    </row>
    <row r="7" spans="1:1022" s="23" customFormat="1" ht="16.5" customHeight="1">
      <c r="A7" s="35">
        <v>1</v>
      </c>
      <c r="B7" s="227">
        <v>2</v>
      </c>
      <c r="C7" s="227">
        <v>3</v>
      </c>
      <c r="D7" s="227">
        <v>4</v>
      </c>
      <c r="E7" s="227">
        <v>5</v>
      </c>
      <c r="F7" s="227">
        <v>6</v>
      </c>
      <c r="G7" s="228">
        <v>7</v>
      </c>
      <c r="H7" s="228">
        <v>8</v>
      </c>
      <c r="I7" s="228">
        <v>9</v>
      </c>
      <c r="J7" s="227">
        <v>10</v>
      </c>
      <c r="K7" s="494">
        <v>11</v>
      </c>
      <c r="L7" s="494"/>
      <c r="M7" s="354">
        <v>12</v>
      </c>
      <c r="N7" s="355">
        <v>13</v>
      </c>
      <c r="O7" s="354">
        <v>14</v>
      </c>
    </row>
    <row r="8" spans="1:1022" ht="87.75" customHeight="1">
      <c r="A8" s="352" t="s">
        <v>15</v>
      </c>
      <c r="B8" s="356" t="s">
        <v>177</v>
      </c>
      <c r="C8" s="314" t="s">
        <v>4</v>
      </c>
      <c r="D8" s="315">
        <v>25</v>
      </c>
      <c r="E8" s="334"/>
      <c r="F8" s="316">
        <v>0.08</v>
      </c>
      <c r="G8" s="317">
        <f>E8*1.08</f>
        <v>0</v>
      </c>
      <c r="H8" s="318">
        <f>E8*D8</f>
        <v>0</v>
      </c>
      <c r="I8" s="319">
        <f>J8-H8</f>
        <v>0</v>
      </c>
      <c r="J8" s="319">
        <f>G8*D8</f>
        <v>0</v>
      </c>
      <c r="K8" s="320"/>
      <c r="L8" s="158"/>
      <c r="M8" s="158"/>
      <c r="N8" s="158"/>
      <c r="O8" s="158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</row>
    <row r="9" spans="1:1022" ht="25.5">
      <c r="A9" s="353" t="s">
        <v>16</v>
      </c>
      <c r="B9" s="357" t="s">
        <v>178</v>
      </c>
      <c r="C9" s="314" t="s">
        <v>4</v>
      </c>
      <c r="D9" s="315">
        <v>15</v>
      </c>
      <c r="E9" s="335"/>
      <c r="F9" s="316">
        <v>0.08</v>
      </c>
      <c r="G9" s="317">
        <f t="shared" ref="G9:G13" si="0">E9*1.08</f>
        <v>0</v>
      </c>
      <c r="H9" s="318">
        <f t="shared" ref="H9:H13" si="1">E9*D9</f>
        <v>0</v>
      </c>
      <c r="I9" s="319">
        <f t="shared" ref="I9:I13" si="2">J9-H9</f>
        <v>0</v>
      </c>
      <c r="J9" s="319">
        <f t="shared" ref="J9:J13" si="3">G9*D9</f>
        <v>0</v>
      </c>
      <c r="K9" s="321"/>
      <c r="L9" s="158"/>
      <c r="M9" s="158"/>
      <c r="N9" s="158"/>
      <c r="O9" s="158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</row>
    <row r="10" spans="1:1022" ht="30.75" customHeight="1">
      <c r="A10" s="353" t="s">
        <v>17</v>
      </c>
      <c r="B10" s="357" t="s">
        <v>179</v>
      </c>
      <c r="C10" s="314" t="s">
        <v>4</v>
      </c>
      <c r="D10" s="315">
        <v>10</v>
      </c>
      <c r="E10" s="335"/>
      <c r="F10" s="316">
        <v>0.08</v>
      </c>
      <c r="G10" s="317">
        <f t="shared" si="0"/>
        <v>0</v>
      </c>
      <c r="H10" s="318">
        <f t="shared" si="1"/>
        <v>0</v>
      </c>
      <c r="I10" s="319">
        <f t="shared" si="2"/>
        <v>0</v>
      </c>
      <c r="J10" s="319">
        <f t="shared" si="3"/>
        <v>0</v>
      </c>
      <c r="K10" s="320"/>
      <c r="L10" s="158"/>
      <c r="M10" s="158"/>
      <c r="N10" s="158"/>
      <c r="O10" s="158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</row>
    <row r="11" spans="1:1022" ht="26.25" customHeight="1">
      <c r="A11" s="353" t="s">
        <v>5</v>
      </c>
      <c r="B11" s="357" t="s">
        <v>180</v>
      </c>
      <c r="C11" s="314" t="s">
        <v>4</v>
      </c>
      <c r="D11" s="322">
        <v>10</v>
      </c>
      <c r="E11" s="335"/>
      <c r="F11" s="316">
        <v>0.08</v>
      </c>
      <c r="G11" s="317">
        <f t="shared" si="0"/>
        <v>0</v>
      </c>
      <c r="H11" s="318">
        <f t="shared" si="1"/>
        <v>0</v>
      </c>
      <c r="I11" s="319">
        <f t="shared" si="2"/>
        <v>0</v>
      </c>
      <c r="J11" s="319">
        <f t="shared" si="3"/>
        <v>0</v>
      </c>
      <c r="K11" s="320"/>
      <c r="L11" s="158"/>
      <c r="M11" s="158"/>
      <c r="N11" s="158"/>
      <c r="O11" s="158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</row>
    <row r="12" spans="1:1022">
      <c r="A12" s="353" t="s">
        <v>6</v>
      </c>
      <c r="B12" s="357" t="s">
        <v>181</v>
      </c>
      <c r="C12" s="314" t="s">
        <v>4</v>
      </c>
      <c r="D12" s="315">
        <v>2</v>
      </c>
      <c r="E12" s="358"/>
      <c r="F12" s="316">
        <v>0.08</v>
      </c>
      <c r="G12" s="317">
        <f t="shared" si="0"/>
        <v>0</v>
      </c>
      <c r="H12" s="318">
        <f t="shared" si="1"/>
        <v>0</v>
      </c>
      <c r="I12" s="319">
        <f t="shared" si="2"/>
        <v>0</v>
      </c>
      <c r="J12" s="319">
        <f t="shared" si="3"/>
        <v>0</v>
      </c>
      <c r="K12" s="320"/>
      <c r="L12" s="158"/>
      <c r="M12" s="158"/>
      <c r="N12" s="158"/>
      <c r="O12" s="158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</row>
    <row r="13" spans="1:1022" ht="51">
      <c r="A13" s="353" t="s">
        <v>18</v>
      </c>
      <c r="B13" s="357" t="s">
        <v>182</v>
      </c>
      <c r="C13" s="314" t="s">
        <v>4</v>
      </c>
      <c r="D13" s="315">
        <v>25</v>
      </c>
      <c r="E13" s="334"/>
      <c r="F13" s="316">
        <v>0.08</v>
      </c>
      <c r="G13" s="317">
        <f t="shared" si="0"/>
        <v>0</v>
      </c>
      <c r="H13" s="318">
        <f t="shared" si="1"/>
        <v>0</v>
      </c>
      <c r="I13" s="319">
        <f t="shared" si="2"/>
        <v>0</v>
      </c>
      <c r="J13" s="319">
        <f t="shared" si="3"/>
        <v>0</v>
      </c>
      <c r="K13" s="320"/>
      <c r="L13" s="158"/>
      <c r="M13" s="158"/>
      <c r="N13" s="158"/>
      <c r="O13" s="158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</row>
    <row r="14" spans="1:1022" ht="14.25" customHeight="1">
      <c r="A14" s="495" t="s">
        <v>12</v>
      </c>
      <c r="B14" s="496"/>
      <c r="C14" s="496"/>
      <c r="D14" s="496"/>
      <c r="E14" s="496"/>
      <c r="F14" s="496"/>
      <c r="G14" s="497"/>
      <c r="H14" s="303">
        <f>SUM(H8:H13)</f>
        <v>0</v>
      </c>
      <c r="I14" s="303">
        <f>SUM(I8:I13)</f>
        <v>0</v>
      </c>
      <c r="J14" s="304">
        <f>SUM(J8:J13)</f>
        <v>0</v>
      </c>
      <c r="IU14"/>
    </row>
    <row r="16" spans="1:1022">
      <c r="B16" s="23"/>
      <c r="C16" s="23"/>
      <c r="D16" s="439" t="s">
        <v>75</v>
      </c>
      <c r="E16" s="439"/>
      <c r="F16" s="439"/>
      <c r="G16" s="439"/>
    </row>
    <row r="17" spans="2:1022" s="9" customFormat="1">
      <c r="B17" s="188" t="s">
        <v>78</v>
      </c>
      <c r="C17" s="23"/>
      <c r="D17" s="440"/>
      <c r="E17" s="440"/>
      <c r="F17" s="440"/>
      <c r="G17" s="440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2:1022" s="9" customFormat="1">
      <c r="B18" s="1"/>
      <c r="C18" s="1"/>
      <c r="D18" s="440"/>
      <c r="E18" s="440"/>
      <c r="F18" s="440"/>
      <c r="G18" s="440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</sheetData>
  <mergeCells count="8">
    <mergeCell ref="A1:O1"/>
    <mergeCell ref="D2:J2"/>
    <mergeCell ref="A3:O3"/>
    <mergeCell ref="D16:G18"/>
    <mergeCell ref="K5:O5"/>
    <mergeCell ref="K6:L6"/>
    <mergeCell ref="K7:L7"/>
    <mergeCell ref="A14:G14"/>
  </mergeCells>
  <printOptions horizontalCentered="1"/>
  <pageMargins left="0.19645669291338602" right="0.19645669291338602" top="0.68897637795275601" bottom="0.56535433070866103" header="0.39370078740157505" footer="0.27007874015748007"/>
  <pageSetup paperSize="9" scale="58" pageOrder="overThenDown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zoomScaleNormal="100" workbookViewId="0">
      <selection activeCell="B5" sqref="B5:J5"/>
    </sheetView>
  </sheetViews>
  <sheetFormatPr defaultRowHeight="14.25"/>
  <cols>
    <col min="1" max="1" width="6.25" style="72" customWidth="1"/>
    <col min="2" max="2" width="40.625" style="72" customWidth="1"/>
    <col min="3" max="3" width="6.375" style="72" customWidth="1"/>
    <col min="4" max="4" width="7.125" style="72" customWidth="1"/>
    <col min="5" max="5" width="9" style="72"/>
    <col min="6" max="6" width="8.5" style="72" customWidth="1"/>
    <col min="7" max="7" width="12.75" style="72" customWidth="1"/>
    <col min="8" max="8" width="11.125" style="72" bestFit="1" customWidth="1"/>
    <col min="9" max="9" width="11.375" style="72" customWidth="1"/>
    <col min="10" max="10" width="12.5" style="72" customWidth="1"/>
    <col min="11" max="11" width="13.375" style="72" customWidth="1"/>
    <col min="12" max="12" width="8.5" style="72" customWidth="1"/>
    <col min="13" max="13" width="17.5" style="72" customWidth="1"/>
    <col min="14" max="14" width="13.75" style="72" customWidth="1"/>
    <col min="15" max="15" width="13.375" style="72" customWidth="1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36.7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5" ht="20.25" customHeight="1">
      <c r="A4" s="51"/>
      <c r="B4" s="484" t="s">
        <v>20</v>
      </c>
      <c r="C4" s="484"/>
      <c r="D4" s="484"/>
      <c r="E4" s="291"/>
      <c r="F4" s="291"/>
      <c r="G4" s="52"/>
      <c r="H4" s="52"/>
      <c r="I4" s="52"/>
      <c r="J4" s="193"/>
      <c r="K4" s="53"/>
      <c r="L4" s="51"/>
      <c r="M4" s="51"/>
      <c r="N4" s="51"/>
      <c r="O4" s="51"/>
    </row>
    <row r="5" spans="1:15" ht="39" customHeight="1">
      <c r="A5" s="51"/>
      <c r="B5" s="485" t="s">
        <v>208</v>
      </c>
      <c r="C5" s="485"/>
      <c r="D5" s="485"/>
      <c r="E5" s="485"/>
      <c r="F5" s="485"/>
      <c r="G5" s="485"/>
      <c r="H5" s="485"/>
      <c r="I5" s="485"/>
      <c r="J5" s="485"/>
      <c r="K5" s="486" t="s">
        <v>0</v>
      </c>
      <c r="L5" s="486"/>
      <c r="M5" s="486"/>
      <c r="N5" s="486"/>
      <c r="O5" s="486"/>
    </row>
    <row r="6" spans="1:15" ht="76.5">
      <c r="A6" s="4" t="s">
        <v>13</v>
      </c>
      <c r="B6" s="4" t="s">
        <v>167</v>
      </c>
      <c r="C6" s="4" t="s">
        <v>66</v>
      </c>
      <c r="D6" s="4" t="s">
        <v>1</v>
      </c>
      <c r="E6" s="29" t="s">
        <v>60</v>
      </c>
      <c r="F6" s="4" t="s">
        <v>61</v>
      </c>
      <c r="G6" s="29" t="s">
        <v>2</v>
      </c>
      <c r="H6" s="29" t="s">
        <v>62</v>
      </c>
      <c r="I6" s="29" t="s">
        <v>63</v>
      </c>
      <c r="J6" s="4" t="s">
        <v>64</v>
      </c>
      <c r="K6" s="487" t="s">
        <v>65</v>
      </c>
      <c r="L6" s="487"/>
      <c r="M6" s="292" t="s">
        <v>68</v>
      </c>
      <c r="N6" s="292" t="s">
        <v>67</v>
      </c>
      <c r="O6" s="292" t="s">
        <v>3</v>
      </c>
    </row>
    <row r="7" spans="1:15">
      <c r="A7" s="251">
        <v>1</v>
      </c>
      <c r="B7" s="251">
        <v>2</v>
      </c>
      <c r="C7" s="251">
        <v>3</v>
      </c>
      <c r="D7" s="251">
        <v>4</v>
      </c>
      <c r="E7" s="251">
        <v>5</v>
      </c>
      <c r="F7" s="251">
        <v>6</v>
      </c>
      <c r="G7" s="251">
        <v>7</v>
      </c>
      <c r="H7" s="251">
        <v>8</v>
      </c>
      <c r="I7" s="251">
        <v>9</v>
      </c>
      <c r="J7" s="251">
        <v>10</v>
      </c>
      <c r="K7" s="483">
        <v>11</v>
      </c>
      <c r="L7" s="483"/>
      <c r="M7" s="258">
        <v>12</v>
      </c>
      <c r="N7" s="259">
        <v>13</v>
      </c>
      <c r="O7" s="258">
        <v>14</v>
      </c>
    </row>
    <row r="8" spans="1:15" ht="267.75">
      <c r="A8" s="177" t="s">
        <v>15</v>
      </c>
      <c r="B8" s="336" t="s">
        <v>183</v>
      </c>
      <c r="C8" s="178" t="s">
        <v>4</v>
      </c>
      <c r="D8" s="179">
        <v>50</v>
      </c>
      <c r="E8" s="180"/>
      <c r="F8" s="68">
        <v>0.08</v>
      </c>
      <c r="G8" s="295">
        <f>E8*1.08</f>
        <v>0</v>
      </c>
      <c r="H8" s="296">
        <f>D8*E8</f>
        <v>0</v>
      </c>
      <c r="I8" s="297">
        <f>J8-H8</f>
        <v>0</v>
      </c>
      <c r="J8" s="298">
        <f>D8*G8</f>
        <v>0</v>
      </c>
      <c r="K8" s="293"/>
      <c r="L8" s="294"/>
      <c r="M8" s="61"/>
      <c r="N8" s="61"/>
      <c r="O8" s="61"/>
    </row>
    <row r="9" spans="1:15">
      <c r="A9" s="498" t="s">
        <v>23</v>
      </c>
      <c r="B9" s="498"/>
      <c r="C9" s="498"/>
      <c r="D9" s="498"/>
      <c r="E9" s="498"/>
      <c r="F9" s="498"/>
      <c r="G9" s="498"/>
      <c r="H9" s="300">
        <f>H8</f>
        <v>0</v>
      </c>
      <c r="I9" s="299">
        <f>I8</f>
        <v>0</v>
      </c>
      <c r="J9" s="301">
        <f>J8</f>
        <v>0</v>
      </c>
      <c r="K9" s="73"/>
      <c r="L9" s="73"/>
      <c r="M9" s="73"/>
      <c r="N9" s="73"/>
      <c r="O9" s="73"/>
    </row>
    <row r="10" spans="1:15">
      <c r="B10" s="73"/>
      <c r="C10" s="73"/>
      <c r="D10" s="337"/>
      <c r="E10" s="54"/>
      <c r="F10" s="73"/>
      <c r="G10" s="73"/>
    </row>
    <row r="11" spans="1:15" ht="35.25" customHeight="1">
      <c r="B11" s="493" t="s">
        <v>78</v>
      </c>
      <c r="C11" s="493"/>
      <c r="F11" s="445" t="s">
        <v>22</v>
      </c>
      <c r="G11" s="445"/>
      <c r="H11" s="445"/>
      <c r="I11" s="445"/>
    </row>
  </sheetData>
  <mergeCells count="11">
    <mergeCell ref="B11:C11"/>
    <mergeCell ref="F11:I11"/>
    <mergeCell ref="A1:O1"/>
    <mergeCell ref="D2:J2"/>
    <mergeCell ref="A3:O3"/>
    <mergeCell ref="A9:G9"/>
    <mergeCell ref="K7:L7"/>
    <mergeCell ref="B4:D4"/>
    <mergeCell ref="B5:J5"/>
    <mergeCell ref="K5:O5"/>
    <mergeCell ref="K6:L6"/>
  </mergeCells>
  <pageMargins left="0.7" right="0.7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zoomScaleSheetLayoutView="100" workbookViewId="0">
      <selection activeCell="B5" sqref="B5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36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 ht="14.25">
      <c r="A4" s="86"/>
      <c r="B4" s="338" t="s">
        <v>214</v>
      </c>
      <c r="C4" s="93"/>
      <c r="D4" s="93"/>
      <c r="E4" s="93"/>
      <c r="F4" s="93"/>
      <c r="G4" s="93"/>
      <c r="H4" s="93"/>
      <c r="I4" s="339"/>
      <c r="J4" s="339"/>
      <c r="K4" s="339"/>
    </row>
    <row r="5" spans="1:15" ht="13.5" thickBot="1">
      <c r="B5" s="95" t="s">
        <v>249</v>
      </c>
      <c r="C5" s="95"/>
      <c r="D5" s="95"/>
      <c r="E5" s="95"/>
      <c r="F5" s="95"/>
      <c r="G5" s="96"/>
      <c r="H5" s="91"/>
      <c r="I5" s="91"/>
      <c r="J5" s="91"/>
      <c r="K5" s="91"/>
    </row>
    <row r="6" spans="1:15" ht="13.5" customHeight="1" thickBot="1">
      <c r="B6" s="97" t="s">
        <v>20</v>
      </c>
      <c r="C6" s="98"/>
      <c r="D6" s="98"/>
      <c r="E6" s="98"/>
      <c r="F6" s="99"/>
      <c r="K6" s="470" t="s">
        <v>0</v>
      </c>
      <c r="L6" s="471"/>
      <c r="M6" s="471"/>
      <c r="N6" s="472"/>
    </row>
    <row r="7" spans="1:15" ht="102" customHeight="1">
      <c r="A7" s="171" t="s">
        <v>13</v>
      </c>
      <c r="B7" s="171"/>
      <c r="C7" s="172" t="s">
        <v>114</v>
      </c>
      <c r="D7" s="171" t="s">
        <v>115</v>
      </c>
      <c r="E7" s="198" t="s">
        <v>60</v>
      </c>
      <c r="F7" s="198" t="s">
        <v>116</v>
      </c>
      <c r="G7" s="199" t="s">
        <v>2</v>
      </c>
      <c r="H7" s="198" t="s">
        <v>117</v>
      </c>
      <c r="I7" s="198" t="s">
        <v>118</v>
      </c>
      <c r="J7" s="200" t="s">
        <v>119</v>
      </c>
      <c r="K7" s="201" t="s">
        <v>120</v>
      </c>
      <c r="L7" s="202" t="s">
        <v>121</v>
      </c>
      <c r="M7" s="202" t="s">
        <v>122</v>
      </c>
      <c r="N7" s="203" t="s">
        <v>3</v>
      </c>
    </row>
    <row r="8" spans="1:15">
      <c r="A8" s="374">
        <v>1</v>
      </c>
      <c r="B8" s="374">
        <v>2</v>
      </c>
      <c r="C8" s="374">
        <v>3</v>
      </c>
      <c r="D8" s="374">
        <v>4</v>
      </c>
      <c r="E8" s="376">
        <v>5</v>
      </c>
      <c r="F8" s="376">
        <v>6</v>
      </c>
      <c r="G8" s="376">
        <v>7</v>
      </c>
      <c r="H8" s="376">
        <v>8</v>
      </c>
      <c r="I8" s="376">
        <v>9</v>
      </c>
      <c r="J8" s="376">
        <v>10</v>
      </c>
      <c r="K8" s="376">
        <v>11</v>
      </c>
      <c r="L8" s="198">
        <v>13</v>
      </c>
      <c r="M8" s="198">
        <v>14</v>
      </c>
      <c r="N8" s="198">
        <v>15</v>
      </c>
    </row>
    <row r="9" spans="1:15" ht="25.5">
      <c r="A9" s="101" t="s">
        <v>15</v>
      </c>
      <c r="B9" s="351" t="s">
        <v>215</v>
      </c>
      <c r="C9" s="205" t="s">
        <v>9</v>
      </c>
      <c r="D9" s="103">
        <v>20</v>
      </c>
      <c r="E9" s="104"/>
      <c r="F9" s="206">
        <v>0.08</v>
      </c>
      <c r="G9" s="105">
        <f>E9*1.08</f>
        <v>0</v>
      </c>
      <c r="H9" s="106">
        <f>E9*D9</f>
        <v>0</v>
      </c>
      <c r="I9" s="106">
        <f>J9-H9</f>
        <v>0</v>
      </c>
      <c r="J9" s="106">
        <f>G9*D9</f>
        <v>0</v>
      </c>
      <c r="K9" s="107"/>
      <c r="L9" s="207"/>
      <c r="M9" s="207"/>
      <c r="N9" s="207"/>
    </row>
    <row r="10" spans="1:15" ht="15" customHeight="1">
      <c r="A10" s="500" t="s">
        <v>123</v>
      </c>
      <c r="B10" s="501"/>
      <c r="C10" s="501"/>
      <c r="D10" s="502"/>
      <c r="E10" s="502"/>
      <c r="F10" s="502"/>
      <c r="G10" s="502"/>
      <c r="H10" s="208">
        <f>SUM(H9)</f>
        <v>0</v>
      </c>
      <c r="I10" s="209" t="s">
        <v>123</v>
      </c>
      <c r="J10" s="210">
        <f>SUM(J9)</f>
        <v>0</v>
      </c>
      <c r="K10" s="211"/>
      <c r="L10" s="211"/>
      <c r="M10" s="212"/>
    </row>
    <row r="11" spans="1:15">
      <c r="A11" s="87"/>
      <c r="B11" s="476"/>
      <c r="C11" s="476"/>
      <c r="D11" s="476"/>
      <c r="E11" s="89"/>
      <c r="F11" s="89"/>
      <c r="G11" s="86"/>
      <c r="H11" s="86"/>
      <c r="I11" s="117"/>
      <c r="J11" s="117"/>
      <c r="K11" s="118"/>
    </row>
    <row r="12" spans="1:15">
      <c r="B12" s="119"/>
      <c r="C12" s="89"/>
      <c r="D12" s="89"/>
      <c r="E12" s="120"/>
      <c r="F12" s="92"/>
      <c r="G12" s="92"/>
      <c r="H12" s="92"/>
      <c r="I12" s="92"/>
    </row>
    <row r="13" spans="1:15">
      <c r="B13" s="89"/>
      <c r="C13" s="89"/>
      <c r="D13" s="89"/>
      <c r="E13" s="120"/>
      <c r="F13" s="92"/>
      <c r="G13" s="92"/>
      <c r="H13" s="92"/>
      <c r="I13" s="92"/>
    </row>
    <row r="14" spans="1:15">
      <c r="B14" s="89"/>
      <c r="C14" s="89"/>
      <c r="D14" s="89"/>
      <c r="E14" s="120"/>
      <c r="F14" s="92"/>
      <c r="G14" s="92"/>
      <c r="H14" s="92"/>
      <c r="I14" s="92"/>
    </row>
    <row r="15" spans="1:15">
      <c r="B15" s="121"/>
      <c r="C15" s="90"/>
      <c r="D15" s="91"/>
      <c r="E15" s="122"/>
      <c r="F15" s="192"/>
      <c r="G15" s="468" t="s">
        <v>124</v>
      </c>
      <c r="H15" s="468"/>
      <c r="I15" s="468"/>
    </row>
    <row r="16" spans="1:15">
      <c r="B16" s="124" t="s">
        <v>125</v>
      </c>
      <c r="C16" s="125"/>
      <c r="D16" s="90"/>
      <c r="E16" s="122"/>
      <c r="F16" s="192"/>
      <c r="G16" s="468" t="s">
        <v>74</v>
      </c>
      <c r="H16" s="468"/>
      <c r="I16" s="468"/>
    </row>
    <row r="17" spans="2:9">
      <c r="B17" s="126"/>
      <c r="C17" s="90"/>
      <c r="D17" s="90"/>
      <c r="E17" s="120"/>
      <c r="F17" s="92"/>
      <c r="G17" s="92"/>
      <c r="H17" s="92"/>
      <c r="I17" s="92"/>
    </row>
  </sheetData>
  <mergeCells count="8">
    <mergeCell ref="G16:I16"/>
    <mergeCell ref="A1:O1"/>
    <mergeCell ref="D2:J2"/>
    <mergeCell ref="A3:N3"/>
    <mergeCell ref="K6:N6"/>
    <mergeCell ref="A10:G10"/>
    <mergeCell ref="B11:D11"/>
    <mergeCell ref="G15:I15"/>
  </mergeCells>
  <pageMargins left="0.7" right="0.7" top="0.75" bottom="0.75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Normal="100" zoomScaleSheetLayoutView="100" workbookViewId="0">
      <selection activeCell="B5" sqref="B5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24.75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>
      <c r="A4" s="86"/>
      <c r="B4" s="340"/>
      <c r="C4" s="93"/>
      <c r="D4" s="93"/>
      <c r="E4" s="93"/>
      <c r="F4" s="93"/>
      <c r="G4" s="93"/>
      <c r="H4" s="93"/>
      <c r="I4" s="341"/>
      <c r="J4" s="341"/>
      <c r="K4" s="341"/>
    </row>
    <row r="5" spans="1:15" ht="13.5" thickBot="1">
      <c r="B5" s="95" t="s">
        <v>250</v>
      </c>
      <c r="C5" s="95"/>
      <c r="D5" s="95"/>
      <c r="E5" s="95"/>
      <c r="F5" s="95"/>
      <c r="G5" s="96"/>
      <c r="H5" s="91"/>
      <c r="I5" s="91"/>
      <c r="J5" s="91"/>
      <c r="K5" s="91"/>
    </row>
    <row r="6" spans="1:15" ht="13.5" customHeight="1" thickBot="1">
      <c r="B6" s="97" t="s">
        <v>20</v>
      </c>
      <c r="C6" s="98"/>
      <c r="D6" s="98"/>
      <c r="E6" s="98"/>
      <c r="F6" s="99"/>
      <c r="K6" s="470" t="s">
        <v>0</v>
      </c>
      <c r="L6" s="471"/>
      <c r="M6" s="471"/>
      <c r="N6" s="472"/>
    </row>
    <row r="7" spans="1:15" ht="102" customHeight="1">
      <c r="A7" s="171" t="s">
        <v>13</v>
      </c>
      <c r="B7" s="171"/>
      <c r="C7" s="172" t="s">
        <v>114</v>
      </c>
      <c r="D7" s="171" t="s">
        <v>115</v>
      </c>
      <c r="E7" s="342" t="s">
        <v>60</v>
      </c>
      <c r="F7" s="342" t="s">
        <v>116</v>
      </c>
      <c r="G7" s="343" t="s">
        <v>2</v>
      </c>
      <c r="H7" s="342" t="s">
        <v>117</v>
      </c>
      <c r="I7" s="342" t="s">
        <v>118</v>
      </c>
      <c r="J7" s="344" t="s">
        <v>119</v>
      </c>
      <c r="K7" s="345" t="s">
        <v>120</v>
      </c>
      <c r="L7" s="346" t="s">
        <v>121</v>
      </c>
      <c r="M7" s="346" t="s">
        <v>122</v>
      </c>
      <c r="N7" s="347" t="s">
        <v>3</v>
      </c>
    </row>
    <row r="8" spans="1:15">
      <c r="A8" s="374">
        <v>1</v>
      </c>
      <c r="B8" s="374">
        <v>2</v>
      </c>
      <c r="C8" s="374">
        <v>3</v>
      </c>
      <c r="D8" s="374">
        <v>4</v>
      </c>
      <c r="E8" s="375">
        <v>5</v>
      </c>
      <c r="F8" s="375">
        <v>6</v>
      </c>
      <c r="G8" s="375">
        <v>7</v>
      </c>
      <c r="H8" s="375">
        <v>8</v>
      </c>
      <c r="I8" s="375">
        <v>9</v>
      </c>
      <c r="J8" s="375">
        <v>10</v>
      </c>
      <c r="K8" s="375">
        <v>11</v>
      </c>
      <c r="L8" s="342">
        <v>13</v>
      </c>
      <c r="M8" s="342">
        <v>14</v>
      </c>
      <c r="N8" s="342">
        <v>15</v>
      </c>
    </row>
    <row r="9" spans="1:15" ht="76.5">
      <c r="A9" s="101" t="s">
        <v>15</v>
      </c>
      <c r="B9" s="351" t="s">
        <v>216</v>
      </c>
      <c r="C9" s="205" t="s">
        <v>9</v>
      </c>
      <c r="D9" s="204">
        <v>80</v>
      </c>
      <c r="E9" s="224"/>
      <c r="F9" s="206">
        <v>0.08</v>
      </c>
      <c r="G9" s="105">
        <f>E9*1.08</f>
        <v>0</v>
      </c>
      <c r="H9" s="106">
        <f>E9*D9</f>
        <v>0</v>
      </c>
      <c r="I9" s="106">
        <f>J9-H9</f>
        <v>0</v>
      </c>
      <c r="J9" s="106">
        <f>G9*D9</f>
        <v>0</v>
      </c>
      <c r="K9" s="107"/>
      <c r="L9" s="207"/>
      <c r="M9" s="207"/>
      <c r="N9" s="207"/>
    </row>
    <row r="10" spans="1:15" ht="102">
      <c r="A10" s="109" t="s">
        <v>16</v>
      </c>
      <c r="B10" s="351" t="s">
        <v>269</v>
      </c>
      <c r="C10" s="205" t="s">
        <v>9</v>
      </c>
      <c r="D10" s="204">
        <v>80</v>
      </c>
      <c r="E10" s="224"/>
      <c r="F10" s="206">
        <v>0.08</v>
      </c>
      <c r="G10" s="105">
        <f t="shared" ref="G10:G13" si="0">E10*1.08</f>
        <v>0</v>
      </c>
      <c r="H10" s="106">
        <f t="shared" ref="H10:H13" si="1">E10*D10</f>
        <v>0</v>
      </c>
      <c r="I10" s="106">
        <f t="shared" ref="I10" si="2">J10-H10</f>
        <v>0</v>
      </c>
      <c r="J10" s="106">
        <f t="shared" ref="J10:J13" si="3">G10*D10</f>
        <v>0</v>
      </c>
      <c r="K10" s="110"/>
      <c r="L10" s="207"/>
      <c r="M10" s="207"/>
      <c r="N10" s="207"/>
    </row>
    <row r="11" spans="1:15" ht="127.5">
      <c r="A11" s="109" t="s">
        <v>17</v>
      </c>
      <c r="B11" s="351" t="s">
        <v>217</v>
      </c>
      <c r="C11" s="205" t="s">
        <v>9</v>
      </c>
      <c r="D11" s="204">
        <v>50</v>
      </c>
      <c r="E11" s="224"/>
      <c r="F11" s="206">
        <v>0.08</v>
      </c>
      <c r="G11" s="105">
        <f t="shared" si="0"/>
        <v>0</v>
      </c>
      <c r="H11" s="106">
        <f t="shared" si="1"/>
        <v>0</v>
      </c>
      <c r="I11" s="106">
        <f>J11-H11</f>
        <v>0</v>
      </c>
      <c r="J11" s="106">
        <f t="shared" si="3"/>
        <v>0</v>
      </c>
      <c r="K11" s="110"/>
      <c r="L11" s="207"/>
      <c r="M11" s="207"/>
      <c r="N11" s="207"/>
    </row>
    <row r="12" spans="1:15" ht="76.5">
      <c r="A12" s="109" t="s">
        <v>5</v>
      </c>
      <c r="B12" s="351" t="s">
        <v>218</v>
      </c>
      <c r="C12" s="205" t="s">
        <v>9</v>
      </c>
      <c r="D12" s="204">
        <v>30</v>
      </c>
      <c r="E12" s="224"/>
      <c r="F12" s="206">
        <v>0.08</v>
      </c>
      <c r="G12" s="105">
        <f t="shared" si="0"/>
        <v>0</v>
      </c>
      <c r="H12" s="106">
        <f t="shared" si="1"/>
        <v>0</v>
      </c>
      <c r="I12" s="106">
        <f>J12-H12</f>
        <v>0</v>
      </c>
      <c r="J12" s="106">
        <f t="shared" si="3"/>
        <v>0</v>
      </c>
      <c r="K12" s="110"/>
      <c r="L12" s="207"/>
      <c r="M12" s="207"/>
      <c r="N12" s="207"/>
    </row>
    <row r="13" spans="1:15" ht="76.5">
      <c r="A13" s="109" t="s">
        <v>6</v>
      </c>
      <c r="B13" s="351" t="s">
        <v>219</v>
      </c>
      <c r="C13" s="205" t="s">
        <v>9</v>
      </c>
      <c r="D13" s="204">
        <v>10</v>
      </c>
      <c r="E13" s="224"/>
      <c r="F13" s="206">
        <v>0.08</v>
      </c>
      <c r="G13" s="105">
        <f t="shared" si="0"/>
        <v>0</v>
      </c>
      <c r="H13" s="106">
        <f t="shared" si="1"/>
        <v>0</v>
      </c>
      <c r="I13" s="106">
        <f>J13-H13</f>
        <v>0</v>
      </c>
      <c r="J13" s="106">
        <f t="shared" si="3"/>
        <v>0</v>
      </c>
      <c r="K13" s="110"/>
      <c r="L13" s="207"/>
      <c r="M13" s="207"/>
      <c r="N13" s="207"/>
    </row>
    <row r="14" spans="1:15" ht="15" customHeight="1">
      <c r="A14" s="503" t="s">
        <v>123</v>
      </c>
      <c r="B14" s="504"/>
      <c r="C14" s="504"/>
      <c r="D14" s="505"/>
      <c r="E14" s="505"/>
      <c r="F14" s="505"/>
      <c r="G14" s="505"/>
      <c r="H14" s="208">
        <f>SUM(H9:H13)</f>
        <v>0</v>
      </c>
      <c r="I14" s="348" t="s">
        <v>123</v>
      </c>
      <c r="J14" s="210">
        <f>SUM(J9:J13)</f>
        <v>0</v>
      </c>
      <c r="K14" s="349"/>
      <c r="L14" s="349"/>
      <c r="M14" s="350"/>
    </row>
    <row r="15" spans="1:15">
      <c r="A15" s="87"/>
      <c r="B15" s="476"/>
      <c r="C15" s="476"/>
      <c r="D15" s="476"/>
      <c r="E15" s="89"/>
      <c r="F15" s="89"/>
      <c r="G15" s="86"/>
      <c r="H15" s="86"/>
      <c r="I15" s="117"/>
      <c r="J15" s="117"/>
      <c r="K15" s="118"/>
    </row>
    <row r="16" spans="1:15">
      <c r="B16" s="119"/>
      <c r="C16" s="89"/>
      <c r="D16" s="89"/>
      <c r="E16" s="120"/>
      <c r="F16" s="92"/>
      <c r="G16" s="92"/>
      <c r="H16" s="92"/>
      <c r="I16" s="92"/>
    </row>
    <row r="17" spans="2:9">
      <c r="B17" s="89"/>
      <c r="C17" s="89"/>
      <c r="D17" s="89"/>
      <c r="E17" s="120"/>
      <c r="F17" s="92"/>
      <c r="G17" s="92"/>
      <c r="H17" s="92"/>
      <c r="I17" s="92"/>
    </row>
    <row r="18" spans="2:9">
      <c r="B18" s="89"/>
      <c r="C18" s="89"/>
      <c r="D18" s="89"/>
      <c r="E18" s="120"/>
      <c r="F18" s="92"/>
      <c r="G18" s="92"/>
      <c r="H18" s="92"/>
      <c r="I18" s="92"/>
    </row>
    <row r="19" spans="2:9">
      <c r="B19" s="121"/>
      <c r="C19" s="90"/>
      <c r="D19" s="91"/>
      <c r="E19" s="122"/>
      <c r="F19" s="192"/>
      <c r="G19" s="468" t="s">
        <v>124</v>
      </c>
      <c r="H19" s="468"/>
      <c r="I19" s="468"/>
    </row>
    <row r="20" spans="2:9">
      <c r="B20" s="124" t="s">
        <v>125</v>
      </c>
      <c r="C20" s="125"/>
      <c r="D20" s="90"/>
      <c r="E20" s="122"/>
      <c r="F20" s="192"/>
      <c r="G20" s="468" t="s">
        <v>74</v>
      </c>
      <c r="H20" s="468"/>
      <c r="I20" s="468"/>
    </row>
    <row r="21" spans="2:9">
      <c r="B21" s="126"/>
      <c r="C21" s="90"/>
      <c r="D21" s="90"/>
      <c r="E21" s="120"/>
      <c r="F21" s="92"/>
      <c r="G21" s="92"/>
      <c r="H21" s="92"/>
      <c r="I21" s="92"/>
    </row>
  </sheetData>
  <mergeCells count="8">
    <mergeCell ref="G20:I20"/>
    <mergeCell ref="A1:O1"/>
    <mergeCell ref="D2:J2"/>
    <mergeCell ref="A3:N3"/>
    <mergeCell ref="K6:N6"/>
    <mergeCell ref="A14:G14"/>
    <mergeCell ref="B15:D15"/>
    <mergeCell ref="G19:I19"/>
  </mergeCells>
  <pageMargins left="0.7" right="0.7" top="0.75" bottom="0.75" header="0.3" footer="0.3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A19" zoomScaleNormal="100" zoomScaleSheetLayoutView="100" workbookViewId="0">
      <selection activeCell="B4" sqref="B4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3.625" style="197" customWidth="1"/>
    <col min="9" max="9" width="12.25" style="197" customWidth="1"/>
    <col min="10" max="10" width="13" style="197" customWidth="1"/>
    <col min="11" max="11" width="16.25" style="197" customWidth="1"/>
    <col min="12" max="12" width="18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25.5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 ht="13.5" thickBot="1">
      <c r="B4" s="95" t="s">
        <v>251</v>
      </c>
      <c r="C4" s="95"/>
      <c r="D4" s="95"/>
      <c r="E4" s="95"/>
      <c r="F4" s="95"/>
      <c r="G4" s="96"/>
      <c r="H4" s="91"/>
      <c r="I4" s="91"/>
      <c r="J4" s="91"/>
      <c r="K4" s="91"/>
    </row>
    <row r="5" spans="1:15" ht="13.5" customHeight="1" thickBot="1">
      <c r="B5" s="97" t="s">
        <v>20</v>
      </c>
      <c r="C5" s="98"/>
      <c r="D5" s="98"/>
      <c r="E5" s="98"/>
      <c r="F5" s="99"/>
      <c r="K5" s="470" t="s">
        <v>0</v>
      </c>
      <c r="L5" s="471"/>
      <c r="M5" s="471"/>
      <c r="N5" s="472"/>
    </row>
    <row r="6" spans="1:15" ht="102" customHeight="1">
      <c r="A6" s="171" t="s">
        <v>13</v>
      </c>
      <c r="B6" s="171"/>
      <c r="C6" s="172" t="s">
        <v>114</v>
      </c>
      <c r="D6" s="171" t="s">
        <v>115</v>
      </c>
      <c r="E6" s="342" t="s">
        <v>60</v>
      </c>
      <c r="F6" s="342" t="s">
        <v>116</v>
      </c>
      <c r="G6" s="343" t="s">
        <v>2</v>
      </c>
      <c r="H6" s="342" t="s">
        <v>117</v>
      </c>
      <c r="I6" s="342" t="s">
        <v>118</v>
      </c>
      <c r="J6" s="344" t="s">
        <v>119</v>
      </c>
      <c r="K6" s="345" t="s">
        <v>120</v>
      </c>
      <c r="L6" s="346" t="s">
        <v>121</v>
      </c>
      <c r="M6" s="346" t="s">
        <v>122</v>
      </c>
      <c r="N6" s="347" t="s">
        <v>3</v>
      </c>
    </row>
    <row r="7" spans="1:15">
      <c r="A7" s="374">
        <v>1</v>
      </c>
      <c r="B7" s="374">
        <v>2</v>
      </c>
      <c r="C7" s="374">
        <v>3</v>
      </c>
      <c r="D7" s="374">
        <v>4</v>
      </c>
      <c r="E7" s="375">
        <v>5</v>
      </c>
      <c r="F7" s="375">
        <v>6</v>
      </c>
      <c r="G7" s="375">
        <v>7</v>
      </c>
      <c r="H7" s="375">
        <v>8</v>
      </c>
      <c r="I7" s="375">
        <v>9</v>
      </c>
      <c r="J7" s="375">
        <v>10</v>
      </c>
      <c r="K7" s="375">
        <v>11</v>
      </c>
      <c r="L7" s="342">
        <v>13</v>
      </c>
      <c r="M7" s="342">
        <v>14</v>
      </c>
      <c r="N7" s="342">
        <v>15</v>
      </c>
    </row>
    <row r="8" spans="1:15" ht="178.5">
      <c r="A8" s="214" t="s">
        <v>15</v>
      </c>
      <c r="B8" s="359" t="s">
        <v>220</v>
      </c>
      <c r="C8" s="204" t="s">
        <v>4</v>
      </c>
      <c r="D8" s="360">
        <v>200</v>
      </c>
      <c r="E8" s="361"/>
      <c r="F8" s="215">
        <v>0.08</v>
      </c>
      <c r="G8" s="216">
        <f>E8*1.08</f>
        <v>0</v>
      </c>
      <c r="H8" s="217">
        <f>E8*D8</f>
        <v>0</v>
      </c>
      <c r="I8" s="106">
        <f>J8-H8</f>
        <v>0</v>
      </c>
      <c r="J8" s="106">
        <f>G8*D8</f>
        <v>0</v>
      </c>
      <c r="K8" s="107"/>
      <c r="L8" s="207"/>
      <c r="M8" s="207"/>
      <c r="N8" s="207"/>
    </row>
    <row r="9" spans="1:15" ht="76.5">
      <c r="A9" s="214" t="s">
        <v>16</v>
      </c>
      <c r="B9" s="204" t="s">
        <v>221</v>
      </c>
      <c r="C9" s="204" t="s">
        <v>4</v>
      </c>
      <c r="D9" s="204">
        <v>5</v>
      </c>
      <c r="E9" s="361"/>
      <c r="F9" s="215">
        <v>0.08</v>
      </c>
      <c r="G9" s="216">
        <f t="shared" ref="G9:G20" si="0">E9*1.08</f>
        <v>0</v>
      </c>
      <c r="H9" s="217">
        <f t="shared" ref="H9:H20" si="1">E9*D9</f>
        <v>0</v>
      </c>
      <c r="I9" s="106">
        <f t="shared" ref="I9:I20" si="2">J9-H9</f>
        <v>0</v>
      </c>
      <c r="J9" s="106">
        <f t="shared" ref="J9:J20" si="3">G9*D9</f>
        <v>0</v>
      </c>
      <c r="K9" s="110"/>
      <c r="L9" s="207"/>
      <c r="M9" s="207"/>
      <c r="N9" s="207"/>
    </row>
    <row r="10" spans="1:15" ht="76.5">
      <c r="A10" s="214" t="s">
        <v>17</v>
      </c>
      <c r="B10" s="204" t="s">
        <v>222</v>
      </c>
      <c r="C10" s="204" t="s">
        <v>4</v>
      </c>
      <c r="D10" s="204">
        <v>30</v>
      </c>
      <c r="E10" s="361"/>
      <c r="F10" s="215">
        <v>0.08</v>
      </c>
      <c r="G10" s="216">
        <f t="shared" si="0"/>
        <v>0</v>
      </c>
      <c r="H10" s="217">
        <f t="shared" si="1"/>
        <v>0</v>
      </c>
      <c r="I10" s="106">
        <f t="shared" si="2"/>
        <v>0</v>
      </c>
      <c r="J10" s="106">
        <f t="shared" si="3"/>
        <v>0</v>
      </c>
      <c r="K10" s="110"/>
      <c r="L10" s="207"/>
      <c r="M10" s="207"/>
      <c r="N10" s="207"/>
    </row>
    <row r="11" spans="1:15" ht="165.75">
      <c r="A11" s="214" t="s">
        <v>5</v>
      </c>
      <c r="B11" s="204" t="s">
        <v>223</v>
      </c>
      <c r="C11" s="204" t="s">
        <v>4</v>
      </c>
      <c r="D11" s="204">
        <v>150</v>
      </c>
      <c r="E11" s="361"/>
      <c r="F11" s="215">
        <v>0.08</v>
      </c>
      <c r="G11" s="216">
        <f t="shared" si="0"/>
        <v>0</v>
      </c>
      <c r="H11" s="217">
        <f t="shared" si="1"/>
        <v>0</v>
      </c>
      <c r="I11" s="106">
        <f t="shared" si="2"/>
        <v>0</v>
      </c>
      <c r="J11" s="106">
        <f t="shared" si="3"/>
        <v>0</v>
      </c>
      <c r="K11" s="110"/>
      <c r="L11" s="207"/>
      <c r="M11" s="207"/>
      <c r="N11" s="207"/>
    </row>
    <row r="12" spans="1:15" ht="204">
      <c r="A12" s="214" t="s">
        <v>6</v>
      </c>
      <c r="B12" s="204" t="s">
        <v>224</v>
      </c>
      <c r="C12" s="204" t="s">
        <v>4</v>
      </c>
      <c r="D12" s="204">
        <v>40</v>
      </c>
      <c r="E12" s="361"/>
      <c r="F12" s="215">
        <v>0.08</v>
      </c>
      <c r="G12" s="216">
        <f t="shared" si="0"/>
        <v>0</v>
      </c>
      <c r="H12" s="217">
        <f t="shared" si="1"/>
        <v>0</v>
      </c>
      <c r="I12" s="106">
        <f t="shared" si="2"/>
        <v>0</v>
      </c>
      <c r="J12" s="106">
        <f t="shared" si="3"/>
        <v>0</v>
      </c>
      <c r="K12" s="110"/>
      <c r="L12" s="207"/>
      <c r="M12" s="207"/>
      <c r="N12" s="207"/>
    </row>
    <row r="13" spans="1:15" ht="25.5">
      <c r="A13" s="214" t="s">
        <v>18</v>
      </c>
      <c r="B13" s="204" t="s">
        <v>225</v>
      </c>
      <c r="C13" s="204" t="s">
        <v>4</v>
      </c>
      <c r="D13" s="204">
        <v>20</v>
      </c>
      <c r="E13" s="361"/>
      <c r="F13" s="215">
        <v>0.08</v>
      </c>
      <c r="G13" s="216">
        <f t="shared" si="0"/>
        <v>0</v>
      </c>
      <c r="H13" s="217">
        <f t="shared" si="1"/>
        <v>0</v>
      </c>
      <c r="I13" s="106">
        <f t="shared" si="2"/>
        <v>0</v>
      </c>
      <c r="J13" s="106">
        <f t="shared" si="3"/>
        <v>0</v>
      </c>
      <c r="K13" s="110"/>
      <c r="L13" s="207"/>
      <c r="M13" s="207"/>
      <c r="N13" s="207"/>
    </row>
    <row r="14" spans="1:15" ht="63.75">
      <c r="A14" s="214" t="s">
        <v>8</v>
      </c>
      <c r="B14" s="204" t="s">
        <v>226</v>
      </c>
      <c r="C14" s="204" t="s">
        <v>4</v>
      </c>
      <c r="D14" s="204">
        <v>20</v>
      </c>
      <c r="E14" s="361"/>
      <c r="F14" s="215">
        <v>0.08</v>
      </c>
      <c r="G14" s="216">
        <f t="shared" si="0"/>
        <v>0</v>
      </c>
      <c r="H14" s="217">
        <f t="shared" si="1"/>
        <v>0</v>
      </c>
      <c r="I14" s="106">
        <f t="shared" si="2"/>
        <v>0</v>
      </c>
      <c r="J14" s="106">
        <f t="shared" si="3"/>
        <v>0</v>
      </c>
      <c r="K14" s="110"/>
      <c r="L14" s="207"/>
      <c r="M14" s="207"/>
      <c r="N14" s="207"/>
    </row>
    <row r="15" spans="1:15" ht="127.5">
      <c r="A15" s="214" t="s">
        <v>7</v>
      </c>
      <c r="B15" s="204" t="s">
        <v>227</v>
      </c>
      <c r="C15" s="204" t="s">
        <v>4</v>
      </c>
      <c r="D15" s="204">
        <v>2</v>
      </c>
      <c r="E15" s="361"/>
      <c r="F15" s="215">
        <v>0.08</v>
      </c>
      <c r="G15" s="216">
        <f t="shared" si="0"/>
        <v>0</v>
      </c>
      <c r="H15" s="217">
        <f t="shared" si="1"/>
        <v>0</v>
      </c>
      <c r="I15" s="106">
        <f t="shared" si="2"/>
        <v>0</v>
      </c>
      <c r="J15" s="106">
        <f t="shared" si="3"/>
        <v>0</v>
      </c>
      <c r="K15" s="110"/>
      <c r="L15" s="207"/>
      <c r="M15" s="207"/>
      <c r="N15" s="207"/>
    </row>
    <row r="16" spans="1:15" ht="76.5">
      <c r="A16" s="214" t="s">
        <v>50</v>
      </c>
      <c r="B16" s="362" t="s">
        <v>228</v>
      </c>
      <c r="C16" s="204" t="s">
        <v>4</v>
      </c>
      <c r="D16" s="362">
        <v>40</v>
      </c>
      <c r="E16" s="361"/>
      <c r="F16" s="215">
        <v>0.08</v>
      </c>
      <c r="G16" s="216">
        <f t="shared" si="0"/>
        <v>0</v>
      </c>
      <c r="H16" s="217">
        <f t="shared" si="1"/>
        <v>0</v>
      </c>
      <c r="I16" s="106">
        <f t="shared" si="2"/>
        <v>0</v>
      </c>
      <c r="J16" s="106">
        <f t="shared" si="3"/>
        <v>0</v>
      </c>
      <c r="K16" s="110"/>
      <c r="L16" s="207"/>
      <c r="M16" s="207"/>
      <c r="N16" s="207"/>
    </row>
    <row r="17" spans="1:14" ht="127.5">
      <c r="A17" s="214" t="s">
        <v>10</v>
      </c>
      <c r="B17" s="362" t="s">
        <v>229</v>
      </c>
      <c r="C17" s="204" t="s">
        <v>4</v>
      </c>
      <c r="D17" s="362">
        <v>10</v>
      </c>
      <c r="E17" s="361"/>
      <c r="F17" s="215">
        <v>0.08</v>
      </c>
      <c r="G17" s="216">
        <f t="shared" si="0"/>
        <v>0</v>
      </c>
      <c r="H17" s="217">
        <f t="shared" si="1"/>
        <v>0</v>
      </c>
      <c r="I17" s="106">
        <f t="shared" si="2"/>
        <v>0</v>
      </c>
      <c r="J17" s="106">
        <f t="shared" si="3"/>
        <v>0</v>
      </c>
      <c r="K17" s="110"/>
      <c r="L17" s="207"/>
      <c r="M17" s="207"/>
      <c r="N17" s="207"/>
    </row>
    <row r="18" spans="1:14" ht="25.5">
      <c r="A18" s="214" t="s">
        <v>49</v>
      </c>
      <c r="B18" s="362" t="s">
        <v>230</v>
      </c>
      <c r="C18" s="204" t="s">
        <v>4</v>
      </c>
      <c r="D18" s="362">
        <v>100</v>
      </c>
      <c r="E18" s="361"/>
      <c r="F18" s="215">
        <v>0.08</v>
      </c>
      <c r="G18" s="216">
        <f t="shared" si="0"/>
        <v>0</v>
      </c>
      <c r="H18" s="217">
        <f t="shared" si="1"/>
        <v>0</v>
      </c>
      <c r="I18" s="106">
        <f t="shared" si="2"/>
        <v>0</v>
      </c>
      <c r="J18" s="106">
        <f t="shared" si="3"/>
        <v>0</v>
      </c>
      <c r="K18" s="110"/>
      <c r="L18" s="207"/>
      <c r="M18" s="207"/>
      <c r="N18" s="207"/>
    </row>
    <row r="19" spans="1:14" ht="63.75">
      <c r="A19" s="214" t="s">
        <v>48</v>
      </c>
      <c r="B19" s="362" t="s">
        <v>231</v>
      </c>
      <c r="C19" s="204" t="s">
        <v>4</v>
      </c>
      <c r="D19" s="362">
        <v>50</v>
      </c>
      <c r="E19" s="361"/>
      <c r="F19" s="215">
        <v>0.08</v>
      </c>
      <c r="G19" s="216">
        <f t="shared" si="0"/>
        <v>0</v>
      </c>
      <c r="H19" s="217">
        <f t="shared" si="1"/>
        <v>0</v>
      </c>
      <c r="I19" s="106">
        <f t="shared" si="2"/>
        <v>0</v>
      </c>
      <c r="J19" s="106">
        <f t="shared" si="3"/>
        <v>0</v>
      </c>
      <c r="K19" s="110"/>
      <c r="L19" s="207"/>
      <c r="M19" s="207"/>
      <c r="N19" s="207"/>
    </row>
    <row r="20" spans="1:14" ht="165.75">
      <c r="A20" s="363" t="s">
        <v>47</v>
      </c>
      <c r="B20" s="364" t="s">
        <v>232</v>
      </c>
      <c r="C20" s="364" t="s">
        <v>4</v>
      </c>
      <c r="D20" s="364">
        <v>130</v>
      </c>
      <c r="E20" s="365"/>
      <c r="F20" s="366">
        <v>0.08</v>
      </c>
      <c r="G20" s="367">
        <f t="shared" si="0"/>
        <v>0</v>
      </c>
      <c r="H20" s="368">
        <f t="shared" si="1"/>
        <v>0</v>
      </c>
      <c r="I20" s="369">
        <f t="shared" si="2"/>
        <v>0</v>
      </c>
      <c r="J20" s="369">
        <f t="shared" si="3"/>
        <v>0</v>
      </c>
      <c r="K20" s="110"/>
      <c r="L20" s="207"/>
      <c r="M20" s="207"/>
      <c r="N20" s="207"/>
    </row>
    <row r="21" spans="1:14" ht="15" customHeight="1">
      <c r="A21" s="506" t="s">
        <v>123</v>
      </c>
      <c r="B21" s="506"/>
      <c r="C21" s="506"/>
      <c r="D21" s="506"/>
      <c r="E21" s="506"/>
      <c r="F21" s="506"/>
      <c r="G21" s="506"/>
      <c r="H21" s="208">
        <f>SUM(H8:H20)</f>
        <v>0</v>
      </c>
      <c r="I21" s="348" t="s">
        <v>123</v>
      </c>
      <c r="J21" s="210">
        <f>SUM(J8:J20)</f>
        <v>0</v>
      </c>
      <c r="K21" s="349"/>
      <c r="L21" s="349"/>
      <c r="M21" s="350"/>
    </row>
    <row r="22" spans="1:14">
      <c r="A22" s="87"/>
      <c r="B22" s="507"/>
      <c r="C22" s="507"/>
      <c r="D22" s="507"/>
      <c r="E22" s="89"/>
      <c r="F22" s="89"/>
      <c r="G22" s="86"/>
      <c r="H22" s="86"/>
      <c r="I22" s="117"/>
      <c r="J22" s="117"/>
      <c r="K22" s="118"/>
    </row>
    <row r="23" spans="1:14">
      <c r="B23" s="119"/>
      <c r="C23" s="89"/>
      <c r="D23" s="89"/>
      <c r="E23" s="120"/>
      <c r="F23" s="92"/>
      <c r="G23" s="92"/>
      <c r="H23" s="92"/>
      <c r="I23" s="92"/>
    </row>
    <row r="24" spans="1:14">
      <c r="B24" s="89"/>
      <c r="C24" s="89"/>
      <c r="D24" s="89"/>
      <c r="E24" s="120"/>
      <c r="F24" s="92"/>
      <c r="G24" s="92"/>
      <c r="H24" s="92"/>
      <c r="I24" s="92"/>
    </row>
    <row r="25" spans="1:14">
      <c r="B25" s="89"/>
      <c r="C25" s="89"/>
      <c r="D25" s="89"/>
      <c r="E25" s="120"/>
      <c r="F25" s="92"/>
      <c r="G25" s="92"/>
      <c r="H25" s="92"/>
      <c r="I25" s="92"/>
    </row>
    <row r="26" spans="1:14">
      <c r="B26" s="124" t="s">
        <v>270</v>
      </c>
      <c r="C26" s="90"/>
      <c r="D26" s="91"/>
      <c r="E26" s="122"/>
      <c r="F26" s="192"/>
      <c r="G26" s="468" t="s">
        <v>124</v>
      </c>
      <c r="H26" s="468"/>
      <c r="I26" s="468"/>
    </row>
    <row r="27" spans="1:14">
      <c r="B27" s="124"/>
      <c r="C27" s="125"/>
      <c r="D27" s="90"/>
      <c r="E27" s="122"/>
      <c r="F27" s="192"/>
      <c r="G27" s="468" t="s">
        <v>74</v>
      </c>
      <c r="H27" s="468"/>
      <c r="I27" s="468"/>
    </row>
    <row r="28" spans="1:14">
      <c r="B28" s="126"/>
      <c r="C28" s="90"/>
      <c r="D28" s="90"/>
      <c r="E28" s="120"/>
      <c r="F28" s="92"/>
      <c r="G28" s="92"/>
      <c r="H28" s="92"/>
      <c r="I28" s="92"/>
    </row>
  </sheetData>
  <mergeCells count="8">
    <mergeCell ref="G27:I27"/>
    <mergeCell ref="A1:O1"/>
    <mergeCell ref="D2:J2"/>
    <mergeCell ref="A3:N3"/>
    <mergeCell ref="K5:N5"/>
    <mergeCell ref="A21:G21"/>
    <mergeCell ref="B22:D22"/>
    <mergeCell ref="G26:I26"/>
  </mergeCells>
  <pageMargins left="0.7" right="0.7" top="0.75" bottom="0.75" header="0.3" footer="0.3"/>
  <pageSetup paperSize="9" scale="5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Normal="100" zoomScaleSheetLayoutView="100" workbookViewId="0">
      <selection activeCell="B5" sqref="B5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28.5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>
      <c r="A4" s="86"/>
      <c r="B4" s="340"/>
      <c r="C4" s="93"/>
      <c r="D4" s="93"/>
      <c r="E4" s="93"/>
      <c r="F4" s="93"/>
      <c r="G4" s="93"/>
      <c r="H4" s="93"/>
      <c r="I4" s="341"/>
      <c r="J4" s="341"/>
      <c r="K4" s="341"/>
    </row>
    <row r="5" spans="1:15" ht="13.5" thickBot="1">
      <c r="B5" s="95" t="s">
        <v>252</v>
      </c>
      <c r="C5" s="95"/>
      <c r="D5" s="95"/>
      <c r="E5" s="95"/>
      <c r="F5" s="95"/>
      <c r="G5" s="96"/>
      <c r="H5" s="91"/>
      <c r="I5" s="91"/>
      <c r="J5" s="91"/>
      <c r="K5" s="91"/>
    </row>
    <row r="6" spans="1:15" ht="13.5" customHeight="1" thickBot="1">
      <c r="B6" s="97" t="s">
        <v>20</v>
      </c>
      <c r="C6" s="98"/>
      <c r="D6" s="98"/>
      <c r="E6" s="98"/>
      <c r="F6" s="99"/>
      <c r="K6" s="470" t="s">
        <v>0</v>
      </c>
      <c r="L6" s="471"/>
      <c r="M6" s="471"/>
      <c r="N6" s="472"/>
    </row>
    <row r="7" spans="1:15" ht="102" customHeight="1">
      <c r="A7" s="171" t="s">
        <v>13</v>
      </c>
      <c r="B7" s="171"/>
      <c r="C7" s="172" t="s">
        <v>114</v>
      </c>
      <c r="D7" s="171" t="s">
        <v>115</v>
      </c>
      <c r="E7" s="342" t="s">
        <v>60</v>
      </c>
      <c r="F7" s="342" t="s">
        <v>116</v>
      </c>
      <c r="G7" s="343" t="s">
        <v>2</v>
      </c>
      <c r="H7" s="342" t="s">
        <v>117</v>
      </c>
      <c r="I7" s="342" t="s">
        <v>118</v>
      </c>
      <c r="J7" s="344" t="s">
        <v>119</v>
      </c>
      <c r="K7" s="345" t="s">
        <v>120</v>
      </c>
      <c r="L7" s="346" t="s">
        <v>121</v>
      </c>
      <c r="M7" s="346" t="s">
        <v>122</v>
      </c>
      <c r="N7" s="347" t="s">
        <v>3</v>
      </c>
    </row>
    <row r="8" spans="1:15">
      <c r="A8" s="374">
        <v>1</v>
      </c>
      <c r="B8" s="374">
        <v>2</v>
      </c>
      <c r="C8" s="374">
        <v>3</v>
      </c>
      <c r="D8" s="374">
        <v>4</v>
      </c>
      <c r="E8" s="375">
        <v>5</v>
      </c>
      <c r="F8" s="375">
        <v>6</v>
      </c>
      <c r="G8" s="375">
        <v>7</v>
      </c>
      <c r="H8" s="375">
        <v>8</v>
      </c>
      <c r="I8" s="375">
        <v>9</v>
      </c>
      <c r="J8" s="375">
        <v>10</v>
      </c>
      <c r="K8" s="375">
        <v>11</v>
      </c>
      <c r="L8" s="342">
        <v>13</v>
      </c>
      <c r="M8" s="342">
        <v>14</v>
      </c>
      <c r="N8" s="342">
        <v>15</v>
      </c>
    </row>
    <row r="9" spans="1:15" ht="114.75">
      <c r="A9" s="101" t="s">
        <v>15</v>
      </c>
      <c r="B9" s="372" t="s">
        <v>233</v>
      </c>
      <c r="C9" s="205" t="s">
        <v>9</v>
      </c>
      <c r="D9" s="218">
        <v>120</v>
      </c>
      <c r="E9" s="370"/>
      <c r="F9" s="206">
        <v>0.08</v>
      </c>
      <c r="G9" s="105">
        <f>E9*1.08</f>
        <v>0</v>
      </c>
      <c r="H9" s="106">
        <f>E9*D9</f>
        <v>0</v>
      </c>
      <c r="I9" s="106">
        <f>J9-H9</f>
        <v>0</v>
      </c>
      <c r="J9" s="106">
        <f>G9*D9</f>
        <v>0</v>
      </c>
      <c r="K9" s="107"/>
      <c r="L9" s="207"/>
      <c r="M9" s="207"/>
      <c r="N9" s="207"/>
    </row>
    <row r="10" spans="1:15" ht="51">
      <c r="A10" s="109" t="s">
        <v>16</v>
      </c>
      <c r="B10" s="351" t="s">
        <v>234</v>
      </c>
      <c r="C10" s="205" t="s">
        <v>9</v>
      </c>
      <c r="D10" s="219">
        <v>5</v>
      </c>
      <c r="E10" s="370"/>
      <c r="F10" s="206">
        <v>0.08</v>
      </c>
      <c r="G10" s="105">
        <f>E10*1.08</f>
        <v>0</v>
      </c>
      <c r="H10" s="106">
        <f>E10*D10</f>
        <v>0</v>
      </c>
      <c r="I10" s="106">
        <f t="shared" ref="I10:I13" si="0">J10-H10</f>
        <v>0</v>
      </c>
      <c r="J10" s="106">
        <f t="shared" ref="J10:J13" si="1">G10*D10</f>
        <v>0</v>
      </c>
      <c r="K10" s="110"/>
      <c r="L10" s="207"/>
      <c r="M10" s="207"/>
      <c r="N10" s="207"/>
    </row>
    <row r="11" spans="1:15" ht="140.25">
      <c r="A11" s="220" t="s">
        <v>17</v>
      </c>
      <c r="B11" s="351" t="s">
        <v>235</v>
      </c>
      <c r="C11" s="205" t="s">
        <v>9</v>
      </c>
      <c r="D11" s="219">
        <v>5</v>
      </c>
      <c r="E11" s="370"/>
      <c r="F11" s="206">
        <v>0.08</v>
      </c>
      <c r="G11" s="105">
        <f>E11*1.08</f>
        <v>0</v>
      </c>
      <c r="H11" s="106">
        <f>E11*D11</f>
        <v>0</v>
      </c>
      <c r="I11" s="106">
        <f t="shared" si="0"/>
        <v>0</v>
      </c>
      <c r="J11" s="106">
        <f t="shared" si="1"/>
        <v>0</v>
      </c>
      <c r="K11" s="110"/>
      <c r="L11" s="207"/>
      <c r="M11" s="207"/>
      <c r="N11" s="207"/>
    </row>
    <row r="12" spans="1:15" ht="76.5">
      <c r="A12" s="214" t="s">
        <v>5</v>
      </c>
      <c r="B12" s="373" t="s">
        <v>236</v>
      </c>
      <c r="C12" s="205" t="s">
        <v>9</v>
      </c>
      <c r="D12" s="221">
        <v>150</v>
      </c>
      <c r="E12" s="371"/>
      <c r="F12" s="206">
        <v>0.08</v>
      </c>
      <c r="G12" s="105">
        <f>E12*1.08</f>
        <v>0</v>
      </c>
      <c r="H12" s="106">
        <f>E12*D12</f>
        <v>0</v>
      </c>
      <c r="I12" s="106">
        <f t="shared" si="0"/>
        <v>0</v>
      </c>
      <c r="J12" s="106">
        <f t="shared" si="1"/>
        <v>0</v>
      </c>
      <c r="K12" s="110"/>
      <c r="L12" s="207"/>
      <c r="M12" s="207"/>
      <c r="N12" s="207"/>
    </row>
    <row r="13" spans="1:15" ht="102">
      <c r="A13" s="101" t="s">
        <v>6</v>
      </c>
      <c r="B13" s="351" t="s">
        <v>237</v>
      </c>
      <c r="C13" s="205" t="s">
        <v>9</v>
      </c>
      <c r="D13" s="219">
        <v>60</v>
      </c>
      <c r="E13" s="370"/>
      <c r="F13" s="206">
        <v>0.08</v>
      </c>
      <c r="G13" s="105">
        <f>E13*1.08</f>
        <v>0</v>
      </c>
      <c r="H13" s="106">
        <f>E13*D13</f>
        <v>0</v>
      </c>
      <c r="I13" s="106">
        <f t="shared" si="0"/>
        <v>0</v>
      </c>
      <c r="J13" s="106">
        <f t="shared" si="1"/>
        <v>0</v>
      </c>
      <c r="K13" s="110"/>
      <c r="L13" s="207"/>
      <c r="M13" s="207"/>
      <c r="N13" s="207"/>
    </row>
    <row r="14" spans="1:15" ht="15" customHeight="1">
      <c r="A14" s="503" t="s">
        <v>123</v>
      </c>
      <c r="B14" s="504"/>
      <c r="C14" s="504"/>
      <c r="D14" s="505"/>
      <c r="E14" s="505"/>
      <c r="F14" s="505"/>
      <c r="G14" s="505"/>
      <c r="H14" s="208">
        <f>SUM(H9:H13)</f>
        <v>0</v>
      </c>
      <c r="I14" s="348" t="s">
        <v>123</v>
      </c>
      <c r="J14" s="210">
        <f>SUM(J9:J13)</f>
        <v>0</v>
      </c>
      <c r="K14" s="349"/>
      <c r="L14" s="349"/>
      <c r="M14" s="350"/>
    </row>
    <row r="15" spans="1:15">
      <c r="A15" s="87"/>
      <c r="B15" s="476"/>
      <c r="C15" s="476"/>
      <c r="D15" s="476"/>
      <c r="E15" s="89"/>
      <c r="F15" s="89"/>
      <c r="G15" s="86"/>
      <c r="H15" s="86"/>
      <c r="I15" s="117"/>
      <c r="J15" s="117"/>
      <c r="K15" s="118"/>
    </row>
    <row r="16" spans="1:15">
      <c r="B16" s="119"/>
      <c r="C16" s="89"/>
      <c r="D16" s="89"/>
      <c r="E16" s="120"/>
      <c r="F16" s="92"/>
      <c r="G16" s="92"/>
      <c r="H16" s="92"/>
      <c r="I16" s="92"/>
    </row>
    <row r="17" spans="2:10">
      <c r="B17" s="89"/>
      <c r="C17" s="89"/>
      <c r="D17" s="89"/>
      <c r="E17" s="120"/>
      <c r="F17" s="92"/>
      <c r="G17" s="92"/>
      <c r="H17" s="92"/>
      <c r="I17" s="92"/>
    </row>
    <row r="18" spans="2:10">
      <c r="B18" s="89"/>
      <c r="C18" s="89"/>
      <c r="D18" s="89"/>
      <c r="E18" s="120"/>
      <c r="F18" s="92"/>
      <c r="G18" s="92"/>
      <c r="H18" s="92"/>
      <c r="I18" s="92"/>
    </row>
    <row r="19" spans="2:10" ht="12.75" customHeight="1">
      <c r="B19" s="124" t="s">
        <v>270</v>
      </c>
      <c r="D19" s="90"/>
      <c r="E19" s="91"/>
      <c r="F19" s="122"/>
      <c r="G19" s="192"/>
      <c r="H19" s="468" t="s">
        <v>124</v>
      </c>
      <c r="I19" s="468"/>
      <c r="J19" s="468"/>
    </row>
    <row r="20" spans="2:10" ht="12.75" customHeight="1">
      <c r="C20" s="124"/>
      <c r="D20" s="125"/>
      <c r="E20" s="90"/>
      <c r="F20" s="122"/>
      <c r="G20" s="192"/>
      <c r="H20" s="468" t="s">
        <v>74</v>
      </c>
      <c r="I20" s="468"/>
      <c r="J20" s="468"/>
    </row>
    <row r="21" spans="2:10">
      <c r="B21" s="126"/>
      <c r="C21" s="90"/>
      <c r="D21" s="90"/>
      <c r="E21" s="120"/>
      <c r="F21" s="92"/>
      <c r="G21" s="92"/>
      <c r="H21" s="92"/>
      <c r="I21" s="92"/>
    </row>
  </sheetData>
  <mergeCells count="8">
    <mergeCell ref="H19:J19"/>
    <mergeCell ref="H20:J20"/>
    <mergeCell ref="A1:O1"/>
    <mergeCell ref="D2:J2"/>
    <mergeCell ref="A3:N3"/>
    <mergeCell ref="K6:N6"/>
    <mergeCell ref="A14:G14"/>
    <mergeCell ref="B15:D15"/>
  </mergeCells>
  <pageMargins left="0.7" right="0.7" top="0.75" bottom="0.75" header="0.3" footer="0.3"/>
  <pageSetup paperSize="9" scale="64" fitToWidth="0" orientation="landscape" r:id="rId1"/>
  <colBreaks count="1" manualBreakCount="1">
    <brk id="1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Normal="100" zoomScaleSheetLayoutView="100" workbookViewId="0">
      <selection activeCell="B4" sqref="B4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43.5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 ht="13.5" thickBot="1">
      <c r="B4" s="95" t="s">
        <v>253</v>
      </c>
      <c r="C4" s="95"/>
      <c r="D4" s="95"/>
      <c r="E4" s="95"/>
      <c r="F4" s="95"/>
      <c r="G4" s="96"/>
      <c r="H4" s="91"/>
      <c r="I4" s="91"/>
      <c r="J4" s="91"/>
      <c r="K4" s="91"/>
    </row>
    <row r="5" spans="1:15" ht="13.5" customHeight="1" thickBot="1">
      <c r="B5" s="97" t="s">
        <v>20</v>
      </c>
      <c r="C5" s="98"/>
      <c r="D5" s="98"/>
      <c r="E5" s="98"/>
      <c r="F5" s="99"/>
      <c r="K5" s="470" t="s">
        <v>0</v>
      </c>
      <c r="L5" s="471"/>
      <c r="M5" s="471"/>
      <c r="N5" s="472"/>
    </row>
    <row r="6" spans="1:15" ht="102" customHeight="1">
      <c r="A6" s="171" t="s">
        <v>13</v>
      </c>
      <c r="B6" s="171"/>
      <c r="C6" s="172" t="s">
        <v>114</v>
      </c>
      <c r="D6" s="171" t="s">
        <v>115</v>
      </c>
      <c r="E6" s="198" t="s">
        <v>60</v>
      </c>
      <c r="F6" s="198" t="s">
        <v>116</v>
      </c>
      <c r="G6" s="199" t="s">
        <v>2</v>
      </c>
      <c r="H6" s="198" t="s">
        <v>117</v>
      </c>
      <c r="I6" s="198" t="s">
        <v>118</v>
      </c>
      <c r="J6" s="200" t="s">
        <v>119</v>
      </c>
      <c r="K6" s="201" t="s">
        <v>120</v>
      </c>
      <c r="L6" s="202" t="s">
        <v>121</v>
      </c>
      <c r="M6" s="202" t="s">
        <v>122</v>
      </c>
      <c r="N6" s="203" t="s">
        <v>3</v>
      </c>
    </row>
    <row r="7" spans="1:15">
      <c r="A7" s="377">
        <v>1</v>
      </c>
      <c r="B7" s="377">
        <v>2</v>
      </c>
      <c r="C7" s="377">
        <v>3</v>
      </c>
      <c r="D7" s="377">
        <v>4</v>
      </c>
      <c r="E7" s="378">
        <v>5</v>
      </c>
      <c r="F7" s="378">
        <v>6</v>
      </c>
      <c r="G7" s="378">
        <v>7</v>
      </c>
      <c r="H7" s="378">
        <v>8</v>
      </c>
      <c r="I7" s="378">
        <v>9</v>
      </c>
      <c r="J7" s="378">
        <v>10</v>
      </c>
      <c r="K7" s="378">
        <v>11</v>
      </c>
      <c r="L7" s="379">
        <v>13</v>
      </c>
      <c r="M7" s="379">
        <v>14</v>
      </c>
      <c r="N7" s="379">
        <v>15</v>
      </c>
    </row>
    <row r="8" spans="1:15" ht="115.5">
      <c r="A8" s="101" t="s">
        <v>15</v>
      </c>
      <c r="B8" s="213" t="s">
        <v>238</v>
      </c>
      <c r="C8" s="205" t="s">
        <v>4</v>
      </c>
      <c r="D8" s="103">
        <v>5</v>
      </c>
      <c r="E8" s="104"/>
      <c r="F8" s="206">
        <v>0.08</v>
      </c>
      <c r="G8" s="105">
        <f>E8*1.08</f>
        <v>0</v>
      </c>
      <c r="H8" s="106">
        <f>E8*D8</f>
        <v>0</v>
      </c>
      <c r="I8" s="106">
        <f>J8-H8</f>
        <v>0</v>
      </c>
      <c r="J8" s="106">
        <f>G8*D8</f>
        <v>0</v>
      </c>
      <c r="K8" s="107"/>
      <c r="L8" s="207"/>
      <c r="M8" s="207"/>
      <c r="N8" s="207"/>
    </row>
    <row r="9" spans="1:15" ht="15" customHeight="1">
      <c r="A9" s="500" t="s">
        <v>123</v>
      </c>
      <c r="B9" s="501"/>
      <c r="C9" s="501"/>
      <c r="D9" s="502"/>
      <c r="E9" s="502"/>
      <c r="F9" s="502"/>
      <c r="G9" s="502"/>
      <c r="H9" s="208">
        <f>SUM(H8)</f>
        <v>0</v>
      </c>
      <c r="I9" s="209" t="s">
        <v>123</v>
      </c>
      <c r="J9" s="210">
        <f>SUM(J8)</f>
        <v>0</v>
      </c>
      <c r="K9" s="211"/>
      <c r="L9" s="211"/>
      <c r="M9" s="212"/>
    </row>
    <row r="10" spans="1:15">
      <c r="A10" s="87"/>
      <c r="B10" s="476"/>
      <c r="C10" s="476"/>
      <c r="D10" s="476"/>
      <c r="E10" s="89"/>
      <c r="F10" s="89"/>
      <c r="G10" s="86"/>
      <c r="H10" s="86"/>
      <c r="I10" s="117"/>
      <c r="J10" s="117"/>
      <c r="K10" s="118"/>
    </row>
    <row r="11" spans="1:15">
      <c r="B11" s="119"/>
      <c r="C11" s="89"/>
      <c r="D11" s="89"/>
      <c r="E11" s="120"/>
      <c r="F11" s="92"/>
      <c r="G11" s="92"/>
      <c r="H11" s="92"/>
      <c r="I11" s="92"/>
    </row>
    <row r="12" spans="1:15">
      <c r="B12" s="89"/>
      <c r="C12" s="89"/>
      <c r="D12" s="89"/>
      <c r="E12" s="120"/>
      <c r="F12" s="92"/>
      <c r="G12" s="92"/>
      <c r="H12" s="92"/>
      <c r="I12" s="92"/>
    </row>
    <row r="13" spans="1:15">
      <c r="B13" s="89"/>
      <c r="C13" s="89"/>
      <c r="D13" s="89"/>
      <c r="E13" s="120"/>
      <c r="F13" s="92"/>
      <c r="G13" s="92"/>
      <c r="H13" s="92"/>
      <c r="I13" s="92"/>
    </row>
    <row r="14" spans="1:15">
      <c r="B14" s="124" t="s">
        <v>271</v>
      </c>
      <c r="C14" s="90"/>
      <c r="D14" s="91"/>
      <c r="E14" s="122"/>
      <c r="F14" s="182"/>
      <c r="G14" s="468" t="s">
        <v>124</v>
      </c>
      <c r="H14" s="468"/>
      <c r="I14" s="468"/>
    </row>
    <row r="15" spans="1:15">
      <c r="B15" s="124"/>
      <c r="C15" s="125"/>
      <c r="D15" s="90"/>
      <c r="E15" s="122"/>
      <c r="F15" s="182"/>
      <c r="G15" s="468" t="s">
        <v>74</v>
      </c>
      <c r="H15" s="468"/>
      <c r="I15" s="468"/>
    </row>
    <row r="16" spans="1:15">
      <c r="B16" s="126"/>
      <c r="C16" s="90"/>
      <c r="D16" s="90"/>
      <c r="E16" s="120"/>
      <c r="F16" s="92"/>
      <c r="G16" s="92"/>
      <c r="H16" s="92"/>
      <c r="I16" s="92"/>
    </row>
  </sheetData>
  <mergeCells count="8">
    <mergeCell ref="G15:I15"/>
    <mergeCell ref="A3:N3"/>
    <mergeCell ref="A1:O1"/>
    <mergeCell ref="D2:J2"/>
    <mergeCell ref="K5:N5"/>
    <mergeCell ref="A9:G9"/>
    <mergeCell ref="B10:D10"/>
    <mergeCell ref="G14:I14"/>
  </mergeCells>
  <pageMargins left="0.7" right="0.7" top="0.75" bottom="0.75" header="0.3" footer="0.3"/>
  <pageSetup paperSize="9" scale="5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Normal="100" zoomScaleSheetLayoutView="100" workbookViewId="0">
      <selection activeCell="B4" sqref="B4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33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 ht="13.5" thickBot="1">
      <c r="B4" s="95" t="s">
        <v>254</v>
      </c>
      <c r="C4" s="95"/>
      <c r="D4" s="95"/>
      <c r="E4" s="95"/>
      <c r="F4" s="95"/>
      <c r="G4" s="96"/>
      <c r="H4" s="91"/>
      <c r="I4" s="91"/>
      <c r="J4" s="91"/>
      <c r="K4" s="91"/>
    </row>
    <row r="5" spans="1:15" ht="13.5" customHeight="1" thickBot="1">
      <c r="B5" s="97" t="s">
        <v>20</v>
      </c>
      <c r="C5" s="98"/>
      <c r="D5" s="98"/>
      <c r="E5" s="98"/>
      <c r="F5" s="99"/>
      <c r="K5" s="470" t="s">
        <v>0</v>
      </c>
      <c r="L5" s="471"/>
      <c r="M5" s="471"/>
      <c r="N5" s="472"/>
    </row>
    <row r="6" spans="1:15" ht="102" customHeight="1">
      <c r="A6" s="171" t="s">
        <v>13</v>
      </c>
      <c r="B6" s="171"/>
      <c r="C6" s="172" t="s">
        <v>114</v>
      </c>
      <c r="D6" s="171" t="s">
        <v>115</v>
      </c>
      <c r="E6" s="342" t="s">
        <v>60</v>
      </c>
      <c r="F6" s="342" t="s">
        <v>116</v>
      </c>
      <c r="G6" s="343" t="s">
        <v>2</v>
      </c>
      <c r="H6" s="342" t="s">
        <v>117</v>
      </c>
      <c r="I6" s="342" t="s">
        <v>118</v>
      </c>
      <c r="J6" s="344" t="s">
        <v>119</v>
      </c>
      <c r="K6" s="345" t="s">
        <v>120</v>
      </c>
      <c r="L6" s="346" t="s">
        <v>121</v>
      </c>
      <c r="M6" s="346" t="s">
        <v>122</v>
      </c>
      <c r="N6" s="347" t="s">
        <v>3</v>
      </c>
    </row>
    <row r="7" spans="1:15">
      <c r="A7" s="377">
        <v>1</v>
      </c>
      <c r="B7" s="377">
        <v>2</v>
      </c>
      <c r="C7" s="377">
        <v>3</v>
      </c>
      <c r="D7" s="377">
        <v>4</v>
      </c>
      <c r="E7" s="380">
        <v>5</v>
      </c>
      <c r="F7" s="380">
        <v>6</v>
      </c>
      <c r="G7" s="380">
        <v>7</v>
      </c>
      <c r="H7" s="380">
        <v>8</v>
      </c>
      <c r="I7" s="380">
        <v>9</v>
      </c>
      <c r="J7" s="380">
        <v>10</v>
      </c>
      <c r="K7" s="380">
        <v>11</v>
      </c>
      <c r="L7" s="381">
        <v>13</v>
      </c>
      <c r="M7" s="381">
        <v>14</v>
      </c>
      <c r="N7" s="381">
        <v>15</v>
      </c>
    </row>
    <row r="8" spans="1:15" ht="89.25">
      <c r="A8" s="101" t="s">
        <v>15</v>
      </c>
      <c r="B8" s="372" t="s">
        <v>239</v>
      </c>
      <c r="C8" s="204" t="s">
        <v>4</v>
      </c>
      <c r="D8" s="382">
        <v>2</v>
      </c>
      <c r="E8" s="224"/>
      <c r="F8" s="206">
        <v>0.08</v>
      </c>
      <c r="G8" s="105">
        <f t="shared" ref="G8:G13" si="0">E8*1.08</f>
        <v>0</v>
      </c>
      <c r="H8" s="106">
        <f t="shared" ref="H8:H13" si="1">E8*D8</f>
        <v>0</v>
      </c>
      <c r="I8" s="106">
        <f>J8-H8</f>
        <v>0</v>
      </c>
      <c r="J8" s="106">
        <f>G8*D8</f>
        <v>0</v>
      </c>
      <c r="K8" s="107"/>
      <c r="L8" s="207"/>
      <c r="M8" s="207"/>
      <c r="N8" s="207"/>
    </row>
    <row r="9" spans="1:15" ht="114.75">
      <c r="A9" s="109" t="s">
        <v>16</v>
      </c>
      <c r="B9" s="372" t="s">
        <v>240</v>
      </c>
      <c r="C9" s="204" t="s">
        <v>4</v>
      </c>
      <c r="D9" s="382">
        <v>5</v>
      </c>
      <c r="E9" s="224"/>
      <c r="F9" s="206">
        <v>0.08</v>
      </c>
      <c r="G9" s="105">
        <f t="shared" si="0"/>
        <v>0</v>
      </c>
      <c r="H9" s="106">
        <f t="shared" si="1"/>
        <v>0</v>
      </c>
      <c r="I9" s="106">
        <f t="shared" ref="I9:I13" si="2">J9-H9</f>
        <v>0</v>
      </c>
      <c r="J9" s="106">
        <f t="shared" ref="J9:J13" si="3">G9*D9</f>
        <v>0</v>
      </c>
      <c r="K9" s="110"/>
      <c r="L9" s="207"/>
      <c r="M9" s="207"/>
      <c r="N9" s="207"/>
    </row>
    <row r="10" spans="1:15" ht="127.5">
      <c r="A10" s="220" t="s">
        <v>17</v>
      </c>
      <c r="B10" s="386" t="s">
        <v>241</v>
      </c>
      <c r="C10" s="384" t="s">
        <v>4</v>
      </c>
      <c r="D10" s="383">
        <v>30</v>
      </c>
      <c r="E10" s="385"/>
      <c r="F10" s="206">
        <v>0.08</v>
      </c>
      <c r="G10" s="105">
        <f t="shared" si="0"/>
        <v>0</v>
      </c>
      <c r="H10" s="106">
        <f t="shared" si="1"/>
        <v>0</v>
      </c>
      <c r="I10" s="106">
        <f t="shared" si="2"/>
        <v>0</v>
      </c>
      <c r="J10" s="106">
        <f t="shared" si="3"/>
        <v>0</v>
      </c>
      <c r="K10" s="110"/>
      <c r="L10" s="207"/>
      <c r="M10" s="207"/>
      <c r="N10" s="207"/>
    </row>
    <row r="11" spans="1:15" ht="127.5">
      <c r="A11" s="214" t="s">
        <v>5</v>
      </c>
      <c r="B11" s="386" t="s">
        <v>242</v>
      </c>
      <c r="C11" s="384" t="s">
        <v>4</v>
      </c>
      <c r="D11" s="383">
        <v>60</v>
      </c>
      <c r="E11" s="385"/>
      <c r="F11" s="206">
        <v>0.08</v>
      </c>
      <c r="G11" s="105">
        <f t="shared" si="0"/>
        <v>0</v>
      </c>
      <c r="H11" s="106">
        <f t="shared" si="1"/>
        <v>0</v>
      </c>
      <c r="I11" s="106">
        <f t="shared" si="2"/>
        <v>0</v>
      </c>
      <c r="J11" s="106">
        <f t="shared" si="3"/>
        <v>0</v>
      </c>
      <c r="K11" s="110"/>
      <c r="L11" s="207"/>
      <c r="M11" s="207"/>
      <c r="N11" s="207"/>
    </row>
    <row r="12" spans="1:15" ht="153">
      <c r="A12" s="214" t="s">
        <v>6</v>
      </c>
      <c r="B12" s="372" t="s">
        <v>243</v>
      </c>
      <c r="C12" s="204" t="s">
        <v>4</v>
      </c>
      <c r="D12" s="360">
        <v>20</v>
      </c>
      <c r="E12" s="224"/>
      <c r="F12" s="206">
        <v>0.08</v>
      </c>
      <c r="G12" s="105">
        <f t="shared" si="0"/>
        <v>0</v>
      </c>
      <c r="H12" s="106">
        <f t="shared" si="1"/>
        <v>0</v>
      </c>
      <c r="I12" s="106">
        <f t="shared" si="2"/>
        <v>0</v>
      </c>
      <c r="J12" s="106">
        <f t="shared" si="3"/>
        <v>0</v>
      </c>
      <c r="K12" s="110"/>
      <c r="L12" s="207"/>
      <c r="M12" s="207"/>
      <c r="N12" s="207"/>
    </row>
    <row r="13" spans="1:15" ht="127.5">
      <c r="A13" s="214" t="s">
        <v>18</v>
      </c>
      <c r="B13" s="351" t="s">
        <v>244</v>
      </c>
      <c r="C13" s="204" t="s">
        <v>4</v>
      </c>
      <c r="D13" s="204">
        <v>40</v>
      </c>
      <c r="E13" s="224"/>
      <c r="F13" s="222">
        <v>0.08</v>
      </c>
      <c r="G13" s="105">
        <f t="shared" si="0"/>
        <v>0</v>
      </c>
      <c r="H13" s="106">
        <f t="shared" si="1"/>
        <v>0</v>
      </c>
      <c r="I13" s="106">
        <f t="shared" si="2"/>
        <v>0</v>
      </c>
      <c r="J13" s="106">
        <f t="shared" si="3"/>
        <v>0</v>
      </c>
      <c r="K13" s="110"/>
      <c r="L13" s="207"/>
      <c r="M13" s="207"/>
      <c r="N13" s="207"/>
    </row>
    <row r="14" spans="1:15" ht="15" customHeight="1">
      <c r="A14" s="503" t="s">
        <v>123</v>
      </c>
      <c r="B14" s="504"/>
      <c r="C14" s="504"/>
      <c r="D14" s="504"/>
      <c r="E14" s="504"/>
      <c r="F14" s="505"/>
      <c r="G14" s="505"/>
      <c r="H14" s="208">
        <f>SUM(H8:H13)</f>
        <v>0</v>
      </c>
      <c r="I14" s="348" t="s">
        <v>123</v>
      </c>
      <c r="J14" s="210">
        <f>SUM(J8:J13)</f>
        <v>0</v>
      </c>
      <c r="K14" s="349"/>
      <c r="L14" s="349"/>
      <c r="M14" s="350"/>
    </row>
    <row r="15" spans="1:15">
      <c r="A15" s="87"/>
      <c r="B15" s="476"/>
      <c r="C15" s="476"/>
      <c r="D15" s="476"/>
      <c r="E15" s="89"/>
      <c r="F15" s="89"/>
      <c r="G15" s="86"/>
      <c r="H15" s="86"/>
      <c r="I15" s="117"/>
      <c r="J15" s="117"/>
      <c r="K15" s="118"/>
    </row>
    <row r="16" spans="1:15">
      <c r="B16" s="119"/>
      <c r="C16" s="89"/>
      <c r="D16" s="89"/>
      <c r="E16" s="120"/>
      <c r="F16" s="92"/>
      <c r="G16" s="92"/>
      <c r="H16" s="92"/>
      <c r="I16" s="92"/>
    </row>
    <row r="17" spans="2:9">
      <c r="B17" s="89"/>
      <c r="C17" s="89"/>
      <c r="D17" s="89"/>
      <c r="E17" s="120"/>
      <c r="F17" s="92"/>
      <c r="G17" s="92"/>
      <c r="H17" s="92"/>
      <c r="I17" s="92"/>
    </row>
    <row r="18" spans="2:9">
      <c r="B18" s="89"/>
      <c r="C18" s="89"/>
      <c r="D18" s="89"/>
      <c r="E18" s="120"/>
      <c r="F18" s="92"/>
      <c r="G18" s="92"/>
      <c r="H18" s="92"/>
      <c r="I18" s="92"/>
    </row>
    <row r="19" spans="2:9">
      <c r="B19" s="121"/>
      <c r="C19" s="90"/>
      <c r="D19" s="91"/>
      <c r="E19" s="122"/>
      <c r="F19" s="192"/>
      <c r="G19" s="468" t="s">
        <v>124</v>
      </c>
      <c r="H19" s="468"/>
      <c r="I19" s="468"/>
    </row>
    <row r="20" spans="2:9">
      <c r="B20" s="124" t="s">
        <v>125</v>
      </c>
      <c r="C20" s="125"/>
      <c r="D20" s="90"/>
      <c r="E20" s="122"/>
      <c r="F20" s="192"/>
      <c r="G20" s="468" t="s">
        <v>74</v>
      </c>
      <c r="H20" s="468"/>
      <c r="I20" s="468"/>
    </row>
    <row r="21" spans="2:9">
      <c r="B21" s="126"/>
      <c r="C21" s="90"/>
      <c r="D21" s="90"/>
      <c r="E21" s="120"/>
      <c r="F21" s="92"/>
      <c r="G21" s="92"/>
      <c r="H21" s="92"/>
      <c r="I21" s="92"/>
    </row>
  </sheetData>
  <mergeCells count="8">
    <mergeCell ref="G20:I20"/>
    <mergeCell ref="A1:O1"/>
    <mergeCell ref="D2:J2"/>
    <mergeCell ref="A3:N3"/>
    <mergeCell ref="K5:N5"/>
    <mergeCell ref="A14:G14"/>
    <mergeCell ref="B15:D15"/>
    <mergeCell ref="G19:I19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"/>
  <sheetViews>
    <sheetView showGridLines="0" zoomScaleNormal="100" zoomScaleSheetLayoutView="100" workbookViewId="0">
      <selection activeCell="B5" sqref="B5"/>
    </sheetView>
  </sheetViews>
  <sheetFormatPr defaultRowHeight="14.25"/>
  <cols>
    <col min="1" max="1" width="5.75" style="9" customWidth="1"/>
    <col min="2" max="2" width="42.25" style="9" customWidth="1"/>
    <col min="3" max="3" width="10.25" style="9" customWidth="1"/>
    <col min="4" max="4" width="11.875" style="9" customWidth="1"/>
    <col min="5" max="5" width="13.75" style="9" customWidth="1"/>
    <col min="6" max="6" width="14.25" style="9" customWidth="1"/>
    <col min="7" max="7" width="12.625" style="9" customWidth="1"/>
    <col min="8" max="8" width="14.25" style="9" customWidth="1"/>
    <col min="9" max="9" width="18.5" style="9" customWidth="1"/>
    <col min="10" max="10" width="14.375" style="9" customWidth="1"/>
    <col min="11" max="12" width="21.25" style="9" customWidth="1"/>
    <col min="13" max="13" width="13.375" style="9" customWidth="1"/>
    <col min="14" max="14" width="13" style="9" customWidth="1"/>
    <col min="15" max="256" width="8.5" style="9" customWidth="1"/>
    <col min="257" max="1023" width="8.5" customWidth="1"/>
    <col min="1024" max="1024" width="9" customWidth="1"/>
  </cols>
  <sheetData>
    <row r="1" spans="1:14" s="19" customFormat="1" ht="12.7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s="19" customFormat="1" ht="24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47"/>
    </row>
    <row r="3" spans="1:14" s="22" customFormat="1" ht="38.2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s="23" customFormat="1" ht="1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14" s="23" customFormat="1" ht="35.25" customHeight="1">
      <c r="B5" s="249" t="s">
        <v>197</v>
      </c>
      <c r="C5" s="250"/>
      <c r="D5" s="250"/>
      <c r="E5" s="250"/>
      <c r="F5" s="250"/>
      <c r="G5" s="250"/>
      <c r="H5" s="250"/>
      <c r="I5" s="250"/>
      <c r="J5" s="250"/>
      <c r="K5" s="442" t="s">
        <v>0</v>
      </c>
      <c r="L5" s="443"/>
      <c r="M5" s="443"/>
      <c r="N5" s="444"/>
    </row>
    <row r="6" spans="1:14" s="23" customFormat="1" ht="54" customHeight="1">
      <c r="A6" s="4" t="s">
        <v>13</v>
      </c>
      <c r="B6" s="4" t="s">
        <v>200</v>
      </c>
      <c r="C6" s="31" t="s">
        <v>66</v>
      </c>
      <c r="D6" s="31" t="s">
        <v>1</v>
      </c>
      <c r="E6" s="32" t="s">
        <v>60</v>
      </c>
      <c r="F6" s="31" t="s">
        <v>61</v>
      </c>
      <c r="G6" s="32" t="s">
        <v>2</v>
      </c>
      <c r="H6" s="32" t="s">
        <v>62</v>
      </c>
      <c r="I6" s="32" t="s">
        <v>63</v>
      </c>
      <c r="J6" s="31" t="s">
        <v>64</v>
      </c>
      <c r="K6" s="194" t="s">
        <v>65</v>
      </c>
      <c r="L6" s="45" t="s">
        <v>68</v>
      </c>
      <c r="M6" s="45" t="s">
        <v>67</v>
      </c>
      <c r="N6" s="45" t="s">
        <v>3</v>
      </c>
    </row>
    <row r="7" spans="1:14" s="23" customFormat="1" ht="16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29">
        <v>7</v>
      </c>
      <c r="H7" s="29">
        <v>8</v>
      </c>
      <c r="I7" s="29">
        <v>9</v>
      </c>
      <c r="J7" s="4">
        <v>10</v>
      </c>
      <c r="K7" s="196">
        <v>11</v>
      </c>
      <c r="L7" s="190">
        <v>12</v>
      </c>
      <c r="M7" s="46">
        <v>13</v>
      </c>
      <c r="N7" s="190">
        <v>14</v>
      </c>
    </row>
    <row r="8" spans="1:14" s="2" customFormat="1" ht="93" customHeight="1">
      <c r="A8" s="5" t="s">
        <v>15</v>
      </c>
      <c r="B8" s="230" t="s">
        <v>83</v>
      </c>
      <c r="C8" s="10" t="s">
        <v>4</v>
      </c>
      <c r="D8" s="183">
        <v>10</v>
      </c>
      <c r="E8" s="184"/>
      <c r="F8" s="77">
        <v>0.08</v>
      </c>
      <c r="G8" s="388">
        <f>E8*1.08</f>
        <v>0</v>
      </c>
      <c r="H8" s="388">
        <f>E8*D8</f>
        <v>0</v>
      </c>
      <c r="I8" s="388">
        <f>J8-H8</f>
        <v>0</v>
      </c>
      <c r="J8" s="388">
        <f>G8*D8</f>
        <v>0</v>
      </c>
      <c r="K8" s="30"/>
      <c r="L8" s="27"/>
      <c r="M8" s="27"/>
      <c r="N8" s="27"/>
    </row>
    <row r="9" spans="1:14" s="2" customFormat="1" ht="75" customHeight="1">
      <c r="A9" s="5" t="s">
        <v>16</v>
      </c>
      <c r="B9" s="230" t="s">
        <v>84</v>
      </c>
      <c r="C9" s="10" t="s">
        <v>4</v>
      </c>
      <c r="D9" s="183">
        <v>50</v>
      </c>
      <c r="E9" s="184"/>
      <c r="F9" s="77">
        <v>0.08</v>
      </c>
      <c r="G9" s="388">
        <f t="shared" ref="G9:G15" si="0">E9*1.08</f>
        <v>0</v>
      </c>
      <c r="H9" s="388">
        <f t="shared" ref="H9:H15" si="1">E9*D9</f>
        <v>0</v>
      </c>
      <c r="I9" s="388">
        <f t="shared" ref="I9:I15" si="2">J9-H9</f>
        <v>0</v>
      </c>
      <c r="J9" s="388">
        <f t="shared" ref="J9:J15" si="3">G9*D9</f>
        <v>0</v>
      </c>
      <c r="K9" s="30"/>
      <c r="L9" s="27"/>
      <c r="M9" s="27"/>
      <c r="N9" s="27"/>
    </row>
    <row r="10" spans="1:14" s="2" customFormat="1" ht="54.75" customHeight="1">
      <c r="A10" s="5" t="s">
        <v>17</v>
      </c>
      <c r="B10" s="230" t="s">
        <v>85</v>
      </c>
      <c r="C10" s="10" t="s">
        <v>4</v>
      </c>
      <c r="D10" s="183">
        <v>50</v>
      </c>
      <c r="E10" s="184"/>
      <c r="F10" s="77">
        <v>0.08</v>
      </c>
      <c r="G10" s="388">
        <f t="shared" si="0"/>
        <v>0</v>
      </c>
      <c r="H10" s="388">
        <f t="shared" si="1"/>
        <v>0</v>
      </c>
      <c r="I10" s="388">
        <f t="shared" si="2"/>
        <v>0</v>
      </c>
      <c r="J10" s="388">
        <f t="shared" si="3"/>
        <v>0</v>
      </c>
      <c r="K10" s="30"/>
      <c r="L10" s="27"/>
      <c r="M10" s="27"/>
      <c r="N10" s="27"/>
    </row>
    <row r="11" spans="1:14" s="2" customFormat="1" ht="72" customHeight="1">
      <c r="A11" s="5" t="s">
        <v>5</v>
      </c>
      <c r="B11" s="230" t="s">
        <v>211</v>
      </c>
      <c r="C11" s="10" t="s">
        <v>4</v>
      </c>
      <c r="D11" s="183">
        <v>10</v>
      </c>
      <c r="E11" s="184"/>
      <c r="F11" s="77">
        <v>0.08</v>
      </c>
      <c r="G11" s="388">
        <f t="shared" si="0"/>
        <v>0</v>
      </c>
      <c r="H11" s="388">
        <f t="shared" si="1"/>
        <v>0</v>
      </c>
      <c r="I11" s="388">
        <f t="shared" si="2"/>
        <v>0</v>
      </c>
      <c r="J11" s="388">
        <f t="shared" si="3"/>
        <v>0</v>
      </c>
      <c r="K11" s="30"/>
      <c r="L11" s="27"/>
      <c r="M11" s="27"/>
      <c r="N11" s="27"/>
    </row>
    <row r="12" spans="1:14" s="2" customFormat="1" ht="104.25" customHeight="1">
      <c r="A12" s="5" t="s">
        <v>6</v>
      </c>
      <c r="B12" s="230" t="s">
        <v>212</v>
      </c>
      <c r="C12" s="10" t="s">
        <v>4</v>
      </c>
      <c r="D12" s="183">
        <v>5</v>
      </c>
      <c r="E12" s="184"/>
      <c r="F12" s="77">
        <v>0.08</v>
      </c>
      <c r="G12" s="388">
        <f t="shared" si="0"/>
        <v>0</v>
      </c>
      <c r="H12" s="388">
        <f t="shared" si="1"/>
        <v>0</v>
      </c>
      <c r="I12" s="388">
        <f t="shared" si="2"/>
        <v>0</v>
      </c>
      <c r="J12" s="388">
        <f t="shared" si="3"/>
        <v>0</v>
      </c>
      <c r="K12" s="30"/>
      <c r="L12" s="27"/>
      <c r="M12" s="27"/>
      <c r="N12" s="27"/>
    </row>
    <row r="13" spans="1:14" s="2" customFormat="1" ht="85.5" customHeight="1">
      <c r="A13" s="5" t="s">
        <v>18</v>
      </c>
      <c r="B13" s="230" t="s">
        <v>86</v>
      </c>
      <c r="C13" s="10" t="s">
        <v>4</v>
      </c>
      <c r="D13" s="183">
        <v>3</v>
      </c>
      <c r="E13" s="184"/>
      <c r="F13" s="77">
        <v>0.08</v>
      </c>
      <c r="G13" s="388">
        <f t="shared" si="0"/>
        <v>0</v>
      </c>
      <c r="H13" s="388">
        <f t="shared" si="1"/>
        <v>0</v>
      </c>
      <c r="I13" s="388">
        <f t="shared" si="2"/>
        <v>0</v>
      </c>
      <c r="J13" s="388">
        <f t="shared" si="3"/>
        <v>0</v>
      </c>
      <c r="K13" s="30"/>
      <c r="L13" s="27"/>
      <c r="M13" s="27"/>
      <c r="N13" s="27"/>
    </row>
    <row r="14" spans="1:14" s="2" customFormat="1" ht="74.25" customHeight="1">
      <c r="A14" s="5" t="s">
        <v>8</v>
      </c>
      <c r="B14" s="230" t="s">
        <v>87</v>
      </c>
      <c r="C14" s="10" t="s">
        <v>4</v>
      </c>
      <c r="D14" s="183">
        <v>3</v>
      </c>
      <c r="E14" s="184"/>
      <c r="F14" s="77">
        <v>0.08</v>
      </c>
      <c r="G14" s="388">
        <f t="shared" si="0"/>
        <v>0</v>
      </c>
      <c r="H14" s="388">
        <f t="shared" si="1"/>
        <v>0</v>
      </c>
      <c r="I14" s="388">
        <f t="shared" si="2"/>
        <v>0</v>
      </c>
      <c r="J14" s="388">
        <f t="shared" si="3"/>
        <v>0</v>
      </c>
      <c r="K14" s="30"/>
      <c r="L14" s="27"/>
      <c r="M14" s="27"/>
      <c r="N14" s="27"/>
    </row>
    <row r="15" spans="1:14" s="2" customFormat="1" ht="102" customHeight="1">
      <c r="A15" s="185" t="s">
        <v>7</v>
      </c>
      <c r="B15" s="231" t="s">
        <v>213</v>
      </c>
      <c r="C15" s="14" t="s">
        <v>4</v>
      </c>
      <c r="D15" s="186">
        <v>5</v>
      </c>
      <c r="E15" s="187"/>
      <c r="F15" s="80">
        <v>0.08</v>
      </c>
      <c r="G15" s="390">
        <f t="shared" si="0"/>
        <v>0</v>
      </c>
      <c r="H15" s="390">
        <f t="shared" si="1"/>
        <v>0</v>
      </c>
      <c r="I15" s="390">
        <f t="shared" si="2"/>
        <v>0</v>
      </c>
      <c r="J15" s="390">
        <f t="shared" si="3"/>
        <v>0</v>
      </c>
      <c r="K15" s="30"/>
      <c r="L15" s="27"/>
      <c r="M15" s="27"/>
      <c r="N15" s="27"/>
    </row>
    <row r="16" spans="1:14" s="2" customFormat="1" ht="12.75" customHeight="1">
      <c r="A16" s="446" t="s">
        <v>12</v>
      </c>
      <c r="B16" s="446"/>
      <c r="C16" s="446"/>
      <c r="D16" s="446"/>
      <c r="E16" s="446"/>
      <c r="F16" s="446"/>
      <c r="G16" s="446"/>
      <c r="H16" s="431">
        <f>SUM(H8:H15)</f>
        <v>0</v>
      </c>
      <c r="I16" s="392"/>
      <c r="J16" s="431">
        <f>SUM(J8:J15)</f>
        <v>0</v>
      </c>
      <c r="K16" s="23"/>
      <c r="L16" s="23"/>
      <c r="M16" s="23"/>
      <c r="N16" s="23"/>
    </row>
    <row r="17" spans="1:14" s="2" customFormat="1" ht="12.75" customHeight="1">
      <c r="A17" s="23"/>
      <c r="B17" s="447" t="s">
        <v>72</v>
      </c>
      <c r="C17" s="447"/>
      <c r="D17" s="447"/>
      <c r="E17" s="447"/>
      <c r="F17" s="447"/>
      <c r="G17" s="23"/>
      <c r="H17" s="23"/>
      <c r="I17" s="23"/>
      <c r="J17" s="23"/>
      <c r="K17" s="23"/>
      <c r="L17" s="23"/>
      <c r="M17" s="23"/>
      <c r="N17" s="23"/>
    </row>
    <row r="18" spans="1:14">
      <c r="C18" s="23"/>
      <c r="D18" s="23"/>
      <c r="E18" s="445"/>
      <c r="F18" s="445"/>
      <c r="G18" s="23"/>
      <c r="H18" s="23"/>
      <c r="I18" s="23"/>
      <c r="J18" s="23"/>
      <c r="K18" s="23"/>
    </row>
    <row r="19" spans="1:14">
      <c r="A19" s="23"/>
      <c r="B19" s="445"/>
      <c r="C19" s="445"/>
      <c r="D19" s="23"/>
      <c r="E19" s="445"/>
      <c r="F19" s="445"/>
      <c r="G19" s="23"/>
      <c r="H19" s="23"/>
      <c r="I19" s="23"/>
      <c r="J19" s="23"/>
      <c r="K19" s="23"/>
    </row>
    <row r="20" spans="1:14" ht="40.5" customHeight="1">
      <c r="B20" s="445" t="s">
        <v>78</v>
      </c>
      <c r="C20" s="445"/>
      <c r="D20" s="188"/>
      <c r="E20" s="188"/>
      <c r="F20" s="439" t="s">
        <v>75</v>
      </c>
      <c r="G20" s="439"/>
      <c r="H20" s="439"/>
      <c r="I20" s="439"/>
    </row>
  </sheetData>
  <mergeCells count="10">
    <mergeCell ref="A1:N1"/>
    <mergeCell ref="D2:J2"/>
    <mergeCell ref="A3:N3"/>
    <mergeCell ref="B20:C20"/>
    <mergeCell ref="F20:I20"/>
    <mergeCell ref="B19:C19"/>
    <mergeCell ref="E18:F19"/>
    <mergeCell ref="A16:G16"/>
    <mergeCell ref="K5:N5"/>
    <mergeCell ref="B17:F17"/>
  </mergeCells>
  <printOptions horizontalCentered="1"/>
  <pageMargins left="0.19645669291338602" right="0.19645669291338602" top="0.68897637795275601" bottom="0.68897637795275601" header="0.39370078740157505" footer="0.39370078740157505"/>
  <pageSetup paperSize="9" scale="50" pageOrder="overThenDown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zoomScaleSheetLayoutView="100" workbookViewId="0">
      <selection activeCell="B6" sqref="B6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38.25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>
      <c r="A4" s="86"/>
      <c r="B4" s="340" t="s">
        <v>214</v>
      </c>
      <c r="C4" s="93"/>
      <c r="D4" s="93"/>
      <c r="E4" s="93"/>
      <c r="F4" s="93"/>
      <c r="G4" s="93"/>
      <c r="H4" s="93"/>
      <c r="I4" s="341"/>
      <c r="J4" s="341"/>
      <c r="K4" s="341"/>
    </row>
    <row r="5" spans="1:15" ht="13.5" thickBot="1">
      <c r="B5" s="95" t="s">
        <v>255</v>
      </c>
      <c r="C5" s="95"/>
      <c r="D5" s="95"/>
      <c r="E5" s="95"/>
      <c r="F5" s="95"/>
      <c r="G5" s="96"/>
      <c r="H5" s="91"/>
      <c r="I5" s="91"/>
      <c r="J5" s="91"/>
      <c r="K5" s="91"/>
    </row>
    <row r="6" spans="1:15" ht="13.5" customHeight="1" thickBot="1">
      <c r="B6" s="97" t="s">
        <v>20</v>
      </c>
      <c r="C6" s="98"/>
      <c r="D6" s="98"/>
      <c r="E6" s="98"/>
      <c r="F6" s="99"/>
      <c r="K6" s="470" t="s">
        <v>0</v>
      </c>
      <c r="L6" s="471"/>
      <c r="M6" s="471"/>
      <c r="N6" s="472"/>
    </row>
    <row r="7" spans="1:15" ht="102" customHeight="1">
      <c r="A7" s="171" t="s">
        <v>13</v>
      </c>
      <c r="B7" s="171" t="s">
        <v>126</v>
      </c>
      <c r="C7" s="172" t="s">
        <v>114</v>
      </c>
      <c r="D7" s="171" t="s">
        <v>115</v>
      </c>
      <c r="E7" s="342" t="s">
        <v>60</v>
      </c>
      <c r="F7" s="342" t="s">
        <v>116</v>
      </c>
      <c r="G7" s="343" t="s">
        <v>2</v>
      </c>
      <c r="H7" s="342" t="s">
        <v>117</v>
      </c>
      <c r="I7" s="342" t="s">
        <v>118</v>
      </c>
      <c r="J7" s="344" t="s">
        <v>119</v>
      </c>
      <c r="K7" s="345" t="s">
        <v>120</v>
      </c>
      <c r="L7" s="346" t="s">
        <v>121</v>
      </c>
      <c r="M7" s="346" t="s">
        <v>122</v>
      </c>
      <c r="N7" s="347" t="s">
        <v>3</v>
      </c>
    </row>
    <row r="8" spans="1:15">
      <c r="A8" s="377">
        <v>1</v>
      </c>
      <c r="B8" s="377">
        <v>2</v>
      </c>
      <c r="C8" s="377">
        <v>3</v>
      </c>
      <c r="D8" s="377">
        <v>4</v>
      </c>
      <c r="E8" s="380">
        <v>5</v>
      </c>
      <c r="F8" s="380">
        <v>6</v>
      </c>
      <c r="G8" s="380">
        <v>7</v>
      </c>
      <c r="H8" s="380">
        <v>8</v>
      </c>
      <c r="I8" s="380">
        <v>9</v>
      </c>
      <c r="J8" s="380">
        <v>10</v>
      </c>
      <c r="K8" s="380">
        <v>11</v>
      </c>
      <c r="L8" s="381">
        <v>13</v>
      </c>
      <c r="M8" s="381">
        <v>14</v>
      </c>
      <c r="N8" s="381">
        <v>15</v>
      </c>
    </row>
    <row r="9" spans="1:15" ht="25.5">
      <c r="A9" s="101" t="s">
        <v>15</v>
      </c>
      <c r="B9" s="372" t="s">
        <v>245</v>
      </c>
      <c r="C9" s="205" t="s">
        <v>4</v>
      </c>
      <c r="D9" s="103">
        <v>220</v>
      </c>
      <c r="E9" s="104"/>
      <c r="F9" s="206">
        <v>0.08</v>
      </c>
      <c r="G9" s="105">
        <f>E9*1.08</f>
        <v>0</v>
      </c>
      <c r="H9" s="106">
        <f>E9*D9</f>
        <v>0</v>
      </c>
      <c r="I9" s="106">
        <f>J9-H9</f>
        <v>0</v>
      </c>
      <c r="J9" s="106">
        <f>G9*D9</f>
        <v>0</v>
      </c>
      <c r="K9" s="107"/>
      <c r="L9" s="207"/>
      <c r="M9" s="207"/>
      <c r="N9" s="207"/>
    </row>
    <row r="10" spans="1:15" ht="15" customHeight="1">
      <c r="A10" s="503" t="s">
        <v>123</v>
      </c>
      <c r="B10" s="504"/>
      <c r="C10" s="504"/>
      <c r="D10" s="505"/>
      <c r="E10" s="505"/>
      <c r="F10" s="505"/>
      <c r="G10" s="505"/>
      <c r="H10" s="208">
        <f>SUM(H9)</f>
        <v>0</v>
      </c>
      <c r="I10" s="348" t="s">
        <v>123</v>
      </c>
      <c r="J10" s="210">
        <f>SUM(J9)</f>
        <v>0</v>
      </c>
      <c r="K10" s="349"/>
      <c r="L10" s="349"/>
      <c r="M10" s="350"/>
    </row>
    <row r="11" spans="1:15">
      <c r="A11" s="87"/>
      <c r="B11" s="476"/>
      <c r="C11" s="476"/>
      <c r="D11" s="476"/>
      <c r="E11" s="89"/>
      <c r="F11" s="89"/>
      <c r="G11" s="86"/>
      <c r="H11" s="86"/>
      <c r="I11" s="117"/>
      <c r="J11" s="117"/>
      <c r="K11" s="118"/>
    </row>
    <row r="12" spans="1:15">
      <c r="B12" s="119"/>
      <c r="C12" s="89"/>
      <c r="D12" s="89"/>
      <c r="E12" s="120"/>
      <c r="F12" s="92"/>
      <c r="G12" s="92"/>
      <c r="H12" s="92"/>
      <c r="I12" s="92"/>
    </row>
    <row r="13" spans="1:15">
      <c r="B13" s="89"/>
      <c r="C13" s="89"/>
      <c r="D13" s="89"/>
      <c r="E13" s="120"/>
      <c r="F13" s="92"/>
      <c r="G13" s="92"/>
      <c r="H13" s="92"/>
      <c r="I13" s="92"/>
    </row>
    <row r="14" spans="1:15">
      <c r="B14" s="89"/>
      <c r="C14" s="89"/>
      <c r="D14" s="89"/>
      <c r="E14" s="120"/>
      <c r="F14" s="92"/>
      <c r="G14" s="92"/>
      <c r="H14" s="92"/>
      <c r="I14" s="92"/>
    </row>
    <row r="15" spans="1:15">
      <c r="B15" s="124" t="s">
        <v>272</v>
      </c>
      <c r="C15" s="90"/>
      <c r="D15" s="91"/>
      <c r="E15" s="122"/>
      <c r="F15" s="192"/>
      <c r="G15" s="468" t="s">
        <v>124</v>
      </c>
      <c r="H15" s="468"/>
      <c r="I15" s="468"/>
    </row>
    <row r="16" spans="1:15">
      <c r="B16" s="124"/>
      <c r="C16" s="125"/>
      <c r="D16" s="90"/>
      <c r="E16" s="122"/>
      <c r="F16" s="192"/>
      <c r="G16" s="468" t="s">
        <v>74</v>
      </c>
      <c r="H16" s="468"/>
      <c r="I16" s="468"/>
    </row>
    <row r="17" spans="2:9">
      <c r="B17" s="126"/>
      <c r="C17" s="90"/>
      <c r="D17" s="90"/>
      <c r="E17" s="120"/>
      <c r="F17" s="92"/>
      <c r="G17" s="92"/>
      <c r="H17" s="92"/>
      <c r="I17" s="92"/>
    </row>
  </sheetData>
  <mergeCells count="8">
    <mergeCell ref="G16:I16"/>
    <mergeCell ref="A3:N3"/>
    <mergeCell ref="A1:O1"/>
    <mergeCell ref="D2:J2"/>
    <mergeCell ref="K6:N6"/>
    <mergeCell ref="A10:G10"/>
    <mergeCell ref="B11:D11"/>
    <mergeCell ref="G15:I15"/>
  </mergeCells>
  <pageMargins left="0.7" right="0.7" top="0.75" bottom="0.75" header="0.3" footer="0.3"/>
  <pageSetup paperSize="9" scale="5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Normal="100" zoomScaleSheetLayoutView="100" workbookViewId="0">
      <selection activeCell="B4" sqref="B4"/>
    </sheetView>
  </sheetViews>
  <sheetFormatPr defaultRowHeight="12.75"/>
  <cols>
    <col min="1" max="1" width="9" style="197"/>
    <col min="2" max="2" width="51.875" style="197" customWidth="1"/>
    <col min="3" max="3" width="10" style="197" customWidth="1"/>
    <col min="4" max="4" width="9" style="197"/>
    <col min="5" max="5" width="11.625" style="197" customWidth="1"/>
    <col min="6" max="6" width="8.125" style="197" customWidth="1"/>
    <col min="7" max="7" width="9.875" style="197" bestFit="1" customWidth="1"/>
    <col min="8" max="8" width="16.25" style="197" customWidth="1"/>
    <col min="9" max="9" width="12.25" style="197" customWidth="1"/>
    <col min="10" max="10" width="13" style="197" customWidth="1"/>
    <col min="11" max="11" width="16.25" style="197" customWidth="1"/>
    <col min="12" max="12" width="14" style="197" customWidth="1"/>
    <col min="13" max="13" width="13.875" style="197" customWidth="1"/>
    <col min="14" max="14" width="16.125" style="197" customWidth="1"/>
    <col min="15" max="16384" width="9" style="197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ht="12.75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27" customHeight="1">
      <c r="A3" s="499" t="s">
        <v>127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5" ht="34.5" customHeight="1" thickBot="1">
      <c r="B4" s="95" t="s">
        <v>256</v>
      </c>
      <c r="C4" s="95"/>
      <c r="D4" s="95"/>
      <c r="E4" s="95"/>
      <c r="F4" s="95"/>
      <c r="G4" s="96"/>
      <c r="H4" s="91"/>
      <c r="I4" s="91"/>
      <c r="J4" s="91"/>
      <c r="K4" s="91"/>
    </row>
    <row r="5" spans="1:15" ht="13.5" thickBot="1">
      <c r="B5" s="97" t="s">
        <v>20</v>
      </c>
      <c r="C5" s="98"/>
      <c r="D5" s="98"/>
      <c r="E5" s="98"/>
      <c r="F5" s="99"/>
      <c r="K5" s="470" t="s">
        <v>0</v>
      </c>
      <c r="L5" s="471"/>
      <c r="M5" s="471"/>
      <c r="N5" s="472"/>
    </row>
    <row r="6" spans="1:15" ht="114.75">
      <c r="A6" s="171" t="s">
        <v>13</v>
      </c>
      <c r="B6" s="171" t="s">
        <v>126</v>
      </c>
      <c r="C6" s="172" t="s">
        <v>114</v>
      </c>
      <c r="D6" s="171" t="s">
        <v>115</v>
      </c>
      <c r="E6" s="342" t="s">
        <v>60</v>
      </c>
      <c r="F6" s="342" t="s">
        <v>116</v>
      </c>
      <c r="G6" s="343" t="s">
        <v>2</v>
      </c>
      <c r="H6" s="342" t="s">
        <v>117</v>
      </c>
      <c r="I6" s="342" t="s">
        <v>118</v>
      </c>
      <c r="J6" s="344" t="s">
        <v>119</v>
      </c>
      <c r="K6" s="345" t="s">
        <v>120</v>
      </c>
      <c r="L6" s="346" t="s">
        <v>121</v>
      </c>
      <c r="M6" s="346" t="s">
        <v>122</v>
      </c>
      <c r="N6" s="347" t="s">
        <v>3</v>
      </c>
    </row>
    <row r="7" spans="1:15">
      <c r="A7" s="377">
        <v>1</v>
      </c>
      <c r="B7" s="377">
        <v>2</v>
      </c>
      <c r="C7" s="377">
        <v>3</v>
      </c>
      <c r="D7" s="377">
        <v>4</v>
      </c>
      <c r="E7" s="380">
        <v>5</v>
      </c>
      <c r="F7" s="380">
        <v>6</v>
      </c>
      <c r="G7" s="380">
        <v>7</v>
      </c>
      <c r="H7" s="380">
        <v>8</v>
      </c>
      <c r="I7" s="380">
        <v>9</v>
      </c>
      <c r="J7" s="380">
        <v>10</v>
      </c>
      <c r="K7" s="380">
        <v>11</v>
      </c>
      <c r="L7" s="381">
        <v>13</v>
      </c>
      <c r="M7" s="381">
        <v>14</v>
      </c>
      <c r="N7" s="381">
        <v>15</v>
      </c>
    </row>
    <row r="8" spans="1:15" ht="127.5">
      <c r="A8" s="101" t="s">
        <v>15</v>
      </c>
      <c r="B8" s="372" t="s">
        <v>246</v>
      </c>
      <c r="C8" s="360" t="s">
        <v>4</v>
      </c>
      <c r="D8" s="387">
        <v>300</v>
      </c>
      <c r="E8" s="223"/>
      <c r="F8" s="206">
        <v>0.08</v>
      </c>
      <c r="G8" s="105">
        <f>E8*1.08</f>
        <v>0</v>
      </c>
      <c r="H8" s="106">
        <f>E8*D8</f>
        <v>0</v>
      </c>
      <c r="I8" s="106">
        <f>J8-H8</f>
        <v>0</v>
      </c>
      <c r="J8" s="106">
        <f>G8*D8</f>
        <v>0</v>
      </c>
      <c r="K8" s="107"/>
      <c r="L8" s="207"/>
      <c r="M8" s="207"/>
      <c r="N8" s="207"/>
    </row>
    <row r="9" spans="1:15" ht="62.25" customHeight="1">
      <c r="A9" s="109" t="s">
        <v>16</v>
      </c>
      <c r="B9" s="351" t="s">
        <v>247</v>
      </c>
      <c r="C9" s="204" t="s">
        <v>4</v>
      </c>
      <c r="D9" s="204">
        <v>60</v>
      </c>
      <c r="E9" s="224"/>
      <c r="F9" s="206">
        <v>0.08</v>
      </c>
      <c r="G9" s="105">
        <f>E9*1.08</f>
        <v>0</v>
      </c>
      <c r="H9" s="106">
        <f>E9*D9</f>
        <v>0</v>
      </c>
      <c r="I9" s="106">
        <f t="shared" ref="I9:I10" si="0">J9-H9</f>
        <v>0</v>
      </c>
      <c r="J9" s="106">
        <f t="shared" ref="J9:J10" si="1">G9*D9</f>
        <v>0</v>
      </c>
      <c r="K9" s="110"/>
      <c r="L9" s="207"/>
      <c r="M9" s="207"/>
      <c r="N9" s="207"/>
    </row>
    <row r="10" spans="1:15" ht="51">
      <c r="A10" s="220" t="s">
        <v>17</v>
      </c>
      <c r="B10" s="351" t="s">
        <v>248</v>
      </c>
      <c r="C10" s="204" t="s">
        <v>4</v>
      </c>
      <c r="D10" s="204">
        <v>150</v>
      </c>
      <c r="E10" s="224"/>
      <c r="F10" s="206">
        <v>0.08</v>
      </c>
      <c r="G10" s="105">
        <f>E10*1.08</f>
        <v>0</v>
      </c>
      <c r="H10" s="106">
        <f>E10*D10</f>
        <v>0</v>
      </c>
      <c r="I10" s="106">
        <f t="shared" si="0"/>
        <v>0</v>
      </c>
      <c r="J10" s="106">
        <f t="shared" si="1"/>
        <v>0</v>
      </c>
      <c r="K10" s="110"/>
      <c r="L10" s="207"/>
      <c r="M10" s="207"/>
      <c r="N10" s="207"/>
    </row>
    <row r="11" spans="1:15">
      <c r="A11" s="503" t="s">
        <v>123</v>
      </c>
      <c r="B11" s="504"/>
      <c r="C11" s="504"/>
      <c r="D11" s="505"/>
      <c r="E11" s="505"/>
      <c r="F11" s="505"/>
      <c r="G11" s="505"/>
      <c r="H11" s="208">
        <f>SUM(H8:H10)</f>
        <v>0</v>
      </c>
      <c r="I11" s="348" t="s">
        <v>123</v>
      </c>
      <c r="J11" s="210">
        <f>SUM(J8:J10)</f>
        <v>0</v>
      </c>
      <c r="K11" s="349"/>
      <c r="L11" s="349"/>
      <c r="M11" s="350"/>
    </row>
    <row r="12" spans="1:15">
      <c r="A12" s="87"/>
      <c r="B12" s="476"/>
      <c r="C12" s="476"/>
      <c r="D12" s="476"/>
      <c r="E12" s="89"/>
      <c r="F12" s="89"/>
      <c r="G12" s="86"/>
      <c r="H12" s="86"/>
      <c r="I12" s="117"/>
      <c r="J12" s="117"/>
      <c r="K12" s="118"/>
    </row>
    <row r="13" spans="1:15">
      <c r="B13" s="119"/>
      <c r="C13" s="89"/>
      <c r="D13" s="89"/>
      <c r="E13" s="120"/>
      <c r="F13" s="92"/>
      <c r="G13" s="92"/>
      <c r="H13" s="92"/>
      <c r="I13" s="92"/>
    </row>
    <row r="14" spans="1:15">
      <c r="B14" s="89"/>
      <c r="C14" s="89"/>
      <c r="D14" s="89"/>
      <c r="E14" s="120"/>
      <c r="F14" s="92"/>
      <c r="G14" s="92"/>
      <c r="H14" s="92"/>
      <c r="I14" s="92"/>
    </row>
    <row r="15" spans="1:15">
      <c r="B15" s="89"/>
      <c r="C15" s="89"/>
      <c r="D15" s="89"/>
      <c r="E15" s="120"/>
      <c r="F15" s="92"/>
      <c r="G15" s="92"/>
      <c r="H15" s="92"/>
      <c r="I15" s="92"/>
    </row>
    <row r="16" spans="1:15">
      <c r="B16" s="124" t="s">
        <v>273</v>
      </c>
      <c r="C16" s="90"/>
      <c r="D16" s="91"/>
      <c r="E16" s="122"/>
      <c r="F16" s="192"/>
      <c r="G16" s="468" t="s">
        <v>124</v>
      </c>
      <c r="H16" s="468"/>
      <c r="I16" s="468"/>
    </row>
    <row r="17" spans="2:9">
      <c r="B17" s="124"/>
      <c r="C17" s="125"/>
      <c r="D17" s="90"/>
      <c r="E17" s="122"/>
      <c r="F17" s="192"/>
      <c r="G17" s="468" t="s">
        <v>74</v>
      </c>
      <c r="H17" s="468"/>
      <c r="I17" s="468"/>
    </row>
    <row r="18" spans="2:9">
      <c r="B18" s="126"/>
      <c r="C18" s="90"/>
      <c r="D18" s="90"/>
      <c r="E18" s="120"/>
      <c r="F18" s="92"/>
      <c r="G18" s="92"/>
      <c r="H18" s="92"/>
      <c r="I18" s="92"/>
    </row>
  </sheetData>
  <mergeCells count="8">
    <mergeCell ref="G17:I17"/>
    <mergeCell ref="A1:O1"/>
    <mergeCell ref="D2:J2"/>
    <mergeCell ref="A3:N3"/>
    <mergeCell ref="K5:N5"/>
    <mergeCell ref="A11:G11"/>
    <mergeCell ref="B12:D12"/>
    <mergeCell ref="G16:I16"/>
  </mergeCells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selection activeCell="B5" sqref="B5"/>
    </sheetView>
  </sheetViews>
  <sheetFormatPr defaultRowHeight="14.25"/>
  <cols>
    <col min="1" max="1" width="5.125" style="72" customWidth="1"/>
    <col min="2" max="2" width="42.25" style="430" customWidth="1"/>
    <col min="3" max="3" width="10.25" style="72" customWidth="1"/>
    <col min="4" max="4" width="11.875" style="72" customWidth="1"/>
    <col min="5" max="5" width="12.5" style="72" customWidth="1"/>
    <col min="6" max="6" width="10.125" style="72" customWidth="1"/>
    <col min="7" max="7" width="12.625" style="72" customWidth="1"/>
    <col min="8" max="8" width="14.25" style="72" customWidth="1"/>
    <col min="9" max="9" width="19" style="72" customWidth="1"/>
    <col min="10" max="10" width="14.375" style="72" customWidth="1"/>
    <col min="11" max="11" width="17.5" style="72" customWidth="1"/>
    <col min="12" max="12" width="19.875" style="72" customWidth="1"/>
    <col min="13" max="13" width="16.5" style="72" customWidth="1"/>
    <col min="14" max="14" width="13.875" style="72" customWidth="1"/>
    <col min="15" max="15" width="8.375" style="72" customWidth="1"/>
    <col min="16" max="1023" width="8.375" customWidth="1"/>
  </cols>
  <sheetData>
    <row r="1" spans="1:15" s="19" customFormat="1" ht="12.7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s="19" customFormat="1" ht="24" customHeight="1">
      <c r="A2" s="247" t="s">
        <v>258</v>
      </c>
      <c r="B2" s="424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s="22" customFormat="1" ht="33.7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5" s="23" customFormat="1" ht="1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15" s="23" customFormat="1" ht="33" customHeight="1">
      <c r="B5" s="249" t="s">
        <v>198</v>
      </c>
      <c r="C5" s="250"/>
      <c r="D5" s="250"/>
      <c r="E5" s="250"/>
      <c r="F5" s="250"/>
      <c r="G5" s="250"/>
      <c r="H5" s="250"/>
      <c r="I5" s="250"/>
      <c r="J5" s="250"/>
      <c r="K5" s="442" t="s">
        <v>0</v>
      </c>
      <c r="L5" s="443"/>
      <c r="M5" s="443"/>
      <c r="N5" s="444"/>
    </row>
    <row r="6" spans="1:15" s="23" customFormat="1" ht="54" customHeight="1">
      <c r="A6" s="4" t="s">
        <v>13</v>
      </c>
      <c r="B6" s="425" t="s">
        <v>200</v>
      </c>
      <c r="C6" s="31" t="s">
        <v>66</v>
      </c>
      <c r="D6" s="31" t="s">
        <v>1</v>
      </c>
      <c r="E6" s="32" t="s">
        <v>60</v>
      </c>
      <c r="F6" s="31" t="s">
        <v>61</v>
      </c>
      <c r="G6" s="32" t="s">
        <v>2</v>
      </c>
      <c r="H6" s="32" t="s">
        <v>62</v>
      </c>
      <c r="I6" s="32" t="s">
        <v>63</v>
      </c>
      <c r="J6" s="31" t="s">
        <v>64</v>
      </c>
      <c r="K6" s="194" t="s">
        <v>65</v>
      </c>
      <c r="L6" s="45" t="s">
        <v>68</v>
      </c>
      <c r="M6" s="45" t="s">
        <v>67</v>
      </c>
      <c r="N6" s="45" t="s">
        <v>3</v>
      </c>
    </row>
    <row r="7" spans="1:15" s="23" customFormat="1" ht="16.5" customHeight="1">
      <c r="A7" s="251">
        <v>1</v>
      </c>
      <c r="B7" s="426">
        <v>2</v>
      </c>
      <c r="C7" s="251">
        <v>3</v>
      </c>
      <c r="D7" s="251">
        <v>4</v>
      </c>
      <c r="E7" s="251">
        <v>5</v>
      </c>
      <c r="F7" s="251">
        <v>6</v>
      </c>
      <c r="G7" s="251">
        <v>7</v>
      </c>
      <c r="H7" s="251">
        <v>8</v>
      </c>
      <c r="I7" s="251">
        <v>9</v>
      </c>
      <c r="J7" s="251">
        <v>10</v>
      </c>
      <c r="K7" s="403">
        <v>11</v>
      </c>
      <c r="L7" s="258">
        <v>12</v>
      </c>
      <c r="M7" s="259">
        <v>13</v>
      </c>
      <c r="N7" s="258">
        <v>14</v>
      </c>
    </row>
    <row r="8" spans="1:15" ht="25.5">
      <c r="A8" s="24" t="s">
        <v>15</v>
      </c>
      <c r="B8" s="427" t="s">
        <v>151</v>
      </c>
      <c r="C8" s="404" t="s">
        <v>4</v>
      </c>
      <c r="D8" s="405">
        <v>100</v>
      </c>
      <c r="E8" s="7"/>
      <c r="F8" s="78">
        <v>0.08</v>
      </c>
      <c r="G8" s="406">
        <f>E8*1.08</f>
        <v>0</v>
      </c>
      <c r="H8" s="407">
        <f>D8*E8</f>
        <v>0</v>
      </c>
      <c r="I8" s="406">
        <f>J8-H8</f>
        <v>0</v>
      </c>
      <c r="J8" s="406">
        <f>D8*G8</f>
        <v>0</v>
      </c>
      <c r="K8" s="408"/>
      <c r="L8" s="290"/>
      <c r="M8" s="290"/>
      <c r="N8" s="290"/>
    </row>
    <row r="9" spans="1:15" ht="38.25">
      <c r="A9" s="24" t="s">
        <v>16</v>
      </c>
      <c r="B9" s="427" t="s">
        <v>152</v>
      </c>
      <c r="C9" s="404" t="s">
        <v>4</v>
      </c>
      <c r="D9" s="409">
        <v>100</v>
      </c>
      <c r="E9" s="7"/>
      <c r="F9" s="78">
        <v>0.08</v>
      </c>
      <c r="G9" s="406">
        <f t="shared" ref="G9:G23" si="0">E9*1.08</f>
        <v>0</v>
      </c>
      <c r="H9" s="407">
        <f>D9*E9</f>
        <v>0</v>
      </c>
      <c r="I9" s="406">
        <f t="shared" ref="I9:I23" si="1">J9-H9</f>
        <v>0</v>
      </c>
      <c r="J9" s="406">
        <f t="shared" ref="J9:J23" si="2">D9*G9</f>
        <v>0</v>
      </c>
      <c r="K9" s="408"/>
      <c r="L9" s="290"/>
      <c r="M9" s="290"/>
      <c r="N9" s="290"/>
    </row>
    <row r="10" spans="1:15" ht="42.75" customHeight="1">
      <c r="A10" s="24" t="s">
        <v>17</v>
      </c>
      <c r="B10" s="427" t="s">
        <v>153</v>
      </c>
      <c r="C10" s="404" t="s">
        <v>4</v>
      </c>
      <c r="D10" s="409">
        <v>100</v>
      </c>
      <c r="E10" s="7"/>
      <c r="F10" s="78">
        <v>0.08</v>
      </c>
      <c r="G10" s="406">
        <f t="shared" si="0"/>
        <v>0</v>
      </c>
      <c r="H10" s="407">
        <f t="shared" ref="H10:H23" si="3">D10*E10</f>
        <v>0</v>
      </c>
      <c r="I10" s="406">
        <f t="shared" si="1"/>
        <v>0</v>
      </c>
      <c r="J10" s="406">
        <f t="shared" si="2"/>
        <v>0</v>
      </c>
      <c r="K10" s="408"/>
      <c r="L10" s="290"/>
      <c r="M10" s="290"/>
      <c r="N10" s="290"/>
    </row>
    <row r="11" spans="1:15" ht="41.25" customHeight="1">
      <c r="A11" s="24" t="s">
        <v>5</v>
      </c>
      <c r="B11" s="427" t="s">
        <v>154</v>
      </c>
      <c r="C11" s="404" t="s">
        <v>4</v>
      </c>
      <c r="D11" s="409">
        <v>100</v>
      </c>
      <c r="E11" s="7"/>
      <c r="F11" s="78">
        <v>0.08</v>
      </c>
      <c r="G11" s="406">
        <f t="shared" si="0"/>
        <v>0</v>
      </c>
      <c r="H11" s="407">
        <f t="shared" si="3"/>
        <v>0</v>
      </c>
      <c r="I11" s="406">
        <f t="shared" si="1"/>
        <v>0</v>
      </c>
      <c r="J11" s="406">
        <f t="shared" si="2"/>
        <v>0</v>
      </c>
      <c r="K11" s="408"/>
      <c r="L11" s="290"/>
      <c r="M11" s="290"/>
      <c r="N11" s="290"/>
    </row>
    <row r="12" spans="1:15" ht="42.75" customHeight="1">
      <c r="A12" s="24" t="s">
        <v>6</v>
      </c>
      <c r="B12" s="427" t="s">
        <v>155</v>
      </c>
      <c r="C12" s="404" t="s">
        <v>4</v>
      </c>
      <c r="D12" s="409">
        <v>100</v>
      </c>
      <c r="E12" s="7"/>
      <c r="F12" s="78">
        <v>0.08</v>
      </c>
      <c r="G12" s="406">
        <f t="shared" si="0"/>
        <v>0</v>
      </c>
      <c r="H12" s="407">
        <f t="shared" si="3"/>
        <v>0</v>
      </c>
      <c r="I12" s="406">
        <f t="shared" si="1"/>
        <v>0</v>
      </c>
      <c r="J12" s="406">
        <f t="shared" si="2"/>
        <v>0</v>
      </c>
      <c r="K12" s="408"/>
      <c r="L12" s="290"/>
      <c r="M12" s="290"/>
      <c r="N12" s="290"/>
    </row>
    <row r="13" spans="1:15" ht="42.75" customHeight="1">
      <c r="A13" s="24" t="s">
        <v>18</v>
      </c>
      <c r="B13" s="427" t="s">
        <v>156</v>
      </c>
      <c r="C13" s="404" t="s">
        <v>4</v>
      </c>
      <c r="D13" s="410">
        <v>100</v>
      </c>
      <c r="E13" s="15"/>
      <c r="F13" s="78">
        <v>0.08</v>
      </c>
      <c r="G13" s="406">
        <f t="shared" si="0"/>
        <v>0</v>
      </c>
      <c r="H13" s="407">
        <f t="shared" si="3"/>
        <v>0</v>
      </c>
      <c r="I13" s="406">
        <f t="shared" si="1"/>
        <v>0</v>
      </c>
      <c r="J13" s="406">
        <f t="shared" si="2"/>
        <v>0</v>
      </c>
      <c r="K13" s="408"/>
      <c r="L13" s="290"/>
      <c r="M13" s="290"/>
      <c r="N13" s="290"/>
    </row>
    <row r="14" spans="1:15" ht="42.75" customHeight="1">
      <c r="A14" s="24" t="s">
        <v>8</v>
      </c>
      <c r="B14" s="427" t="s">
        <v>157</v>
      </c>
      <c r="C14" s="404" t="s">
        <v>4</v>
      </c>
      <c r="D14" s="410">
        <v>100</v>
      </c>
      <c r="E14" s="15"/>
      <c r="F14" s="78">
        <v>0.08</v>
      </c>
      <c r="G14" s="406">
        <f t="shared" si="0"/>
        <v>0</v>
      </c>
      <c r="H14" s="407">
        <f t="shared" si="3"/>
        <v>0</v>
      </c>
      <c r="I14" s="406">
        <f t="shared" si="1"/>
        <v>0</v>
      </c>
      <c r="J14" s="406">
        <f t="shared" si="2"/>
        <v>0</v>
      </c>
      <c r="K14" s="408"/>
      <c r="L14" s="290"/>
      <c r="M14" s="290"/>
      <c r="N14" s="290"/>
    </row>
    <row r="15" spans="1:15" ht="42.75" customHeight="1">
      <c r="A15" s="24" t="s">
        <v>7</v>
      </c>
      <c r="B15" s="427" t="s">
        <v>158</v>
      </c>
      <c r="C15" s="404" t="s">
        <v>4</v>
      </c>
      <c r="D15" s="410">
        <v>100</v>
      </c>
      <c r="E15" s="15"/>
      <c r="F15" s="78">
        <v>0.08</v>
      </c>
      <c r="G15" s="406">
        <f t="shared" si="0"/>
        <v>0</v>
      </c>
      <c r="H15" s="407">
        <f t="shared" si="3"/>
        <v>0</v>
      </c>
      <c r="I15" s="406">
        <f t="shared" si="1"/>
        <v>0</v>
      </c>
      <c r="J15" s="406">
        <f t="shared" si="2"/>
        <v>0</v>
      </c>
      <c r="K15" s="408"/>
      <c r="L15" s="290"/>
      <c r="M15" s="290"/>
      <c r="N15" s="290"/>
    </row>
    <row r="16" spans="1:15" ht="51">
      <c r="A16" s="24" t="s">
        <v>50</v>
      </c>
      <c r="B16" s="427" t="s">
        <v>159</v>
      </c>
      <c r="C16" s="404" t="s">
        <v>4</v>
      </c>
      <c r="D16" s="410">
        <v>100</v>
      </c>
      <c r="E16" s="15"/>
      <c r="F16" s="78">
        <v>0.08</v>
      </c>
      <c r="G16" s="406">
        <f t="shared" si="0"/>
        <v>0</v>
      </c>
      <c r="H16" s="407">
        <f t="shared" si="3"/>
        <v>0</v>
      </c>
      <c r="I16" s="406">
        <f t="shared" si="1"/>
        <v>0</v>
      </c>
      <c r="J16" s="406">
        <f t="shared" si="2"/>
        <v>0</v>
      </c>
      <c r="K16" s="408"/>
      <c r="L16" s="290"/>
      <c r="M16" s="290"/>
      <c r="N16" s="290"/>
    </row>
    <row r="17" spans="1:14" ht="42.75" customHeight="1">
      <c r="A17" s="24" t="s">
        <v>10</v>
      </c>
      <c r="B17" s="427" t="s">
        <v>160</v>
      </c>
      <c r="C17" s="404" t="s">
        <v>4</v>
      </c>
      <c r="D17" s="410">
        <v>100</v>
      </c>
      <c r="E17" s="15"/>
      <c r="F17" s="78">
        <v>0.08</v>
      </c>
      <c r="G17" s="406">
        <f t="shared" si="0"/>
        <v>0</v>
      </c>
      <c r="H17" s="407">
        <f t="shared" si="3"/>
        <v>0</v>
      </c>
      <c r="I17" s="406">
        <f t="shared" si="1"/>
        <v>0</v>
      </c>
      <c r="J17" s="406">
        <f t="shared" si="2"/>
        <v>0</v>
      </c>
      <c r="K17" s="408"/>
      <c r="L17" s="290"/>
      <c r="M17" s="290"/>
      <c r="N17" s="290"/>
    </row>
    <row r="18" spans="1:14" ht="66.75" customHeight="1">
      <c r="A18" s="24" t="s">
        <v>49</v>
      </c>
      <c r="B18" s="427" t="s">
        <v>161</v>
      </c>
      <c r="C18" s="404" t="s">
        <v>4</v>
      </c>
      <c r="D18" s="410">
        <v>100</v>
      </c>
      <c r="E18" s="15"/>
      <c r="F18" s="78">
        <v>0.08</v>
      </c>
      <c r="G18" s="406">
        <f t="shared" si="0"/>
        <v>0</v>
      </c>
      <c r="H18" s="407">
        <f t="shared" si="3"/>
        <v>0</v>
      </c>
      <c r="I18" s="406">
        <f t="shared" si="1"/>
        <v>0</v>
      </c>
      <c r="J18" s="406">
        <f t="shared" si="2"/>
        <v>0</v>
      </c>
      <c r="K18" s="408"/>
      <c r="L18" s="290"/>
      <c r="M18" s="290"/>
      <c r="N18" s="290"/>
    </row>
    <row r="19" spans="1:14" ht="42.75" customHeight="1">
      <c r="A19" s="24" t="s">
        <v>48</v>
      </c>
      <c r="B19" s="427" t="s">
        <v>162</v>
      </c>
      <c r="C19" s="404" t="s">
        <v>4</v>
      </c>
      <c r="D19" s="410">
        <v>5</v>
      </c>
      <c r="E19" s="15"/>
      <c r="F19" s="78">
        <v>0.08</v>
      </c>
      <c r="G19" s="406">
        <f t="shared" si="0"/>
        <v>0</v>
      </c>
      <c r="H19" s="407">
        <f t="shared" si="3"/>
        <v>0</v>
      </c>
      <c r="I19" s="406">
        <f t="shared" si="1"/>
        <v>0</v>
      </c>
      <c r="J19" s="406">
        <f t="shared" si="2"/>
        <v>0</v>
      </c>
      <c r="K19" s="408"/>
      <c r="L19" s="290"/>
      <c r="M19" s="290"/>
      <c r="N19" s="290"/>
    </row>
    <row r="20" spans="1:14" ht="27" customHeight="1">
      <c r="A20" s="24" t="s">
        <v>47</v>
      </c>
      <c r="B20" s="428" t="s">
        <v>163</v>
      </c>
      <c r="C20" s="404" t="s">
        <v>4</v>
      </c>
      <c r="D20" s="410">
        <v>4</v>
      </c>
      <c r="E20" s="15"/>
      <c r="F20" s="78">
        <v>0.08</v>
      </c>
      <c r="G20" s="406">
        <f t="shared" si="0"/>
        <v>0</v>
      </c>
      <c r="H20" s="407">
        <f t="shared" si="3"/>
        <v>0</v>
      </c>
      <c r="I20" s="406">
        <f t="shared" si="1"/>
        <v>0</v>
      </c>
      <c r="J20" s="406">
        <f t="shared" si="2"/>
        <v>0</v>
      </c>
      <c r="K20" s="408"/>
      <c r="L20" s="290"/>
      <c r="M20" s="290"/>
      <c r="N20" s="290"/>
    </row>
    <row r="21" spans="1:14" ht="27" customHeight="1">
      <c r="A21" s="24" t="s">
        <v>46</v>
      </c>
      <c r="B21" s="428" t="s">
        <v>164</v>
      </c>
      <c r="C21" s="404" t="s">
        <v>4</v>
      </c>
      <c r="D21" s="410">
        <v>4</v>
      </c>
      <c r="E21" s="15"/>
      <c r="F21" s="78">
        <v>0.08</v>
      </c>
      <c r="G21" s="406">
        <f t="shared" si="0"/>
        <v>0</v>
      </c>
      <c r="H21" s="407">
        <f t="shared" si="3"/>
        <v>0</v>
      </c>
      <c r="I21" s="406">
        <f t="shared" si="1"/>
        <v>0</v>
      </c>
      <c r="J21" s="406">
        <f t="shared" si="2"/>
        <v>0</v>
      </c>
      <c r="K21" s="408"/>
      <c r="L21" s="290"/>
      <c r="M21" s="290"/>
      <c r="N21" s="290"/>
    </row>
    <row r="22" spans="1:14" ht="25.5">
      <c r="A22" s="147" t="s">
        <v>45</v>
      </c>
      <c r="B22" s="429" t="s">
        <v>165</v>
      </c>
      <c r="C22" s="411" t="s">
        <v>4</v>
      </c>
      <c r="D22" s="410">
        <v>4000</v>
      </c>
      <c r="E22" s="15"/>
      <c r="F22" s="79">
        <v>0.08</v>
      </c>
      <c r="G22" s="412">
        <f t="shared" si="0"/>
        <v>0</v>
      </c>
      <c r="H22" s="413">
        <f t="shared" si="3"/>
        <v>0</v>
      </c>
      <c r="I22" s="412">
        <f t="shared" si="1"/>
        <v>0</v>
      </c>
      <c r="J22" s="412">
        <f t="shared" si="2"/>
        <v>0</v>
      </c>
      <c r="K22" s="414"/>
      <c r="L22" s="415"/>
      <c r="M22" s="415"/>
      <c r="N22" s="415"/>
    </row>
    <row r="23" spans="1:14" ht="76.5">
      <c r="A23" s="40" t="s">
        <v>24</v>
      </c>
      <c r="B23" s="427" t="s">
        <v>166</v>
      </c>
      <c r="C23" s="416" t="s">
        <v>4</v>
      </c>
      <c r="D23" s="416">
        <v>2000</v>
      </c>
      <c r="E23" s="148"/>
      <c r="F23" s="81">
        <v>0.08</v>
      </c>
      <c r="G23" s="417">
        <f t="shared" si="0"/>
        <v>0</v>
      </c>
      <c r="H23" s="418">
        <f t="shared" si="3"/>
        <v>0</v>
      </c>
      <c r="I23" s="417">
        <f t="shared" si="1"/>
        <v>0</v>
      </c>
      <c r="J23" s="417">
        <f t="shared" si="2"/>
        <v>0</v>
      </c>
      <c r="K23" s="290"/>
      <c r="L23" s="290"/>
      <c r="M23" s="290"/>
      <c r="N23" s="290"/>
    </row>
    <row r="24" spans="1:14" ht="14.25" customHeight="1">
      <c r="A24" s="448" t="s">
        <v>23</v>
      </c>
      <c r="B24" s="448"/>
      <c r="C24" s="448"/>
      <c r="D24" s="448"/>
      <c r="E24" s="448"/>
      <c r="F24" s="419"/>
      <c r="G24" s="420"/>
      <c r="H24" s="420">
        <f>SUM(H8:H22)</f>
        <v>0</v>
      </c>
      <c r="I24" s="420">
        <f>SUM(I8:I12)</f>
        <v>0</v>
      </c>
      <c r="J24" s="421">
        <f>SUM(J8:J22)</f>
        <v>0</v>
      </c>
    </row>
    <row r="25" spans="1:14">
      <c r="D25" s="422"/>
      <c r="E25" s="423"/>
    </row>
    <row r="26" spans="1:14">
      <c r="E26" s="423"/>
    </row>
    <row r="27" spans="1:14">
      <c r="E27" s="423"/>
    </row>
    <row r="28" spans="1:14" ht="12.75" customHeight="1">
      <c r="B28" s="445" t="s">
        <v>78</v>
      </c>
      <c r="C28" s="445"/>
      <c r="E28" s="18"/>
      <c r="F28" s="445" t="s">
        <v>19</v>
      </c>
      <c r="G28" s="445"/>
    </row>
    <row r="29" spans="1:14" ht="12.75" customHeight="1">
      <c r="B29" s="11"/>
      <c r="C29" s="11"/>
      <c r="D29" s="23"/>
      <c r="E29" s="18"/>
      <c r="F29" s="445" t="s">
        <v>74</v>
      </c>
      <c r="G29" s="445"/>
    </row>
    <row r="30" spans="1:14">
      <c r="D30" s="23"/>
      <c r="E30" s="423"/>
    </row>
    <row r="31" spans="1:14">
      <c r="E31" s="423"/>
    </row>
    <row r="32" spans="1:14">
      <c r="E32" s="423"/>
    </row>
    <row r="33" spans="5:5">
      <c r="E33" s="423"/>
    </row>
    <row r="34" spans="5:5">
      <c r="E34" s="423"/>
    </row>
    <row r="35" spans="5:5">
      <c r="E35" s="423"/>
    </row>
    <row r="36" spans="5:5">
      <c r="E36" s="423"/>
    </row>
    <row r="37" spans="5:5">
      <c r="E37" s="423"/>
    </row>
    <row r="38" spans="5:5">
      <c r="E38" s="423"/>
    </row>
    <row r="39" spans="5:5">
      <c r="E39" s="423"/>
    </row>
    <row r="40" spans="5:5">
      <c r="E40" s="423"/>
    </row>
    <row r="41" spans="5:5">
      <c r="E41" s="423"/>
    </row>
    <row r="42" spans="5:5">
      <c r="E42" s="423"/>
    </row>
    <row r="43" spans="5:5">
      <c r="E43" s="423"/>
    </row>
    <row r="44" spans="5:5">
      <c r="E44" s="423"/>
    </row>
    <row r="45" spans="5:5">
      <c r="E45" s="423"/>
    </row>
    <row r="46" spans="5:5">
      <c r="E46" s="423"/>
    </row>
    <row r="47" spans="5:5">
      <c r="E47" s="423"/>
    </row>
    <row r="48" spans="5:5">
      <c r="E48" s="423"/>
    </row>
    <row r="49" spans="5:5">
      <c r="E49" s="423"/>
    </row>
    <row r="50" spans="5:5">
      <c r="E50" s="423"/>
    </row>
    <row r="51" spans="5:5">
      <c r="E51" s="423"/>
    </row>
    <row r="52" spans="5:5">
      <c r="E52" s="423"/>
    </row>
    <row r="53" spans="5:5">
      <c r="E53" s="423"/>
    </row>
    <row r="54" spans="5:5">
      <c r="E54" s="423"/>
    </row>
    <row r="55" spans="5:5">
      <c r="E55" s="423"/>
    </row>
    <row r="56" spans="5:5">
      <c r="E56" s="423"/>
    </row>
    <row r="57" spans="5:5">
      <c r="E57" s="423"/>
    </row>
    <row r="58" spans="5:5">
      <c r="E58" s="423"/>
    </row>
    <row r="59" spans="5:5">
      <c r="E59" s="423"/>
    </row>
    <row r="60" spans="5:5">
      <c r="E60" s="423"/>
    </row>
    <row r="61" spans="5:5">
      <c r="E61" s="423"/>
    </row>
    <row r="62" spans="5:5">
      <c r="E62" s="423"/>
    </row>
    <row r="63" spans="5:5">
      <c r="E63" s="423"/>
    </row>
  </sheetData>
  <mergeCells count="8">
    <mergeCell ref="A1:O1"/>
    <mergeCell ref="D2:J2"/>
    <mergeCell ref="A3:N3"/>
    <mergeCell ref="F29:G29"/>
    <mergeCell ref="A24:E24"/>
    <mergeCell ref="K5:N5"/>
    <mergeCell ref="B28:C28"/>
    <mergeCell ref="F28:G28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Normal="100" zoomScaleSheetLayoutView="90" workbookViewId="0">
      <selection activeCell="B5" sqref="B5"/>
    </sheetView>
  </sheetViews>
  <sheetFormatPr defaultRowHeight="14.25"/>
  <cols>
    <col min="1" max="1" width="4.625" style="72" customWidth="1"/>
    <col min="2" max="2" width="47.25" style="72" customWidth="1"/>
    <col min="3" max="3" width="10.25" style="72" customWidth="1"/>
    <col min="4" max="4" width="11.625" style="72" customWidth="1"/>
    <col min="5" max="5" width="13.125" style="72" customWidth="1"/>
    <col min="6" max="6" width="14.625" style="72" customWidth="1"/>
    <col min="7" max="7" width="14.125" style="72" customWidth="1"/>
    <col min="8" max="8" width="15.125" style="72" customWidth="1"/>
    <col min="9" max="9" width="14.125" style="72" customWidth="1"/>
    <col min="10" max="10" width="14.75" style="72" customWidth="1"/>
    <col min="11" max="11" width="17.5" style="72" customWidth="1"/>
    <col min="12" max="12" width="16" style="72" customWidth="1"/>
    <col min="13" max="13" width="12.25" style="72" customWidth="1"/>
    <col min="14" max="14" width="13.25" style="72" customWidth="1"/>
    <col min="15" max="1021" width="8.375" customWidth="1"/>
    <col min="1022" max="1022" width="9" customWidth="1"/>
  </cols>
  <sheetData>
    <row r="1" spans="1:15" s="19" customFormat="1" ht="12.7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s="19" customFormat="1" ht="24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s="22" customFormat="1" ht="30.7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5" s="23" customFormat="1" ht="1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15" s="23" customFormat="1" ht="27" customHeight="1">
      <c r="B5" s="249" t="s">
        <v>199</v>
      </c>
      <c r="C5" s="256"/>
      <c r="D5" s="256"/>
      <c r="E5" s="256"/>
      <c r="F5" s="256"/>
      <c r="G5" s="256"/>
      <c r="H5" s="256"/>
      <c r="I5" s="256"/>
      <c r="J5" s="256"/>
      <c r="K5" s="442" t="s">
        <v>0</v>
      </c>
      <c r="L5" s="443"/>
      <c r="M5" s="443"/>
      <c r="N5" s="449"/>
    </row>
    <row r="6" spans="1:15" s="23" customFormat="1" ht="56.25" customHeight="1">
      <c r="A6" s="4" t="s">
        <v>13</v>
      </c>
      <c r="B6" s="4" t="s">
        <v>200</v>
      </c>
      <c r="C6" s="36" t="s">
        <v>66</v>
      </c>
      <c r="D6" s="37" t="s">
        <v>1</v>
      </c>
      <c r="E6" s="38" t="s">
        <v>60</v>
      </c>
      <c r="F6" s="37" t="s">
        <v>61</v>
      </c>
      <c r="G6" s="38" t="s">
        <v>2</v>
      </c>
      <c r="H6" s="38" t="s">
        <v>62</v>
      </c>
      <c r="I6" s="38" t="s">
        <v>63</v>
      </c>
      <c r="J6" s="39" t="s">
        <v>64</v>
      </c>
      <c r="K6" s="398" t="s">
        <v>65</v>
      </c>
      <c r="L6" s="45" t="s">
        <v>68</v>
      </c>
      <c r="M6" s="45" t="s">
        <v>67</v>
      </c>
      <c r="N6" s="45" t="s">
        <v>3</v>
      </c>
    </row>
    <row r="7" spans="1:15" s="23" customFormat="1" ht="16.5" customHeight="1">
      <c r="A7" s="4">
        <v>1</v>
      </c>
      <c r="B7" s="4">
        <v>2</v>
      </c>
      <c r="C7" s="31">
        <v>3</v>
      </c>
      <c r="D7" s="31">
        <v>4</v>
      </c>
      <c r="E7" s="31">
        <v>5</v>
      </c>
      <c r="F7" s="31">
        <v>6</v>
      </c>
      <c r="G7" s="32">
        <v>7</v>
      </c>
      <c r="H7" s="32">
        <v>8</v>
      </c>
      <c r="I7" s="32">
        <v>9</v>
      </c>
      <c r="J7" s="31">
        <v>10</v>
      </c>
      <c r="K7" s="190">
        <v>11</v>
      </c>
      <c r="L7" s="190">
        <v>12</v>
      </c>
      <c r="M7" s="46">
        <v>13</v>
      </c>
      <c r="N7" s="190">
        <v>14</v>
      </c>
    </row>
    <row r="8" spans="1:15" ht="52.5" customHeight="1">
      <c r="A8" s="17" t="s">
        <v>15</v>
      </c>
      <c r="B8" s="17" t="s">
        <v>89</v>
      </c>
      <c r="C8" s="10" t="s">
        <v>4</v>
      </c>
      <c r="D8" s="10">
        <v>10</v>
      </c>
      <c r="E8" s="128"/>
      <c r="F8" s="81">
        <v>0.08</v>
      </c>
      <c r="G8" s="395">
        <f>E8*0.08+E8</f>
        <v>0</v>
      </c>
      <c r="H8" s="395">
        <f>D8*E8</f>
        <v>0</v>
      </c>
      <c r="I8" s="395">
        <f>J8-H8</f>
        <v>0</v>
      </c>
      <c r="J8" s="395">
        <f>D8*G8</f>
        <v>0</v>
      </c>
      <c r="K8" s="26"/>
      <c r="L8" s="290"/>
      <c r="M8" s="290"/>
      <c r="N8" s="290"/>
    </row>
    <row r="9" spans="1:15" ht="39" customHeight="1">
      <c r="A9" s="50">
        <v>2</v>
      </c>
      <c r="B9" s="6" t="s">
        <v>90</v>
      </c>
      <c r="C9" s="10" t="s">
        <v>4</v>
      </c>
      <c r="D9" s="16">
        <v>250</v>
      </c>
      <c r="E9" s="128"/>
      <c r="F9" s="81">
        <v>0.08</v>
      </c>
      <c r="G9" s="395">
        <f t="shared" ref="G9:G18" si="0">E9*0.08+E9</f>
        <v>0</v>
      </c>
      <c r="H9" s="395">
        <f t="shared" ref="H9:H18" si="1">D9*E9</f>
        <v>0</v>
      </c>
      <c r="I9" s="395">
        <f t="shared" ref="I9:I18" si="2">J9-H9</f>
        <v>0</v>
      </c>
      <c r="J9" s="395">
        <f t="shared" ref="J9:J18" si="3">D9*G9</f>
        <v>0</v>
      </c>
      <c r="K9" s="27"/>
      <c r="L9" s="290"/>
      <c r="M9" s="290"/>
      <c r="N9" s="290"/>
    </row>
    <row r="10" spans="1:15" ht="27.75" customHeight="1">
      <c r="A10" s="17" t="s">
        <v>17</v>
      </c>
      <c r="B10" s="6" t="s">
        <v>91</v>
      </c>
      <c r="C10" s="10" t="s">
        <v>4</v>
      </c>
      <c r="D10" s="16">
        <v>90</v>
      </c>
      <c r="E10" s="128"/>
      <c r="F10" s="81">
        <v>0.08</v>
      </c>
      <c r="G10" s="395">
        <f t="shared" si="0"/>
        <v>0</v>
      </c>
      <c r="H10" s="395">
        <f t="shared" si="1"/>
        <v>0</v>
      </c>
      <c r="I10" s="395">
        <f t="shared" si="2"/>
        <v>0</v>
      </c>
      <c r="J10" s="395">
        <f t="shared" si="3"/>
        <v>0</v>
      </c>
      <c r="K10" s="27"/>
      <c r="L10" s="290"/>
      <c r="M10" s="290"/>
      <c r="N10" s="290"/>
    </row>
    <row r="11" spans="1:15" ht="17.25" customHeight="1">
      <c r="A11" s="50">
        <v>4</v>
      </c>
      <c r="B11" s="6" t="s">
        <v>25</v>
      </c>
      <c r="C11" s="10" t="s">
        <v>4</v>
      </c>
      <c r="D11" s="16">
        <v>20</v>
      </c>
      <c r="E11" s="128"/>
      <c r="F11" s="81">
        <v>0.08</v>
      </c>
      <c r="G11" s="395">
        <f t="shared" si="0"/>
        <v>0</v>
      </c>
      <c r="H11" s="395">
        <f t="shared" si="1"/>
        <v>0</v>
      </c>
      <c r="I11" s="395">
        <f t="shared" si="2"/>
        <v>0</v>
      </c>
      <c r="J11" s="395">
        <f t="shared" si="3"/>
        <v>0</v>
      </c>
      <c r="K11" s="27"/>
      <c r="L11" s="290"/>
      <c r="M11" s="290"/>
      <c r="N11" s="290"/>
    </row>
    <row r="12" spans="1:15" ht="141.75" customHeight="1">
      <c r="A12" s="50" t="s">
        <v>6</v>
      </c>
      <c r="B12" s="6" t="s">
        <v>112</v>
      </c>
      <c r="C12" s="10" t="s">
        <v>4</v>
      </c>
      <c r="D12" s="16">
        <v>50</v>
      </c>
      <c r="E12" s="128"/>
      <c r="F12" s="81">
        <v>0.08</v>
      </c>
      <c r="G12" s="395">
        <f t="shared" si="0"/>
        <v>0</v>
      </c>
      <c r="H12" s="395">
        <f t="shared" si="1"/>
        <v>0</v>
      </c>
      <c r="I12" s="395">
        <f t="shared" si="2"/>
        <v>0</v>
      </c>
      <c r="J12" s="395">
        <f t="shared" si="3"/>
        <v>0</v>
      </c>
      <c r="K12" s="27"/>
      <c r="L12" s="290"/>
      <c r="M12" s="290"/>
      <c r="N12" s="290"/>
    </row>
    <row r="13" spans="1:15" ht="141.75" customHeight="1">
      <c r="A13" s="127">
        <v>6</v>
      </c>
      <c r="B13" s="399" t="s">
        <v>110</v>
      </c>
      <c r="C13" s="10" t="s">
        <v>4</v>
      </c>
      <c r="D13" s="400">
        <v>200</v>
      </c>
      <c r="E13" s="128"/>
      <c r="F13" s="81">
        <v>0.08</v>
      </c>
      <c r="G13" s="395">
        <f t="shared" si="0"/>
        <v>0</v>
      </c>
      <c r="H13" s="395">
        <f t="shared" si="1"/>
        <v>0</v>
      </c>
      <c r="I13" s="395">
        <f t="shared" si="2"/>
        <v>0</v>
      </c>
      <c r="J13" s="395">
        <f t="shared" si="3"/>
        <v>0</v>
      </c>
      <c r="K13" s="42"/>
      <c r="L13" s="8"/>
      <c r="M13" s="30"/>
      <c r="N13" s="27"/>
    </row>
    <row r="14" spans="1:15" ht="51">
      <c r="A14" s="450" t="s">
        <v>8</v>
      </c>
      <c r="B14" s="452" t="s">
        <v>57</v>
      </c>
      <c r="C14" s="40" t="s">
        <v>30</v>
      </c>
      <c r="D14" s="25">
        <v>15</v>
      </c>
      <c r="E14" s="129"/>
      <c r="F14" s="81">
        <v>0.08</v>
      </c>
      <c r="G14" s="395">
        <f t="shared" si="0"/>
        <v>0</v>
      </c>
      <c r="H14" s="395">
        <f t="shared" si="1"/>
        <v>0</v>
      </c>
      <c r="I14" s="395">
        <f t="shared" si="2"/>
        <v>0</v>
      </c>
      <c r="J14" s="395">
        <f t="shared" si="3"/>
        <v>0</v>
      </c>
      <c r="K14" s="42"/>
      <c r="L14" s="8"/>
      <c r="M14" s="30"/>
      <c r="N14" s="27"/>
    </row>
    <row r="15" spans="1:15" ht="51">
      <c r="A15" s="451"/>
      <c r="B15" s="453"/>
      <c r="C15" s="40" t="s">
        <v>29</v>
      </c>
      <c r="D15" s="25">
        <v>15</v>
      </c>
      <c r="E15" s="129"/>
      <c r="F15" s="81">
        <v>0.08</v>
      </c>
      <c r="G15" s="395">
        <f t="shared" si="0"/>
        <v>0</v>
      </c>
      <c r="H15" s="395">
        <f t="shared" si="1"/>
        <v>0</v>
      </c>
      <c r="I15" s="395">
        <f t="shared" si="2"/>
        <v>0</v>
      </c>
      <c r="J15" s="395">
        <f t="shared" si="3"/>
        <v>0</v>
      </c>
      <c r="K15" s="42"/>
      <c r="L15" s="8"/>
      <c r="M15" s="30"/>
      <c r="N15" s="27"/>
    </row>
    <row r="16" spans="1:15" ht="51">
      <c r="A16" s="451"/>
      <c r="B16" s="453"/>
      <c r="C16" s="40" t="s">
        <v>27</v>
      </c>
      <c r="D16" s="25">
        <v>15</v>
      </c>
      <c r="E16" s="129"/>
      <c r="F16" s="81">
        <v>0.08</v>
      </c>
      <c r="G16" s="395">
        <f t="shared" si="0"/>
        <v>0</v>
      </c>
      <c r="H16" s="395">
        <f t="shared" si="1"/>
        <v>0</v>
      </c>
      <c r="I16" s="395">
        <f t="shared" si="2"/>
        <v>0</v>
      </c>
      <c r="J16" s="395">
        <f t="shared" si="3"/>
        <v>0</v>
      </c>
      <c r="K16" s="42"/>
      <c r="L16" s="8"/>
      <c r="M16" s="30"/>
      <c r="N16" s="27"/>
    </row>
    <row r="17" spans="1:14" ht="63.75">
      <c r="A17" s="451"/>
      <c r="B17" s="454"/>
      <c r="C17" s="159" t="s">
        <v>28</v>
      </c>
      <c r="D17" s="160">
        <v>15</v>
      </c>
      <c r="E17" s="161"/>
      <c r="F17" s="162">
        <v>0.08</v>
      </c>
      <c r="G17" s="396">
        <f t="shared" si="0"/>
        <v>0</v>
      </c>
      <c r="H17" s="396">
        <f t="shared" si="1"/>
        <v>0</v>
      </c>
      <c r="I17" s="396">
        <f t="shared" si="2"/>
        <v>0</v>
      </c>
      <c r="J17" s="396">
        <f t="shared" si="3"/>
        <v>0</v>
      </c>
      <c r="K17" s="163"/>
      <c r="L17" s="164"/>
      <c r="M17" s="165"/>
      <c r="N17" s="166"/>
    </row>
    <row r="18" spans="1:14" ht="25.5">
      <c r="A18" s="181" t="s">
        <v>7</v>
      </c>
      <c r="B18" s="401" t="s">
        <v>195</v>
      </c>
      <c r="C18" s="159"/>
      <c r="D18" s="160">
        <v>2</v>
      </c>
      <c r="E18" s="161"/>
      <c r="F18" s="162">
        <v>0.08</v>
      </c>
      <c r="G18" s="396">
        <f t="shared" si="0"/>
        <v>0</v>
      </c>
      <c r="H18" s="397">
        <f t="shared" si="1"/>
        <v>0</v>
      </c>
      <c r="I18" s="397">
        <f t="shared" si="2"/>
        <v>0</v>
      </c>
      <c r="J18" s="397">
        <f t="shared" si="3"/>
        <v>0</v>
      </c>
      <c r="K18" s="157"/>
      <c r="L18" s="158"/>
      <c r="M18" s="158"/>
      <c r="N18" s="158"/>
    </row>
    <row r="19" spans="1:14" ht="22.5" customHeight="1">
      <c r="A19" s="455" t="s">
        <v>12</v>
      </c>
      <c r="B19" s="455"/>
      <c r="C19" s="455"/>
      <c r="D19" s="455"/>
      <c r="E19" s="455"/>
      <c r="F19" s="455"/>
      <c r="G19" s="455"/>
      <c r="H19" s="303">
        <f>SUM(H8:H18)</f>
        <v>0</v>
      </c>
      <c r="I19" s="303">
        <f>SUM(I8:I18)</f>
        <v>0</v>
      </c>
      <c r="J19" s="402">
        <f>SUM(J8:J18)</f>
        <v>0</v>
      </c>
      <c r="K19" s="23"/>
    </row>
    <row r="20" spans="1:14">
      <c r="A20" s="23"/>
      <c r="B20" s="11"/>
      <c r="C20" s="23"/>
      <c r="D20" s="23"/>
      <c r="E20" s="23"/>
      <c r="F20" s="23"/>
      <c r="G20" s="23"/>
      <c r="H20" s="23"/>
      <c r="I20" s="23"/>
      <c r="J20" s="23"/>
      <c r="K20" s="23"/>
    </row>
    <row r="21" spans="1:14">
      <c r="A21" s="23"/>
      <c r="B21" s="11"/>
      <c r="C21" s="23"/>
      <c r="D21" s="23"/>
      <c r="E21" s="23"/>
      <c r="F21" s="23"/>
      <c r="G21" s="23"/>
      <c r="H21" s="23"/>
      <c r="I21" s="23"/>
      <c r="J21" s="23"/>
      <c r="K21" s="23"/>
    </row>
    <row r="22" spans="1:14">
      <c r="A22" s="23"/>
      <c r="B22" s="11"/>
      <c r="C22" s="23"/>
      <c r="D22" s="23"/>
      <c r="E22" s="23"/>
      <c r="F22" s="23"/>
      <c r="G22" s="23"/>
      <c r="H22" s="23"/>
      <c r="I22" s="23"/>
      <c r="J22" s="23"/>
      <c r="K22" s="23"/>
    </row>
    <row r="23" spans="1:14" ht="12.75" customHeight="1">
      <c r="A23" s="445" t="s">
        <v>78</v>
      </c>
      <c r="B23" s="445"/>
      <c r="C23" s="23"/>
      <c r="E23" s="445" t="s">
        <v>21</v>
      </c>
      <c r="F23" s="445"/>
      <c r="G23" s="23"/>
      <c r="H23" s="23"/>
      <c r="I23" s="23"/>
      <c r="J23" s="23"/>
      <c r="K23" s="23"/>
    </row>
    <row r="24" spans="1:14">
      <c r="A24" s="23"/>
      <c r="B24" s="11"/>
      <c r="C24" s="23"/>
      <c r="E24" s="445"/>
      <c r="F24" s="445"/>
      <c r="G24" s="23"/>
      <c r="H24" s="23"/>
      <c r="I24" s="23"/>
      <c r="J24" s="23"/>
      <c r="K24" s="23"/>
    </row>
  </sheetData>
  <mergeCells count="9">
    <mergeCell ref="A1:O1"/>
    <mergeCell ref="D2:J2"/>
    <mergeCell ref="A23:B23"/>
    <mergeCell ref="E23:F24"/>
    <mergeCell ref="K5:N5"/>
    <mergeCell ref="A14:A17"/>
    <mergeCell ref="B14:B17"/>
    <mergeCell ref="A19:G19"/>
    <mergeCell ref="A3:N3"/>
  </mergeCells>
  <pageMargins left="0.75000000000000011" right="0.75000000000000011" top="1.295275590551181" bottom="1.295275590551181" header="1" footer="1"/>
  <pageSetup paperSize="9" scale="54" fitToHeight="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"/>
  <sheetViews>
    <sheetView showWhiteSpace="0" view="pageBreakPreview" zoomScale="60" zoomScaleNormal="100" workbookViewId="0">
      <selection activeCell="B5" sqref="B5"/>
    </sheetView>
  </sheetViews>
  <sheetFormatPr defaultRowHeight="14.25"/>
  <cols>
    <col min="2" max="2" width="54.375" customWidth="1"/>
    <col min="3" max="3" width="9" customWidth="1"/>
    <col min="5" max="5" width="11" bestFit="1" customWidth="1"/>
    <col min="7" max="7" width="14" customWidth="1"/>
    <col min="8" max="8" width="11.75" bestFit="1" customWidth="1"/>
    <col min="9" max="9" width="13.375" customWidth="1"/>
    <col min="10" max="10" width="11.75" bestFit="1" customWidth="1"/>
    <col min="11" max="11" width="17.5" customWidth="1"/>
    <col min="12" max="12" width="17.25" customWidth="1"/>
    <col min="13" max="13" width="15.125" customWidth="1"/>
    <col min="14" max="14" width="11.375" customWidth="1"/>
  </cols>
  <sheetData>
    <row r="1" spans="1:214" s="19" customFormat="1" ht="12.7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214" s="19" customFormat="1" ht="24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214" s="22" customFormat="1" ht="35.2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214" s="23" customFormat="1" ht="1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214" s="23" customFormat="1" ht="22.5" customHeight="1">
      <c r="B5" s="249" t="s">
        <v>201</v>
      </c>
      <c r="C5" s="256"/>
      <c r="D5" s="256"/>
      <c r="E5" s="256"/>
      <c r="F5" s="256"/>
      <c r="G5" s="256"/>
      <c r="H5" s="256"/>
      <c r="I5" s="256"/>
      <c r="J5" s="256"/>
      <c r="K5" s="442" t="s">
        <v>0</v>
      </c>
      <c r="L5" s="443"/>
      <c r="M5" s="443"/>
      <c r="N5" s="449"/>
    </row>
    <row r="6" spans="1:214" s="23" customFormat="1" ht="54" customHeight="1">
      <c r="A6" s="4" t="s">
        <v>13</v>
      </c>
      <c r="B6" s="4" t="s">
        <v>200</v>
      </c>
      <c r="C6" s="36" t="s">
        <v>66</v>
      </c>
      <c r="D6" s="37" t="s">
        <v>1</v>
      </c>
      <c r="E6" s="38" t="s">
        <v>60</v>
      </c>
      <c r="F6" s="37" t="s">
        <v>61</v>
      </c>
      <c r="G6" s="38" t="s">
        <v>2</v>
      </c>
      <c r="H6" s="38" t="s">
        <v>62</v>
      </c>
      <c r="I6" s="38" t="s">
        <v>63</v>
      </c>
      <c r="J6" s="39" t="s">
        <v>64</v>
      </c>
      <c r="K6" s="195" t="s">
        <v>65</v>
      </c>
      <c r="L6" s="45" t="s">
        <v>68</v>
      </c>
      <c r="M6" s="45" t="s">
        <v>67</v>
      </c>
      <c r="N6" s="45" t="s">
        <v>3</v>
      </c>
    </row>
    <row r="7" spans="1:214" s="23" customFormat="1" ht="16.5" customHeight="1">
      <c r="A7" s="251">
        <v>1</v>
      </c>
      <c r="B7" s="251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7">
        <v>9</v>
      </c>
      <c r="J7" s="257">
        <v>10</v>
      </c>
      <c r="K7" s="258">
        <v>11</v>
      </c>
      <c r="L7" s="258">
        <v>12</v>
      </c>
      <c r="M7" s="259">
        <v>13</v>
      </c>
      <c r="N7" s="258">
        <v>14</v>
      </c>
    </row>
    <row r="8" spans="1:214" ht="63.75">
      <c r="A8" s="252" t="s">
        <v>15</v>
      </c>
      <c r="B8" s="394" t="s">
        <v>71</v>
      </c>
      <c r="C8" s="252" t="s">
        <v>4</v>
      </c>
      <c r="D8" s="71">
        <v>1</v>
      </c>
      <c r="E8" s="253"/>
      <c r="F8" s="254">
        <v>0.08</v>
      </c>
      <c r="G8" s="255">
        <f>E8+(E8*F8)</f>
        <v>0</v>
      </c>
      <c r="H8" s="255">
        <f>E8*D8</f>
        <v>0</v>
      </c>
      <c r="I8" s="255">
        <f>J8-H8</f>
        <v>0</v>
      </c>
      <c r="J8" s="255">
        <f>G8*D8</f>
        <v>0</v>
      </c>
      <c r="K8" s="252"/>
      <c r="L8" s="252"/>
      <c r="M8" s="252"/>
      <c r="N8" s="252"/>
    </row>
    <row r="9" spans="1:214" ht="63.75">
      <c r="A9" s="252" t="s">
        <v>16</v>
      </c>
      <c r="B9" s="394" t="s">
        <v>70</v>
      </c>
      <c r="C9" s="252" t="s">
        <v>4</v>
      </c>
      <c r="D9" s="71">
        <v>1</v>
      </c>
      <c r="E9" s="253"/>
      <c r="F9" s="254">
        <v>0.08</v>
      </c>
      <c r="G9" s="255">
        <f t="shared" ref="G9:G12" si="0">E9+(E9*F9)</f>
        <v>0</v>
      </c>
      <c r="H9" s="255">
        <f t="shared" ref="H9:H12" si="1">E9*D9</f>
        <v>0</v>
      </c>
      <c r="I9" s="255">
        <f t="shared" ref="I9:I13" si="2">J9-H9</f>
        <v>0</v>
      </c>
      <c r="J9" s="255">
        <f t="shared" ref="J9:J12" si="3">G9*D9</f>
        <v>0</v>
      </c>
      <c r="K9" s="252"/>
      <c r="L9" s="252"/>
      <c r="M9" s="252"/>
      <c r="N9" s="252"/>
    </row>
    <row r="10" spans="1:214" ht="63.75">
      <c r="A10" s="252" t="s">
        <v>17</v>
      </c>
      <c r="B10" s="394" t="s">
        <v>69</v>
      </c>
      <c r="C10" s="252" t="s">
        <v>4</v>
      </c>
      <c r="D10" s="71">
        <v>1</v>
      </c>
      <c r="E10" s="253"/>
      <c r="F10" s="254">
        <v>0.08</v>
      </c>
      <c r="G10" s="255">
        <f t="shared" si="0"/>
        <v>0</v>
      </c>
      <c r="H10" s="255">
        <f t="shared" si="1"/>
        <v>0</v>
      </c>
      <c r="I10" s="255">
        <f t="shared" si="2"/>
        <v>0</v>
      </c>
      <c r="J10" s="255">
        <f t="shared" si="3"/>
        <v>0</v>
      </c>
      <c r="K10" s="252"/>
      <c r="L10" s="252"/>
      <c r="M10" s="252"/>
      <c r="N10" s="252"/>
    </row>
    <row r="11" spans="1:214" ht="25.5">
      <c r="A11" s="252" t="s">
        <v>5</v>
      </c>
      <c r="B11" s="394" t="s">
        <v>209</v>
      </c>
      <c r="C11" s="252" t="s">
        <v>4</v>
      </c>
      <c r="D11" s="71">
        <v>1</v>
      </c>
      <c r="E11" s="253"/>
      <c r="F11" s="254">
        <v>0.08</v>
      </c>
      <c r="G11" s="255">
        <f t="shared" si="0"/>
        <v>0</v>
      </c>
      <c r="H11" s="255">
        <f t="shared" si="1"/>
        <v>0</v>
      </c>
      <c r="I11" s="255">
        <f t="shared" si="2"/>
        <v>0</v>
      </c>
      <c r="J11" s="255">
        <f t="shared" si="3"/>
        <v>0</v>
      </c>
      <c r="K11" s="252"/>
      <c r="L11" s="252"/>
      <c r="M11" s="252"/>
      <c r="N11" s="252"/>
    </row>
    <row r="12" spans="1:214" ht="25.5">
      <c r="A12" s="252" t="s">
        <v>6</v>
      </c>
      <c r="B12" s="394" t="s">
        <v>210</v>
      </c>
      <c r="C12" s="252" t="s">
        <v>4</v>
      </c>
      <c r="D12" s="71">
        <v>1</v>
      </c>
      <c r="E12" s="253"/>
      <c r="F12" s="254">
        <v>0.08</v>
      </c>
      <c r="G12" s="255">
        <f t="shared" si="0"/>
        <v>0</v>
      </c>
      <c r="H12" s="255">
        <f t="shared" si="1"/>
        <v>0</v>
      </c>
      <c r="I12" s="255">
        <f t="shared" si="2"/>
        <v>0</v>
      </c>
      <c r="J12" s="255">
        <f t="shared" si="3"/>
        <v>0</v>
      </c>
      <c r="K12" s="252"/>
      <c r="L12" s="252"/>
      <c r="M12" s="252"/>
      <c r="N12" s="252"/>
    </row>
    <row r="13" spans="1:214" ht="13.5" customHeight="1">
      <c r="A13" s="456" t="s">
        <v>12</v>
      </c>
      <c r="B13" s="456"/>
      <c r="C13" s="456"/>
      <c r="D13" s="456"/>
      <c r="E13" s="456"/>
      <c r="F13" s="456"/>
      <c r="G13" s="457"/>
      <c r="H13" s="83">
        <f>SUM(H8:H12)</f>
        <v>0</v>
      </c>
      <c r="I13" s="84">
        <f t="shared" si="2"/>
        <v>0</v>
      </c>
      <c r="J13" s="82">
        <f>SUM(J8:J12)</f>
        <v>0</v>
      </c>
      <c r="K13" s="1"/>
      <c r="L13" s="72"/>
      <c r="M13" s="72"/>
      <c r="N13" s="72"/>
    </row>
    <row r="14" spans="1:2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</row>
    <row r="15" spans="1:2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</row>
    <row r="16" spans="1:214">
      <c r="A16" s="1"/>
      <c r="B16" s="445" t="s">
        <v>78</v>
      </c>
      <c r="C16" s="445"/>
      <c r="D16" s="1"/>
      <c r="E16" s="1"/>
      <c r="F16" s="445" t="s">
        <v>22</v>
      </c>
      <c r="G16" s="44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</row>
    <row r="17" spans="1:214">
      <c r="A17" s="1"/>
      <c r="B17" s="23"/>
      <c r="C17" s="11"/>
      <c r="D17" s="1"/>
      <c r="E17" s="1"/>
      <c r="F17" s="445"/>
      <c r="G17" s="44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</row>
    <row r="18" spans="1:214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idden="1"/>
  </sheetData>
  <mergeCells count="7">
    <mergeCell ref="A1:O1"/>
    <mergeCell ref="D2:J2"/>
    <mergeCell ref="A3:N3"/>
    <mergeCell ref="B16:C16"/>
    <mergeCell ref="F16:G17"/>
    <mergeCell ref="K5:N5"/>
    <mergeCell ref="A13:G1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46"/>
  <sheetViews>
    <sheetView workbookViewId="0">
      <selection activeCell="A5" sqref="A5:J5"/>
    </sheetView>
  </sheetViews>
  <sheetFormatPr defaultRowHeight="14.25"/>
  <cols>
    <col min="1" max="1" width="6.125" style="130" customWidth="1"/>
    <col min="2" max="2" width="50.125" style="232" customWidth="1"/>
    <col min="3" max="3" width="10.25" style="130" customWidth="1"/>
    <col min="4" max="6" width="12.5" style="130" customWidth="1"/>
    <col min="7" max="7" width="11.875" style="236" customWidth="1"/>
    <col min="8" max="8" width="13.125" style="236" customWidth="1"/>
    <col min="9" max="9" width="14.75" style="236" customWidth="1"/>
    <col min="10" max="10" width="14.25" style="236" customWidth="1"/>
    <col min="11" max="11" width="11.75" style="130" bestFit="1" customWidth="1"/>
    <col min="12" max="12" width="9.125" style="130" customWidth="1"/>
    <col min="13" max="13" width="18.625" style="130" customWidth="1"/>
    <col min="14" max="14" width="17.125" style="130" customWidth="1"/>
    <col min="15" max="15" width="13" style="130" customWidth="1"/>
    <col min="16" max="260" width="8.5" style="130" customWidth="1"/>
    <col min="261" max="1027" width="8.5" style="146" customWidth="1"/>
    <col min="1028" max="1028" width="9" style="146" customWidth="1"/>
    <col min="1029" max="16384" width="9" style="146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s="131" customFormat="1" ht="29.25" customHeight="1">
      <c r="A3" s="466" t="s">
        <v>127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</row>
    <row r="4" spans="1:15" s="131" customFormat="1" ht="15" customHeight="1">
      <c r="A4" s="467" t="s">
        <v>20</v>
      </c>
      <c r="B4" s="467"/>
      <c r="C4" s="467"/>
      <c r="D4" s="467"/>
      <c r="E4" s="467"/>
      <c r="F4" s="467"/>
      <c r="G4" s="467"/>
      <c r="H4" s="467"/>
      <c r="I4" s="467"/>
      <c r="J4" s="467"/>
      <c r="K4" s="132"/>
    </row>
    <row r="5" spans="1:15" s="131" customFormat="1" ht="15.75" customHeight="1">
      <c r="A5" s="464" t="s">
        <v>202</v>
      </c>
      <c r="B5" s="464"/>
      <c r="C5" s="464"/>
      <c r="D5" s="464"/>
      <c r="E5" s="464"/>
      <c r="F5" s="464"/>
      <c r="G5" s="464"/>
      <c r="H5" s="464"/>
      <c r="I5" s="464"/>
      <c r="J5" s="465"/>
      <c r="K5" s="462" t="s">
        <v>0</v>
      </c>
      <c r="L5" s="462"/>
      <c r="M5" s="462"/>
      <c r="N5" s="462"/>
      <c r="O5" s="462"/>
    </row>
    <row r="6" spans="1:15" s="131" customFormat="1" ht="63.75" customHeight="1">
      <c r="A6" s="167" t="s">
        <v>13</v>
      </c>
      <c r="B6" s="233" t="s">
        <v>200</v>
      </c>
      <c r="C6" s="167" t="s">
        <v>66</v>
      </c>
      <c r="D6" s="167" t="s">
        <v>1</v>
      </c>
      <c r="E6" s="167" t="s">
        <v>60</v>
      </c>
      <c r="F6" s="167" t="s">
        <v>61</v>
      </c>
      <c r="G6" s="238" t="s">
        <v>2</v>
      </c>
      <c r="H6" s="238" t="s">
        <v>62</v>
      </c>
      <c r="I6" s="238" t="s">
        <v>63</v>
      </c>
      <c r="J6" s="238" t="s">
        <v>64</v>
      </c>
      <c r="K6" s="463" t="s">
        <v>65</v>
      </c>
      <c r="L6" s="463"/>
      <c r="M6" s="191" t="s">
        <v>128</v>
      </c>
      <c r="N6" s="191" t="s">
        <v>67</v>
      </c>
      <c r="O6" s="191" t="s">
        <v>3</v>
      </c>
    </row>
    <row r="7" spans="1:15" s="131" customFormat="1" ht="16.5" customHeight="1">
      <c r="A7" s="167">
        <v>1</v>
      </c>
      <c r="B7" s="233">
        <v>2</v>
      </c>
      <c r="C7" s="167">
        <v>3</v>
      </c>
      <c r="D7" s="167">
        <v>4</v>
      </c>
      <c r="E7" s="167">
        <v>5</v>
      </c>
      <c r="F7" s="167">
        <v>6</v>
      </c>
      <c r="G7" s="246">
        <v>7</v>
      </c>
      <c r="H7" s="246">
        <v>8</v>
      </c>
      <c r="I7" s="246">
        <v>9</v>
      </c>
      <c r="J7" s="246">
        <v>10</v>
      </c>
      <c r="K7" s="461">
        <v>11</v>
      </c>
      <c r="L7" s="461"/>
      <c r="M7" s="190">
        <v>12</v>
      </c>
      <c r="N7" s="46">
        <v>13</v>
      </c>
      <c r="O7" s="190">
        <v>14</v>
      </c>
    </row>
    <row r="8" spans="1:15" s="131" customFormat="1" ht="132.75" customHeight="1">
      <c r="A8" s="133">
        <v>1</v>
      </c>
      <c r="B8" s="260" t="s">
        <v>129</v>
      </c>
      <c r="C8" s="261" t="s">
        <v>4</v>
      </c>
      <c r="D8" s="262">
        <v>150</v>
      </c>
      <c r="E8" s="263"/>
      <c r="F8" s="264">
        <v>0.08</v>
      </c>
      <c r="G8" s="239">
        <f>E8*1.08</f>
        <v>0</v>
      </c>
      <c r="H8" s="240">
        <f>E8*D8</f>
        <v>0</v>
      </c>
      <c r="I8" s="240">
        <f>J8-H8</f>
        <v>0</v>
      </c>
      <c r="J8" s="241">
        <f>G8*D8</f>
        <v>0</v>
      </c>
      <c r="K8" s="134"/>
      <c r="L8" s="135"/>
      <c r="M8" s="135"/>
      <c r="N8" s="135"/>
      <c r="O8" s="135"/>
    </row>
    <row r="9" spans="1:15" s="131" customFormat="1" ht="108" customHeight="1">
      <c r="A9" s="133">
        <v>2</v>
      </c>
      <c r="B9" s="260" t="s">
        <v>130</v>
      </c>
      <c r="C9" s="261" t="s">
        <v>4</v>
      </c>
      <c r="D9" s="262">
        <v>35</v>
      </c>
      <c r="E9" s="263"/>
      <c r="F9" s="264">
        <v>0.08</v>
      </c>
      <c r="G9" s="239">
        <f t="shared" ref="G9:G41" si="0">E9*1.08</f>
        <v>0</v>
      </c>
      <c r="H9" s="240">
        <f t="shared" ref="H9:H41" si="1">E9*D9</f>
        <v>0</v>
      </c>
      <c r="I9" s="240">
        <f t="shared" ref="I9:I41" si="2">J9-H9</f>
        <v>0</v>
      </c>
      <c r="J9" s="241">
        <f t="shared" ref="J9:J41" si="3">G9*D9</f>
        <v>0</v>
      </c>
      <c r="K9" s="134"/>
      <c r="L9" s="135"/>
      <c r="M9" s="135"/>
      <c r="N9" s="135"/>
      <c r="O9" s="135"/>
    </row>
    <row r="10" spans="1:15" s="131" customFormat="1" ht="45.75" customHeight="1">
      <c r="A10" s="133">
        <v>3</v>
      </c>
      <c r="B10" s="260" t="s">
        <v>187</v>
      </c>
      <c r="C10" s="261" t="s">
        <v>9</v>
      </c>
      <c r="D10" s="262">
        <v>10</v>
      </c>
      <c r="E10" s="263"/>
      <c r="F10" s="264">
        <v>0.08</v>
      </c>
      <c r="G10" s="239">
        <f t="shared" si="0"/>
        <v>0</v>
      </c>
      <c r="H10" s="240">
        <f t="shared" si="1"/>
        <v>0</v>
      </c>
      <c r="I10" s="240">
        <f t="shared" si="2"/>
        <v>0</v>
      </c>
      <c r="J10" s="241">
        <f t="shared" si="3"/>
        <v>0</v>
      </c>
      <c r="K10" s="134"/>
      <c r="L10" s="135"/>
      <c r="M10" s="135"/>
      <c r="N10" s="135"/>
      <c r="O10" s="135"/>
    </row>
    <row r="11" spans="1:15" s="131" customFormat="1" ht="122.25" customHeight="1">
      <c r="A11" s="133">
        <v>4</v>
      </c>
      <c r="B11" s="260" t="s">
        <v>262</v>
      </c>
      <c r="C11" s="261" t="s">
        <v>4</v>
      </c>
      <c r="D11" s="262">
        <v>15</v>
      </c>
      <c r="E11" s="263"/>
      <c r="F11" s="264">
        <v>0.08</v>
      </c>
      <c r="G11" s="239">
        <f t="shared" si="0"/>
        <v>0</v>
      </c>
      <c r="H11" s="240">
        <f t="shared" si="1"/>
        <v>0</v>
      </c>
      <c r="I11" s="240">
        <f t="shared" si="2"/>
        <v>0</v>
      </c>
      <c r="J11" s="241">
        <f t="shared" si="3"/>
        <v>0</v>
      </c>
      <c r="K11" s="134"/>
      <c r="L11" s="135"/>
      <c r="M11" s="135"/>
      <c r="N11" s="135"/>
      <c r="O11" s="135"/>
    </row>
    <row r="12" spans="1:15" s="131" customFormat="1" ht="114" customHeight="1">
      <c r="A12" s="133">
        <v>5</v>
      </c>
      <c r="B12" s="260" t="s">
        <v>263</v>
      </c>
      <c r="C12" s="261" t="s">
        <v>4</v>
      </c>
      <c r="D12" s="262">
        <v>15</v>
      </c>
      <c r="E12" s="263"/>
      <c r="F12" s="264">
        <v>0.08</v>
      </c>
      <c r="G12" s="239">
        <f t="shared" si="0"/>
        <v>0</v>
      </c>
      <c r="H12" s="240">
        <f t="shared" si="1"/>
        <v>0</v>
      </c>
      <c r="I12" s="240">
        <f t="shared" si="2"/>
        <v>0</v>
      </c>
      <c r="J12" s="241">
        <f t="shared" si="3"/>
        <v>0</v>
      </c>
      <c r="K12" s="134"/>
      <c r="L12" s="135"/>
      <c r="M12" s="135"/>
      <c r="N12" s="135"/>
      <c r="O12" s="135"/>
    </row>
    <row r="13" spans="1:15" s="131" customFormat="1" ht="102.75" customHeight="1">
      <c r="A13" s="133">
        <v>6</v>
      </c>
      <c r="B13" s="260" t="s">
        <v>131</v>
      </c>
      <c r="C13" s="261" t="s">
        <v>4</v>
      </c>
      <c r="D13" s="262">
        <v>10</v>
      </c>
      <c r="E13" s="263"/>
      <c r="F13" s="264">
        <v>0.08</v>
      </c>
      <c r="G13" s="239">
        <f t="shared" si="0"/>
        <v>0</v>
      </c>
      <c r="H13" s="240">
        <f t="shared" si="1"/>
        <v>0</v>
      </c>
      <c r="I13" s="240">
        <f t="shared" si="2"/>
        <v>0</v>
      </c>
      <c r="J13" s="241">
        <f t="shared" si="3"/>
        <v>0</v>
      </c>
      <c r="K13" s="134"/>
      <c r="L13" s="135"/>
      <c r="M13" s="135"/>
      <c r="N13" s="135"/>
      <c r="O13" s="135"/>
    </row>
    <row r="14" spans="1:15" s="131" customFormat="1" ht="181.5" customHeight="1">
      <c r="A14" s="133">
        <v>7</v>
      </c>
      <c r="B14" s="260" t="s">
        <v>132</v>
      </c>
      <c r="C14" s="261" t="s">
        <v>4</v>
      </c>
      <c r="D14" s="262">
        <v>110</v>
      </c>
      <c r="E14" s="263"/>
      <c r="F14" s="264">
        <v>0.08</v>
      </c>
      <c r="G14" s="239">
        <f t="shared" si="0"/>
        <v>0</v>
      </c>
      <c r="H14" s="240">
        <f t="shared" si="1"/>
        <v>0</v>
      </c>
      <c r="I14" s="240">
        <f t="shared" si="2"/>
        <v>0</v>
      </c>
      <c r="J14" s="241">
        <f t="shared" si="3"/>
        <v>0</v>
      </c>
      <c r="K14" s="134"/>
      <c r="L14" s="135"/>
      <c r="M14" s="135"/>
      <c r="N14" s="135"/>
      <c r="O14" s="135"/>
    </row>
    <row r="15" spans="1:15" s="131" customFormat="1" ht="63.75">
      <c r="A15" s="133">
        <v>8</v>
      </c>
      <c r="B15" s="265" t="s">
        <v>188</v>
      </c>
      <c r="C15" s="261" t="s">
        <v>4</v>
      </c>
      <c r="D15" s="262">
        <v>8</v>
      </c>
      <c r="E15" s="263"/>
      <c r="F15" s="264">
        <v>0.08</v>
      </c>
      <c r="G15" s="239">
        <f t="shared" si="0"/>
        <v>0</v>
      </c>
      <c r="H15" s="240">
        <f t="shared" si="1"/>
        <v>0</v>
      </c>
      <c r="I15" s="240">
        <f t="shared" si="2"/>
        <v>0</v>
      </c>
      <c r="J15" s="241">
        <f t="shared" si="3"/>
        <v>0</v>
      </c>
      <c r="K15" s="134"/>
      <c r="L15" s="135"/>
      <c r="M15" s="135"/>
      <c r="N15" s="135"/>
      <c r="O15" s="135"/>
    </row>
    <row r="16" spans="1:15" s="131" customFormat="1" ht="76.5">
      <c r="A16" s="133">
        <v>9</v>
      </c>
      <c r="B16" s="260" t="s">
        <v>264</v>
      </c>
      <c r="C16" s="261" t="s">
        <v>4</v>
      </c>
      <c r="D16" s="262">
        <v>20</v>
      </c>
      <c r="E16" s="263"/>
      <c r="F16" s="264">
        <v>0.08</v>
      </c>
      <c r="G16" s="239">
        <f t="shared" si="0"/>
        <v>0</v>
      </c>
      <c r="H16" s="240">
        <f t="shared" si="1"/>
        <v>0</v>
      </c>
      <c r="I16" s="240">
        <f t="shared" si="2"/>
        <v>0</v>
      </c>
      <c r="J16" s="241">
        <f t="shared" si="3"/>
        <v>0</v>
      </c>
      <c r="K16" s="134"/>
      <c r="L16" s="135"/>
      <c r="M16" s="135"/>
      <c r="N16" s="135"/>
      <c r="O16" s="135"/>
    </row>
    <row r="17" spans="1:15" s="131" customFormat="1" ht="89.25">
      <c r="A17" s="133" t="s">
        <v>10</v>
      </c>
      <c r="B17" s="260" t="s">
        <v>265</v>
      </c>
      <c r="C17" s="261" t="s">
        <v>4</v>
      </c>
      <c r="D17" s="262">
        <v>35</v>
      </c>
      <c r="E17" s="263"/>
      <c r="F17" s="264">
        <v>0.08</v>
      </c>
      <c r="G17" s="239">
        <f t="shared" si="0"/>
        <v>0</v>
      </c>
      <c r="H17" s="240">
        <f t="shared" si="1"/>
        <v>0</v>
      </c>
      <c r="I17" s="240">
        <f t="shared" si="2"/>
        <v>0</v>
      </c>
      <c r="J17" s="241">
        <f t="shared" si="3"/>
        <v>0</v>
      </c>
      <c r="K17" s="134"/>
      <c r="L17" s="135"/>
      <c r="M17" s="135"/>
      <c r="N17" s="135"/>
      <c r="O17" s="135"/>
    </row>
    <row r="18" spans="1:15" s="131" customFormat="1" ht="103.5" customHeight="1">
      <c r="A18" s="133">
        <v>11</v>
      </c>
      <c r="B18" s="266" t="s">
        <v>266</v>
      </c>
      <c r="C18" s="261" t="s">
        <v>4</v>
      </c>
      <c r="D18" s="262">
        <v>5</v>
      </c>
      <c r="E18" s="263"/>
      <c r="F18" s="264">
        <v>0.08</v>
      </c>
      <c r="G18" s="239">
        <f t="shared" si="0"/>
        <v>0</v>
      </c>
      <c r="H18" s="240">
        <f t="shared" si="1"/>
        <v>0</v>
      </c>
      <c r="I18" s="240">
        <f t="shared" si="2"/>
        <v>0</v>
      </c>
      <c r="J18" s="241">
        <f t="shared" si="3"/>
        <v>0</v>
      </c>
      <c r="K18" s="134"/>
      <c r="L18" s="135"/>
      <c r="M18" s="135"/>
      <c r="N18" s="135"/>
      <c r="O18" s="135"/>
    </row>
    <row r="19" spans="1:15" s="131" customFormat="1" ht="102.75" customHeight="1">
      <c r="A19" s="133">
        <v>12</v>
      </c>
      <c r="B19" s="267" t="s">
        <v>267</v>
      </c>
      <c r="C19" s="261" t="s">
        <v>4</v>
      </c>
      <c r="D19" s="262">
        <v>5</v>
      </c>
      <c r="E19" s="263"/>
      <c r="F19" s="264">
        <v>0.08</v>
      </c>
      <c r="G19" s="239">
        <f t="shared" si="0"/>
        <v>0</v>
      </c>
      <c r="H19" s="240">
        <f t="shared" si="1"/>
        <v>0</v>
      </c>
      <c r="I19" s="240">
        <f t="shared" si="2"/>
        <v>0</v>
      </c>
      <c r="J19" s="241">
        <f t="shared" si="3"/>
        <v>0</v>
      </c>
      <c r="K19" s="134"/>
      <c r="L19" s="135"/>
      <c r="M19" s="135"/>
      <c r="N19" s="135"/>
      <c r="O19" s="135"/>
    </row>
    <row r="20" spans="1:15" s="131" customFormat="1" ht="165.75">
      <c r="A20" s="133">
        <v>13</v>
      </c>
      <c r="B20" s="260" t="s">
        <v>268</v>
      </c>
      <c r="C20" s="261" t="s">
        <v>4</v>
      </c>
      <c r="D20" s="262">
        <v>5</v>
      </c>
      <c r="E20" s="263"/>
      <c r="F20" s="264">
        <v>0.08</v>
      </c>
      <c r="G20" s="239">
        <f t="shared" si="0"/>
        <v>0</v>
      </c>
      <c r="H20" s="240">
        <f t="shared" si="1"/>
        <v>0</v>
      </c>
      <c r="I20" s="240">
        <f t="shared" si="2"/>
        <v>0</v>
      </c>
      <c r="J20" s="241">
        <f t="shared" si="3"/>
        <v>0</v>
      </c>
      <c r="K20" s="134"/>
      <c r="L20" s="135"/>
      <c r="M20" s="135"/>
      <c r="N20" s="135"/>
      <c r="O20" s="135"/>
    </row>
    <row r="21" spans="1:15" s="131" customFormat="1" ht="127.5">
      <c r="A21" s="133">
        <v>14</v>
      </c>
      <c r="B21" s="265" t="s">
        <v>189</v>
      </c>
      <c r="C21" s="261" t="s">
        <v>4</v>
      </c>
      <c r="D21" s="262">
        <v>8</v>
      </c>
      <c r="E21" s="263"/>
      <c r="F21" s="264">
        <v>0.08</v>
      </c>
      <c r="G21" s="239">
        <f t="shared" si="0"/>
        <v>0</v>
      </c>
      <c r="H21" s="240">
        <f t="shared" si="1"/>
        <v>0</v>
      </c>
      <c r="I21" s="240">
        <f t="shared" si="2"/>
        <v>0</v>
      </c>
      <c r="J21" s="241">
        <f t="shared" si="3"/>
        <v>0</v>
      </c>
      <c r="K21" s="134"/>
      <c r="L21" s="135"/>
      <c r="M21" s="135"/>
      <c r="N21" s="135"/>
      <c r="O21" s="135"/>
    </row>
    <row r="22" spans="1:15" s="131" customFormat="1" ht="64.5" customHeight="1">
      <c r="A22" s="136" t="s">
        <v>45</v>
      </c>
      <c r="B22" s="268" t="s">
        <v>133</v>
      </c>
      <c r="C22" s="269" t="s">
        <v>4</v>
      </c>
      <c r="D22" s="270">
        <v>30</v>
      </c>
      <c r="E22" s="263"/>
      <c r="F22" s="264">
        <v>0.08</v>
      </c>
      <c r="G22" s="239">
        <f t="shared" si="0"/>
        <v>0</v>
      </c>
      <c r="H22" s="240">
        <f t="shared" si="1"/>
        <v>0</v>
      </c>
      <c r="I22" s="240">
        <f t="shared" si="2"/>
        <v>0</v>
      </c>
      <c r="J22" s="241">
        <f t="shared" si="3"/>
        <v>0</v>
      </c>
      <c r="K22" s="137"/>
      <c r="L22" s="138"/>
      <c r="M22" s="138"/>
      <c r="N22" s="138"/>
      <c r="O22" s="138"/>
    </row>
    <row r="23" spans="1:15" s="131" customFormat="1" ht="33" customHeight="1">
      <c r="A23" s="133">
        <v>16</v>
      </c>
      <c r="B23" s="260" t="s">
        <v>134</v>
      </c>
      <c r="C23" s="261" t="s">
        <v>4</v>
      </c>
      <c r="D23" s="262">
        <v>20</v>
      </c>
      <c r="E23" s="263"/>
      <c r="F23" s="264">
        <v>0.08</v>
      </c>
      <c r="G23" s="239">
        <f t="shared" si="0"/>
        <v>0</v>
      </c>
      <c r="H23" s="240">
        <f t="shared" si="1"/>
        <v>0</v>
      </c>
      <c r="I23" s="240">
        <f t="shared" si="2"/>
        <v>0</v>
      </c>
      <c r="J23" s="241">
        <f t="shared" si="3"/>
        <v>0</v>
      </c>
      <c r="K23" s="134"/>
      <c r="L23" s="135"/>
      <c r="M23" s="135"/>
      <c r="N23" s="135"/>
      <c r="O23" s="135"/>
    </row>
    <row r="24" spans="1:15" s="131" customFormat="1" ht="33.75" customHeight="1">
      <c r="A24" s="133">
        <v>17</v>
      </c>
      <c r="B24" s="260" t="s">
        <v>135</v>
      </c>
      <c r="C24" s="261" t="s">
        <v>4</v>
      </c>
      <c r="D24" s="262">
        <v>20</v>
      </c>
      <c r="E24" s="263"/>
      <c r="F24" s="264">
        <v>0.08</v>
      </c>
      <c r="G24" s="239">
        <f t="shared" si="0"/>
        <v>0</v>
      </c>
      <c r="H24" s="240">
        <f t="shared" si="1"/>
        <v>0</v>
      </c>
      <c r="I24" s="240">
        <f t="shared" si="2"/>
        <v>0</v>
      </c>
      <c r="J24" s="241">
        <f t="shared" si="3"/>
        <v>0</v>
      </c>
      <c r="K24" s="134"/>
      <c r="L24" s="135"/>
      <c r="M24" s="135"/>
      <c r="N24" s="135"/>
      <c r="O24" s="135"/>
    </row>
    <row r="25" spans="1:15" s="131" customFormat="1" ht="34.5" customHeight="1">
      <c r="A25" s="133">
        <v>18</v>
      </c>
      <c r="B25" s="260" t="s">
        <v>136</v>
      </c>
      <c r="C25" s="261" t="s">
        <v>4</v>
      </c>
      <c r="D25" s="262">
        <v>20</v>
      </c>
      <c r="E25" s="263"/>
      <c r="F25" s="264">
        <v>0.08</v>
      </c>
      <c r="G25" s="239">
        <f t="shared" si="0"/>
        <v>0</v>
      </c>
      <c r="H25" s="240">
        <f t="shared" si="1"/>
        <v>0</v>
      </c>
      <c r="I25" s="240">
        <f t="shared" si="2"/>
        <v>0</v>
      </c>
      <c r="J25" s="241">
        <f t="shared" si="3"/>
        <v>0</v>
      </c>
      <c r="K25" s="134"/>
      <c r="L25" s="135"/>
      <c r="M25" s="135"/>
      <c r="N25" s="135"/>
      <c r="O25" s="135"/>
    </row>
    <row r="26" spans="1:15" s="131" customFormat="1" ht="20.25" customHeight="1">
      <c r="A26" s="133">
        <v>19</v>
      </c>
      <c r="B26" s="260" t="s">
        <v>137</v>
      </c>
      <c r="C26" s="261" t="s">
        <v>4</v>
      </c>
      <c r="D26" s="262">
        <v>30</v>
      </c>
      <c r="E26" s="263"/>
      <c r="F26" s="264">
        <v>0.08</v>
      </c>
      <c r="G26" s="239">
        <f t="shared" si="0"/>
        <v>0</v>
      </c>
      <c r="H26" s="240">
        <f t="shared" si="1"/>
        <v>0</v>
      </c>
      <c r="I26" s="240">
        <f t="shared" si="2"/>
        <v>0</v>
      </c>
      <c r="J26" s="241">
        <f t="shared" si="3"/>
        <v>0</v>
      </c>
      <c r="K26" s="134"/>
      <c r="L26" s="135"/>
      <c r="M26" s="135"/>
      <c r="N26" s="135"/>
      <c r="O26" s="135"/>
    </row>
    <row r="27" spans="1:15" s="131" customFormat="1" ht="191.25">
      <c r="A27" s="133">
        <v>20</v>
      </c>
      <c r="B27" s="267" t="s">
        <v>260</v>
      </c>
      <c r="C27" s="271" t="s">
        <v>9</v>
      </c>
      <c r="D27" s="272">
        <v>50</v>
      </c>
      <c r="E27" s="263"/>
      <c r="F27" s="264">
        <v>0.08</v>
      </c>
      <c r="G27" s="239">
        <f t="shared" si="0"/>
        <v>0</v>
      </c>
      <c r="H27" s="240">
        <f t="shared" si="1"/>
        <v>0</v>
      </c>
      <c r="I27" s="240">
        <f t="shared" si="2"/>
        <v>0</v>
      </c>
      <c r="J27" s="241">
        <f t="shared" si="3"/>
        <v>0</v>
      </c>
      <c r="K27" s="134"/>
      <c r="L27" s="135"/>
      <c r="M27" s="135"/>
      <c r="N27" s="135"/>
      <c r="O27" s="135"/>
    </row>
    <row r="28" spans="1:15" s="131" customFormat="1" ht="46.5" customHeight="1">
      <c r="A28" s="133">
        <v>21</v>
      </c>
      <c r="B28" s="273" t="s">
        <v>190</v>
      </c>
      <c r="C28" s="271" t="s">
        <v>9</v>
      </c>
      <c r="D28" s="272">
        <v>6</v>
      </c>
      <c r="E28" s="263"/>
      <c r="F28" s="264">
        <v>0.08</v>
      </c>
      <c r="G28" s="239">
        <f t="shared" si="0"/>
        <v>0</v>
      </c>
      <c r="H28" s="240">
        <f t="shared" si="1"/>
        <v>0</v>
      </c>
      <c r="I28" s="240">
        <f t="shared" si="2"/>
        <v>0</v>
      </c>
      <c r="J28" s="241">
        <f t="shared" si="3"/>
        <v>0</v>
      </c>
      <c r="K28" s="134"/>
      <c r="L28" s="135"/>
      <c r="M28" s="135"/>
      <c r="N28" s="135"/>
      <c r="O28" s="135"/>
    </row>
    <row r="29" spans="1:15" s="131" customFormat="1" ht="76.5" customHeight="1">
      <c r="A29" s="133" t="s">
        <v>35</v>
      </c>
      <c r="B29" s="274" t="s">
        <v>138</v>
      </c>
      <c r="C29" s="271" t="s">
        <v>9</v>
      </c>
      <c r="D29" s="272">
        <v>15</v>
      </c>
      <c r="E29" s="263"/>
      <c r="F29" s="264">
        <v>0.08</v>
      </c>
      <c r="G29" s="239">
        <f t="shared" si="0"/>
        <v>0</v>
      </c>
      <c r="H29" s="240">
        <f t="shared" si="1"/>
        <v>0</v>
      </c>
      <c r="I29" s="240">
        <f t="shared" si="2"/>
        <v>0</v>
      </c>
      <c r="J29" s="241">
        <f t="shared" si="3"/>
        <v>0</v>
      </c>
      <c r="K29" s="134"/>
      <c r="L29" s="135"/>
      <c r="M29" s="135"/>
      <c r="N29" s="135"/>
      <c r="O29" s="135"/>
    </row>
    <row r="30" spans="1:15" s="131" customFormat="1" ht="120" customHeight="1">
      <c r="A30" s="133" t="s">
        <v>36</v>
      </c>
      <c r="B30" s="274" t="s">
        <v>139</v>
      </c>
      <c r="C30" s="271" t="s">
        <v>9</v>
      </c>
      <c r="D30" s="272">
        <v>15</v>
      </c>
      <c r="E30" s="263"/>
      <c r="F30" s="264">
        <v>0.08</v>
      </c>
      <c r="G30" s="239">
        <f t="shared" si="0"/>
        <v>0</v>
      </c>
      <c r="H30" s="240">
        <f t="shared" si="1"/>
        <v>0</v>
      </c>
      <c r="I30" s="240">
        <f t="shared" si="2"/>
        <v>0</v>
      </c>
      <c r="J30" s="241">
        <f t="shared" si="3"/>
        <v>0</v>
      </c>
      <c r="K30" s="134"/>
      <c r="L30" s="135"/>
      <c r="M30" s="135"/>
      <c r="N30" s="135"/>
      <c r="O30" s="135"/>
    </row>
    <row r="31" spans="1:15" s="131" customFormat="1" ht="87" customHeight="1">
      <c r="A31" s="133" t="s">
        <v>37</v>
      </c>
      <c r="B31" s="274" t="s">
        <v>140</v>
      </c>
      <c r="C31" s="271" t="s">
        <v>9</v>
      </c>
      <c r="D31" s="272">
        <v>3</v>
      </c>
      <c r="E31" s="263"/>
      <c r="F31" s="264">
        <v>0.08</v>
      </c>
      <c r="G31" s="239">
        <f t="shared" si="0"/>
        <v>0</v>
      </c>
      <c r="H31" s="240">
        <f t="shared" si="1"/>
        <v>0</v>
      </c>
      <c r="I31" s="240">
        <f t="shared" si="2"/>
        <v>0</v>
      </c>
      <c r="J31" s="241">
        <f t="shared" si="3"/>
        <v>0</v>
      </c>
      <c r="K31" s="134"/>
      <c r="L31" s="135"/>
      <c r="M31" s="135"/>
      <c r="N31" s="135"/>
      <c r="O31" s="135"/>
    </row>
    <row r="32" spans="1:15" s="131" customFormat="1" ht="114.75" customHeight="1">
      <c r="A32" s="133" t="s">
        <v>38</v>
      </c>
      <c r="B32" s="274" t="s">
        <v>261</v>
      </c>
      <c r="C32" s="271" t="s">
        <v>9</v>
      </c>
      <c r="D32" s="272">
        <v>25</v>
      </c>
      <c r="E32" s="263"/>
      <c r="F32" s="264">
        <v>0.08</v>
      </c>
      <c r="G32" s="239">
        <f t="shared" si="0"/>
        <v>0</v>
      </c>
      <c r="H32" s="240">
        <f t="shared" si="1"/>
        <v>0</v>
      </c>
      <c r="I32" s="240">
        <f t="shared" si="2"/>
        <v>0</v>
      </c>
      <c r="J32" s="241">
        <f t="shared" si="3"/>
        <v>0</v>
      </c>
      <c r="K32" s="134"/>
      <c r="L32" s="135"/>
      <c r="M32" s="135"/>
      <c r="N32" s="135"/>
      <c r="O32" s="135"/>
    </row>
    <row r="33" spans="1:18" s="131" customFormat="1" ht="63.75" customHeight="1">
      <c r="A33" s="133" t="s">
        <v>43</v>
      </c>
      <c r="B33" s="274" t="s">
        <v>141</v>
      </c>
      <c r="C33" s="271" t="s">
        <v>9</v>
      </c>
      <c r="D33" s="272">
        <v>8</v>
      </c>
      <c r="E33" s="263"/>
      <c r="F33" s="264">
        <v>0.08</v>
      </c>
      <c r="G33" s="239">
        <f t="shared" si="0"/>
        <v>0</v>
      </c>
      <c r="H33" s="240">
        <f t="shared" si="1"/>
        <v>0</v>
      </c>
      <c r="I33" s="240">
        <f t="shared" si="2"/>
        <v>0</v>
      </c>
      <c r="J33" s="241">
        <f t="shared" si="3"/>
        <v>0</v>
      </c>
      <c r="K33" s="134"/>
      <c r="L33" s="139"/>
      <c r="M33" s="139"/>
      <c r="N33" s="139"/>
      <c r="O33" s="139"/>
    </row>
    <row r="34" spans="1:18" s="131" customFormat="1" ht="49.5" customHeight="1">
      <c r="A34" s="133" t="s">
        <v>42</v>
      </c>
      <c r="B34" s="274" t="s">
        <v>142</v>
      </c>
      <c r="C34" s="271" t="s">
        <v>9</v>
      </c>
      <c r="D34" s="272">
        <v>3</v>
      </c>
      <c r="E34" s="263"/>
      <c r="F34" s="264">
        <v>0.08</v>
      </c>
      <c r="G34" s="239">
        <f t="shared" si="0"/>
        <v>0</v>
      </c>
      <c r="H34" s="240">
        <f t="shared" si="1"/>
        <v>0</v>
      </c>
      <c r="I34" s="240">
        <f t="shared" si="2"/>
        <v>0</v>
      </c>
      <c r="J34" s="241">
        <f t="shared" si="3"/>
        <v>0</v>
      </c>
      <c r="K34" s="134"/>
      <c r="L34" s="139"/>
      <c r="M34" s="139"/>
      <c r="N34" s="139"/>
      <c r="O34" s="139"/>
    </row>
    <row r="35" spans="1:18" s="131" customFormat="1" ht="35.25" customHeight="1">
      <c r="A35" s="133" t="s">
        <v>41</v>
      </c>
      <c r="B35" s="274" t="s">
        <v>143</v>
      </c>
      <c r="C35" s="271" t="s">
        <v>9</v>
      </c>
      <c r="D35" s="272">
        <v>2</v>
      </c>
      <c r="E35" s="263"/>
      <c r="F35" s="264">
        <v>0.08</v>
      </c>
      <c r="G35" s="239">
        <f t="shared" si="0"/>
        <v>0</v>
      </c>
      <c r="H35" s="240">
        <f t="shared" si="1"/>
        <v>0</v>
      </c>
      <c r="I35" s="240">
        <f t="shared" si="2"/>
        <v>0</v>
      </c>
      <c r="J35" s="241">
        <f t="shared" si="3"/>
        <v>0</v>
      </c>
      <c r="K35" s="134"/>
      <c r="L35" s="139"/>
      <c r="M35" s="139"/>
      <c r="N35" s="139"/>
      <c r="O35" s="139"/>
    </row>
    <row r="36" spans="1:18" s="131" customFormat="1" ht="51.75" customHeight="1">
      <c r="A36" s="133" t="s">
        <v>40</v>
      </c>
      <c r="B36" s="274" t="s">
        <v>144</v>
      </c>
      <c r="C36" s="271" t="s">
        <v>9</v>
      </c>
      <c r="D36" s="272">
        <v>3</v>
      </c>
      <c r="E36" s="263"/>
      <c r="F36" s="264">
        <v>0.08</v>
      </c>
      <c r="G36" s="239">
        <f t="shared" si="0"/>
        <v>0</v>
      </c>
      <c r="H36" s="240">
        <f t="shared" si="1"/>
        <v>0</v>
      </c>
      <c r="I36" s="240">
        <f t="shared" si="2"/>
        <v>0</v>
      </c>
      <c r="J36" s="241">
        <f t="shared" si="3"/>
        <v>0</v>
      </c>
      <c r="K36" s="134"/>
      <c r="L36" s="139"/>
      <c r="M36" s="139"/>
      <c r="N36" s="139"/>
      <c r="O36" s="139"/>
    </row>
    <row r="37" spans="1:18" s="131" customFormat="1" ht="96.75" customHeight="1">
      <c r="A37" s="133" t="s">
        <v>39</v>
      </c>
      <c r="B37" s="274" t="s">
        <v>145</v>
      </c>
      <c r="C37" s="271" t="s">
        <v>9</v>
      </c>
      <c r="D37" s="272">
        <v>6</v>
      </c>
      <c r="E37" s="263"/>
      <c r="F37" s="264">
        <v>0.08</v>
      </c>
      <c r="G37" s="239">
        <f t="shared" si="0"/>
        <v>0</v>
      </c>
      <c r="H37" s="240">
        <f t="shared" si="1"/>
        <v>0</v>
      </c>
      <c r="I37" s="240">
        <f t="shared" si="2"/>
        <v>0</v>
      </c>
      <c r="J37" s="241">
        <f t="shared" si="3"/>
        <v>0</v>
      </c>
      <c r="K37" s="134"/>
      <c r="L37" s="139"/>
      <c r="M37" s="139"/>
      <c r="N37" s="139"/>
      <c r="O37" s="139"/>
    </row>
    <row r="38" spans="1:18" s="131" customFormat="1" ht="64.5" customHeight="1">
      <c r="A38" s="133" t="s">
        <v>56</v>
      </c>
      <c r="B38" s="274" t="s">
        <v>146</v>
      </c>
      <c r="C38" s="271" t="s">
        <v>9</v>
      </c>
      <c r="D38" s="272">
        <v>35</v>
      </c>
      <c r="E38" s="263"/>
      <c r="F38" s="264">
        <v>0.08</v>
      </c>
      <c r="G38" s="239">
        <f t="shared" si="0"/>
        <v>0</v>
      </c>
      <c r="H38" s="240">
        <f t="shared" si="1"/>
        <v>0</v>
      </c>
      <c r="I38" s="240">
        <f t="shared" si="2"/>
        <v>0</v>
      </c>
      <c r="J38" s="241">
        <f t="shared" si="3"/>
        <v>0</v>
      </c>
      <c r="K38" s="134"/>
      <c r="L38" s="135"/>
      <c r="M38" s="135"/>
      <c r="N38" s="135"/>
      <c r="O38" s="135"/>
    </row>
    <row r="39" spans="1:18" s="131" customFormat="1" ht="114.75">
      <c r="A39" s="133" t="s">
        <v>55</v>
      </c>
      <c r="B39" s="275" t="s">
        <v>147</v>
      </c>
      <c r="C39" s="276" t="s">
        <v>4</v>
      </c>
      <c r="D39" s="277">
        <v>5</v>
      </c>
      <c r="E39" s="263"/>
      <c r="F39" s="264">
        <v>0.08</v>
      </c>
      <c r="G39" s="239">
        <f t="shared" si="0"/>
        <v>0</v>
      </c>
      <c r="H39" s="240">
        <f t="shared" si="1"/>
        <v>0</v>
      </c>
      <c r="I39" s="240">
        <f t="shared" si="2"/>
        <v>0</v>
      </c>
      <c r="J39" s="241">
        <f t="shared" si="3"/>
        <v>0</v>
      </c>
      <c r="K39" s="140"/>
      <c r="L39" s="141"/>
      <c r="M39" s="142"/>
      <c r="N39" s="134"/>
      <c r="O39" s="135"/>
      <c r="P39" s="135"/>
      <c r="Q39" s="135"/>
      <c r="R39" s="135"/>
    </row>
    <row r="40" spans="1:18" s="131" customFormat="1" ht="93" customHeight="1">
      <c r="A40" s="133" t="s">
        <v>54</v>
      </c>
      <c r="B40" s="278" t="s">
        <v>148</v>
      </c>
      <c r="C40" s="279" t="s">
        <v>9</v>
      </c>
      <c r="D40" s="280">
        <v>10</v>
      </c>
      <c r="E40" s="281"/>
      <c r="F40" s="282">
        <v>0.08</v>
      </c>
      <c r="G40" s="239">
        <f t="shared" si="0"/>
        <v>0</v>
      </c>
      <c r="H40" s="240">
        <f t="shared" si="1"/>
        <v>0</v>
      </c>
      <c r="I40" s="240">
        <f t="shared" si="2"/>
        <v>0</v>
      </c>
      <c r="J40" s="241">
        <f t="shared" si="3"/>
        <v>0</v>
      </c>
      <c r="K40" s="143"/>
      <c r="L40" s="139"/>
      <c r="M40" s="144"/>
      <c r="N40" s="139"/>
      <c r="O40" s="139"/>
    </row>
    <row r="41" spans="1:18" ht="99.75" customHeight="1">
      <c r="A41" s="145" t="s">
        <v>53</v>
      </c>
      <c r="B41" s="283" t="s">
        <v>149</v>
      </c>
      <c r="C41" s="284" t="s">
        <v>4</v>
      </c>
      <c r="D41" s="284">
        <v>100</v>
      </c>
      <c r="E41" s="281"/>
      <c r="F41" s="285">
        <v>0.08</v>
      </c>
      <c r="G41" s="239">
        <f t="shared" si="0"/>
        <v>0</v>
      </c>
      <c r="H41" s="240">
        <f t="shared" si="1"/>
        <v>0</v>
      </c>
      <c r="I41" s="240">
        <f t="shared" si="2"/>
        <v>0</v>
      </c>
      <c r="J41" s="241">
        <f t="shared" si="3"/>
        <v>0</v>
      </c>
      <c r="K41" s="286"/>
      <c r="L41" s="286"/>
      <c r="M41" s="286"/>
      <c r="N41" s="286"/>
      <c r="O41" s="286"/>
    </row>
    <row r="42" spans="1:18" s="131" customFormat="1" ht="19.5" customHeight="1">
      <c r="A42" s="458" t="s">
        <v>150</v>
      </c>
      <c r="B42" s="458"/>
      <c r="C42" s="458"/>
      <c r="D42" s="458"/>
      <c r="E42" s="458"/>
      <c r="F42" s="458"/>
      <c r="G42" s="458"/>
      <c r="H42" s="242">
        <f>SUM(H8:H41)</f>
        <v>0</v>
      </c>
      <c r="I42" s="243" t="s">
        <v>150</v>
      </c>
      <c r="J42" s="244">
        <f>SUM(J8:J41)</f>
        <v>0</v>
      </c>
      <c r="K42" s="459"/>
      <c r="L42" s="459"/>
      <c r="M42" s="459"/>
      <c r="N42" s="459"/>
      <c r="O42" s="459"/>
    </row>
    <row r="43" spans="1:18" s="131" customFormat="1" ht="99.75" customHeight="1">
      <c r="B43" s="234"/>
      <c r="D43" s="460" t="s">
        <v>75</v>
      </c>
      <c r="E43" s="460"/>
      <c r="F43" s="460"/>
      <c r="G43" s="460"/>
      <c r="H43" s="237"/>
      <c r="I43" s="237"/>
      <c r="J43" s="245"/>
    </row>
    <row r="44" spans="1:18" ht="12.75" customHeight="1">
      <c r="A44" s="189"/>
      <c r="B44" s="235" t="s">
        <v>78</v>
      </c>
      <c r="C44" s="131"/>
      <c r="D44" s="460"/>
      <c r="E44" s="460"/>
      <c r="F44" s="460"/>
      <c r="G44" s="460"/>
      <c r="H44" s="237"/>
      <c r="I44" s="237"/>
      <c r="J44" s="245"/>
      <c r="K44" s="131"/>
      <c r="L44" s="131"/>
      <c r="M44" s="131"/>
      <c r="N44" s="131"/>
      <c r="O44" s="131"/>
    </row>
    <row r="45" spans="1:18" ht="40.5" customHeight="1">
      <c r="A45" s="131"/>
      <c r="D45" s="460"/>
      <c r="E45" s="460"/>
      <c r="F45" s="460"/>
      <c r="G45" s="460"/>
      <c r="H45" s="237"/>
      <c r="I45" s="237"/>
      <c r="K45" s="131"/>
      <c r="L45" s="131"/>
      <c r="M45" s="131"/>
      <c r="N45" s="131"/>
      <c r="O45" s="131"/>
    </row>
    <row r="46" spans="1:18" ht="34.5" customHeight="1"/>
  </sheetData>
  <mergeCells count="11">
    <mergeCell ref="A1:O1"/>
    <mergeCell ref="D2:J2"/>
    <mergeCell ref="A3:O3"/>
    <mergeCell ref="A4:J4"/>
    <mergeCell ref="A42:G42"/>
    <mergeCell ref="K42:O42"/>
    <mergeCell ref="D43:G45"/>
    <mergeCell ref="K7:L7"/>
    <mergeCell ref="K5:O5"/>
    <mergeCell ref="K6:L6"/>
    <mergeCell ref="A5:J5"/>
  </mergeCells>
  <printOptions horizontalCentered="1"/>
  <pageMargins left="0.35000000000000003" right="0.19645669291338602" top="0.68897637795275601" bottom="0.68897637795275601" header="0.39370078740157505" footer="0.39370078740157505"/>
  <pageSetup paperSize="9" scale="51" fitToHeight="0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Normal="100" zoomScaleSheetLayoutView="100" workbookViewId="0">
      <selection activeCell="B5" sqref="B5"/>
    </sheetView>
  </sheetViews>
  <sheetFormatPr defaultRowHeight="12.75"/>
  <cols>
    <col min="1" max="1" width="9" style="88"/>
    <col min="2" max="2" width="51.875" style="88" customWidth="1"/>
    <col min="3" max="3" width="10" style="88" customWidth="1"/>
    <col min="4" max="4" width="9" style="88"/>
    <col min="5" max="5" width="11.625" style="88" customWidth="1"/>
    <col min="6" max="6" width="8.125" style="88" customWidth="1"/>
    <col min="7" max="7" width="9.875" style="88" bestFit="1" customWidth="1"/>
    <col min="8" max="8" width="11.25" style="88" customWidth="1"/>
    <col min="9" max="9" width="11" style="88" customWidth="1"/>
    <col min="10" max="10" width="13" style="88" customWidth="1"/>
    <col min="11" max="11" width="16.25" style="88" customWidth="1"/>
    <col min="12" max="12" width="14" style="88" customWidth="1"/>
    <col min="13" max="13" width="13.875" style="88" customWidth="1"/>
    <col min="14" max="14" width="16.125" style="88" customWidth="1"/>
    <col min="15" max="16384" width="9" style="88"/>
  </cols>
  <sheetData>
    <row r="1" spans="1:15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ht="25.5" customHeight="1">
      <c r="A3" s="89"/>
      <c r="B3" s="469" t="s">
        <v>127</v>
      </c>
      <c r="C3" s="469"/>
      <c r="D3" s="469"/>
      <c r="E3" s="469"/>
      <c r="F3" s="469"/>
      <c r="G3" s="469"/>
      <c r="H3" s="469"/>
      <c r="I3" s="469"/>
      <c r="J3" s="469"/>
      <c r="K3" s="469"/>
    </row>
    <row r="4" spans="1:15" ht="15">
      <c r="A4" s="86"/>
      <c r="B4" s="93"/>
      <c r="C4" s="93"/>
      <c r="D4" s="93"/>
      <c r="E4" s="93"/>
      <c r="F4" s="93"/>
      <c r="G4" s="93"/>
      <c r="H4" s="93"/>
      <c r="I4" s="94"/>
      <c r="J4" s="94"/>
      <c r="K4" s="94"/>
    </row>
    <row r="5" spans="1:15" ht="13.5" thickBot="1">
      <c r="B5" s="95" t="s">
        <v>275</v>
      </c>
      <c r="C5" s="95"/>
      <c r="D5" s="95"/>
      <c r="E5" s="95"/>
      <c r="F5" s="95"/>
      <c r="G5" s="96"/>
      <c r="H5" s="91"/>
      <c r="I5" s="91"/>
      <c r="J5" s="91"/>
      <c r="K5" s="91"/>
    </row>
    <row r="6" spans="1:15" ht="13.5" customHeight="1" thickBot="1">
      <c r="B6" s="97" t="s">
        <v>20</v>
      </c>
      <c r="C6" s="98"/>
      <c r="D6" s="98"/>
      <c r="E6" s="98"/>
      <c r="F6" s="99"/>
      <c r="K6" s="470" t="s">
        <v>0</v>
      </c>
      <c r="L6" s="471"/>
      <c r="M6" s="471"/>
      <c r="N6" s="472"/>
    </row>
    <row r="7" spans="1:15" ht="102" customHeight="1">
      <c r="A7" s="171" t="s">
        <v>13</v>
      </c>
      <c r="B7" s="171" t="s">
        <v>126</v>
      </c>
      <c r="C7" s="172" t="s">
        <v>114</v>
      </c>
      <c r="D7" s="171" t="s">
        <v>115</v>
      </c>
      <c r="E7" s="100" t="s">
        <v>60</v>
      </c>
      <c r="F7" s="100" t="s">
        <v>116</v>
      </c>
      <c r="G7" s="173" t="s">
        <v>2</v>
      </c>
      <c r="H7" s="100" t="s">
        <v>117</v>
      </c>
      <c r="I7" s="100" t="s">
        <v>118</v>
      </c>
      <c r="J7" s="174" t="s">
        <v>119</v>
      </c>
      <c r="K7" s="168" t="s">
        <v>120</v>
      </c>
      <c r="L7" s="169" t="s">
        <v>121</v>
      </c>
      <c r="M7" s="169" t="s">
        <v>122</v>
      </c>
      <c r="N7" s="170" t="s">
        <v>3</v>
      </c>
    </row>
    <row r="8" spans="1:15">
      <c r="A8" s="287">
        <v>1</v>
      </c>
      <c r="B8" s="287">
        <v>2</v>
      </c>
      <c r="C8" s="287">
        <v>3</v>
      </c>
      <c r="D8" s="287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  <c r="L8" s="289">
        <v>13</v>
      </c>
      <c r="M8" s="289">
        <v>14</v>
      </c>
      <c r="N8" s="289">
        <v>15</v>
      </c>
    </row>
    <row r="9" spans="1:15" ht="102">
      <c r="A9" s="101" t="s">
        <v>15</v>
      </c>
      <c r="B9" s="153" t="s">
        <v>184</v>
      </c>
      <c r="C9" s="102" t="s">
        <v>9</v>
      </c>
      <c r="D9" s="103">
        <v>10</v>
      </c>
      <c r="E9" s="104"/>
      <c r="F9" s="151">
        <v>0.08</v>
      </c>
      <c r="G9" s="105">
        <f>E9*1.08</f>
        <v>0</v>
      </c>
      <c r="H9" s="106">
        <f>E9*D9</f>
        <v>0</v>
      </c>
      <c r="I9" s="106">
        <f>J9-H9</f>
        <v>0</v>
      </c>
      <c r="J9" s="106">
        <f>G9*D9</f>
        <v>0</v>
      </c>
      <c r="K9" s="107"/>
      <c r="L9" s="108"/>
      <c r="M9" s="108"/>
      <c r="N9" s="108"/>
    </row>
    <row r="10" spans="1:15" ht="102">
      <c r="A10" s="109" t="s">
        <v>16</v>
      </c>
      <c r="B10" s="154" t="s">
        <v>185</v>
      </c>
      <c r="C10" s="102" t="s">
        <v>9</v>
      </c>
      <c r="D10" s="103">
        <v>80</v>
      </c>
      <c r="E10" s="150"/>
      <c r="F10" s="152">
        <v>0.08</v>
      </c>
      <c r="G10" s="105">
        <f t="shared" ref="G10:G11" si="0">E10*1.08</f>
        <v>0</v>
      </c>
      <c r="H10" s="106">
        <f t="shared" ref="H10:H11" si="1">E10*D10</f>
        <v>0</v>
      </c>
      <c r="I10" s="106">
        <f t="shared" ref="I10:I11" si="2">J10-H10</f>
        <v>0</v>
      </c>
      <c r="J10" s="106">
        <f t="shared" ref="J10:J11" si="3">G10*D10</f>
        <v>0</v>
      </c>
      <c r="K10" s="110"/>
      <c r="L10" s="108"/>
      <c r="M10" s="108"/>
      <c r="N10" s="108"/>
    </row>
    <row r="11" spans="1:15" ht="76.5">
      <c r="A11" s="109" t="s">
        <v>17</v>
      </c>
      <c r="B11" s="154" t="s">
        <v>186</v>
      </c>
      <c r="C11" s="102" t="s">
        <v>9</v>
      </c>
      <c r="D11" s="111">
        <v>20</v>
      </c>
      <c r="E11" s="150"/>
      <c r="F11" s="152">
        <v>0.08</v>
      </c>
      <c r="G11" s="105">
        <f t="shared" si="0"/>
        <v>0</v>
      </c>
      <c r="H11" s="106">
        <f t="shared" si="1"/>
        <v>0</v>
      </c>
      <c r="I11" s="106">
        <f t="shared" si="2"/>
        <v>0</v>
      </c>
      <c r="J11" s="106">
        <f t="shared" si="3"/>
        <v>0</v>
      </c>
      <c r="K11" s="110"/>
      <c r="L11" s="108"/>
      <c r="M11" s="108"/>
      <c r="N11" s="108"/>
    </row>
    <row r="12" spans="1:15" ht="15" customHeight="1">
      <c r="A12" s="473" t="s">
        <v>123</v>
      </c>
      <c r="B12" s="474"/>
      <c r="C12" s="474"/>
      <c r="D12" s="475"/>
      <c r="E12" s="475"/>
      <c r="F12" s="475"/>
      <c r="G12" s="475"/>
      <c r="H12" s="112">
        <f>SUM(H9:H11)</f>
        <v>0</v>
      </c>
      <c r="I12" s="113" t="s">
        <v>123</v>
      </c>
      <c r="J12" s="114">
        <f>SUM(J9:J11)</f>
        <v>0</v>
      </c>
      <c r="K12" s="115"/>
      <c r="L12" s="115"/>
      <c r="M12" s="116"/>
    </row>
    <row r="13" spans="1:15">
      <c r="A13" s="87"/>
      <c r="B13" s="476"/>
      <c r="C13" s="476"/>
      <c r="D13" s="476"/>
      <c r="E13" s="89"/>
      <c r="F13" s="89"/>
      <c r="G13" s="86"/>
      <c r="H13" s="86"/>
      <c r="I13" s="117"/>
      <c r="J13" s="117"/>
      <c r="K13" s="118"/>
    </row>
    <row r="14" spans="1:15">
      <c r="B14" s="119"/>
      <c r="C14" s="89"/>
      <c r="D14" s="89"/>
      <c r="E14" s="120"/>
      <c r="F14" s="92"/>
      <c r="G14" s="92"/>
      <c r="H14" s="92"/>
      <c r="I14" s="92"/>
    </row>
    <row r="15" spans="1:15">
      <c r="B15" s="89"/>
      <c r="C15" s="89"/>
      <c r="D15" s="89"/>
      <c r="E15" s="120"/>
      <c r="F15" s="92"/>
      <c r="G15" s="92"/>
      <c r="H15" s="92"/>
      <c r="I15" s="92"/>
    </row>
    <row r="16" spans="1:15">
      <c r="B16" s="89"/>
      <c r="C16" s="89"/>
      <c r="D16" s="89"/>
      <c r="E16" s="120"/>
      <c r="F16" s="92"/>
      <c r="G16" s="92"/>
      <c r="H16" s="92"/>
      <c r="I16" s="92"/>
    </row>
    <row r="17" spans="2:9">
      <c r="B17" s="121"/>
      <c r="C17" s="90"/>
      <c r="D17" s="91"/>
      <c r="E17" s="122"/>
      <c r="F17" s="123"/>
      <c r="G17" s="468" t="s">
        <v>124</v>
      </c>
      <c r="H17" s="468"/>
      <c r="I17" s="468"/>
    </row>
    <row r="18" spans="2:9">
      <c r="B18" s="124" t="s">
        <v>125</v>
      </c>
      <c r="C18" s="125"/>
      <c r="D18" s="90"/>
      <c r="E18" s="122"/>
      <c r="F18" s="123"/>
      <c r="G18" s="468" t="s">
        <v>74</v>
      </c>
      <c r="H18" s="468"/>
      <c r="I18" s="468"/>
    </row>
    <row r="19" spans="2:9">
      <c r="B19" s="126"/>
      <c r="C19" s="90"/>
      <c r="D19" s="90"/>
      <c r="E19" s="120"/>
      <c r="F19" s="92"/>
      <c r="G19" s="92"/>
      <c r="H19" s="92"/>
      <c r="I19" s="92"/>
    </row>
  </sheetData>
  <mergeCells count="8">
    <mergeCell ref="A1:O1"/>
    <mergeCell ref="D2:J2"/>
    <mergeCell ref="G18:I18"/>
    <mergeCell ref="B3:K3"/>
    <mergeCell ref="K6:N6"/>
    <mergeCell ref="A12:G12"/>
    <mergeCell ref="B13:D13"/>
    <mergeCell ref="G17:I17"/>
  </mergeCells>
  <pageMargins left="0.7" right="0.7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GridLines="0" tabSelected="1" zoomScaleNormal="100" zoomScaleSheetLayoutView="100" workbookViewId="0">
      <selection activeCell="B5" sqref="B5"/>
    </sheetView>
  </sheetViews>
  <sheetFormatPr defaultRowHeight="14.25"/>
  <cols>
    <col min="1" max="1" width="4.625" customWidth="1"/>
    <col min="2" max="2" width="51.625" customWidth="1"/>
    <col min="3" max="3" width="4.875" customWidth="1"/>
    <col min="4" max="4" width="8.25" customWidth="1"/>
    <col min="5" max="5" width="12.5" customWidth="1"/>
    <col min="6" max="6" width="11.375" customWidth="1"/>
    <col min="7" max="7" width="11" customWidth="1"/>
    <col min="8" max="8" width="13.75" customWidth="1"/>
    <col min="9" max="9" width="13.5" customWidth="1"/>
    <col min="10" max="10" width="14.75" customWidth="1"/>
    <col min="11" max="11" width="13.875" customWidth="1"/>
    <col min="12" max="12" width="8.375" customWidth="1"/>
    <col min="13" max="13" width="14.75" customWidth="1"/>
    <col min="14" max="14" width="15.875" customWidth="1"/>
    <col min="15" max="15" width="16.375" customWidth="1"/>
    <col min="16" max="1024" width="8.375" customWidth="1"/>
    <col min="1025" max="1025" width="9" customWidth="1"/>
  </cols>
  <sheetData>
    <row r="1" spans="1:15" s="19" customFormat="1" ht="14.25" customHeight="1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s="19" customFormat="1" ht="24" customHeight="1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5" s="22" customFormat="1" ht="27.75" customHeight="1">
      <c r="A3" s="437" t="s">
        <v>127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5" s="23" customFormat="1" ht="15" customHeight="1">
      <c r="B4" s="248" t="s">
        <v>20</v>
      </c>
      <c r="C4" s="248"/>
      <c r="D4" s="248"/>
      <c r="E4" s="248"/>
      <c r="F4" s="248"/>
      <c r="G4" s="28"/>
      <c r="H4" s="28"/>
      <c r="I4" s="28"/>
      <c r="J4" s="188"/>
      <c r="K4" s="3"/>
    </row>
    <row r="5" spans="1:15" s="23" customFormat="1" ht="30" customHeight="1">
      <c r="B5" s="249" t="s">
        <v>203</v>
      </c>
      <c r="C5" s="256"/>
      <c r="D5" s="256"/>
      <c r="E5" s="256"/>
      <c r="F5" s="256"/>
      <c r="G5" s="256"/>
      <c r="H5" s="256"/>
      <c r="I5" s="256"/>
      <c r="J5" s="256"/>
      <c r="K5" s="442" t="s">
        <v>0</v>
      </c>
      <c r="L5" s="443"/>
      <c r="M5" s="443"/>
      <c r="N5" s="443"/>
      <c r="O5" s="444"/>
    </row>
    <row r="6" spans="1:15" s="23" customFormat="1" ht="54" customHeight="1">
      <c r="A6" s="4" t="s">
        <v>13</v>
      </c>
      <c r="B6" s="35" t="s">
        <v>167</v>
      </c>
      <c r="C6" s="36" t="s">
        <v>66</v>
      </c>
      <c r="D6" s="37" t="s">
        <v>1</v>
      </c>
      <c r="E6" s="38" t="s">
        <v>60</v>
      </c>
      <c r="F6" s="37" t="s">
        <v>61</v>
      </c>
      <c r="G6" s="38" t="s">
        <v>2</v>
      </c>
      <c r="H6" s="38" t="s">
        <v>62</v>
      </c>
      <c r="I6" s="38" t="s">
        <v>63</v>
      </c>
      <c r="J6" s="39" t="s">
        <v>64</v>
      </c>
      <c r="K6" s="477" t="s">
        <v>65</v>
      </c>
      <c r="L6" s="478"/>
      <c r="M6" s="45" t="s">
        <v>68</v>
      </c>
      <c r="N6" s="45" t="s">
        <v>67</v>
      </c>
      <c r="O6" s="45" t="s">
        <v>3</v>
      </c>
    </row>
    <row r="7" spans="1:15" s="23" customFormat="1" ht="16.5" customHeight="1">
      <c r="A7" s="251">
        <v>1</v>
      </c>
      <c r="B7" s="251">
        <v>2</v>
      </c>
      <c r="C7" s="257">
        <v>3</v>
      </c>
      <c r="D7" s="257">
        <v>4</v>
      </c>
      <c r="E7" s="257">
        <v>5</v>
      </c>
      <c r="F7" s="257">
        <v>6</v>
      </c>
      <c r="G7" s="257">
        <v>7</v>
      </c>
      <c r="H7" s="257">
        <v>8</v>
      </c>
      <c r="I7" s="257">
        <v>9</v>
      </c>
      <c r="J7" s="257">
        <v>10</v>
      </c>
      <c r="K7" s="479">
        <v>11</v>
      </c>
      <c r="L7" s="480"/>
      <c r="M7" s="258">
        <v>12</v>
      </c>
      <c r="N7" s="259">
        <v>13</v>
      </c>
      <c r="O7" s="258">
        <v>14</v>
      </c>
    </row>
    <row r="8" spans="1:15" ht="115.5" customHeight="1">
      <c r="A8" s="175">
        <v>1</v>
      </c>
      <c r="B8" s="6" t="s">
        <v>88</v>
      </c>
      <c r="C8" s="10" t="s">
        <v>4</v>
      </c>
      <c r="D8" s="41">
        <v>250</v>
      </c>
      <c r="E8" s="7"/>
      <c r="F8" s="77">
        <v>0.08</v>
      </c>
      <c r="G8" s="333">
        <f>E8*1.08</f>
        <v>0</v>
      </c>
      <c r="H8" s="333">
        <f>D8*E8</f>
        <v>0</v>
      </c>
      <c r="I8" s="388">
        <f>J8-H8</f>
        <v>0</v>
      </c>
      <c r="J8" s="388">
        <f>D8*G8</f>
        <v>0</v>
      </c>
      <c r="K8" s="8"/>
      <c r="L8" s="8"/>
      <c r="M8" s="290"/>
      <c r="N8" s="290"/>
      <c r="O8" s="290"/>
    </row>
    <row r="9" spans="1:15" ht="102" customHeight="1">
      <c r="A9" s="175" t="s">
        <v>16</v>
      </c>
      <c r="B9" s="6" t="s">
        <v>191</v>
      </c>
      <c r="C9" s="10" t="s">
        <v>4</v>
      </c>
      <c r="D9" s="41">
        <v>200</v>
      </c>
      <c r="E9" s="7"/>
      <c r="F9" s="77">
        <v>0.08</v>
      </c>
      <c r="G9" s="333">
        <f t="shared" ref="G9:G10" si="0">E9*1.08</f>
        <v>0</v>
      </c>
      <c r="H9" s="333">
        <f t="shared" ref="H9:H10" si="1">D9*E9</f>
        <v>0</v>
      </c>
      <c r="I9" s="388">
        <f t="shared" ref="I9:I10" si="2">J9-H9</f>
        <v>0</v>
      </c>
      <c r="J9" s="388">
        <f t="shared" ref="J9" si="3">D9*G9</f>
        <v>0</v>
      </c>
      <c r="K9" s="8"/>
      <c r="L9" s="8"/>
      <c r="M9" s="290"/>
      <c r="N9" s="290"/>
      <c r="O9" s="290"/>
    </row>
    <row r="10" spans="1:15" ht="100.5" customHeight="1">
      <c r="A10" s="176" t="s">
        <v>17</v>
      </c>
      <c r="B10" s="48" t="s">
        <v>51</v>
      </c>
      <c r="C10" s="14" t="s">
        <v>4</v>
      </c>
      <c r="D10" s="49">
        <v>1</v>
      </c>
      <c r="E10" s="15"/>
      <c r="F10" s="80">
        <v>0.08</v>
      </c>
      <c r="G10" s="389">
        <f t="shared" si="0"/>
        <v>0</v>
      </c>
      <c r="H10" s="389">
        <f t="shared" si="1"/>
        <v>0</v>
      </c>
      <c r="I10" s="388">
        <f t="shared" si="2"/>
        <v>0</v>
      </c>
      <c r="J10" s="390">
        <f>D10*G10</f>
        <v>0</v>
      </c>
      <c r="K10" s="8"/>
      <c r="L10" s="8"/>
      <c r="M10" s="290"/>
      <c r="N10" s="290"/>
      <c r="O10" s="290"/>
    </row>
    <row r="11" spans="1:15" ht="13.5" customHeight="1">
      <c r="A11" s="441" t="s">
        <v>12</v>
      </c>
      <c r="B11" s="441"/>
      <c r="C11" s="441"/>
      <c r="D11" s="441"/>
      <c r="E11" s="441"/>
      <c r="F11" s="47"/>
      <c r="G11" s="391"/>
      <c r="H11" s="392">
        <f>SUM(H8:H10)</f>
        <v>0</v>
      </c>
      <c r="I11" s="392">
        <f>SUM(I8:I10)</f>
        <v>0</v>
      </c>
      <c r="J11" s="393">
        <f>SUM(J8:J10)</f>
        <v>0</v>
      </c>
      <c r="K11" s="23"/>
      <c r="L11" s="72"/>
      <c r="M11" s="72"/>
      <c r="N11" s="72"/>
      <c r="O11" s="72"/>
    </row>
    <row r="12" spans="1:15">
      <c r="A12" s="23"/>
      <c r="B12" s="11"/>
      <c r="C12" s="23"/>
      <c r="D12" s="23"/>
      <c r="E12" s="23"/>
      <c r="F12" s="23"/>
      <c r="G12" s="23"/>
      <c r="H12" s="23"/>
      <c r="I12" s="23"/>
      <c r="J12" s="23"/>
      <c r="K12" s="23"/>
    </row>
    <row r="13" spans="1:15" ht="27.75" customHeight="1">
      <c r="A13" s="445" t="s">
        <v>78</v>
      </c>
      <c r="B13" s="445"/>
      <c r="C13" s="23"/>
      <c r="D13" s="23"/>
      <c r="E13" s="445" t="s">
        <v>73</v>
      </c>
      <c r="F13" s="445"/>
      <c r="G13" s="445"/>
      <c r="H13" s="445"/>
      <c r="I13" s="445"/>
      <c r="J13" s="445"/>
      <c r="K13" s="445"/>
      <c r="L13" s="445"/>
    </row>
    <row r="14" spans="1:15">
      <c r="A14" s="23"/>
      <c r="B14" s="11"/>
      <c r="C14" s="23"/>
      <c r="D14" s="23"/>
      <c r="E14" s="445"/>
      <c r="F14" s="445"/>
      <c r="G14" s="445"/>
      <c r="H14" s="445"/>
      <c r="I14" s="445"/>
      <c r="J14" s="445"/>
      <c r="K14" s="445"/>
      <c r="L14" s="445"/>
    </row>
  </sheetData>
  <mergeCells count="9">
    <mergeCell ref="A1:O1"/>
    <mergeCell ref="D2:J2"/>
    <mergeCell ref="A3:O3"/>
    <mergeCell ref="E13:L14"/>
    <mergeCell ref="A13:B13"/>
    <mergeCell ref="K5:O5"/>
    <mergeCell ref="K6:L6"/>
    <mergeCell ref="K7:L7"/>
    <mergeCell ref="A11:E11"/>
  </mergeCells>
  <pageMargins left="0.75000000000000011" right="0.75000000000000011" top="1.295275590551181" bottom="1.295275590551181" header="1" footer="1"/>
  <pageSetup paperSize="9" scale="55" fitToHeight="0" pageOrder="overThenDown" orientation="landscape" r:id="rId1"/>
  <headerFooter alignWithMargins="0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workbookViewId="0">
      <selection activeCell="B5" sqref="B5:J5"/>
    </sheetView>
  </sheetViews>
  <sheetFormatPr defaultRowHeight="14.25"/>
  <cols>
    <col min="1" max="1" width="6.25" customWidth="1"/>
    <col min="2" max="2" width="40.625" customWidth="1"/>
    <col min="3" max="3" width="6.375" customWidth="1"/>
    <col min="4" max="4" width="7.125" customWidth="1"/>
    <col min="6" max="6" width="6.75" customWidth="1"/>
    <col min="7" max="7" width="12.75" customWidth="1"/>
    <col min="8" max="8" width="11.125" bestFit="1" customWidth="1"/>
    <col min="9" max="9" width="11.375" customWidth="1"/>
    <col min="10" max="10" width="12.5" customWidth="1"/>
    <col min="11" max="11" width="13.375" customWidth="1"/>
    <col min="12" max="12" width="8.5" customWidth="1"/>
    <col min="13" max="13" width="19" customWidth="1"/>
    <col min="14" max="14" width="13.75" customWidth="1"/>
    <col min="15" max="15" width="13.375" customWidth="1"/>
  </cols>
  <sheetData>
    <row r="1" spans="1:16">
      <c r="A1" s="436" t="s">
        <v>259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6">
      <c r="A2" s="247" t="s">
        <v>258</v>
      </c>
      <c r="B2" s="247"/>
      <c r="C2" s="20"/>
      <c r="D2" s="438"/>
      <c r="E2" s="438"/>
      <c r="F2" s="438"/>
      <c r="G2" s="438"/>
      <c r="H2" s="438"/>
      <c r="I2" s="438"/>
      <c r="J2" s="438"/>
      <c r="K2" s="21"/>
      <c r="L2" s="21"/>
      <c r="M2" s="21"/>
      <c r="N2" s="21"/>
      <c r="O2" s="247"/>
    </row>
    <row r="3" spans="1:16" ht="26.25" customHeight="1">
      <c r="A3" s="481" t="s">
        <v>127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</row>
    <row r="4" spans="1:16">
      <c r="A4" s="51"/>
      <c r="B4" s="484" t="s">
        <v>20</v>
      </c>
      <c r="C4" s="484"/>
      <c r="D4" s="484"/>
      <c r="E4" s="291"/>
      <c r="F4" s="291"/>
      <c r="G4" s="52"/>
      <c r="H4" s="52"/>
      <c r="I4" s="52"/>
      <c r="J4" s="193"/>
      <c r="K4" s="53"/>
      <c r="L4" s="51"/>
      <c r="M4" s="51"/>
      <c r="N4" s="51"/>
      <c r="O4" s="51"/>
    </row>
    <row r="5" spans="1:16" ht="27" customHeight="1">
      <c r="A5" s="51"/>
      <c r="B5" s="485" t="s">
        <v>204</v>
      </c>
      <c r="C5" s="485"/>
      <c r="D5" s="485"/>
      <c r="E5" s="485"/>
      <c r="F5" s="485"/>
      <c r="G5" s="485"/>
      <c r="H5" s="485"/>
      <c r="I5" s="485"/>
      <c r="J5" s="485"/>
      <c r="K5" s="486" t="s">
        <v>0</v>
      </c>
      <c r="L5" s="486"/>
      <c r="M5" s="486"/>
      <c r="N5" s="486"/>
      <c r="O5" s="486"/>
    </row>
    <row r="6" spans="1:16" ht="63.75">
      <c r="A6" s="4" t="s">
        <v>13</v>
      </c>
      <c r="B6" s="4" t="s">
        <v>167</v>
      </c>
      <c r="C6" s="4" t="s">
        <v>66</v>
      </c>
      <c r="D6" s="4" t="s">
        <v>1</v>
      </c>
      <c r="E6" s="29" t="s">
        <v>60</v>
      </c>
      <c r="F6" s="4" t="s">
        <v>61</v>
      </c>
      <c r="G6" s="29" t="s">
        <v>2</v>
      </c>
      <c r="H6" s="29" t="s">
        <v>62</v>
      </c>
      <c r="I6" s="29" t="s">
        <v>63</v>
      </c>
      <c r="J6" s="4" t="s">
        <v>64</v>
      </c>
      <c r="K6" s="487" t="s">
        <v>65</v>
      </c>
      <c r="L6" s="487"/>
      <c r="M6" s="292" t="s">
        <v>68</v>
      </c>
      <c r="N6" s="292" t="s">
        <v>67</v>
      </c>
      <c r="O6" s="292" t="s">
        <v>3</v>
      </c>
    </row>
    <row r="7" spans="1:16">
      <c r="A7" s="251">
        <v>1</v>
      </c>
      <c r="B7" s="251">
        <v>2</v>
      </c>
      <c r="C7" s="251">
        <v>3</v>
      </c>
      <c r="D7" s="251">
        <v>4</v>
      </c>
      <c r="E7" s="251">
        <v>5</v>
      </c>
      <c r="F7" s="251">
        <v>6</v>
      </c>
      <c r="G7" s="251">
        <v>7</v>
      </c>
      <c r="H7" s="251">
        <v>8</v>
      </c>
      <c r="I7" s="251">
        <v>9</v>
      </c>
      <c r="J7" s="251">
        <v>10</v>
      </c>
      <c r="K7" s="483">
        <v>11</v>
      </c>
      <c r="L7" s="483"/>
      <c r="M7" s="258">
        <v>12</v>
      </c>
      <c r="N7" s="259">
        <v>13</v>
      </c>
      <c r="O7" s="258">
        <v>14</v>
      </c>
    </row>
    <row r="8" spans="1:16" ht="102.75" customHeight="1">
      <c r="A8" s="57" t="s">
        <v>15</v>
      </c>
      <c r="B8" s="58" t="s">
        <v>77</v>
      </c>
      <c r="C8" s="59" t="s">
        <v>4</v>
      </c>
      <c r="D8" s="69">
        <v>250</v>
      </c>
      <c r="E8" s="60"/>
      <c r="F8" s="68">
        <v>0.08</v>
      </c>
      <c r="G8" s="295">
        <f>E8*1.08</f>
        <v>0</v>
      </c>
      <c r="H8" s="296">
        <f>D8*E8</f>
        <v>0</v>
      </c>
      <c r="I8" s="297">
        <f>J8-H8</f>
        <v>0</v>
      </c>
      <c r="J8" s="298">
        <f>D8*G8</f>
        <v>0</v>
      </c>
      <c r="K8" s="293"/>
      <c r="L8" s="294"/>
      <c r="M8" s="61"/>
      <c r="N8" s="61"/>
      <c r="O8" s="61"/>
      <c r="P8" s="51"/>
    </row>
    <row r="9" spans="1:16">
      <c r="A9" s="482" t="s">
        <v>23</v>
      </c>
      <c r="B9" s="482"/>
      <c r="C9" s="482"/>
      <c r="D9" s="482"/>
      <c r="E9" s="482"/>
      <c r="F9" s="47"/>
      <c r="G9" s="299"/>
      <c r="H9" s="300">
        <f>H8</f>
        <v>0</v>
      </c>
      <c r="I9" s="299">
        <f>I8</f>
        <v>0</v>
      </c>
      <c r="J9" s="301">
        <f>J8</f>
        <v>0</v>
      </c>
      <c r="K9" s="73"/>
      <c r="L9" s="73"/>
      <c r="M9" s="73"/>
      <c r="N9" s="73"/>
      <c r="O9" s="73"/>
    </row>
    <row r="10" spans="1:16">
      <c r="A10" s="72"/>
      <c r="B10" s="73"/>
      <c r="C10" s="73"/>
      <c r="D10" s="74"/>
      <c r="E10" s="54"/>
      <c r="F10" s="73"/>
      <c r="G10" s="73"/>
      <c r="H10" s="72"/>
      <c r="I10" s="72"/>
      <c r="J10" s="72"/>
      <c r="K10" s="72"/>
      <c r="L10" s="72"/>
      <c r="M10" s="72"/>
      <c r="N10" s="72"/>
      <c r="O10" s="72"/>
    </row>
    <row r="11" spans="1:16">
      <c r="A11" s="72"/>
      <c r="B11" s="73"/>
      <c r="C11" s="73"/>
      <c r="D11" s="73"/>
      <c r="E11" s="54"/>
      <c r="F11" s="73"/>
      <c r="G11" s="73"/>
      <c r="H11" s="72"/>
      <c r="I11" s="72"/>
      <c r="J11" s="72"/>
      <c r="K11" s="72"/>
      <c r="L11" s="72"/>
      <c r="M11" s="72"/>
      <c r="N11" s="72"/>
      <c r="O11" s="72"/>
    </row>
    <row r="12" spans="1:16">
      <c r="A12" s="72"/>
      <c r="B12" s="73"/>
      <c r="C12" s="73"/>
      <c r="D12" s="73"/>
      <c r="E12" s="54"/>
      <c r="F12" s="73"/>
      <c r="G12" s="73"/>
      <c r="H12" s="72"/>
      <c r="I12" s="72"/>
      <c r="J12" s="72"/>
      <c r="K12" s="72"/>
      <c r="L12" s="72"/>
      <c r="M12" s="72"/>
      <c r="N12" s="72"/>
      <c r="O12" s="72"/>
    </row>
    <row r="13" spans="1:16" ht="28.5" customHeight="1">
      <c r="B13" s="445" t="s">
        <v>78</v>
      </c>
      <c r="C13" s="445"/>
      <c r="D13" s="188"/>
      <c r="E13" s="188"/>
      <c r="F13" s="439" t="s">
        <v>75</v>
      </c>
      <c r="G13" s="439"/>
      <c r="H13" s="439"/>
      <c r="I13" s="439"/>
    </row>
    <row r="17" ht="14.25" customHeight="1"/>
  </sheetData>
  <mergeCells count="11">
    <mergeCell ref="A1:O1"/>
    <mergeCell ref="D2:J2"/>
    <mergeCell ref="A3:O3"/>
    <mergeCell ref="F13:I13"/>
    <mergeCell ref="A9:E9"/>
    <mergeCell ref="B13:C13"/>
    <mergeCell ref="K7:L7"/>
    <mergeCell ref="B4:D4"/>
    <mergeCell ref="B5:J5"/>
    <mergeCell ref="K5:O5"/>
    <mergeCell ref="K6:L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8</vt:i4>
      </vt:variant>
    </vt:vector>
  </HeadingPairs>
  <TitlesOfParts>
    <vt:vector size="29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'Pakiet nr 1'!Obszar_wydruku</vt:lpstr>
      <vt:lpstr>'Pakiet nr 10'!Obszar_wydruku</vt:lpstr>
      <vt:lpstr>'Pakiet nr 12'!Obszar_wydruku</vt:lpstr>
      <vt:lpstr>'Pakiet nr 17'!Obszar_wydruku</vt:lpstr>
      <vt:lpstr>'Pakiet nr 2'!Obszar_wydruku</vt:lpstr>
      <vt:lpstr>'Pakiet nr 4'!Obszar_wydruku</vt:lpstr>
      <vt:lpstr>'Pakiet nr 5'!Obszar_wydruku</vt:lpstr>
      <vt:lpstr>'Pakiet nr 8'!Obszar_wydruku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Bożena Wołowczyk</cp:lastModifiedBy>
  <cp:revision>6</cp:revision>
  <cp:lastPrinted>2022-09-05T06:42:19Z</cp:lastPrinted>
  <dcterms:created xsi:type="dcterms:W3CDTF">1997-02-26T15:46:56Z</dcterms:created>
  <dcterms:modified xsi:type="dcterms:W3CDTF">2022-09-05T12:09:43Z</dcterms:modified>
</cp:coreProperties>
</file>