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ziel\Dropbox\ECOSYSTEM\2023\Droga Przygórze\PRZYGÓRZE 2023\"/>
    </mc:Choice>
  </mc:AlternateContent>
  <xr:revisionPtr revIDLastSave="0" documentId="13_ncr:1_{608EF5FE-F8C2-4043-A705-9F030656E7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40" i="1"/>
  <c r="G41" i="1"/>
  <c r="G42" i="1"/>
  <c r="G39" i="1"/>
  <c r="G35" i="1"/>
  <c r="G36" i="1"/>
  <c r="G37" i="1"/>
  <c r="G34" i="1"/>
  <c r="G32" i="1"/>
  <c r="G31" i="1"/>
  <c r="G28" i="1"/>
  <c r="G27" i="1"/>
  <c r="G24" i="1"/>
  <c r="G23" i="1"/>
  <c r="G22" i="1"/>
  <c r="G19" i="1"/>
  <c r="G20" i="1"/>
  <c r="G18" i="1"/>
  <c r="G14" i="1"/>
  <c r="G15" i="1"/>
  <c r="G16" i="1"/>
  <c r="G10" i="1"/>
  <c r="G9" i="1"/>
  <c r="G7" i="1"/>
  <c r="G4" i="1"/>
  <c r="E39" i="1"/>
  <c r="E35" i="1"/>
  <c r="E34" i="1"/>
  <c r="E14" i="1"/>
  <c r="G43" i="1" l="1"/>
  <c r="G44" i="1" s="1"/>
  <c r="G45" i="1" s="1"/>
</calcChain>
</file>

<file path=xl/sharedStrings.xml><?xml version="1.0" encoding="utf-8"?>
<sst xmlns="http://schemas.openxmlformats.org/spreadsheetml/2006/main" count="129" uniqueCount="97">
  <si>
    <t>Lp.</t>
  </si>
  <si>
    <t>Nr spec. techn.</t>
  </si>
  <si>
    <t>Opis i wyliczenia</t>
  </si>
  <si>
    <t>j.m.</t>
  </si>
  <si>
    <t>Prace przygotowawcze</t>
  </si>
  <si>
    <t>Roboty pomiarowe przy liniowych robotach ziemnych -
trasa drogi w terenie równinnym
0,43</t>
  </si>
  <si>
    <t>Rozbiórka nawierzchni ulic</t>
  </si>
  <si>
    <t>Roboty remontowe - frezowanie nawierzchni bitumicznej 
o gr. 4 cm z wywozem materiału z rozbiórki na odl. do 1
 km 26-75 pojazdów na godzinę
Krotność = 2</t>
  </si>
  <si>
    <t>Wywiezienie gruzu z terenu rozbiórki przy 
mechanicznym załadowaniu i wyładowaniu 
samochodem samowyładowczym na odległość 1 km
poz.2*0,08</t>
  </si>
  <si>
    <t>Wywiezienie gruzu z terenu rozbiórki przy 
mechanicznym załadowaniu i wyładowaniu 
samochodem samowyładowczym - dodatek za każdy 
następny rozpoczęty 1 km
Krotność = 14</t>
  </si>
  <si>
    <t>Branża drogowa</t>
  </si>
  <si>
    <t>Prace rozbiórkowe rozbiórkowe</t>
  </si>
  <si>
    <t>Mechaniczne wykonanie koryta na poszerzeniach przy 
głębokości kopania ponad 30 cm w gruncie kat.III-IV 
ANALOGIA: Wykonanie koryta na zjazdach - gł. 55cm
(10 + 5,5 + 23 + 8 + 10 + 8,5) * 0,55</t>
  </si>
  <si>
    <t xml:space="preserve">Mechaniczne wykonanie koryta na całej szerokości z 
zagęszczeniem mechanicznym w gruncie kat.IV - 
na jezdni - gł. 60cm
1935,67 * 0,6
</t>
  </si>
  <si>
    <t>Roboty ziemne wykonywane koparkami podsiębiernymi
0.40 m3 w ziemi kat. IV uprzednio zmagazynowanej w 
hałdach z transportem urobku samochodami 
samowyładowczymi na odległość 10 km (wywiezienie 
gruntu z korytowania)
poz.5 + poz.6</t>
  </si>
  <si>
    <t>Mechaniczne profilowanie i zagęszczenie podłoża pod 
warstwy konstrukcyjne nawierzchni w gruncie kat. I-IV
poz.5 / 0,55 + poz.6 / 0,6</t>
  </si>
  <si>
    <t>Podbudowa betonowa bez dylatacji - grubość warstwy 
po zagęszczeniu 30 cm ANALOGIA: Kruszywo łamane 
stabilizowane cementem, Rm = 2.5MPa na jezdni, 
zjazdach
poz.5 / 0,55 + poz.6 / 0,6</t>
  </si>
  <si>
    <t>Podbudowa z kruszywa łamanego - warstwa dolna o 
grubości po zagęszczeniu 15 cm -  z kruszywa 0/63mm
1806,89</t>
  </si>
  <si>
    <t>Podbudowa z kruszywa łamanego - warstwa górna o
grubości po zagęszczeniu 10 cm -  z kruszywa 
0/31.5mm
1721,22</t>
  </si>
  <si>
    <t>Nawierzchnie</t>
  </si>
  <si>
    <t>2 
d.2.1</t>
  </si>
  <si>
    <t>3 
d.2.2</t>
  </si>
  <si>
    <t>4 
d.2.2</t>
  </si>
  <si>
    <t>5 
d.3.1</t>
  </si>
  <si>
    <t>6 
d.3.1</t>
  </si>
  <si>
    <t>7
 d.3.1</t>
  </si>
  <si>
    <t>8 
d.3.1</t>
  </si>
  <si>
    <t>9 
d.3.2</t>
  </si>
  <si>
    <t>Nawierzchnie z mieszanek mineralno-bitumicznych -
warstwa wiążąca o gr. 5 cm; wydajność rozkładarki 200 
t/dzień
1419,45</t>
  </si>
  <si>
    <t xml:space="preserve">Mechaniczne oczyszczenie i skropienie emulsją 
asfaltową na zimno podbudowy lub nawierzchni 
betonowej/bitumicznej; zużycie emulsji 0,5 kg/m2 
Krotność = 2
poz. 12 </t>
  </si>
  <si>
    <t>Nawierzchnie z mieszanek mineralno-bitumicznych - 
warstwa ścieralna o gr. 4 cm; wydajność rozkładarki 200 
t/dzień
1328,18</t>
  </si>
  <si>
    <t>Elementy ulic</t>
  </si>
  <si>
    <t>Ława pod krawężniki betonowa z oporem - analogia: 
ławy pod krawężniki i obrzeża
(0 + 0) * 0,12 + 0 * 0,08 + poz.16 * 0,12</t>
  </si>
  <si>
    <t>Ścieki z prefabrykatów betonowych o grubości 15 cm na 
podsypce cementowo-piaskowej
378</t>
  </si>
  <si>
    <t>Organizacja ruchu</t>
  </si>
  <si>
    <t>15 
d.5.1</t>
  </si>
  <si>
    <t>16 
d.5.1</t>
  </si>
  <si>
    <t>17 
d.6.1</t>
  </si>
  <si>
    <t>18 
d.6.1</t>
  </si>
  <si>
    <t>Opracowanie, uzgodnienie oraz zatwierdzenie projektu 
czasowej organizacji ruhcu
1</t>
  </si>
  <si>
    <t>Wprowadzenie czasowej organizacji ruchu w okresie 
prowadzenia robót budowlanych
1</t>
  </si>
  <si>
    <t>Remont rowów i przepustów</t>
  </si>
  <si>
    <t>Roboty ziemne wykonywane koparkami podsiębiernymi 
o poj. łyżki 0.60 m3 w gruncie kat. IV z transportem 
urobku samochodami samowyładowczymi na odległość 
10 km - oczyszczenie rowów z namułu
(60 + 80) * 0,5</t>
  </si>
  <si>
    <t>Roboty ziemne wykonywane koparkami podsiębiernymi 
o poj. łyżki 0.60 m3 w gruncie kat. IV z transportem 
urobku samochodami samowyładowczymi na odległość 
10 km - wykopy pod przepusty
5 * 1,2 * 1,2</t>
  </si>
  <si>
    <t>Przepusty rurowe pod zjazdami - ścianki czołowe dla rur 
o śr. 50 cm
2</t>
  </si>
  <si>
    <t>Przepusty pod zjazdami - rury betonowe o śr. 40 cm - 
analogia: przepust z rury DN400 PP, karbowanej na 
ławie z kruszywa łamanego gr. 20cm
5</t>
  </si>
  <si>
    <t>Prace wykończeniowe</t>
  </si>
  <si>
    <t>Nawierzchnia z tłucznia kamiennego - warstwa dolna z 
tłucznia - grubość po zagęszczeniu 15 cm  - analogia: 
formowanie i zagęszczenie pobocza z kruszywa 
łamanego fr. 0/31.5mm
482 * 0,5</t>
  </si>
  <si>
    <t>Plantowanie skarp i korony nasypów - kat. gruntu I-III - 
analogia: profilowanie skarp wykopów i nasypów</t>
  </si>
  <si>
    <t>Humusowanie skarp z obsianiem przy grubości warstwy 
humusu 20 cm - teren w pasie drogi za obrzeżem
poz.24</t>
  </si>
  <si>
    <t>Regulacja nawierzchni na dojściach i dojazdach do 
posesji przyległych z wymianą nawierzchni na kostkę 
betonową gr. 8cm
20</t>
  </si>
  <si>
    <t>10 
d.3.2</t>
  </si>
  <si>
    <t>11 
d.3.2</t>
  </si>
  <si>
    <t>Kosztorys</t>
  </si>
  <si>
    <t xml:space="preserve">Podatek VAT </t>
  </si>
  <si>
    <t xml:space="preserve">Kosztorys brutto </t>
  </si>
  <si>
    <t>PRZEDMIAR:</t>
  </si>
  <si>
    <r>
      <rPr>
        <sz val="9"/>
        <rFont val="Calibri"/>
        <family val="2"/>
        <charset val="238"/>
        <scheme val="minor"/>
      </rPr>
      <t>1
d.1</t>
    </r>
  </si>
  <si>
    <t>ST NR 1</t>
  </si>
  <si>
    <t>km</t>
  </si>
  <si>
    <t>ST NR 2</t>
  </si>
  <si>
    <t>m2</t>
  </si>
  <si>
    <t>Utylizacja odpadów z rozbiórki</t>
  </si>
  <si>
    <t>m3</t>
  </si>
  <si>
    <t>Roboty ziemne</t>
  </si>
  <si>
    <t>ST NR 3</t>
  </si>
  <si>
    <t>ST NR 4</t>
  </si>
  <si>
    <t>Podbudowy</t>
  </si>
  <si>
    <t>ST NR 5</t>
  </si>
  <si>
    <t>ST NR 6</t>
  </si>
  <si>
    <r>
      <rPr>
        <sz val="9"/>
        <rFont val="Calibri"/>
        <family val="2"/>
        <charset val="238"/>
        <scheme val="minor"/>
      </rPr>
      <t>12
d.4</t>
    </r>
  </si>
  <si>
    <t>ST NR 8</t>
  </si>
  <si>
    <r>
      <rPr>
        <sz val="9"/>
        <rFont val="Calibri"/>
        <family val="2"/>
        <charset val="238"/>
        <scheme val="minor"/>
      </rPr>
      <t>13
d.4</t>
    </r>
  </si>
  <si>
    <t>ST NR 7</t>
  </si>
  <si>
    <r>
      <rPr>
        <sz val="9"/>
        <rFont val="Calibri"/>
        <family val="2"/>
        <charset val="238"/>
        <scheme val="minor"/>
      </rPr>
      <t>14
d.4</t>
    </r>
  </si>
  <si>
    <t>ST NR 9</t>
  </si>
  <si>
    <t>Krawężniki i obrzeża</t>
  </si>
  <si>
    <t>ST NR 11</t>
  </si>
  <si>
    <t>ST NR 12</t>
  </si>
  <si>
    <t>m</t>
  </si>
  <si>
    <t>Wprowadzenie organizacji ruchu na czas robót</t>
  </si>
  <si>
    <r>
      <rPr>
        <sz val="9"/>
        <rFont val="Calibri"/>
        <family val="2"/>
        <charset val="238"/>
        <scheme val="minor"/>
      </rPr>
      <t>ST NR 14,
ST NR 15</t>
    </r>
  </si>
  <si>
    <t>kpl</t>
  </si>
  <si>
    <r>
      <rPr>
        <sz val="9"/>
        <rFont val="Calibri"/>
        <family val="2"/>
        <charset val="238"/>
        <scheme val="minor"/>
      </rPr>
      <t>19
d.7</t>
    </r>
  </si>
  <si>
    <r>
      <rPr>
        <sz val="9"/>
        <rFont val="Calibri"/>
        <family val="2"/>
        <charset val="238"/>
        <scheme val="minor"/>
      </rPr>
      <t>20
d.7</t>
    </r>
  </si>
  <si>
    <r>
      <rPr>
        <sz val="9"/>
        <rFont val="Calibri"/>
        <family val="2"/>
        <charset val="238"/>
        <scheme val="minor"/>
      </rPr>
      <t>21
d.7</t>
    </r>
  </si>
  <si>
    <t>ST NR 20</t>
  </si>
  <si>
    <r>
      <rPr>
        <sz val="9"/>
        <rFont val="Calibri"/>
        <family val="2"/>
        <charset val="238"/>
        <scheme val="minor"/>
      </rPr>
      <t>ściank
.</t>
    </r>
  </si>
  <si>
    <r>
      <rPr>
        <sz val="9"/>
        <rFont val="Calibri"/>
        <family val="2"/>
        <charset val="238"/>
        <scheme val="minor"/>
      </rPr>
      <t>22
d.7</t>
    </r>
  </si>
  <si>
    <r>
      <rPr>
        <sz val="9"/>
        <rFont val="Calibri"/>
        <family val="2"/>
        <charset val="238"/>
        <scheme val="minor"/>
      </rPr>
      <t>23
d.8</t>
    </r>
  </si>
  <si>
    <r>
      <rPr>
        <sz val="9"/>
        <rFont val="Calibri"/>
        <family val="2"/>
        <charset val="238"/>
        <scheme val="minor"/>
      </rPr>
      <t>24
d.8</t>
    </r>
  </si>
  <si>
    <r>
      <rPr>
        <sz val="9"/>
        <rFont val="Calibri"/>
        <family val="2"/>
        <charset val="238"/>
        <scheme val="minor"/>
      </rPr>
      <t>25
d.8</t>
    </r>
  </si>
  <si>
    <r>
      <rPr>
        <sz val="9"/>
        <rFont val="Calibri"/>
        <family val="2"/>
        <charset val="238"/>
        <scheme val="minor"/>
      </rPr>
      <t>26
d.8</t>
    </r>
  </si>
  <si>
    <t>ST NR 10</t>
  </si>
  <si>
    <t>Ilość</t>
  </si>
  <si>
    <t>Cena jedn.</t>
  </si>
  <si>
    <t>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</si>
</sst>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color rgb="FF000000"/>
      <name val="Times New Roman"/>
      <charset val="204"/>
    </font>
    <font>
      <b/>
      <sz val="9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 applyAlignment="1">
      <alignment horizontal="left" vertical="top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1" fontId="2" fillId="0" borderId="5" xfId="0" applyNumberFormat="1" applyFont="1" applyFill="1" applyBorder="1" applyAlignment="1">
      <alignment horizontal="right" vertical="top" shrinkToFit="1"/>
    </xf>
    <xf numFmtId="164" fontId="2" fillId="0" borderId="5" xfId="0" applyNumberFormat="1" applyFont="1" applyFill="1" applyBorder="1" applyAlignment="1">
      <alignment horizontal="right" vertical="top" shrinkToFi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right" vertical="top" shrinkToFi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right" vertical="top" shrinkToFi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zoomScale="115" zoomScaleNormal="115" zoomScaleSheetLayoutView="100" workbookViewId="0">
      <pane ySplit="1" topLeftCell="A2" activePane="bottomLeft" state="frozen"/>
      <selection pane="bottomLeft" activeCell="C4" sqref="C4"/>
    </sheetView>
  </sheetViews>
  <sheetFormatPr defaultColWidth="9" defaultRowHeight="12.75" x14ac:dyDescent="0.2"/>
  <cols>
    <col min="1" max="1" width="9.83203125" bestFit="1" customWidth="1"/>
    <col min="2" max="2" width="9" customWidth="1"/>
    <col min="3" max="3" width="47.33203125" bestFit="1" customWidth="1"/>
    <col min="4" max="4" width="6.6640625" customWidth="1"/>
    <col min="5" max="5" width="9.83203125" bestFit="1" customWidth="1"/>
    <col min="6" max="6" width="5.83203125" bestFit="1" customWidth="1"/>
    <col min="7" max="7" width="9.83203125" bestFit="1" customWidth="1"/>
  </cols>
  <sheetData>
    <row r="1" spans="1:7" ht="24" x14ac:dyDescent="0.2">
      <c r="A1" s="37" t="s">
        <v>0</v>
      </c>
      <c r="B1" s="37" t="s">
        <v>1</v>
      </c>
      <c r="C1" s="37" t="s">
        <v>2</v>
      </c>
      <c r="D1" s="37" t="s">
        <v>3</v>
      </c>
      <c r="E1" s="37" t="s">
        <v>94</v>
      </c>
      <c r="F1" s="37" t="s">
        <v>95</v>
      </c>
      <c r="G1" s="38" t="s">
        <v>96</v>
      </c>
    </row>
    <row r="2" spans="1:7" ht="12.75" customHeight="1" x14ac:dyDescent="0.2">
      <c r="A2" s="1" t="s">
        <v>56</v>
      </c>
      <c r="B2" s="2"/>
      <c r="C2" s="2"/>
      <c r="D2" s="2"/>
      <c r="E2" s="2"/>
      <c r="F2" s="2"/>
      <c r="G2" s="3"/>
    </row>
    <row r="3" spans="1:7" ht="15" customHeight="1" x14ac:dyDescent="0.2">
      <c r="A3" s="4">
        <v>1</v>
      </c>
      <c r="B3" s="5" t="s">
        <v>4</v>
      </c>
      <c r="C3" s="6"/>
      <c r="D3" s="6"/>
      <c r="E3" s="6"/>
      <c r="F3" s="6"/>
      <c r="G3" s="7"/>
    </row>
    <row r="4" spans="1:7" ht="48" x14ac:dyDescent="0.2">
      <c r="A4" s="8" t="s">
        <v>57</v>
      </c>
      <c r="B4" s="9" t="s">
        <v>58</v>
      </c>
      <c r="C4" s="10" t="s">
        <v>5</v>
      </c>
      <c r="D4" s="9" t="s">
        <v>59</v>
      </c>
      <c r="E4" s="8">
        <v>0.43</v>
      </c>
      <c r="F4" s="8"/>
      <c r="G4" s="8">
        <f>E4*F4</f>
        <v>0</v>
      </c>
    </row>
    <row r="5" spans="1:7" ht="15" customHeight="1" x14ac:dyDescent="0.2">
      <c r="A5" s="11">
        <v>2</v>
      </c>
      <c r="B5" s="5" t="s">
        <v>11</v>
      </c>
      <c r="C5" s="6"/>
      <c r="D5" s="6"/>
      <c r="E5" s="6"/>
      <c r="F5" s="6"/>
      <c r="G5" s="7"/>
    </row>
    <row r="6" spans="1:7" ht="12.75" customHeight="1" x14ac:dyDescent="0.2">
      <c r="A6" s="12">
        <v>2.1</v>
      </c>
      <c r="B6" s="13" t="s">
        <v>6</v>
      </c>
      <c r="C6" s="14"/>
      <c r="D6" s="14"/>
      <c r="E6" s="14"/>
      <c r="F6" s="14"/>
      <c r="G6" s="15"/>
    </row>
    <row r="7" spans="1:7" ht="72" x14ac:dyDescent="0.2">
      <c r="A7" s="9" t="s">
        <v>20</v>
      </c>
      <c r="B7" s="9" t="s">
        <v>60</v>
      </c>
      <c r="C7" s="10" t="s">
        <v>7</v>
      </c>
      <c r="D7" s="9" t="s">
        <v>61</v>
      </c>
      <c r="E7" s="8">
        <v>1515</v>
      </c>
      <c r="F7" s="8"/>
      <c r="G7" s="8">
        <f>E7*F7</f>
        <v>0</v>
      </c>
    </row>
    <row r="8" spans="1:7" ht="15" customHeight="1" x14ac:dyDescent="0.2">
      <c r="A8" s="12">
        <v>2.2000000000000002</v>
      </c>
      <c r="B8" s="1" t="s">
        <v>62</v>
      </c>
      <c r="C8" s="2"/>
      <c r="D8" s="2"/>
      <c r="E8" s="2"/>
      <c r="F8" s="2"/>
      <c r="G8" s="3"/>
    </row>
    <row r="9" spans="1:7" ht="60" x14ac:dyDescent="0.2">
      <c r="A9" s="9" t="s">
        <v>21</v>
      </c>
      <c r="B9" s="9" t="s">
        <v>60</v>
      </c>
      <c r="C9" s="10" t="s">
        <v>8</v>
      </c>
      <c r="D9" s="9" t="s">
        <v>63</v>
      </c>
      <c r="E9" s="8">
        <v>121.2</v>
      </c>
      <c r="F9" s="8"/>
      <c r="G9" s="8">
        <f>E9*F9</f>
        <v>0</v>
      </c>
    </row>
    <row r="10" spans="1:7" ht="72" x14ac:dyDescent="0.2">
      <c r="A10" s="9" t="s">
        <v>22</v>
      </c>
      <c r="B10" s="9" t="s">
        <v>60</v>
      </c>
      <c r="C10" s="10" t="s">
        <v>9</v>
      </c>
      <c r="D10" s="9" t="s">
        <v>63</v>
      </c>
      <c r="E10" s="8">
        <v>121.2</v>
      </c>
      <c r="F10" s="8"/>
      <c r="G10" s="8">
        <f>E10*F10</f>
        <v>0</v>
      </c>
    </row>
    <row r="11" spans="1:7" ht="12.75" customHeight="1" x14ac:dyDescent="0.2">
      <c r="A11" s="16">
        <v>3</v>
      </c>
      <c r="B11" s="17" t="s">
        <v>10</v>
      </c>
      <c r="C11" s="18"/>
      <c r="D11" s="18"/>
      <c r="E11" s="18"/>
      <c r="F11" s="18"/>
      <c r="G11" s="19"/>
    </row>
    <row r="12" spans="1:7" ht="12.75" customHeight="1" x14ac:dyDescent="0.2">
      <c r="A12" s="20">
        <v>3.1</v>
      </c>
      <c r="B12" s="21" t="s">
        <v>64</v>
      </c>
      <c r="C12" s="22"/>
      <c r="D12" s="22"/>
      <c r="E12" s="22"/>
      <c r="F12" s="22"/>
      <c r="G12" s="23"/>
    </row>
    <row r="13" spans="1:7" ht="60" customHeight="1" x14ac:dyDescent="0.2">
      <c r="A13" s="24" t="s">
        <v>23</v>
      </c>
      <c r="B13" s="24" t="s">
        <v>65</v>
      </c>
      <c r="C13" s="25" t="s">
        <v>12</v>
      </c>
      <c r="D13" s="24" t="s">
        <v>63</v>
      </c>
      <c r="E13" s="26">
        <v>35.75</v>
      </c>
      <c r="F13" s="26"/>
      <c r="G13" s="26">
        <f>E13*F13</f>
        <v>0</v>
      </c>
    </row>
    <row r="14" spans="1:7" ht="72" x14ac:dyDescent="0.2">
      <c r="A14" s="24" t="s">
        <v>24</v>
      </c>
      <c r="B14" s="24" t="s">
        <v>65</v>
      </c>
      <c r="C14" s="27" t="s">
        <v>13</v>
      </c>
      <c r="D14" s="24" t="s">
        <v>63</v>
      </c>
      <c r="E14" s="26">
        <f>1935.67*0.6</f>
        <v>1161.402</v>
      </c>
      <c r="F14" s="26"/>
      <c r="G14" s="26">
        <f t="shared" ref="G14:G16" si="0">E14*F14</f>
        <v>0</v>
      </c>
    </row>
    <row r="15" spans="1:7" ht="108" x14ac:dyDescent="0.2">
      <c r="A15" s="24" t="s">
        <v>25</v>
      </c>
      <c r="B15" s="24" t="s">
        <v>66</v>
      </c>
      <c r="C15" s="27" t="s">
        <v>14</v>
      </c>
      <c r="D15" s="24" t="s">
        <v>63</v>
      </c>
      <c r="E15" s="26">
        <v>1197.152</v>
      </c>
      <c r="F15" s="26"/>
      <c r="G15" s="26">
        <f t="shared" si="0"/>
        <v>0</v>
      </c>
    </row>
    <row r="16" spans="1:7" ht="60" x14ac:dyDescent="0.2">
      <c r="A16" s="24" t="s">
        <v>26</v>
      </c>
      <c r="B16" s="24" t="s">
        <v>66</v>
      </c>
      <c r="C16" s="27" t="s">
        <v>15</v>
      </c>
      <c r="D16" s="24" t="s">
        <v>61</v>
      </c>
      <c r="E16" s="28">
        <v>2000.67</v>
      </c>
      <c r="F16" s="26"/>
      <c r="G16" s="26">
        <f t="shared" si="0"/>
        <v>0</v>
      </c>
    </row>
    <row r="17" spans="1:7" ht="15" customHeight="1" x14ac:dyDescent="0.2">
      <c r="A17" s="20">
        <v>3.2</v>
      </c>
      <c r="B17" s="21" t="s">
        <v>67</v>
      </c>
      <c r="C17" s="22"/>
      <c r="D17" s="22"/>
      <c r="E17" s="22"/>
      <c r="F17" s="22"/>
      <c r="G17" s="23"/>
    </row>
    <row r="18" spans="1:7" ht="84" x14ac:dyDescent="0.2">
      <c r="A18" s="24" t="s">
        <v>27</v>
      </c>
      <c r="B18" s="24" t="s">
        <v>68</v>
      </c>
      <c r="C18" s="27" t="s">
        <v>16</v>
      </c>
      <c r="D18" s="24" t="s">
        <v>61</v>
      </c>
      <c r="E18" s="28">
        <v>2000.67</v>
      </c>
      <c r="F18" s="26"/>
      <c r="G18" s="26">
        <f>E18*F18</f>
        <v>0</v>
      </c>
    </row>
    <row r="19" spans="1:7" ht="60" x14ac:dyDescent="0.2">
      <c r="A19" s="24" t="s">
        <v>51</v>
      </c>
      <c r="B19" s="24" t="s">
        <v>69</v>
      </c>
      <c r="C19" s="27" t="s">
        <v>17</v>
      </c>
      <c r="D19" s="24" t="s">
        <v>61</v>
      </c>
      <c r="E19" s="26">
        <v>1806.89</v>
      </c>
      <c r="F19" s="26"/>
      <c r="G19" s="26">
        <f t="shared" ref="G19:G20" si="1">E19*F19</f>
        <v>0</v>
      </c>
    </row>
    <row r="20" spans="1:7" ht="60" x14ac:dyDescent="0.2">
      <c r="A20" s="24" t="s">
        <v>52</v>
      </c>
      <c r="B20" s="24" t="s">
        <v>69</v>
      </c>
      <c r="C20" s="27" t="s">
        <v>18</v>
      </c>
      <c r="D20" s="24" t="s">
        <v>61</v>
      </c>
      <c r="E20" s="26">
        <v>1721.22</v>
      </c>
      <c r="F20" s="26"/>
      <c r="G20" s="26">
        <f t="shared" si="1"/>
        <v>0</v>
      </c>
    </row>
    <row r="21" spans="1:7" ht="12.75" customHeight="1" x14ac:dyDescent="0.2">
      <c r="A21" s="16">
        <v>4</v>
      </c>
      <c r="B21" s="29" t="s">
        <v>19</v>
      </c>
      <c r="C21" s="30"/>
      <c r="D21" s="30"/>
      <c r="E21" s="30"/>
      <c r="F21" s="30"/>
      <c r="G21" s="31"/>
    </row>
    <row r="22" spans="1:7" ht="72" x14ac:dyDescent="0.2">
      <c r="A22" s="26" t="s">
        <v>70</v>
      </c>
      <c r="B22" s="24" t="s">
        <v>71</v>
      </c>
      <c r="C22" s="27" t="s">
        <v>28</v>
      </c>
      <c r="D22" s="24" t="s">
        <v>61</v>
      </c>
      <c r="E22" s="26">
        <v>1419.45</v>
      </c>
      <c r="F22" s="26"/>
      <c r="G22" s="26">
        <f>E22*F22</f>
        <v>0</v>
      </c>
    </row>
    <row r="23" spans="1:7" ht="60" x14ac:dyDescent="0.2">
      <c r="A23" s="26" t="s">
        <v>72</v>
      </c>
      <c r="B23" s="24" t="s">
        <v>73</v>
      </c>
      <c r="C23" s="27" t="s">
        <v>29</v>
      </c>
      <c r="D23" s="24" t="s">
        <v>61</v>
      </c>
      <c r="E23" s="28">
        <v>1419.45</v>
      </c>
      <c r="F23" s="26"/>
      <c r="G23" s="26">
        <f>E23*F23</f>
        <v>0</v>
      </c>
    </row>
    <row r="24" spans="1:7" ht="72" x14ac:dyDescent="0.2">
      <c r="A24" s="26" t="s">
        <v>74</v>
      </c>
      <c r="B24" s="24" t="s">
        <v>75</v>
      </c>
      <c r="C24" s="27" t="s">
        <v>30</v>
      </c>
      <c r="D24" s="24" t="s">
        <v>61</v>
      </c>
      <c r="E24" s="26">
        <v>1328.18</v>
      </c>
      <c r="F24" s="26"/>
      <c r="G24" s="26">
        <f>E24*F24</f>
        <v>0</v>
      </c>
    </row>
    <row r="25" spans="1:7" ht="12.75" customHeight="1" x14ac:dyDescent="0.2">
      <c r="A25" s="16">
        <v>5</v>
      </c>
      <c r="B25" s="29" t="s">
        <v>31</v>
      </c>
      <c r="C25" s="30"/>
      <c r="D25" s="30"/>
      <c r="E25" s="30"/>
      <c r="F25" s="30"/>
      <c r="G25" s="31"/>
    </row>
    <row r="26" spans="1:7" ht="12.75" customHeight="1" x14ac:dyDescent="0.2">
      <c r="A26" s="20">
        <v>5.0999999999999996</v>
      </c>
      <c r="B26" s="21" t="s">
        <v>76</v>
      </c>
      <c r="C26" s="22"/>
      <c r="D26" s="22"/>
      <c r="E26" s="22"/>
      <c r="F26" s="22"/>
      <c r="G26" s="23"/>
    </row>
    <row r="27" spans="1:7" ht="48" x14ac:dyDescent="0.2">
      <c r="A27" s="24" t="s">
        <v>35</v>
      </c>
      <c r="B27" s="24" t="s">
        <v>77</v>
      </c>
      <c r="C27" s="27" t="s">
        <v>32</v>
      </c>
      <c r="D27" s="24" t="s">
        <v>63</v>
      </c>
      <c r="E27" s="26">
        <v>45.36</v>
      </c>
      <c r="F27" s="26"/>
      <c r="G27" s="26">
        <f>E27*F27</f>
        <v>0</v>
      </c>
    </row>
    <row r="28" spans="1:7" ht="48" x14ac:dyDescent="0.2">
      <c r="A28" s="24" t="s">
        <v>36</v>
      </c>
      <c r="B28" s="24" t="s">
        <v>78</v>
      </c>
      <c r="C28" s="27" t="s">
        <v>33</v>
      </c>
      <c r="D28" s="24" t="s">
        <v>79</v>
      </c>
      <c r="E28" s="26">
        <v>378</v>
      </c>
      <c r="F28" s="26"/>
      <c r="G28" s="26">
        <f>E28*F28</f>
        <v>0</v>
      </c>
    </row>
    <row r="29" spans="1:7" ht="12.75" customHeight="1" x14ac:dyDescent="0.2">
      <c r="A29" s="16">
        <v>6</v>
      </c>
      <c r="B29" s="29" t="s">
        <v>34</v>
      </c>
      <c r="C29" s="30"/>
      <c r="D29" s="30"/>
      <c r="E29" s="30"/>
      <c r="F29" s="30"/>
      <c r="G29" s="31"/>
    </row>
    <row r="30" spans="1:7" ht="12.75" customHeight="1" x14ac:dyDescent="0.2">
      <c r="A30" s="20">
        <v>6.1</v>
      </c>
      <c r="B30" s="21" t="s">
        <v>80</v>
      </c>
      <c r="C30" s="22"/>
      <c r="D30" s="22"/>
      <c r="E30" s="22"/>
      <c r="F30" s="22"/>
      <c r="G30" s="23"/>
    </row>
    <row r="31" spans="1:7" ht="48" x14ac:dyDescent="0.2">
      <c r="A31" s="24" t="s">
        <v>37</v>
      </c>
      <c r="B31" s="26" t="s">
        <v>81</v>
      </c>
      <c r="C31" s="27" t="s">
        <v>39</v>
      </c>
      <c r="D31" s="24" t="s">
        <v>82</v>
      </c>
      <c r="E31" s="26">
        <v>1</v>
      </c>
      <c r="F31" s="26"/>
      <c r="G31" s="26">
        <f>E31*F31</f>
        <v>0</v>
      </c>
    </row>
    <row r="32" spans="1:7" ht="48" x14ac:dyDescent="0.2">
      <c r="A32" s="24" t="s">
        <v>38</v>
      </c>
      <c r="B32" s="26" t="s">
        <v>81</v>
      </c>
      <c r="C32" s="27" t="s">
        <v>40</v>
      </c>
      <c r="D32" s="24" t="s">
        <v>82</v>
      </c>
      <c r="E32" s="26">
        <v>1</v>
      </c>
      <c r="F32" s="26"/>
      <c r="G32" s="26">
        <f>E32*F32</f>
        <v>0</v>
      </c>
    </row>
    <row r="33" spans="1:7" ht="12.75" customHeight="1" x14ac:dyDescent="0.2">
      <c r="A33" s="16">
        <v>7</v>
      </c>
      <c r="B33" s="29" t="s">
        <v>41</v>
      </c>
      <c r="C33" s="30"/>
      <c r="D33" s="30"/>
      <c r="E33" s="30"/>
      <c r="F33" s="30"/>
      <c r="G33" s="31"/>
    </row>
    <row r="34" spans="1:7" ht="84" x14ac:dyDescent="0.2">
      <c r="A34" s="26" t="s">
        <v>83</v>
      </c>
      <c r="B34" s="24" t="s">
        <v>66</v>
      </c>
      <c r="C34" s="27" t="s">
        <v>42</v>
      </c>
      <c r="D34" s="24" t="s">
        <v>63</v>
      </c>
      <c r="E34" s="26">
        <f>(60+80)*0.5</f>
        <v>70</v>
      </c>
      <c r="F34" s="26"/>
      <c r="G34" s="26">
        <f>E34*F34</f>
        <v>0</v>
      </c>
    </row>
    <row r="35" spans="1:7" ht="84" x14ac:dyDescent="0.2">
      <c r="A35" s="26" t="s">
        <v>84</v>
      </c>
      <c r="B35" s="24" t="s">
        <v>66</v>
      </c>
      <c r="C35" s="27" t="s">
        <v>43</v>
      </c>
      <c r="D35" s="24" t="s">
        <v>63</v>
      </c>
      <c r="E35" s="26">
        <f>5*1.2*1.2</f>
        <v>7.1999999999999993</v>
      </c>
      <c r="F35" s="26"/>
      <c r="G35" s="26">
        <f t="shared" ref="G35:G37" si="2">E35*F35</f>
        <v>0</v>
      </c>
    </row>
    <row r="36" spans="1:7" ht="48" x14ac:dyDescent="0.2">
      <c r="A36" s="26" t="s">
        <v>85</v>
      </c>
      <c r="B36" s="24" t="s">
        <v>86</v>
      </c>
      <c r="C36" s="27" t="s">
        <v>44</v>
      </c>
      <c r="D36" s="26" t="s">
        <v>87</v>
      </c>
      <c r="E36" s="26">
        <v>2</v>
      </c>
      <c r="F36" s="26"/>
      <c r="G36" s="26">
        <f t="shared" si="2"/>
        <v>0</v>
      </c>
    </row>
    <row r="37" spans="1:7" ht="72" x14ac:dyDescent="0.2">
      <c r="A37" s="26" t="s">
        <v>88</v>
      </c>
      <c r="B37" s="24" t="s">
        <v>86</v>
      </c>
      <c r="C37" s="27" t="s">
        <v>45</v>
      </c>
      <c r="D37" s="24" t="s">
        <v>79</v>
      </c>
      <c r="E37" s="26">
        <v>5</v>
      </c>
      <c r="F37" s="26"/>
      <c r="G37" s="26">
        <f t="shared" si="2"/>
        <v>0</v>
      </c>
    </row>
    <row r="38" spans="1:7" ht="12.75" customHeight="1" x14ac:dyDescent="0.2">
      <c r="A38" s="16">
        <v>8</v>
      </c>
      <c r="B38" s="29" t="s">
        <v>46</v>
      </c>
      <c r="C38" s="30"/>
      <c r="D38" s="30"/>
      <c r="E38" s="30"/>
      <c r="F38" s="30"/>
      <c r="G38" s="31"/>
    </row>
    <row r="39" spans="1:7" ht="84" x14ac:dyDescent="0.2">
      <c r="A39" s="26" t="s">
        <v>89</v>
      </c>
      <c r="B39" s="24" t="s">
        <v>69</v>
      </c>
      <c r="C39" s="27" t="s">
        <v>47</v>
      </c>
      <c r="D39" s="24" t="s">
        <v>61</v>
      </c>
      <c r="E39" s="26">
        <f>482*0.5</f>
        <v>241</v>
      </c>
      <c r="F39" s="26"/>
      <c r="G39" s="26">
        <f>E39*F39</f>
        <v>0</v>
      </c>
    </row>
    <row r="40" spans="1:7" ht="36" x14ac:dyDescent="0.2">
      <c r="A40" s="26" t="s">
        <v>90</v>
      </c>
      <c r="B40" s="24" t="s">
        <v>66</v>
      </c>
      <c r="C40" s="27" t="s">
        <v>48</v>
      </c>
      <c r="D40" s="24" t="s">
        <v>61</v>
      </c>
      <c r="E40" s="26">
        <v>250</v>
      </c>
      <c r="F40" s="26"/>
      <c r="G40" s="26">
        <f t="shared" ref="G40:G42" si="3">E40*F40</f>
        <v>0</v>
      </c>
    </row>
    <row r="41" spans="1:7" ht="48" x14ac:dyDescent="0.2">
      <c r="A41" s="26" t="s">
        <v>91</v>
      </c>
      <c r="B41" s="24" t="s">
        <v>66</v>
      </c>
      <c r="C41" s="27" t="s">
        <v>49</v>
      </c>
      <c r="D41" s="24" t="s">
        <v>61</v>
      </c>
      <c r="E41" s="26">
        <v>250</v>
      </c>
      <c r="F41" s="26"/>
      <c r="G41" s="26">
        <f t="shared" si="3"/>
        <v>0</v>
      </c>
    </row>
    <row r="42" spans="1:7" ht="72" x14ac:dyDescent="0.2">
      <c r="A42" s="26" t="s">
        <v>92</v>
      </c>
      <c r="B42" s="24" t="s">
        <v>93</v>
      </c>
      <c r="C42" s="27" t="s">
        <v>50</v>
      </c>
      <c r="D42" s="32" t="s">
        <v>61</v>
      </c>
      <c r="E42" s="33">
        <v>20</v>
      </c>
      <c r="F42" s="33"/>
      <c r="G42" s="33">
        <f t="shared" si="3"/>
        <v>0</v>
      </c>
    </row>
    <row r="43" spans="1:7" ht="20.100000000000001" customHeight="1" x14ac:dyDescent="0.2">
      <c r="A43" s="34"/>
      <c r="B43" s="34"/>
      <c r="C43" s="34"/>
      <c r="D43" s="35" t="s">
        <v>53</v>
      </c>
      <c r="E43" s="35"/>
      <c r="F43" s="35"/>
      <c r="G43" s="36">
        <f>SUM(G4,G7,G9:G10,G13:G16,G18:G20,G22:G24,G27:G28,G31:G32,G34:G37,G39:G42)</f>
        <v>0</v>
      </c>
    </row>
    <row r="44" spans="1:7" ht="23.1" customHeight="1" x14ac:dyDescent="0.2">
      <c r="A44" s="34"/>
      <c r="B44" s="34"/>
      <c r="C44" s="34"/>
      <c r="D44" s="35" t="s">
        <v>54</v>
      </c>
      <c r="E44" s="35"/>
      <c r="F44" s="35"/>
      <c r="G44" s="36">
        <f>G43*0.23</f>
        <v>0</v>
      </c>
    </row>
    <row r="45" spans="1:7" ht="21.95" customHeight="1" x14ac:dyDescent="0.2">
      <c r="A45" s="34"/>
      <c r="B45" s="34"/>
      <c r="C45" s="34"/>
      <c r="D45" s="35" t="s">
        <v>55</v>
      </c>
      <c r="E45" s="35"/>
      <c r="F45" s="35"/>
      <c r="G45" s="36">
        <f>G43+G44</f>
        <v>0</v>
      </c>
    </row>
  </sheetData>
  <mergeCells count="18">
    <mergeCell ref="D43:F43"/>
    <mergeCell ref="D44:F44"/>
    <mergeCell ref="D45:F45"/>
    <mergeCell ref="B25:G25"/>
    <mergeCell ref="A2:G2"/>
    <mergeCell ref="B3:G3"/>
    <mergeCell ref="B5:G5"/>
    <mergeCell ref="B6:G6"/>
    <mergeCell ref="B26:G26"/>
    <mergeCell ref="B29:G29"/>
    <mergeCell ref="B30:G30"/>
    <mergeCell ref="B33:G33"/>
    <mergeCell ref="B38:G38"/>
    <mergeCell ref="B8:G8"/>
    <mergeCell ref="B11:G11"/>
    <mergeCell ref="B12:G12"/>
    <mergeCell ref="B17:G17"/>
    <mergeCell ref="B21:G21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Zieliński</cp:lastModifiedBy>
  <cp:lastPrinted>2025-02-04T14:58:49Z</cp:lastPrinted>
  <dcterms:created xsi:type="dcterms:W3CDTF">2025-02-04T14:15:34Z</dcterms:created>
  <dcterms:modified xsi:type="dcterms:W3CDTF">2025-02-04T15:14:52Z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2025-02-04T00:00:00Z</vt:filetime>
  </property>
  <property fmtid="{D5CDD505-2E9C-101B-9397-08002B2CF9AE}" pid="3" name="LastSaved">
    <vt:filetime>2025-02-04T00:00:00Z</vt:filetime>
  </property>
  <property fmtid="{D5CDD505-2E9C-101B-9397-08002B2CF9AE}" pid="4" name="Producer">
    <vt:lpwstr>macOS Wersja 13.1 (kompilacja 22C65) Quartz PDFContext</vt:lpwstr>
  </property>
</Properties>
</file>