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awlatyna\Documents\D\Pulpit_stary\przetargi\2023\Przetarg na dostawę materiałów szewnych, staplerów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161" i="1"/>
  <c r="L161" i="1" s="1"/>
  <c r="J160" i="1"/>
  <c r="L160" i="1" s="1"/>
  <c r="J159" i="1"/>
  <c r="L159" i="1" s="1"/>
  <c r="K161" i="1"/>
  <c r="K160" i="1"/>
  <c r="K159" i="1"/>
  <c r="J56" i="1"/>
  <c r="L56" i="1" s="1"/>
  <c r="K56" i="1"/>
  <c r="J17" i="1" l="1"/>
  <c r="L17" i="1" s="1"/>
  <c r="K17" i="1"/>
  <c r="K365" i="1" l="1"/>
  <c r="K366" i="1" s="1"/>
  <c r="J365" i="1"/>
  <c r="L365" i="1" s="1"/>
  <c r="L366" i="1" s="1"/>
  <c r="K353" i="1"/>
  <c r="J353" i="1"/>
  <c r="L353" i="1" s="1"/>
  <c r="K352" i="1"/>
  <c r="J352" i="1"/>
  <c r="L352" i="1" s="1"/>
  <c r="K351" i="1"/>
  <c r="J351" i="1"/>
  <c r="L351" i="1" s="1"/>
  <c r="K350" i="1"/>
  <c r="J350" i="1"/>
  <c r="L350" i="1" s="1"/>
  <c r="K349" i="1"/>
  <c r="J349" i="1"/>
  <c r="L349" i="1" s="1"/>
  <c r="K339" i="1"/>
  <c r="J339" i="1"/>
  <c r="L339" i="1" s="1"/>
  <c r="K338" i="1"/>
  <c r="J338" i="1"/>
  <c r="L338" i="1" s="1"/>
  <c r="K337" i="1"/>
  <c r="J337" i="1"/>
  <c r="L337" i="1" s="1"/>
  <c r="K326" i="1"/>
  <c r="J326" i="1"/>
  <c r="L326" i="1" s="1"/>
  <c r="K325" i="1"/>
  <c r="J325" i="1"/>
  <c r="L325" i="1" s="1"/>
  <c r="K324" i="1"/>
  <c r="J324" i="1"/>
  <c r="L324" i="1" s="1"/>
  <c r="K323" i="1"/>
  <c r="J323" i="1"/>
  <c r="L323" i="1" s="1"/>
  <c r="K312" i="1"/>
  <c r="J312" i="1"/>
  <c r="L312" i="1" s="1"/>
  <c r="K311" i="1"/>
  <c r="J311" i="1"/>
  <c r="L311" i="1" s="1"/>
  <c r="K310" i="1"/>
  <c r="J310" i="1"/>
  <c r="L310" i="1" s="1"/>
  <c r="K300" i="1"/>
  <c r="J300" i="1"/>
  <c r="L300" i="1" s="1"/>
  <c r="K299" i="1"/>
  <c r="J299" i="1"/>
  <c r="L299" i="1" s="1"/>
  <c r="K298" i="1"/>
  <c r="J298" i="1"/>
  <c r="L298" i="1" s="1"/>
  <c r="K297" i="1"/>
  <c r="J297" i="1"/>
  <c r="L297" i="1" s="1"/>
  <c r="K296" i="1"/>
  <c r="J296" i="1"/>
  <c r="L296" i="1" s="1"/>
  <c r="K286" i="1"/>
  <c r="J286" i="1"/>
  <c r="L286" i="1" s="1"/>
  <c r="K285" i="1"/>
  <c r="J285" i="1"/>
  <c r="L285" i="1" s="1"/>
  <c r="K284" i="1"/>
  <c r="J284" i="1"/>
  <c r="L284" i="1" s="1"/>
  <c r="K283" i="1"/>
  <c r="J283" i="1"/>
  <c r="L283" i="1" s="1"/>
  <c r="K282" i="1"/>
  <c r="J282" i="1"/>
  <c r="L282" i="1" s="1"/>
  <c r="K281" i="1"/>
  <c r="J281" i="1"/>
  <c r="L281" i="1" s="1"/>
  <c r="K280" i="1"/>
  <c r="J280" i="1"/>
  <c r="L280" i="1" s="1"/>
  <c r="K269" i="1"/>
  <c r="K270" i="1" s="1"/>
  <c r="J269" i="1"/>
  <c r="L269" i="1" s="1"/>
  <c r="L270" i="1" s="1"/>
  <c r="K258" i="1"/>
  <c r="J258" i="1"/>
  <c r="L258" i="1" s="1"/>
  <c r="K257" i="1"/>
  <c r="J257" i="1"/>
  <c r="L257" i="1" s="1"/>
  <c r="K246" i="1"/>
  <c r="J246" i="1"/>
  <c r="L246" i="1" s="1"/>
  <c r="K245" i="1"/>
  <c r="J245" i="1"/>
  <c r="L245" i="1" s="1"/>
  <c r="K244" i="1"/>
  <c r="J244" i="1"/>
  <c r="L244" i="1" s="1"/>
  <c r="K243" i="1"/>
  <c r="J243" i="1"/>
  <c r="L243" i="1" s="1"/>
  <c r="K232" i="1"/>
  <c r="J232" i="1"/>
  <c r="L232" i="1" s="1"/>
  <c r="K231" i="1"/>
  <c r="J231" i="1"/>
  <c r="L231" i="1" s="1"/>
  <c r="K230" i="1"/>
  <c r="J230" i="1"/>
  <c r="L230" i="1" s="1"/>
  <c r="K229" i="1"/>
  <c r="J229" i="1"/>
  <c r="L229" i="1" s="1"/>
  <c r="I217" i="1"/>
  <c r="I218" i="1" s="1"/>
  <c r="H217" i="1"/>
  <c r="K217" i="1" s="1"/>
  <c r="K218" i="1" s="1"/>
  <c r="K205" i="1"/>
  <c r="J205" i="1"/>
  <c r="L205" i="1" s="1"/>
  <c r="K204" i="1"/>
  <c r="J204" i="1"/>
  <c r="L204" i="1" s="1"/>
  <c r="K203" i="1"/>
  <c r="J203" i="1"/>
  <c r="L203" i="1" s="1"/>
  <c r="K202" i="1"/>
  <c r="J202" i="1"/>
  <c r="L202" i="1" s="1"/>
  <c r="K201" i="1"/>
  <c r="J201" i="1"/>
  <c r="L201" i="1" s="1"/>
  <c r="K200" i="1"/>
  <c r="J200" i="1"/>
  <c r="L200" i="1" s="1"/>
  <c r="K199" i="1"/>
  <c r="J199" i="1"/>
  <c r="L199" i="1" s="1"/>
  <c r="I188" i="1"/>
  <c r="I189" i="1" s="1"/>
  <c r="H188" i="1"/>
  <c r="K188" i="1" s="1"/>
  <c r="K189" i="1" s="1"/>
  <c r="I176" i="1"/>
  <c r="H176" i="1"/>
  <c r="K176" i="1" s="1"/>
  <c r="I175" i="1"/>
  <c r="H175" i="1"/>
  <c r="K175" i="1" s="1"/>
  <c r="K163" i="1"/>
  <c r="J163" i="1"/>
  <c r="L163" i="1" s="1"/>
  <c r="K162" i="1"/>
  <c r="J162" i="1"/>
  <c r="L162" i="1" s="1"/>
  <c r="K158" i="1"/>
  <c r="J158" i="1"/>
  <c r="L158" i="1" s="1"/>
  <c r="K157" i="1"/>
  <c r="J157" i="1"/>
  <c r="L157" i="1" s="1"/>
  <c r="K156" i="1"/>
  <c r="J156" i="1"/>
  <c r="L156" i="1" s="1"/>
  <c r="K155" i="1"/>
  <c r="J155" i="1"/>
  <c r="L155" i="1" s="1"/>
  <c r="K154" i="1"/>
  <c r="J154" i="1"/>
  <c r="L154" i="1" s="1"/>
  <c r="K153" i="1"/>
  <c r="J153" i="1"/>
  <c r="L153" i="1" s="1"/>
  <c r="K152" i="1"/>
  <c r="J152" i="1"/>
  <c r="L152" i="1" s="1"/>
  <c r="K151" i="1"/>
  <c r="J151" i="1"/>
  <c r="L151" i="1" s="1"/>
  <c r="K150" i="1"/>
  <c r="J150" i="1"/>
  <c r="L150" i="1" s="1"/>
  <c r="K149" i="1"/>
  <c r="J149" i="1"/>
  <c r="L149" i="1" s="1"/>
  <c r="K148" i="1"/>
  <c r="J148" i="1"/>
  <c r="L148" i="1" s="1"/>
  <c r="K147" i="1"/>
  <c r="J147" i="1"/>
  <c r="L147" i="1" s="1"/>
  <c r="K146" i="1"/>
  <c r="J146" i="1"/>
  <c r="L146" i="1" s="1"/>
  <c r="K145" i="1"/>
  <c r="J145" i="1"/>
  <c r="L145" i="1" s="1"/>
  <c r="K144" i="1"/>
  <c r="J144" i="1"/>
  <c r="L144" i="1" s="1"/>
  <c r="K143" i="1"/>
  <c r="J143" i="1"/>
  <c r="L143" i="1" s="1"/>
  <c r="K142" i="1"/>
  <c r="J142" i="1"/>
  <c r="L142" i="1" s="1"/>
  <c r="K131" i="1"/>
  <c r="J131" i="1"/>
  <c r="L131" i="1" s="1"/>
  <c r="K130" i="1"/>
  <c r="J130" i="1"/>
  <c r="L130" i="1" s="1"/>
  <c r="K129" i="1"/>
  <c r="J129" i="1"/>
  <c r="L129" i="1" s="1"/>
  <c r="K115" i="1"/>
  <c r="J115" i="1"/>
  <c r="L115" i="1" s="1"/>
  <c r="K114" i="1"/>
  <c r="J114" i="1"/>
  <c r="L114" i="1" s="1"/>
  <c r="K113" i="1"/>
  <c r="J113" i="1"/>
  <c r="L113" i="1" s="1"/>
  <c r="K112" i="1"/>
  <c r="J112" i="1"/>
  <c r="L112" i="1" s="1"/>
  <c r="K101" i="1"/>
  <c r="J101" i="1"/>
  <c r="L101" i="1" s="1"/>
  <c r="K100" i="1"/>
  <c r="J100" i="1"/>
  <c r="L100" i="1" s="1"/>
  <c r="K99" i="1"/>
  <c r="J99" i="1"/>
  <c r="L99" i="1" s="1"/>
  <c r="K89" i="1"/>
  <c r="J89" i="1"/>
  <c r="L89" i="1" s="1"/>
  <c r="K88" i="1"/>
  <c r="J88" i="1"/>
  <c r="L88" i="1" s="1"/>
  <c r="K87" i="1"/>
  <c r="J87" i="1"/>
  <c r="L87" i="1" s="1"/>
  <c r="K77" i="1"/>
  <c r="J77" i="1"/>
  <c r="L77" i="1" s="1"/>
  <c r="K76" i="1"/>
  <c r="J76" i="1"/>
  <c r="L76" i="1" s="1"/>
  <c r="K75" i="1"/>
  <c r="J75" i="1"/>
  <c r="L75" i="1" s="1"/>
  <c r="K74" i="1"/>
  <c r="J74" i="1"/>
  <c r="L74" i="1" s="1"/>
  <c r="K73" i="1"/>
  <c r="J73" i="1"/>
  <c r="L73" i="1" s="1"/>
  <c r="K72" i="1"/>
  <c r="J72" i="1"/>
  <c r="L72" i="1" s="1"/>
  <c r="K71" i="1"/>
  <c r="J71" i="1"/>
  <c r="L71" i="1" s="1"/>
  <c r="K70" i="1"/>
  <c r="J70" i="1"/>
  <c r="L70" i="1" s="1"/>
  <c r="K69" i="1"/>
  <c r="J69" i="1"/>
  <c r="L69" i="1" s="1"/>
  <c r="K68" i="1"/>
  <c r="J68" i="1"/>
  <c r="L68" i="1" s="1"/>
  <c r="K58" i="1"/>
  <c r="J58" i="1"/>
  <c r="L58" i="1" s="1"/>
  <c r="K57" i="1"/>
  <c r="J57" i="1"/>
  <c r="L57" i="1" s="1"/>
  <c r="K55" i="1"/>
  <c r="J55" i="1"/>
  <c r="L55" i="1" s="1"/>
  <c r="K54" i="1"/>
  <c r="J54" i="1"/>
  <c r="L54" i="1" s="1"/>
  <c r="K53" i="1"/>
  <c r="J53" i="1"/>
  <c r="L53" i="1" s="1"/>
  <c r="K52" i="1"/>
  <c r="J52" i="1"/>
  <c r="L52" i="1" s="1"/>
  <c r="K51" i="1"/>
  <c r="J51" i="1"/>
  <c r="L51" i="1" s="1"/>
  <c r="K50" i="1"/>
  <c r="J50" i="1"/>
  <c r="L50" i="1" s="1"/>
  <c r="K49" i="1"/>
  <c r="J49" i="1"/>
  <c r="L49" i="1" s="1"/>
  <c r="K39" i="1"/>
  <c r="J39" i="1"/>
  <c r="L39" i="1" s="1"/>
  <c r="K38" i="1"/>
  <c r="J38" i="1"/>
  <c r="L38" i="1" s="1"/>
  <c r="K37" i="1"/>
  <c r="J37" i="1"/>
  <c r="L37" i="1" s="1"/>
  <c r="K36" i="1"/>
  <c r="J36" i="1"/>
  <c r="L36" i="1" s="1"/>
  <c r="K35" i="1"/>
  <c r="J35" i="1"/>
  <c r="L35" i="1" s="1"/>
  <c r="K34" i="1"/>
  <c r="J34" i="1"/>
  <c r="L34" i="1" s="1"/>
  <c r="K33" i="1"/>
  <c r="J33" i="1"/>
  <c r="L33" i="1" s="1"/>
  <c r="K32" i="1"/>
  <c r="J32" i="1"/>
  <c r="L32" i="1" s="1"/>
  <c r="K31" i="1"/>
  <c r="J31" i="1"/>
  <c r="L31" i="1" s="1"/>
  <c r="K30" i="1"/>
  <c r="L30" i="1"/>
  <c r="K19" i="1"/>
  <c r="J19" i="1"/>
  <c r="L19" i="1" s="1"/>
  <c r="K18" i="1"/>
  <c r="J18" i="1"/>
  <c r="L18" i="1" s="1"/>
  <c r="K16" i="1"/>
  <c r="J16" i="1"/>
  <c r="L16" i="1" s="1"/>
  <c r="K15" i="1"/>
  <c r="J15" i="1"/>
  <c r="L15" i="1" s="1"/>
  <c r="K14" i="1"/>
  <c r="J14" i="1"/>
  <c r="L14" i="1" s="1"/>
  <c r="K13" i="1"/>
  <c r="J13" i="1"/>
  <c r="L13" i="1" s="1"/>
  <c r="K12" i="1"/>
  <c r="J12" i="1"/>
  <c r="L12" i="1" s="1"/>
  <c r="K11" i="1"/>
  <c r="J11" i="1"/>
  <c r="L11" i="1" s="1"/>
  <c r="K10" i="1"/>
  <c r="J10" i="1"/>
  <c r="L10" i="1" s="1"/>
  <c r="K9" i="1"/>
  <c r="J9" i="1"/>
  <c r="L9" i="1" s="1"/>
  <c r="K8" i="1"/>
  <c r="J8" i="1"/>
  <c r="L8" i="1" s="1"/>
  <c r="K7" i="1"/>
  <c r="J7" i="1"/>
  <c r="L7" i="1" s="1"/>
  <c r="K164" i="1" l="1"/>
  <c r="L164" i="1"/>
  <c r="L59" i="1"/>
  <c r="K59" i="1"/>
  <c r="L233" i="1"/>
  <c r="K90" i="1"/>
  <c r="L340" i="1"/>
  <c r="K20" i="1"/>
  <c r="L20" i="1"/>
  <c r="K247" i="1"/>
  <c r="K354" i="1"/>
  <c r="K327" i="1"/>
  <c r="L301" i="1"/>
  <c r="K301" i="1"/>
  <c r="K287" i="1"/>
  <c r="L259" i="1"/>
  <c r="L327" i="1"/>
  <c r="K78" i="1"/>
  <c r="K177" i="1"/>
  <c r="K40" i="1"/>
  <c r="K313" i="1"/>
  <c r="K233" i="1"/>
  <c r="K102" i="1"/>
  <c r="K132" i="1"/>
  <c r="I177" i="1"/>
  <c r="K259" i="1"/>
  <c r="K340" i="1"/>
  <c r="L116" i="1"/>
  <c r="K116" i="1"/>
  <c r="K206" i="1"/>
  <c r="L102" i="1"/>
  <c r="L313" i="1"/>
  <c r="L90" i="1"/>
  <c r="L132" i="1"/>
  <c r="L40" i="1"/>
  <c r="L78" i="1"/>
  <c r="L206" i="1"/>
  <c r="L247" i="1"/>
  <c r="L287" i="1"/>
  <c r="L354" i="1"/>
</calcChain>
</file>

<file path=xl/sharedStrings.xml><?xml version="1.0" encoding="utf-8"?>
<sst xmlns="http://schemas.openxmlformats.org/spreadsheetml/2006/main" count="1361" uniqueCount="233">
  <si>
    <r>
      <t xml:space="preserve">Zadanie 1
</t>
    </r>
    <r>
      <rPr>
        <sz val="12"/>
        <color theme="1"/>
        <rFont val="Times New Roman"/>
        <family val="1"/>
        <charset val="238"/>
      </rPr>
      <t>Szew syntetyczny, poliamidowy, monofilament,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niepowlekany z igłą o zwiększonej odporności na zaginanie i łamanie; bezpośredni dostęp do igły po otwarciu opakowania – saszetki; kod matrycowy luk kreskowy na każdej saszetce.</t>
    </r>
  </si>
  <si>
    <t>L.p.</t>
  </si>
  <si>
    <t>Grubość nitki</t>
  </si>
  <si>
    <t>Długość igły (mm)</t>
  </si>
  <si>
    <t>Rodzaj igły</t>
  </si>
  <si>
    <t>Krzywizna igły</t>
  </si>
  <si>
    <t>Długość nitki (cm)</t>
  </si>
  <si>
    <t>Ilość nitek</t>
  </si>
  <si>
    <t>Cena jednostkowa netto za nitkę</t>
  </si>
  <si>
    <t>Cena jednostkowa brutto za nitkę</t>
  </si>
  <si>
    <t>Wartość netto (PLN)</t>
  </si>
  <si>
    <t>Wartość brutto (PLN)</t>
  </si>
  <si>
    <t>Nazwa nici</t>
  </si>
  <si>
    <t>Nazwa Producenta</t>
  </si>
  <si>
    <t>Nr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</si>
  <si>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</si>
  <si>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</si>
  <si>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</si>
  <si>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</si>
  <si>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</si>
  <si>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</si>
  <si>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</si>
  <si>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</si>
  <si>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</si>
  <si>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</si>
  <si>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</si>
  <si>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</si>
  <si>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</si>
  <si>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</si>
  <si>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</si>
  <si>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(hxi)+h</t>
  </si>
  <si>
    <t>gxh</t>
  </si>
  <si>
    <t>gxj</t>
  </si>
  <si>
    <t>1.</t>
  </si>
  <si>
    <t>6/0</t>
  </si>
  <si>
    <t>16-17</t>
  </si>
  <si>
    <t>Odwrotnie tnące ostrze</t>
  </si>
  <si>
    <t>3/8koła</t>
  </si>
  <si>
    <t>40-45</t>
  </si>
  <si>
    <t>2.</t>
  </si>
  <si>
    <t>5/0</t>
  </si>
  <si>
    <t>3.</t>
  </si>
  <si>
    <t>4/0</t>
  </si>
  <si>
    <t>19-20</t>
  </si>
  <si>
    <t>4.</t>
  </si>
  <si>
    <t>24-26</t>
  </si>
  <si>
    <t>70-75</t>
  </si>
  <si>
    <t>5.</t>
  </si>
  <si>
    <t>3/0</t>
  </si>
  <si>
    <t>6.</t>
  </si>
  <si>
    <t>7.</t>
  </si>
  <si>
    <t>8.</t>
  </si>
  <si>
    <t>2/0</t>
  </si>
  <si>
    <t>24-28</t>
  </si>
  <si>
    <t>9.</t>
  </si>
  <si>
    <t>37-40</t>
  </si>
  <si>
    <t>10.</t>
  </si>
  <si>
    <t>90-100</t>
  </si>
  <si>
    <t>11.</t>
  </si>
  <si>
    <t>85-90</t>
  </si>
  <si>
    <t>12.</t>
  </si>
  <si>
    <t>RAZEM</t>
  </si>
  <si>
    <r>
      <t xml:space="preserve">Zadanie 2
</t>
    </r>
    <r>
      <rPr>
        <sz val="12"/>
        <color theme="1"/>
        <rFont val="Times New Roman"/>
        <family val="1"/>
        <charset val="238"/>
      </rPr>
      <t>Szew syntetyczny, poliestrowy, pleciony, powlekany;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z igłą o zwiększonej odporności na zaginanie i łamanie; bezpośredni dostęp do igły po otwarciu opakowania-saszetki; kod matrycowy lub kreskowy na każdej saszetce.</t>
    </r>
  </si>
  <si>
    <t>28-30</t>
  </si>
  <si>
    <t>okrągła</t>
  </si>
  <si>
    <t>½ koła</t>
  </si>
  <si>
    <t>70-80</t>
  </si>
  <si>
    <t>29-31</t>
  </si>
  <si>
    <t>30-32</t>
  </si>
  <si>
    <t>42-45</t>
  </si>
  <si>
    <t>75-80</t>
  </si>
  <si>
    <t>ostra tnąca</t>
  </si>
  <si>
    <t>3/8 koła</t>
  </si>
  <si>
    <t>45-70</t>
  </si>
  <si>
    <t>25-26</t>
  </si>
  <si>
    <t>75-90</t>
  </si>
  <si>
    <r>
      <t xml:space="preserve">Zadanie 3
</t>
    </r>
    <r>
      <rPr>
        <sz val="12"/>
        <color theme="1"/>
        <rFont val="Times New Roman"/>
        <family val="1"/>
        <charset val="238"/>
      </rPr>
      <t>Szew syntetyczny, pleciony, powlekany, podtrzymujący 5 tygodni, wchłanialny w okresie 56-72 dni – podwiązki;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kod matrycowy lub kreskowy na każdej saszetce</t>
    </r>
  </si>
  <si>
    <t>Ilość saszetek</t>
  </si>
  <si>
    <t>Cena jednostkowa netto za saszetkę</t>
  </si>
  <si>
    <t>Cena jednostkowa brutto za saszetkę</t>
  </si>
  <si>
    <t>-</t>
  </si>
  <si>
    <t>10-12 nitek w saszetce x 45-50</t>
  </si>
  <si>
    <t>6 nitek w saszetce x 45-50</t>
  </si>
  <si>
    <t>150-180 pojed. Nitka</t>
  </si>
  <si>
    <r>
      <t xml:space="preserve">Zadanie 4
</t>
    </r>
    <r>
      <rPr>
        <sz val="12"/>
        <color theme="1"/>
        <rFont val="Times New Roman"/>
        <family val="1"/>
        <charset val="238"/>
      </rPr>
      <t>Szew syntetyczny polipropylenowy z polietylenem, monofilament,</t>
    </r>
    <r>
      <rPr>
        <sz val="12"/>
        <color theme="1"/>
        <rFont val="Times New Roman"/>
        <family val="1"/>
        <charset val="238"/>
      </rPr>
      <t xml:space="preserve"> z igłą o zwiększonej odporności na zaginanie i łamanie; bezpośredni dostęp do igły po otwarciu opakowania-saszetki; kod matrycowy lub kreskowy na każdej saszetce.</t>
    </r>
  </si>
  <si>
    <t>2xOkrągła</t>
  </si>
  <si>
    <t>20-22</t>
  </si>
  <si>
    <t>30-31</t>
  </si>
  <si>
    <t>Okrągła</t>
  </si>
  <si>
    <t>70-78</t>
  </si>
  <si>
    <t>Okrągła masywna</t>
  </si>
  <si>
    <t>Okrągła cienka</t>
  </si>
  <si>
    <t>34-37</t>
  </si>
  <si>
    <t>40-50</t>
  </si>
  <si>
    <t>44-65</t>
  </si>
  <si>
    <t>90-150</t>
  </si>
  <si>
    <r>
      <t xml:space="preserve">Zadanie 5
</t>
    </r>
    <r>
      <rPr>
        <sz val="12"/>
        <color theme="1"/>
        <rFont val="Times New Roman"/>
        <family val="1"/>
        <charset val="238"/>
      </rPr>
      <t>Szew naturalny, jedwabny, pleciony.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Igła o zwiększonej odporności na zaginanie i łamanie. Bezpośredni dostęp do igły po otwarciu opakowania-saszetki. Kod matrycowy lub kreskowy na każdej saszetce</t>
    </r>
  </si>
  <si>
    <t>½koła</t>
  </si>
  <si>
    <t>Tnąca</t>
  </si>
  <si>
    <t>40-42</t>
  </si>
  <si>
    <r>
      <t xml:space="preserve">Zadanie 6
</t>
    </r>
    <r>
      <rPr>
        <sz val="11"/>
        <color theme="1"/>
        <rFont val="Liberation Sans"/>
        <family val="2"/>
        <charset val="238"/>
      </rPr>
      <t>Szew syntetyczny, poliestrowy, pleciony, powlekany – podwiązki</t>
    </r>
  </si>
  <si>
    <t>150-180</t>
  </si>
  <si>
    <r>
      <t xml:space="preserve">Zadanie 7
</t>
    </r>
    <r>
      <rPr>
        <sz val="12"/>
        <color theme="1"/>
        <rFont val="Times New Roman"/>
        <family val="1"/>
        <charset val="238"/>
      </rPr>
      <t>Szew syntetyczny, pleciony, powlekany,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podtrzymujący 50% po 5-ciu dniach, 0% po 14-tu dniach. Igła o zwiększonej odporności na zaginanie i łamanie. Wchłanialny w okresie 42-45 dni. Bezpośredni dostęp do igły po otwarciu opakowania-saszetki. Kod matrycowy lub kreskowy na każdej saszetce.</t>
    </r>
  </si>
  <si>
    <t>19-21</t>
  </si>
  <si>
    <t>Odwrotnie tnąca</t>
  </si>
  <si>
    <t>Okrągła zaostrzona</t>
  </si>
  <si>
    <t>80-90</t>
  </si>
  <si>
    <r>
      <t xml:space="preserve">Zadanie 8
</t>
    </r>
    <r>
      <rPr>
        <sz val="12"/>
        <color theme="1"/>
        <rFont val="Times New Roman"/>
        <family val="1"/>
        <charset val="238"/>
      </rPr>
      <t>Szew syntetyczny, pleciony, powlekany,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podtrzymujący 50% po 5-ciu dniach, 0% po 10-14-tu dniach. Igła o zwiększonej odporności na zaginanie i łamanie. Wchłanialny w okresie 42 dni. Bezpośredni dostęp do igły po otwarciu opakowania-saszetki. Kod matrycowy lub kreskowy na każdej saszetce.</t>
    </r>
  </si>
  <si>
    <t>48-50</t>
  </si>
  <si>
    <t>35-37</t>
  </si>
  <si>
    <r>
      <t xml:space="preserve">Zadanie 9
</t>
    </r>
    <r>
      <rPr>
        <sz val="12"/>
        <color theme="1"/>
        <rFont val="Times New Roman"/>
        <family val="1"/>
        <charset val="238"/>
      </rPr>
      <t>Szew syntetyczny, pleciony, PGLA, powlekany;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podtrzymywanie tkankowe min 75% po 2 tygodniach, min 40% po 3 tygodniach, wchłanialny w okresie po 56-70 dniach. Igła o zwiększonej odporności na zaginanie i łamanie. Bezpośredni dostęp do igły po otwarciu opakowania-saszetki. Kod matrycowy lub kreskowy na każdej saszetce. Poz. 9 i 10 z powleczeniem antybakteryjnym.</t>
    </r>
  </si>
  <si>
    <t>45-50</t>
  </si>
  <si>
    <t>30-33</t>
  </si>
  <si>
    <t>Okrągła/ masywna</t>
  </si>
  <si>
    <t>40-43</t>
  </si>
  <si>
    <t>32-37</t>
  </si>
  <si>
    <t>27-31</t>
  </si>
  <si>
    <t>35-38</t>
  </si>
  <si>
    <t>13.</t>
  </si>
  <si>
    <t>14.</t>
  </si>
  <si>
    <t>28-31</t>
  </si>
  <si>
    <t>15.</t>
  </si>
  <si>
    <t>17-20</t>
  </si>
  <si>
    <t>16.</t>
  </si>
  <si>
    <t>37-41</t>
  </si>
  <si>
    <t>5/8 koła</t>
  </si>
  <si>
    <t>17.</t>
  </si>
  <si>
    <t>43-45</t>
  </si>
  <si>
    <t>18.</t>
  </si>
  <si>
    <t>60-70</t>
  </si>
  <si>
    <t>Okrągła/ Tępa</t>
  </si>
  <si>
    <t>80-100</t>
  </si>
  <si>
    <t>19.</t>
  </si>
  <si>
    <t>Okrągła/tępa</t>
  </si>
  <si>
    <r>
      <t xml:space="preserve">Zadanie 10
</t>
    </r>
    <r>
      <rPr>
        <sz val="11"/>
        <color theme="1"/>
        <rFont val="Liberation Sans"/>
        <family val="2"/>
        <charset val="238"/>
      </rPr>
      <t>Wchłanialna celulozowa gaza do śródoperacyjnego tamowania krwawienia.</t>
    </r>
  </si>
  <si>
    <t>Opis Produktu</t>
  </si>
  <si>
    <t>Ilość w sztukach</t>
  </si>
  <si>
    <t>Cena jednostkowa netto za sztukę</t>
  </si>
  <si>
    <t>Cena jednostkowa brutto za sztukę</t>
  </si>
  <si>
    <t>Nazwa</t>
  </si>
  <si>
    <t>(dxe)+d</t>
  </si>
  <si>
    <t>cxd</t>
  </si>
  <si>
    <t>cxf</t>
  </si>
  <si>
    <t>Hemostatyczna wchłanialna gaza celulozowa. Tamowanie krwawienia w ciągu 2-8 minut. Całkowite wchłonięcie w ciągu 7-14 dni. Wymiary 10cm x 20cm</t>
  </si>
  <si>
    <t>Hemostatyczna wchłanialna gaza celulozowa. Tamowanie krwawienia w ciągu 2-8 minut. Całkowite wchłonięcie w ciągu 7-14 dni. Wymiary 5cm x 7cm lub 5cm x 7,5cm</t>
  </si>
  <si>
    <r>
      <rPr>
        <b/>
        <sz val="12"/>
        <color theme="1"/>
        <rFont val="Times New Roman"/>
        <family val="1"/>
        <charset val="238"/>
      </rPr>
      <t>Zadanie 11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Wosk kostny.</t>
    </r>
  </si>
  <si>
    <t>Wosk kostny 2,5g</t>
  </si>
  <si>
    <r>
      <t xml:space="preserve">Zadanie 12
</t>
    </r>
    <r>
      <rPr>
        <sz val="12"/>
        <color theme="1"/>
        <rFont val="Times New Roman"/>
        <family val="1"/>
        <charset val="238"/>
      </rPr>
      <t xml:space="preserve">Szew syntetyczny, monofilament, 65-90% początkowej wytrzymałości węzła na rozciąganie po 28 dniach. Wchłanialny w okresie po 180-220 dniach. </t>
    </r>
    <r>
      <rPr>
        <sz val="12"/>
        <color theme="1"/>
        <rFont val="Times New Roman"/>
        <family val="1"/>
        <charset val="238"/>
      </rPr>
      <t>Igła o zwiększonej odporności na zaginanie i łamanie. Bezpośredni dostęp do igły po otwarciu opakowania-saszetki. Kod matrycowy lub kreskowy na każdej saszetce</t>
    </r>
  </si>
  <si>
    <t>46-48</t>
  </si>
  <si>
    <t>140-150 pętla</t>
  </si>
  <si>
    <t>21-22</t>
  </si>
  <si>
    <t>29-30</t>
  </si>
  <si>
    <t>17-18</t>
  </si>
  <si>
    <r>
      <rPr>
        <b/>
        <sz val="12"/>
        <color theme="1"/>
        <rFont val="Times New Roman"/>
        <family val="1"/>
        <charset val="238"/>
      </rPr>
      <t>Zadanie 13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Klipsy tytanowe.</t>
    </r>
  </si>
  <si>
    <t>Ilość opakowań</t>
  </si>
  <si>
    <r>
      <rPr>
        <sz val="10"/>
        <color theme="1"/>
        <rFont val="Times New Roman"/>
        <family val="1"/>
        <charset val="238"/>
      </rPr>
      <t>Klipsy tytanowe do zabiegów laparoskopowych do automatycznej klipsownicy o wkładzie 8 sztuk klipsów w magazynku ( PL-569T)</t>
    </r>
    <r>
      <rPr>
        <sz val="10"/>
        <color theme="1"/>
        <rFont val="Times New Roman"/>
        <family val="1"/>
        <charset val="238"/>
      </rPr>
      <t xml:space="preserve">
Opakowanie = 12 magazynków</t>
    </r>
  </si>
  <si>
    <r>
      <t xml:space="preserve">Zadanie 14
</t>
    </r>
    <r>
      <rPr>
        <sz val="12"/>
        <color theme="1"/>
        <rFont val="Times New Roman"/>
        <family val="1"/>
        <charset val="238"/>
      </rPr>
      <t xml:space="preserve">Szew syntetyczny, monofilament, o krótkim okresie podtrzymywania tkankowego 70-80% po 5 dniach, 30-20% po 10 dniach. Całkowita absorbcja szwu po 56 dniach, z igłą o </t>
    </r>
    <r>
      <rPr>
        <sz val="12"/>
        <color theme="1"/>
        <rFont val="Times New Roman"/>
        <family val="1"/>
        <charset val="238"/>
      </rPr>
      <t>zwiększonej odporności na zginanie i łamanie. Bezpośredni dostęp do igły po otwarciu opakowania-saszetki. Kod matrycowy lub kreskowy na każdej saszetce.</t>
    </r>
  </si>
  <si>
    <t>16-18</t>
  </si>
  <si>
    <t>Kosmetyczna/ Odwrotnie tnąca</t>
  </si>
  <si>
    <t>24-27</t>
  </si>
  <si>
    <r>
      <t>Zadanie 15</t>
    </r>
    <r>
      <rPr>
        <sz val="10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Poz 1-3. Siatki przepuklinowe polipropylenowe, niewchłanialny tkany monofilament. Opakowanie wyposażone w kontrolki sterylności, nr katalogowy i serię wyrobu medycznego. Wielkość oczek (porów) 1,3mm-1,5mm, waga 48-60g.m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vertAlign val="superscript"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, grubość 0,52-056mm. Siatka posiada niebieskie pasy wzmacniające (włókna siatki dodatkowo oplecione). Poz 4. Siatka transparentna waga 82g/m2, grubość 0,48mm, wielkość porów 0,8mm</t>
    </r>
  </si>
  <si>
    <t>Lp.</t>
  </si>
  <si>
    <t>Rozmiar</t>
  </si>
  <si>
    <t>J.m.</t>
  </si>
  <si>
    <t>Szacunkowa ilość</t>
  </si>
  <si>
    <t>Cena netto za jednostkę miary (PLN)</t>
  </si>
  <si>
    <t>Cena brutto za jednostkę miary (PLN)</t>
  </si>
  <si>
    <t>Wartość netto
(PLN)</t>
  </si>
  <si>
    <t>Wartość brutto
(PLN)</t>
  </si>
  <si>
    <t>Nazwa oraz gramatura oferowanego produktu</t>
  </si>
  <si>
    <t>(exf)+e</t>
  </si>
  <si>
    <t>dxe</t>
  </si>
  <si>
    <t>dxg</t>
  </si>
  <si>
    <t xml:space="preserve">10cm x 15cm (+/- 1cm) x 5szt
</t>
  </si>
  <si>
    <t>op</t>
  </si>
  <si>
    <t xml:space="preserve">15cm x 15cm (+/- 1cm) x 5szt
</t>
  </si>
  <si>
    <t xml:space="preserve">30cm x 30cm (+/- 2cm) x 5szt
</t>
  </si>
  <si>
    <t>5cm x 10cm (+/-1cm) x 5szt</t>
  </si>
  <si>
    <r>
      <t xml:space="preserve">Zadanie 16
</t>
    </r>
    <r>
      <rPr>
        <sz val="12"/>
        <color theme="1"/>
        <rFont val="Times New Roman"/>
        <family val="1"/>
        <charset val="238"/>
      </rPr>
      <t>Stapler skórny.</t>
    </r>
  </si>
  <si>
    <r>
      <t xml:space="preserve">Stapler skórny z ładunkiem, 35-40 zszywek, </t>
    </r>
    <r>
      <rPr>
        <sz val="10"/>
        <color rgb="FF000000"/>
        <rFont val="Times New Roman"/>
        <family val="1"/>
        <charset val="238"/>
      </rPr>
      <t>(zszywka 6,9x4,2 mm powleczona teflonem)</t>
    </r>
  </si>
  <si>
    <t>szt.</t>
  </si>
  <si>
    <t>Przyrząd do zdejmowania zszywek, jednorazowego użytku z tworzywa, z metalową płaską podstawą z otworem i dziubkiem na drugim końcu</t>
  </si>
  <si>
    <r>
      <rPr>
        <b/>
        <sz val="12"/>
        <color theme="1"/>
        <rFont val="Times New Roman"/>
        <family val="1"/>
        <charset val="238"/>
      </rPr>
      <t>Zadanie 17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Szew stalowy.</t>
    </r>
  </si>
  <si>
    <t>Szew stalowy z igłą tnącą 1/2 koła z obrotowym połączeniem 48mm nitka 75cm, usp. 5</t>
  </si>
  <si>
    <t>Zadanie 18</t>
  </si>
  <si>
    <t>Pełna nazwa i gramatura przedmiotu zamówienia</t>
  </si>
  <si>
    <t>Nazwa, ilość w op.</t>
  </si>
  <si>
    <t>Numer katalogowy</t>
  </si>
  <si>
    <t>Jednorazowy stapler liniowy tnąco-zamykający o długości linii szwu 80 mm, wyposażony w dwa podwójne rzędy tytanowych zszywek obustronnie spłaszczonych na całej długości zszywki, o wysokości 3,8 przed zamknięciem. Zamawiający każdorazowo określi rodzaj staplera przy składaniu zamówienia. Pakowane pojedynczo.</t>
  </si>
  <si>
    <t>1 sztuka</t>
  </si>
  <si>
    <t>Ładunek do staplera liniowego z nożem, o długości 80 mm, zszywki tytanowe obustronnie spłaszczone na całej długości, wysokość zszywek 3,8 mm, nóż w ładunku. Pakowane pojedynczo.</t>
  </si>
  <si>
    <t>Jednorazowy stapler liniowy tnąco-zamykający o długości linii szwu 80 mm, wyposażony w dwa podwójne rzędy tytanowych zszywek obustronnie spłaszczonych na całej długości zszywki, o wysokości 4,8 przed zamknięciem. Zamawiający każdorazowo określi rodzaj staplera przy składaniu zamówienia. Pakowane pojedynczo.</t>
  </si>
  <si>
    <t>Ładunek do staplera liniowego z nożem, o długości 80 mm, zszywki tytanowe obustronnie spłaszczone na całej długości, wysokość zszywek 4,8 mm, nóż w ładunku. Pakowane pojedynczo.</t>
  </si>
  <si>
    <t>Liniowy jednorazowy stapler tnąco-zamykający o dł. 80 mm z dwiema potrójnymi liniami zszywek 3,0 - 3,5 - 4,0 mm z nożem w ładunku. Pakowane pojedynczo.</t>
  </si>
  <si>
    <t>Liniowy jednorazowy ładunek do staplerów tnąco-zamykających o dł. 80 mm z dwiema potrójnymi liniami zszywek 3,0 - 3,5 - 4,0 mm z nożem w ładunku. Pakowane pojedynczo.</t>
  </si>
  <si>
    <t>Stapler okrężny jednorazowy o średnicy 21 mm, 25 mm, 28 mm 31 mm lub 33 mm (każdorazowo do wyboru przez Zamawiającego) zakrzywiony, o długości trzonu 22cm, z łamanym kowadełkiem po oddaniu strzału dla zwiększonego bezpieczeństwa podczas wyciągania staplera przez nowo utworzone zespolenie, w zależności od zapotrzebowania mozliwość zamówienia staplera ze zszywkami tytanowymi wykonanymi z drutu obustronnie spłaszczonego, przeznaczonymi do tkanki grubej (4,8mm przed zamknięciem, 2,0mm po zamknięciu) dla rozmiarów 21 mm, 25 mm, 28 mm 31 mm i 33 mm i normalnej (3,5 mm przed zamknięciem, 1,5mm po zamknięciu) dla rozmiarów 21 mm, 25 mm i 28 mm. Zamawiający określi wysokość zszywek przy składaniu zamówienia. Gumowana rękojeść. Czytelne oznaczenie rozmiaru srednicy oraz wysokosci zszywki na staplerze. Pakowane pojedynczo.</t>
  </si>
  <si>
    <t>Zadanie 19</t>
  </si>
  <si>
    <t>Jednorazowa rękojeść staplera endoskopowego z wbudowaną artykulacją, przeznaczona do ładunków wykonujących zespolenie o długości 60mm, posiadająca dwie dźwignie – zamykającą i spustową. Długość ramienia 44 cm. Pakowana pojedynczo.</t>
  </si>
  <si>
    <t>Jednorazowe ładunki liniowe do staplera endoskopowego z wbudowaną artykulacją, umożliwiające wykonanie zespolenia na długości 60mm, ładowane w szczęki staplera, 6 rzedów zszywek, wysokość zamknietych zszywek - 1,5mm; 1,8mm lub 2mm. Pakowane pojedynczo.</t>
  </si>
  <si>
    <t>Jednorazowe, ładunki liniowe do staplera endoskopowego artykulacyjnego z technologią zwiększonej przyczepności tkanki, umożliwiające wykonanie zespolenia  na długości 60mm, ładowane w szczęki staplera, wysokość zamkniętych zszywek - 1,5mm; 1,8mm; 2,00mm; 2,3mm. Pakowane pojedynczo.</t>
  </si>
  <si>
    <t>Jednorazowy bezostrzowy trokar optyczny zakończony  dwoma separatorami tkanki o średnicy 12,9mm, dł. 100mm, umożliwiający wprowadzenie narzędzi od 4,7mm do 12,9mm bez konieczności stosowania dodatkowych redukcji, posiadający możliwość blokowania kamery w obturatorze, wyposażony w dwie niezależne od siebie uszczelki. Przezierna, rowkowana (niegwintowana) kaniula ze ściętym szczytem i lejkowatym otworem dla łatwiejszego wprowadzenia narzędzi. Trokar umożliwiający insulfację i desulfację. Pakowane pojedynczo.</t>
  </si>
  <si>
    <t>Jednorazowa uniwersalna kaniula o średnicy 12,9mm, dł. 100mm, umożliwiająca wprowadzenie narzędzi  od 4,7mm do 12,9mm bez konieczności stosowania dodatkowych redukcji, wyposażona w dwie niezależne od siebie uszczelki, przezierna, rowkowana (niegwintowana) ze ściętym szczytem i lejkowatym otworem dla łatwiejszego wprowadzenia narzędzi. Kaniula umozliwiająca insulfację i desulfację. Pakowane pojedynczo.</t>
  </si>
  <si>
    <t>Zadanie 20</t>
  </si>
  <si>
    <t>Rozmiar nici – 4
Długość nici – 2x45cm
Kształt igły – 1/2 koła
Rodzaj igły – odwrotnie tnąca obrotowa
Rozmiar igły – 48 mm</t>
  </si>
  <si>
    <t>1 op.  = 12 sztuk</t>
  </si>
  <si>
    <t>Zadanie 21</t>
  </si>
  <si>
    <t>Stapler liniowy automatyczny, długość szwu 45 mm, dwa rzędy tytanowych zszywek obustronnie spłaszczonych na całej długości przed oddaniem strzału, wysokość zszywek 3,5 mm lub 4,8 mm, łącznie do 8 strzałów, z prowadnikiem tnącym po wyzwoleniu ładunku, rękojeść gumowana, sterylny, jednorazowego użytku.</t>
  </si>
  <si>
    <t>Ładunek do staplera liniowego, długość szwu 45 mm, dwa rzędy tytanowych zszywek obustronnie spłaszczonych na całej długości przed oddaniem strzału, wysokość zszywek 3,5 mm lub 4,8 mm sterylny jednorazowego użytku.</t>
  </si>
  <si>
    <t>Stapler liniowy automatyczny, długość szwu 60 mm, dwa rzędy tytanowych zszywek obustronnie spłaszczonych na całej długości przed oddaniem strzału, wysokość zszywek 3,5mm lub 4,8 mm, łącznie do 8 strzałów, z prowadnikiem tnącym po wyzwoleniu ładunku, rękojeść gumowana, sterylny, jednorazowego użytku.</t>
  </si>
  <si>
    <t>Ładunek do staplera liniowego, długość szwu 60 mm, dwa rzędy tytanowych zszywek obustronnie spłaszczonych na całej długości przed oddaniem strzału, wysokość zszywek 3,5 lub 4,8 mm, sterylny jednorazowego użytku.</t>
  </si>
  <si>
    <t>13 x 9 cm</t>
  </si>
  <si>
    <t>15 x 10 cm</t>
  </si>
  <si>
    <t>16 x 12 cm</t>
  </si>
  <si>
    <t>Zadanie 23</t>
  </si>
  <si>
    <t>Lekka siatka o rozmiarze 15 x 9 cm, częściowo wchłanialna z systemem samomocującym do zaopatrywania przepuklin pachwinowych, zbudowana z monofilamentu poliestrowego i polilaktydu o gramaturze 73 g/m2 (po wchłonięciu polilaktydu 38g/m2) o rozmiarze porów 1,7 x 1,1 mm oraz system do zamykania ran z igłą 27 mm, 1/2 koła, wzmocnioną, szew z jednokierunkowymi haczykami, wchłanialnymi do 110 dni, zakończony pętlą. Zestaw zapakowany w opakowanie kartonowe, dodatkowo każdy z elementów zapakowany w sterylnym opakowaniu.</t>
  </si>
  <si>
    <t>Lekka siatka o rozmiarze 15 x 15 cm, częściowo wchłanialna z systemem samomocującym do zaopatrywania przepuklin pachwinowych, zbudowana z monofilamentu poliestrowego i polilaktydu o gramaturze 73 g/m2 (po wchłonięciu polilaktydu 38g/m2) o rozmiarze porów 1,7 x 1,1 mm oraz system do zamykania ran z igłą 27 mm, 1/2 koła, wzmocnioną, szew z jednokierunkowymi haczykami, wchłanialnymi do 110 dni, zakończony pętlą. Zestaw zapakowany w opakowanie kartonowe, dodatkowo każdy z elementów zapakowany w sterylnym opakowaniu.</t>
  </si>
  <si>
    <t>Lekka siatka o rozmiarze 15 x 9 cm, częściowo wchłanialna z systemem samomocującym do zaopatrywania przepuklin pachwinowych, zbudowana z monofilamentu poliestrowego i polilaktydu o gramaturze 73 g/m2 (po wchłonięciu polilaktydu 38g/m2) o rozmiarze porów 1,7 x 1,1 mm</t>
  </si>
  <si>
    <t>Lekka siatka o rozmiarze 15 x 15 cm, częściowo wchłanialna z systemem samomocującym do zaopatrywania przepuklin pachwinowych, zbudowana z monofilamentu poliestrowego i polilaktydu o gramaturze 73 g/m2 (po wchłonięciu polilaktydu 38g/m2) o rozmiarze porów 1,7 x 1,1 mm</t>
  </si>
  <si>
    <t>Igła okrągła wzmocniona 1/2 koła 27mm Szew z jednokierunkowymi haczykami zakończony pętlą 2/0 o długości 23 cm</t>
  </si>
  <si>
    <t>Rozmiar nici – 6
Długość nici – 2x45cm
Kształt igły – 1/2 koła
Rodzaj igły – okrągła przyostrzona
Rozmiar igły – 48 mm</t>
  </si>
  <si>
    <t>Rozmiar nici – 6
Długość nici – 4x45cm
Kształt igły – 1/2 koła
Rodzaj igły – okrągła przyostrzona
Rozmiar igły – 48 mm</t>
  </si>
  <si>
    <t>2 nitki w saszetce x 70</t>
  </si>
  <si>
    <t>20.</t>
  </si>
  <si>
    <t>21.</t>
  </si>
  <si>
    <t>22.</t>
  </si>
  <si>
    <t>System do zamykania ran wykonany z glikolidu, dioksanonu i węglanu trimetylenu, z igłą 27 mm, 1/2 koła, okrągłą wzmocnioną, szew 2-0 z jednokierunkowymi haczykami o długości 23 cm, wchłanialny do 110 dni, zakończony pętlą. Podtrzymywanie 90% po 7 dniach, 75% po 14 dniach.</t>
  </si>
  <si>
    <r>
      <t xml:space="preserve">Zadanie 22
</t>
    </r>
    <r>
      <rPr>
        <sz val="12"/>
        <color theme="1"/>
        <rFont val="Times New Roman"/>
        <family val="1"/>
        <charset val="238"/>
      </rPr>
      <t>Siatka polipropylenowa, makroporowa (rozmiar pora około 1,1x1,6mm), o ciężarze pow. 90 g/m2, do laparoskopowej naprawy przepuklin pachwinowych o trójwymiarowym kształcie, z oznaczeniem części przyśrodkowej. Siatka o anatomicznym kształcie odrębna na lewą i prawą stronę. Siatka posiada wzmocnione brzegi na większości swojego obwodu co ułatwia ułożenie jej po wprowadzeniu przez trokar. Średnica włókna polipropylenowego 0,18mm. 1 sztuka w opakowaniu.</t>
    </r>
  </si>
  <si>
    <r>
      <rPr>
        <b/>
        <sz val="12"/>
        <color theme="1"/>
        <rFont val="Times New Roman"/>
        <family val="1"/>
        <charset val="238"/>
      </rPr>
      <t>Zadanie 24</t>
    </r>
    <r>
      <rPr>
        <sz val="12"/>
        <color theme="1"/>
        <rFont val="Times New Roman"/>
        <family val="1"/>
        <charset val="238"/>
      </rPr>
      <t xml:space="preserve">
Wchłanialny syntetyczny system do zamykania ran, monofilamentowy, zbudowany z glikolidu, dioksanonu i węglanu trimetylenu. System składający się z igły chirurgicznej na jednym końcu, pętlowy chwytak na drugim końcu oraz jednokierunkowych haczyków. Czas całkowitego wchłaniania 90-110 dni. Zdolność podtrzymywania tkankowego: po 7 dniach min. 90 % pierwotnej wytrzymałości, po 14 dniach min. 75 % pierwotnej wytrzymałości.</t>
    </r>
  </si>
  <si>
    <t>p</t>
  </si>
  <si>
    <t>EAN</t>
  </si>
  <si>
    <t>VAT</t>
  </si>
  <si>
    <t xml:space="preserve">VAT </t>
  </si>
  <si>
    <t>Szwy niewchłaniane, jednowłóknowe ze stali nierdzewnej, wykonane ze stali szlachetnej 316L, sterylizowane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</si>
</sst>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5]General"/>
    <numFmt numFmtId="165" formatCode="[$-415]0%"/>
    <numFmt numFmtId="166" formatCode="[$-415]0"/>
    <numFmt numFmtId="167" formatCode="#,##0.00&quot; &quot;[$zł-415];[Red]&quot;-&quot;#,##0.00&quot; &quot;[$zł-415]"/>
    <numFmt numFmtId="168" formatCode="#,##0.00\ [$zł-415];[Red]#,##0.00\ [$zł-415]"/>
  </numFmts>
  <fonts count="32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6" fillId="0" borderId="0"/>
    <xf numFmtId="165" fontId="6" fillId="0" borderId="0"/>
    <xf numFmtId="0" fontId="7" fillId="0" borderId="0"/>
    <xf numFmtId="0" fontId="8" fillId="7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/>
    <xf numFmtId="0" fontId="1" fillId="0" borderId="0"/>
    <xf numFmtId="0" fontId="4" fillId="0" borderId="0"/>
  </cellStyleXfs>
  <cellXfs count="109">
    <xf numFmtId="0" fontId="0" fillId="0" borderId="0" xfId="0"/>
    <xf numFmtId="0" fontId="15" fillId="0" borderId="0" xfId="0" applyFont="1"/>
    <xf numFmtId="164" fontId="18" fillId="0" borderId="2" xfId="7" applyFont="1" applyBorder="1" applyAlignment="1">
      <alignment horizontal="center" vertical="center" wrapText="1"/>
    </xf>
    <xf numFmtId="166" fontId="18" fillId="0" borderId="2" xfId="7" applyNumberFormat="1" applyFont="1" applyBorder="1" applyAlignment="1">
      <alignment horizontal="center" vertical="center" wrapText="1"/>
    </xf>
    <xf numFmtId="167" fontId="18" fillId="0" borderId="2" xfId="7" applyNumberFormat="1" applyFont="1" applyBorder="1" applyAlignment="1">
      <alignment horizontal="center" vertical="center" wrapText="1"/>
    </xf>
    <xf numFmtId="165" fontId="18" fillId="0" borderId="2" xfId="7" applyNumberFormat="1" applyFont="1" applyBorder="1" applyAlignment="1">
      <alignment horizontal="center" vertical="center" wrapText="1"/>
    </xf>
    <xf numFmtId="164" fontId="19" fillId="9" borderId="2" xfId="7" applyFont="1" applyFill="1" applyBorder="1" applyAlignment="1">
      <alignment horizontal="center" vertical="center" wrapText="1"/>
    </xf>
    <xf numFmtId="49" fontId="19" fillId="9" borderId="2" xfId="7" applyNumberFormat="1" applyFont="1" applyFill="1" applyBorder="1" applyAlignment="1">
      <alignment horizontal="center" vertical="center" wrapText="1"/>
    </xf>
    <xf numFmtId="49" fontId="20" fillId="9" borderId="2" xfId="0" applyNumberFormat="1" applyFont="1" applyFill="1" applyBorder="1" applyAlignment="1">
      <alignment horizontal="center" vertical="center" wrapText="1"/>
    </xf>
    <xf numFmtId="166" fontId="19" fillId="9" borderId="2" xfId="7" applyNumberFormat="1" applyFont="1" applyFill="1" applyBorder="1" applyAlignment="1">
      <alignment horizontal="center" vertical="center" wrapText="1"/>
    </xf>
    <xf numFmtId="0" fontId="19" fillId="9" borderId="2" xfId="7" applyNumberFormat="1" applyFont="1" applyFill="1" applyBorder="1" applyAlignment="1">
      <alignment horizontal="center" vertical="center" wrapText="1"/>
    </xf>
    <xf numFmtId="164" fontId="19" fillId="0" borderId="2" xfId="8" applyNumberFormat="1" applyFont="1" applyBorder="1" applyAlignment="1">
      <alignment horizontal="center" vertical="center" wrapText="1"/>
    </xf>
    <xf numFmtId="164" fontId="19" fillId="0" borderId="2" xfId="7" applyFont="1" applyBorder="1" applyAlignment="1">
      <alignment horizontal="center" vertical="center" wrapText="1"/>
    </xf>
    <xf numFmtId="0" fontId="19" fillId="0" borderId="2" xfId="7" applyNumberFormat="1" applyFont="1" applyBorder="1" applyAlignment="1">
      <alignment horizontal="center" vertical="center" wrapText="1"/>
    </xf>
    <xf numFmtId="167" fontId="19" fillId="9" borderId="2" xfId="7" applyNumberFormat="1" applyFont="1" applyFill="1" applyBorder="1" applyAlignment="1">
      <alignment horizontal="center" vertical="center" wrapText="1"/>
    </xf>
    <xf numFmtId="165" fontId="19" fillId="0" borderId="2" xfId="8" applyFont="1" applyBorder="1" applyAlignment="1">
      <alignment horizontal="center" vertical="center" wrapText="1"/>
    </xf>
    <xf numFmtId="167" fontId="19" fillId="0" borderId="2" xfId="7" applyNumberFormat="1" applyFont="1" applyBorder="1" applyAlignment="1">
      <alignment horizontal="center" vertical="center" wrapText="1"/>
    </xf>
    <xf numFmtId="164" fontId="21" fillId="9" borderId="2" xfId="7" applyFont="1" applyFill="1" applyBorder="1" applyAlignment="1">
      <alignment horizontal="center" vertical="center" wrapText="1"/>
    </xf>
    <xf numFmtId="49" fontId="22" fillId="9" borderId="2" xfId="7" applyNumberFormat="1" applyFont="1" applyFill="1" applyBorder="1" applyAlignment="1">
      <alignment horizontal="center" vertical="center" wrapText="1"/>
    </xf>
    <xf numFmtId="49" fontId="23" fillId="9" borderId="2" xfId="0" applyNumberFormat="1" applyFont="1" applyFill="1" applyBorder="1" applyAlignment="1">
      <alignment horizontal="center" vertical="center" wrapText="1"/>
    </xf>
    <xf numFmtId="166" fontId="24" fillId="9" borderId="2" xfId="7" applyNumberFormat="1" applyFont="1" applyFill="1" applyBorder="1" applyAlignment="1">
      <alignment horizontal="center" vertical="center" wrapText="1"/>
    </xf>
    <xf numFmtId="167" fontId="22" fillId="9" borderId="2" xfId="7" applyNumberFormat="1" applyFont="1" applyFill="1" applyBorder="1" applyAlignment="1">
      <alignment horizontal="center" vertical="center" wrapText="1"/>
    </xf>
    <xf numFmtId="165" fontId="22" fillId="0" borderId="2" xfId="8" applyFont="1" applyBorder="1" applyAlignment="1">
      <alignment horizontal="center" vertical="center" wrapText="1"/>
    </xf>
    <xf numFmtId="164" fontId="22" fillId="0" borderId="2" xfId="7" applyFont="1" applyBorder="1" applyAlignment="1">
      <alignment horizontal="center" vertical="center" wrapText="1"/>
    </xf>
    <xf numFmtId="167" fontId="21" fillId="9" borderId="2" xfId="7" applyNumberFormat="1" applyFont="1" applyFill="1" applyBorder="1" applyAlignment="1">
      <alignment horizontal="center" vertical="center" wrapText="1"/>
    </xf>
    <xf numFmtId="167" fontId="22" fillId="0" borderId="2" xfId="7" applyNumberFormat="1" applyFont="1" applyBorder="1" applyAlignment="1">
      <alignment horizontal="center" vertical="center" wrapText="1"/>
    </xf>
    <xf numFmtId="164" fontId="18" fillId="9" borderId="2" xfId="7" applyFont="1" applyFill="1" applyBorder="1" applyAlignment="1">
      <alignment horizontal="center" vertical="center" wrapText="1"/>
    </xf>
    <xf numFmtId="167" fontId="18" fillId="9" borderId="2" xfId="7" applyNumberFormat="1" applyFont="1" applyFill="1" applyBorder="1" applyAlignment="1">
      <alignment horizontal="center" vertical="center" wrapText="1"/>
    </xf>
    <xf numFmtId="166" fontId="22" fillId="9" borderId="2" xfId="7" applyNumberFormat="1" applyFont="1" applyFill="1" applyBorder="1" applyAlignment="1">
      <alignment horizontal="center" vertical="center" wrapText="1"/>
    </xf>
    <xf numFmtId="164" fontId="22" fillId="0" borderId="2" xfId="8" applyNumberFormat="1" applyFont="1" applyBorder="1" applyAlignment="1">
      <alignment horizontal="center" vertical="center" wrapText="1"/>
    </xf>
    <xf numFmtId="165" fontId="25" fillId="0" borderId="2" xfId="8" applyFont="1" applyBorder="1" applyAlignment="1">
      <alignment horizontal="center" vertical="center" wrapText="1"/>
    </xf>
    <xf numFmtId="0" fontId="21" fillId="9" borderId="2" xfId="7" applyNumberFormat="1" applyFont="1" applyFill="1" applyBorder="1" applyAlignment="1">
      <alignment horizontal="center" vertical="center" wrapText="1"/>
    </xf>
    <xf numFmtId="167" fontId="21" fillId="0" borderId="2" xfId="8" applyNumberFormat="1" applyFont="1" applyBorder="1" applyAlignment="1">
      <alignment horizontal="center" vertical="center" wrapText="1"/>
    </xf>
    <xf numFmtId="0" fontId="22" fillId="9" borderId="2" xfId="7" applyNumberFormat="1" applyFont="1" applyFill="1" applyBorder="1" applyAlignment="1">
      <alignment horizontal="center" vertical="center" wrapText="1"/>
    </xf>
    <xf numFmtId="167" fontId="22" fillId="0" borderId="2" xfId="8" applyNumberFormat="1" applyFont="1" applyBorder="1" applyAlignment="1">
      <alignment horizontal="center" vertical="center" wrapText="1"/>
    </xf>
    <xf numFmtId="0" fontId="17" fillId="0" borderId="0" xfId="0" applyFont="1"/>
    <xf numFmtId="0" fontId="23" fillId="0" borderId="0" xfId="0" applyFont="1" applyAlignment="1">
      <alignment wrapText="1" shrinkToFit="1"/>
    </xf>
    <xf numFmtId="0" fontId="23" fillId="0" borderId="0" xfId="0" applyFont="1"/>
    <xf numFmtId="0" fontId="20" fillId="0" borderId="3" xfId="0" applyFont="1" applyBorder="1" applyAlignment="1">
      <alignment horizontal="center" vertical="center"/>
    </xf>
    <xf numFmtId="166" fontId="19" fillId="0" borderId="2" xfId="7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67" fontId="23" fillId="0" borderId="2" xfId="0" applyNumberFormat="1" applyFont="1" applyBorder="1" applyAlignment="1">
      <alignment horizontal="right" vertical="center"/>
    </xf>
    <xf numFmtId="9" fontId="23" fillId="0" borderId="2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9" fontId="23" fillId="0" borderId="0" xfId="0" applyNumberFormat="1" applyFont="1"/>
    <xf numFmtId="167" fontId="20" fillId="0" borderId="2" xfId="0" applyNumberFormat="1" applyFont="1" applyBorder="1" applyAlignment="1">
      <alignment horizontal="center" vertical="center"/>
    </xf>
    <xf numFmtId="167" fontId="20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28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7" fontId="23" fillId="0" borderId="2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6" fontId="22" fillId="0" borderId="2" xfId="7" applyNumberFormat="1" applyFont="1" applyBorder="1" applyAlignment="1">
      <alignment horizontal="center" vertical="center" wrapText="1"/>
    </xf>
    <xf numFmtId="167" fontId="23" fillId="0" borderId="3" xfId="0" applyNumberFormat="1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8" fontId="15" fillId="0" borderId="0" xfId="0" applyNumberFormat="1" applyFont="1"/>
    <xf numFmtId="0" fontId="15" fillId="0" borderId="0" xfId="0" applyFont="1" applyAlignment="1">
      <alignment vertical="center" wrapText="1"/>
    </xf>
    <xf numFmtId="9" fontId="22" fillId="0" borderId="2" xfId="7" applyNumberFormat="1" applyFont="1" applyBorder="1" applyAlignment="1">
      <alignment horizontal="center" vertical="center" wrapText="1"/>
    </xf>
    <xf numFmtId="165" fontId="22" fillId="0" borderId="2" xfId="7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4" fontId="18" fillId="0" borderId="2" xfId="7" applyFont="1" applyBorder="1" applyAlignment="1">
      <alignment horizontal="center" vertical="center" wrapText="1"/>
    </xf>
    <xf numFmtId="167" fontId="18" fillId="0" borderId="2" xfId="7" applyNumberFormat="1" applyFont="1" applyBorder="1" applyAlignment="1">
      <alignment horizontal="center" vertical="center" wrapText="1"/>
    </xf>
    <xf numFmtId="49" fontId="25" fillId="9" borderId="2" xfId="7" applyNumberFormat="1" applyFont="1" applyFill="1" applyBorder="1" applyAlignment="1">
      <alignment horizontal="center" vertical="center" wrapText="1"/>
    </xf>
    <xf numFmtId="167" fontId="22" fillId="0" borderId="2" xfId="7" applyNumberFormat="1" applyFont="1" applyBorder="1" applyAlignment="1">
      <alignment horizontal="center" vertical="center" wrapText="1"/>
    </xf>
    <xf numFmtId="167" fontId="21" fillId="9" borderId="2" xfId="7" applyNumberFormat="1" applyFont="1" applyFill="1" applyBorder="1" applyAlignment="1">
      <alignment horizontal="center" vertical="center" wrapText="1"/>
    </xf>
    <xf numFmtId="49" fontId="19" fillId="9" borderId="2" xfId="7" applyNumberFormat="1" applyFont="1" applyFill="1" applyBorder="1" applyAlignment="1">
      <alignment horizontal="center" vertical="center" wrapText="1"/>
    </xf>
    <xf numFmtId="0" fontId="19" fillId="0" borderId="2" xfId="7" applyNumberFormat="1" applyFont="1" applyBorder="1" applyAlignment="1">
      <alignment horizontal="center" vertical="center" wrapText="1"/>
    </xf>
    <xf numFmtId="164" fontId="19" fillId="9" borderId="2" xfId="7" applyFont="1" applyFill="1" applyBorder="1" applyAlignment="1">
      <alignment horizontal="center" vertical="center" wrapText="1"/>
    </xf>
    <xf numFmtId="0" fontId="0" fillId="9" borderId="2" xfId="0" applyFill="1" applyBorder="1"/>
    <xf numFmtId="167" fontId="19" fillId="0" borderId="2" xfId="7" applyNumberFormat="1" applyFont="1" applyBorder="1" applyAlignment="1">
      <alignment horizontal="center" vertical="center" wrapText="1"/>
    </xf>
    <xf numFmtId="167" fontId="18" fillId="9" borderId="2" xfId="7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49" fontId="26" fillId="9" borderId="2" xfId="7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49" fontId="22" fillId="9" borderId="2" xfId="7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0" xfId="0" applyFont="1"/>
    <xf numFmtId="166" fontId="19" fillId="0" borderId="5" xfId="7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 Built-in Percent" xfId="8"/>
    <cellStyle name="Footnote" xfId="9"/>
    <cellStyle name="Good" xfId="10"/>
    <cellStyle name="Heading" xfId="11"/>
    <cellStyle name="Heading (user)" xfId="12"/>
    <cellStyle name="Heading 1" xfId="13"/>
    <cellStyle name="Heading 2" xfId="14"/>
    <cellStyle name="Hyperlink" xfId="15"/>
    <cellStyle name="Neutral" xfId="16"/>
    <cellStyle name="Normalny" xfId="0" builtinId="0" customBuiltin="1"/>
    <cellStyle name="Note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373"/>
  <sheetViews>
    <sheetView tabSelected="1" view="pageLayout" topLeftCell="A337" zoomScaleNormal="80" workbookViewId="0">
      <selection activeCell="N323" sqref="N323"/>
    </sheetView>
  </sheetViews>
  <sheetFormatPr defaultRowHeight="15"/>
  <cols>
    <col min="1" max="1" width="4.25" style="1" customWidth="1"/>
    <col min="2" max="2" width="6.5" style="1" customWidth="1"/>
    <col min="3" max="3" width="7.125" style="1" customWidth="1"/>
    <col min="4" max="4" width="9.125" style="1" customWidth="1"/>
    <col min="5" max="5" width="8.875" style="1" customWidth="1"/>
    <col min="6" max="6" width="8.375" style="1" customWidth="1"/>
    <col min="7" max="7" width="7.875" style="1" customWidth="1"/>
    <col min="8" max="8" width="9.25" style="1" customWidth="1"/>
    <col min="9" max="9" width="6.25" style="1" customWidth="1"/>
    <col min="10" max="10" width="8.75" style="1" customWidth="1"/>
    <col min="11" max="11" width="10.5" style="1" customWidth="1"/>
    <col min="12" max="12" width="10.375" style="1" customWidth="1"/>
    <col min="13" max="13" width="7.25" style="1" customWidth="1"/>
    <col min="14" max="14" width="8.75" style="1" customWidth="1"/>
    <col min="15" max="15" width="8.5" style="1" customWidth="1"/>
    <col min="16" max="64" width="10.625" style="1" customWidth="1"/>
  </cols>
  <sheetData>
    <row r="2" spans="1:65" ht="46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65" ht="63" customHeight="1">
      <c r="A4" s="2" t="s">
        <v>1</v>
      </c>
      <c r="B4" s="2" t="s">
        <v>2</v>
      </c>
      <c r="C4" s="2" t="s">
        <v>3</v>
      </c>
      <c r="D4" s="3" t="s">
        <v>4</v>
      </c>
      <c r="E4" s="4" t="s">
        <v>5</v>
      </c>
      <c r="F4" s="5" t="s">
        <v>6</v>
      </c>
      <c r="G4" s="4" t="s">
        <v>7</v>
      </c>
      <c r="H4" s="4" t="s">
        <v>8</v>
      </c>
      <c r="I4" s="4" t="s">
        <v>230</v>
      </c>
      <c r="J4" s="2" t="s">
        <v>9</v>
      </c>
      <c r="K4" s="2" t="s">
        <v>10</v>
      </c>
      <c r="L4" s="4" t="s">
        <v>11</v>
      </c>
      <c r="M4" s="4" t="s">
        <v>12</v>
      </c>
      <c r="N4" s="2" t="s">
        <v>13</v>
      </c>
      <c r="O4" s="2" t="s">
        <v>14</v>
      </c>
      <c r="P4" s="2" t="s">
        <v>229</v>
      </c>
      <c r="BM4" s="1"/>
    </row>
    <row r="5" spans="1:65">
      <c r="A5" s="6" t="s">
        <v>15</v>
      </c>
      <c r="B5" s="7" t="s">
        <v>16</v>
      </c>
      <c r="C5" s="8" t="s">
        <v>17</v>
      </c>
      <c r="D5" s="9" t="s">
        <v>18</v>
      </c>
      <c r="E5" s="10" t="s">
        <v>19</v>
      </c>
      <c r="F5" s="11" t="s">
        <v>20</v>
      </c>
      <c r="G5" s="12" t="s">
        <v>21</v>
      </c>
      <c r="H5" s="10" t="s">
        <v>22</v>
      </c>
      <c r="I5" s="13" t="s">
        <v>23</v>
      </c>
      <c r="J5" s="6" t="s">
        <v>24</v>
      </c>
      <c r="K5" s="6" t="s">
        <v>25</v>
      </c>
      <c r="L5" s="10" t="s">
        <v>26</v>
      </c>
      <c r="M5" s="13" t="s">
        <v>27</v>
      </c>
      <c r="N5" s="6" t="s">
        <v>28</v>
      </c>
      <c r="O5" s="6" t="s">
        <v>29</v>
      </c>
      <c r="P5" s="6" t="s">
        <v>228</v>
      </c>
      <c r="BM5" s="1"/>
    </row>
    <row r="6" spans="1:65">
      <c r="A6" s="6"/>
      <c r="B6" s="7"/>
      <c r="C6" s="8"/>
      <c r="D6" s="9"/>
      <c r="E6" s="14"/>
      <c r="F6" s="15"/>
      <c r="G6" s="16"/>
      <c r="H6" s="14"/>
      <c r="I6" s="16"/>
      <c r="J6" s="6" t="s">
        <v>30</v>
      </c>
      <c r="K6" s="6" t="s">
        <v>31</v>
      </c>
      <c r="L6" s="14" t="s">
        <v>32</v>
      </c>
      <c r="M6" s="16"/>
      <c r="N6" s="6"/>
      <c r="O6" s="6"/>
      <c r="P6" s="6"/>
      <c r="BM6" s="1"/>
    </row>
    <row r="7" spans="1:65" ht="22.5">
      <c r="A7" s="17" t="s">
        <v>33</v>
      </c>
      <c r="B7" s="18" t="s">
        <v>34</v>
      </c>
      <c r="C7" s="19" t="s">
        <v>35</v>
      </c>
      <c r="D7" s="20" t="s">
        <v>36</v>
      </c>
      <c r="E7" s="21" t="s">
        <v>37</v>
      </c>
      <c r="F7" s="22" t="s">
        <v>38</v>
      </c>
      <c r="G7" s="23">
        <v>48</v>
      </c>
      <c r="H7" s="24"/>
      <c r="I7" s="65">
        <v>0.08</v>
      </c>
      <c r="J7" s="24">
        <f t="shared" ref="J7:J19" si="0">H7*I7+H7</f>
        <v>0</v>
      </c>
      <c r="K7" s="24">
        <f t="shared" ref="K7:K19" si="1">G7*H7</f>
        <v>0</v>
      </c>
      <c r="L7" s="24">
        <f t="shared" ref="L7:L19" si="2">G7*J7</f>
        <v>0</v>
      </c>
      <c r="M7" s="25"/>
      <c r="N7" s="17"/>
      <c r="O7" s="17"/>
      <c r="P7" s="17"/>
      <c r="BM7" s="1"/>
    </row>
    <row r="8" spans="1:65" ht="22.5">
      <c r="A8" s="17" t="s">
        <v>39</v>
      </c>
      <c r="B8" s="18" t="s">
        <v>40</v>
      </c>
      <c r="C8" s="19" t="s">
        <v>35</v>
      </c>
      <c r="D8" s="20" t="s">
        <v>36</v>
      </c>
      <c r="E8" s="21" t="s">
        <v>37</v>
      </c>
      <c r="F8" s="22" t="s">
        <v>38</v>
      </c>
      <c r="G8" s="23">
        <v>84</v>
      </c>
      <c r="H8" s="24"/>
      <c r="I8" s="65">
        <v>0.08</v>
      </c>
      <c r="J8" s="24">
        <f t="shared" si="0"/>
        <v>0</v>
      </c>
      <c r="K8" s="24">
        <f t="shared" si="1"/>
        <v>0</v>
      </c>
      <c r="L8" s="24">
        <f t="shared" si="2"/>
        <v>0</v>
      </c>
      <c r="M8" s="25"/>
      <c r="N8" s="17"/>
      <c r="O8" s="17"/>
      <c r="P8" s="17"/>
      <c r="R8" s="63"/>
      <c r="T8" s="63"/>
      <c r="BM8" s="1"/>
    </row>
    <row r="9" spans="1:65" ht="22.5">
      <c r="A9" s="17" t="s">
        <v>41</v>
      </c>
      <c r="B9" s="18" t="s">
        <v>42</v>
      </c>
      <c r="C9" s="19" t="s">
        <v>43</v>
      </c>
      <c r="D9" s="20" t="s">
        <v>36</v>
      </c>
      <c r="E9" s="21" t="s">
        <v>37</v>
      </c>
      <c r="F9" s="22" t="s">
        <v>38</v>
      </c>
      <c r="G9" s="23">
        <v>240</v>
      </c>
      <c r="H9" s="24"/>
      <c r="I9" s="65">
        <v>0.08</v>
      </c>
      <c r="J9" s="24">
        <f t="shared" si="0"/>
        <v>0</v>
      </c>
      <c r="K9" s="24">
        <f t="shared" si="1"/>
        <v>0</v>
      </c>
      <c r="L9" s="24">
        <f t="shared" si="2"/>
        <v>0</v>
      </c>
      <c r="M9" s="25"/>
      <c r="N9" s="17"/>
      <c r="O9" s="17"/>
      <c r="P9" s="17"/>
      <c r="BM9" s="1"/>
    </row>
    <row r="10" spans="1:65" ht="22.5">
      <c r="A10" s="17" t="s">
        <v>44</v>
      </c>
      <c r="B10" s="18" t="s">
        <v>42</v>
      </c>
      <c r="C10" s="19" t="s">
        <v>45</v>
      </c>
      <c r="D10" s="20" t="s">
        <v>36</v>
      </c>
      <c r="E10" s="21" t="s">
        <v>37</v>
      </c>
      <c r="F10" s="22" t="s">
        <v>46</v>
      </c>
      <c r="G10" s="23">
        <v>156</v>
      </c>
      <c r="H10" s="24"/>
      <c r="I10" s="65">
        <v>0.08</v>
      </c>
      <c r="J10" s="24">
        <f t="shared" si="0"/>
        <v>0</v>
      </c>
      <c r="K10" s="24">
        <f t="shared" si="1"/>
        <v>0</v>
      </c>
      <c r="L10" s="24">
        <f t="shared" si="2"/>
        <v>0</v>
      </c>
      <c r="M10" s="25"/>
      <c r="N10" s="17"/>
      <c r="O10" s="17"/>
      <c r="P10" s="17"/>
      <c r="BM10" s="1"/>
    </row>
    <row r="11" spans="1:65" ht="22.5">
      <c r="A11" s="17" t="s">
        <v>47</v>
      </c>
      <c r="B11" s="18" t="s">
        <v>48</v>
      </c>
      <c r="C11" s="19" t="s">
        <v>43</v>
      </c>
      <c r="D11" s="20" t="s">
        <v>36</v>
      </c>
      <c r="E11" s="21" t="s">
        <v>37</v>
      </c>
      <c r="F11" s="22" t="s">
        <v>38</v>
      </c>
      <c r="G11" s="23">
        <v>444</v>
      </c>
      <c r="H11" s="24"/>
      <c r="I11" s="65">
        <v>0.08</v>
      </c>
      <c r="J11" s="24">
        <f t="shared" si="0"/>
        <v>0</v>
      </c>
      <c r="K11" s="24">
        <f t="shared" si="1"/>
        <v>0</v>
      </c>
      <c r="L11" s="24">
        <f t="shared" si="2"/>
        <v>0</v>
      </c>
      <c r="M11" s="25"/>
      <c r="N11" s="17"/>
      <c r="O11" s="17"/>
      <c r="P11" s="17"/>
      <c r="BM11" s="1"/>
    </row>
    <row r="12" spans="1:65" ht="22.5">
      <c r="A12" s="17" t="s">
        <v>49</v>
      </c>
      <c r="B12" s="18" t="s">
        <v>48</v>
      </c>
      <c r="C12" s="19" t="s">
        <v>45</v>
      </c>
      <c r="D12" s="20" t="s">
        <v>36</v>
      </c>
      <c r="E12" s="21" t="s">
        <v>37</v>
      </c>
      <c r="F12" s="22" t="s">
        <v>38</v>
      </c>
      <c r="G12" s="23">
        <v>1248</v>
      </c>
      <c r="H12" s="24"/>
      <c r="I12" s="65">
        <v>0.08</v>
      </c>
      <c r="J12" s="24">
        <f t="shared" si="0"/>
        <v>0</v>
      </c>
      <c r="K12" s="24">
        <f t="shared" si="1"/>
        <v>0</v>
      </c>
      <c r="L12" s="24">
        <f t="shared" si="2"/>
        <v>0</v>
      </c>
      <c r="M12" s="25"/>
      <c r="N12" s="17"/>
      <c r="O12" s="17"/>
      <c r="P12" s="17"/>
      <c r="BM12" s="1"/>
    </row>
    <row r="13" spans="1:65" ht="22.5">
      <c r="A13" s="17" t="s">
        <v>50</v>
      </c>
      <c r="B13" s="18" t="s">
        <v>48</v>
      </c>
      <c r="C13" s="19" t="s">
        <v>45</v>
      </c>
      <c r="D13" s="20" t="s">
        <v>36</v>
      </c>
      <c r="E13" s="21" t="s">
        <v>37</v>
      </c>
      <c r="F13" s="22" t="s">
        <v>46</v>
      </c>
      <c r="G13" s="23">
        <v>1512</v>
      </c>
      <c r="H13" s="24"/>
      <c r="I13" s="65">
        <v>0.08</v>
      </c>
      <c r="J13" s="24">
        <f t="shared" si="0"/>
        <v>0</v>
      </c>
      <c r="K13" s="24">
        <f t="shared" si="1"/>
        <v>0</v>
      </c>
      <c r="L13" s="24">
        <f t="shared" si="2"/>
        <v>0</v>
      </c>
      <c r="M13" s="25"/>
      <c r="N13" s="17"/>
      <c r="O13" s="17"/>
      <c r="P13" s="17"/>
      <c r="BM13" s="1"/>
    </row>
    <row r="14" spans="1:65" ht="22.5">
      <c r="A14" s="17" t="s">
        <v>51</v>
      </c>
      <c r="B14" s="18" t="s">
        <v>52</v>
      </c>
      <c r="C14" s="19" t="s">
        <v>53</v>
      </c>
      <c r="D14" s="20" t="s">
        <v>36</v>
      </c>
      <c r="E14" s="21" t="s">
        <v>37</v>
      </c>
      <c r="F14" s="22" t="s">
        <v>38</v>
      </c>
      <c r="G14" s="23">
        <v>1512</v>
      </c>
      <c r="H14" s="24"/>
      <c r="I14" s="65">
        <v>0.08</v>
      </c>
      <c r="J14" s="24">
        <f t="shared" si="0"/>
        <v>0</v>
      </c>
      <c r="K14" s="24">
        <f t="shared" si="1"/>
        <v>0</v>
      </c>
      <c r="L14" s="24">
        <f t="shared" si="2"/>
        <v>0</v>
      </c>
      <c r="M14" s="25"/>
      <c r="N14" s="17"/>
      <c r="O14" s="17"/>
      <c r="P14" s="17"/>
      <c r="BM14" s="1"/>
    </row>
    <row r="15" spans="1:65" ht="22.5">
      <c r="A15" s="17" t="s">
        <v>54</v>
      </c>
      <c r="B15" s="18" t="s">
        <v>52</v>
      </c>
      <c r="C15" s="19" t="s">
        <v>55</v>
      </c>
      <c r="D15" s="20" t="s">
        <v>36</v>
      </c>
      <c r="E15" s="21" t="s">
        <v>37</v>
      </c>
      <c r="F15" s="22" t="s">
        <v>46</v>
      </c>
      <c r="G15" s="23">
        <v>864</v>
      </c>
      <c r="H15" s="24"/>
      <c r="I15" s="65">
        <v>0.08</v>
      </c>
      <c r="J15" s="24">
        <f t="shared" si="0"/>
        <v>0</v>
      </c>
      <c r="K15" s="24">
        <f t="shared" si="1"/>
        <v>0</v>
      </c>
      <c r="L15" s="24">
        <f t="shared" si="2"/>
        <v>0</v>
      </c>
      <c r="M15" s="25"/>
      <c r="N15" s="17"/>
      <c r="O15" s="17"/>
      <c r="P15" s="17"/>
      <c r="BM15" s="1"/>
    </row>
    <row r="16" spans="1:65" ht="22.5">
      <c r="A16" s="17" t="s">
        <v>56</v>
      </c>
      <c r="B16" s="18" t="s">
        <v>52</v>
      </c>
      <c r="C16" s="19" t="s">
        <v>38</v>
      </c>
      <c r="D16" s="20" t="s">
        <v>36</v>
      </c>
      <c r="E16" s="21" t="s">
        <v>37</v>
      </c>
      <c r="F16" s="22" t="s">
        <v>57</v>
      </c>
      <c r="G16" s="23">
        <v>1020</v>
      </c>
      <c r="H16" s="24"/>
      <c r="I16" s="65">
        <v>0.08</v>
      </c>
      <c r="J16" s="24">
        <f t="shared" si="0"/>
        <v>0</v>
      </c>
      <c r="K16" s="24">
        <f t="shared" si="1"/>
        <v>0</v>
      </c>
      <c r="L16" s="24">
        <f t="shared" si="2"/>
        <v>0</v>
      </c>
      <c r="M16" s="25"/>
      <c r="N16" s="17"/>
      <c r="O16" s="17"/>
      <c r="P16" s="17"/>
      <c r="BM16" s="1"/>
    </row>
    <row r="17" spans="1:65" ht="24.75" customHeight="1">
      <c r="A17" s="17" t="s">
        <v>58</v>
      </c>
      <c r="B17" s="33">
        <v>0</v>
      </c>
      <c r="C17" s="19" t="s">
        <v>59</v>
      </c>
      <c r="D17" s="20" t="s">
        <v>36</v>
      </c>
      <c r="E17" s="21" t="s">
        <v>37</v>
      </c>
      <c r="F17" s="22" t="s">
        <v>57</v>
      </c>
      <c r="G17" s="23">
        <v>48</v>
      </c>
      <c r="H17" s="24"/>
      <c r="I17" s="65">
        <v>0.08</v>
      </c>
      <c r="J17" s="24">
        <f>H17*I17+H17</f>
        <v>0</v>
      </c>
      <c r="K17" s="24">
        <f t="shared" si="1"/>
        <v>0</v>
      </c>
      <c r="L17" s="24">
        <f t="shared" si="2"/>
        <v>0</v>
      </c>
      <c r="M17" s="25"/>
      <c r="N17" s="17"/>
      <c r="O17" s="17"/>
      <c r="P17" s="17"/>
      <c r="BM17" s="1"/>
    </row>
    <row r="18" spans="1:65" ht="22.5">
      <c r="A18" s="17" t="s">
        <v>60</v>
      </c>
      <c r="B18" s="33">
        <v>1</v>
      </c>
      <c r="C18" s="19" t="s">
        <v>59</v>
      </c>
      <c r="D18" s="20" t="s">
        <v>36</v>
      </c>
      <c r="E18" s="21" t="s">
        <v>37</v>
      </c>
      <c r="F18" s="22" t="s">
        <v>57</v>
      </c>
      <c r="G18" s="23">
        <v>48</v>
      </c>
      <c r="H18" s="24"/>
      <c r="I18" s="65">
        <v>0.08</v>
      </c>
      <c r="J18" s="24">
        <f t="shared" si="0"/>
        <v>0</v>
      </c>
      <c r="K18" s="24">
        <f t="shared" si="1"/>
        <v>0</v>
      </c>
      <c r="L18" s="24">
        <f t="shared" si="2"/>
        <v>0</v>
      </c>
      <c r="M18" s="25"/>
      <c r="N18" s="17"/>
      <c r="O18" s="17"/>
      <c r="P18" s="17"/>
      <c r="BM18" s="1"/>
    </row>
    <row r="19" spans="1:65" ht="22.5">
      <c r="A19" s="17" t="s">
        <v>118</v>
      </c>
      <c r="B19" s="33">
        <v>2</v>
      </c>
      <c r="C19" s="19" t="s">
        <v>59</v>
      </c>
      <c r="D19" s="20" t="s">
        <v>36</v>
      </c>
      <c r="E19" s="21" t="s">
        <v>37</v>
      </c>
      <c r="F19" s="22" t="s">
        <v>57</v>
      </c>
      <c r="G19" s="23">
        <v>84</v>
      </c>
      <c r="H19" s="24"/>
      <c r="I19" s="65">
        <v>0.08</v>
      </c>
      <c r="J19" s="24">
        <f t="shared" si="0"/>
        <v>0</v>
      </c>
      <c r="K19" s="24">
        <f t="shared" si="1"/>
        <v>0</v>
      </c>
      <c r="L19" s="24">
        <f t="shared" si="2"/>
        <v>0</v>
      </c>
      <c r="M19" s="25"/>
      <c r="N19" s="17"/>
      <c r="O19" s="17"/>
      <c r="P19" s="17"/>
      <c r="BM19" s="1"/>
    </row>
    <row r="20" spans="1:65" ht="24.75" customHeight="1">
      <c r="J20" s="26" t="s">
        <v>61</v>
      </c>
      <c r="K20" s="27">
        <f>K7+K8+K9+K10+K11+K12+K13+K14+K15+K16+K17+K18+K19</f>
        <v>0</v>
      </c>
      <c r="L20" s="27">
        <f>L7+L8+L9+L10+L11+L12+L13+L14+L15+L16+L17+L18+L19</f>
        <v>0</v>
      </c>
    </row>
    <row r="25" spans="1:65" ht="48" customHeight="1">
      <c r="A25" s="71" t="s">
        <v>62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7" spans="1:65" ht="60.75" customHeight="1">
      <c r="A27" s="2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5" t="s">
        <v>6</v>
      </c>
      <c r="G27" s="4" t="s">
        <v>7</v>
      </c>
      <c r="H27" s="4" t="s">
        <v>8</v>
      </c>
      <c r="I27" s="38" t="s">
        <v>231</v>
      </c>
      <c r="J27" s="2" t="s">
        <v>9</v>
      </c>
      <c r="K27" s="2" t="s">
        <v>10</v>
      </c>
      <c r="L27" s="4" t="s">
        <v>11</v>
      </c>
      <c r="M27" s="4" t="s">
        <v>12</v>
      </c>
      <c r="N27" s="2" t="s">
        <v>13</v>
      </c>
      <c r="O27" s="2" t="s">
        <v>14</v>
      </c>
      <c r="P27" s="2" t="s">
        <v>229</v>
      </c>
      <c r="BM27" s="1"/>
    </row>
    <row r="28" spans="1:65">
      <c r="A28" s="6" t="s">
        <v>15</v>
      </c>
      <c r="B28" s="7" t="s">
        <v>16</v>
      </c>
      <c r="C28" s="8" t="s">
        <v>17</v>
      </c>
      <c r="D28" s="9" t="s">
        <v>18</v>
      </c>
      <c r="E28" s="10" t="s">
        <v>19</v>
      </c>
      <c r="F28" s="11" t="s">
        <v>20</v>
      </c>
      <c r="G28" s="12" t="s">
        <v>21</v>
      </c>
      <c r="H28" s="10" t="s">
        <v>22</v>
      </c>
      <c r="I28" s="13" t="s">
        <v>23</v>
      </c>
      <c r="J28" s="6" t="s">
        <v>24</v>
      </c>
      <c r="K28" s="6" t="s">
        <v>25</v>
      </c>
      <c r="L28" s="10" t="s">
        <v>26</v>
      </c>
      <c r="M28" s="13" t="s">
        <v>27</v>
      </c>
      <c r="N28" s="6" t="s">
        <v>28</v>
      </c>
      <c r="O28" s="6" t="s">
        <v>29</v>
      </c>
      <c r="P28" s="6" t="s">
        <v>228</v>
      </c>
      <c r="BM28" s="1"/>
    </row>
    <row r="29" spans="1:65">
      <c r="A29" s="6"/>
      <c r="B29" s="7"/>
      <c r="C29" s="8"/>
      <c r="D29" s="9"/>
      <c r="E29" s="14"/>
      <c r="F29" s="15"/>
      <c r="G29" s="16"/>
      <c r="H29" s="14"/>
      <c r="I29" s="16"/>
      <c r="J29" s="6" t="s">
        <v>30</v>
      </c>
      <c r="K29" s="6" t="s">
        <v>31</v>
      </c>
      <c r="L29" s="14" t="s">
        <v>32</v>
      </c>
      <c r="M29" s="16"/>
      <c r="N29" s="6"/>
      <c r="O29" s="6"/>
      <c r="P29" s="6"/>
      <c r="BM29" s="1"/>
    </row>
    <row r="30" spans="1:65">
      <c r="A30" s="17" t="s">
        <v>33</v>
      </c>
      <c r="B30" s="18" t="s">
        <v>48</v>
      </c>
      <c r="C30" s="19" t="s">
        <v>63</v>
      </c>
      <c r="D30" s="28" t="s">
        <v>64</v>
      </c>
      <c r="E30" s="21" t="s">
        <v>65</v>
      </c>
      <c r="F30" s="22" t="s">
        <v>66</v>
      </c>
      <c r="G30" s="23">
        <v>12</v>
      </c>
      <c r="H30" s="24"/>
      <c r="I30" s="65">
        <v>0.08</v>
      </c>
      <c r="J30" s="24">
        <f>H30*I30+H30</f>
        <v>0</v>
      </c>
      <c r="K30" s="24">
        <f t="shared" ref="K30:K39" si="3">G30*H30</f>
        <v>0</v>
      </c>
      <c r="L30" s="24">
        <f t="shared" ref="L30:L39" si="4">G30*J30</f>
        <v>0</v>
      </c>
      <c r="M30" s="25"/>
      <c r="N30" s="17"/>
      <c r="O30" s="17"/>
      <c r="P30" s="17"/>
      <c r="BM30" s="1"/>
    </row>
    <row r="31" spans="1:65">
      <c r="A31" s="17" t="s">
        <v>39</v>
      </c>
      <c r="B31" s="18" t="s">
        <v>52</v>
      </c>
      <c r="C31" s="19" t="s">
        <v>67</v>
      </c>
      <c r="D31" s="28" t="s">
        <v>64</v>
      </c>
      <c r="E31" s="21" t="s">
        <v>65</v>
      </c>
      <c r="F31" s="22" t="s">
        <v>66</v>
      </c>
      <c r="G31" s="23">
        <v>12</v>
      </c>
      <c r="H31" s="24"/>
      <c r="I31" s="65">
        <v>0.08</v>
      </c>
      <c r="J31" s="24">
        <f t="shared" ref="J31:J39" si="5">H31*I31+H31</f>
        <v>0</v>
      </c>
      <c r="K31" s="24">
        <f t="shared" si="3"/>
        <v>0</v>
      </c>
      <c r="L31" s="24">
        <f t="shared" si="4"/>
        <v>0</v>
      </c>
      <c r="M31" s="25"/>
      <c r="N31" s="17"/>
      <c r="O31" s="17"/>
      <c r="P31" s="17"/>
      <c r="BM31" s="1"/>
    </row>
    <row r="32" spans="1:65" ht="14.25" customHeight="1">
      <c r="A32" s="17" t="s">
        <v>41</v>
      </c>
      <c r="B32" s="33">
        <v>0</v>
      </c>
      <c r="C32" s="19" t="s">
        <v>68</v>
      </c>
      <c r="D32" s="28" t="s">
        <v>64</v>
      </c>
      <c r="E32" s="21" t="s">
        <v>65</v>
      </c>
      <c r="F32" s="22" t="s">
        <v>66</v>
      </c>
      <c r="G32" s="23">
        <v>48</v>
      </c>
      <c r="H32" s="24"/>
      <c r="I32" s="65">
        <v>0.08</v>
      </c>
      <c r="J32" s="24">
        <f t="shared" si="5"/>
        <v>0</v>
      </c>
      <c r="K32" s="24">
        <f t="shared" si="3"/>
        <v>0</v>
      </c>
      <c r="L32" s="24">
        <f t="shared" si="4"/>
        <v>0</v>
      </c>
      <c r="M32" s="25"/>
      <c r="N32" s="17"/>
      <c r="O32" s="17"/>
      <c r="P32" s="17"/>
      <c r="BM32" s="1"/>
    </row>
    <row r="33" spans="1:65">
      <c r="A33" s="17" t="s">
        <v>44</v>
      </c>
      <c r="B33" s="33">
        <v>1</v>
      </c>
      <c r="C33" s="19" t="s">
        <v>55</v>
      </c>
      <c r="D33" s="28" t="s">
        <v>64</v>
      </c>
      <c r="E33" s="21" t="s">
        <v>65</v>
      </c>
      <c r="F33" s="22" t="s">
        <v>66</v>
      </c>
      <c r="G33" s="23">
        <v>108</v>
      </c>
      <c r="H33" s="24"/>
      <c r="I33" s="65">
        <v>0.08</v>
      </c>
      <c r="J33" s="24">
        <f t="shared" si="5"/>
        <v>0</v>
      </c>
      <c r="K33" s="24">
        <f t="shared" si="3"/>
        <v>0</v>
      </c>
      <c r="L33" s="24">
        <f t="shared" si="4"/>
        <v>0</v>
      </c>
      <c r="M33" s="25"/>
      <c r="N33" s="17"/>
      <c r="O33" s="17"/>
      <c r="P33" s="17"/>
      <c r="BM33" s="1"/>
    </row>
    <row r="34" spans="1:65">
      <c r="A34" s="17" t="s">
        <v>47</v>
      </c>
      <c r="B34" s="33">
        <v>2</v>
      </c>
      <c r="C34" s="19" t="s">
        <v>69</v>
      </c>
      <c r="D34" s="28" t="s">
        <v>64</v>
      </c>
      <c r="E34" s="21" t="s">
        <v>65</v>
      </c>
      <c r="F34" s="22" t="s">
        <v>66</v>
      </c>
      <c r="G34" s="23">
        <v>144</v>
      </c>
      <c r="H34" s="24"/>
      <c r="I34" s="65">
        <v>0.08</v>
      </c>
      <c r="J34" s="24">
        <f t="shared" si="5"/>
        <v>0</v>
      </c>
      <c r="K34" s="24">
        <f t="shared" si="3"/>
        <v>0</v>
      </c>
      <c r="L34" s="24">
        <f t="shared" si="4"/>
        <v>0</v>
      </c>
      <c r="M34" s="25"/>
      <c r="N34" s="17"/>
      <c r="O34" s="17"/>
      <c r="P34" s="17"/>
      <c r="BM34" s="1"/>
    </row>
    <row r="35" spans="1:65">
      <c r="A35" s="17" t="s">
        <v>49</v>
      </c>
      <c r="B35" s="33">
        <v>2</v>
      </c>
      <c r="C35" s="19" t="s">
        <v>70</v>
      </c>
      <c r="D35" s="28" t="s">
        <v>71</v>
      </c>
      <c r="E35" s="21" t="s">
        <v>72</v>
      </c>
      <c r="F35" s="22" t="s">
        <v>73</v>
      </c>
      <c r="G35" s="23">
        <v>12</v>
      </c>
      <c r="H35" s="24"/>
      <c r="I35" s="65">
        <v>0.08</v>
      </c>
      <c r="J35" s="24">
        <f t="shared" si="5"/>
        <v>0</v>
      </c>
      <c r="K35" s="24">
        <f t="shared" si="3"/>
        <v>0</v>
      </c>
      <c r="L35" s="24">
        <f t="shared" si="4"/>
        <v>0</v>
      </c>
      <c r="M35" s="25"/>
      <c r="N35" s="17"/>
      <c r="O35" s="17"/>
      <c r="P35" s="17"/>
      <c r="BM35" s="1"/>
    </row>
    <row r="36" spans="1:65">
      <c r="A36" s="17" t="s">
        <v>50</v>
      </c>
      <c r="B36" s="18" t="s">
        <v>52</v>
      </c>
      <c r="C36" s="19" t="s">
        <v>74</v>
      </c>
      <c r="D36" s="28" t="s">
        <v>64</v>
      </c>
      <c r="E36" s="21" t="s">
        <v>65</v>
      </c>
      <c r="F36" s="22" t="s">
        <v>75</v>
      </c>
      <c r="G36" s="23">
        <v>24</v>
      </c>
      <c r="H36" s="24"/>
      <c r="I36" s="65">
        <v>0.08</v>
      </c>
      <c r="J36" s="24">
        <f t="shared" si="5"/>
        <v>0</v>
      </c>
      <c r="K36" s="24">
        <f t="shared" si="3"/>
        <v>0</v>
      </c>
      <c r="L36" s="24">
        <f t="shared" si="4"/>
        <v>0</v>
      </c>
      <c r="M36" s="25"/>
      <c r="N36" s="17"/>
      <c r="O36" s="17"/>
      <c r="P36" s="17"/>
      <c r="BM36" s="1"/>
    </row>
    <row r="37" spans="1:65">
      <c r="A37" s="17" t="s">
        <v>51</v>
      </c>
      <c r="B37" s="18" t="s">
        <v>48</v>
      </c>
      <c r="C37" s="19" t="s">
        <v>74</v>
      </c>
      <c r="D37" s="28" t="s">
        <v>64</v>
      </c>
      <c r="E37" s="21" t="s">
        <v>65</v>
      </c>
      <c r="F37" s="29" t="s">
        <v>70</v>
      </c>
      <c r="G37" s="23">
        <v>24</v>
      </c>
      <c r="H37" s="24"/>
      <c r="I37" s="65">
        <v>0.08</v>
      </c>
      <c r="J37" s="24">
        <f t="shared" si="5"/>
        <v>0</v>
      </c>
      <c r="K37" s="24">
        <f t="shared" si="3"/>
        <v>0</v>
      </c>
      <c r="L37" s="24">
        <f t="shared" si="4"/>
        <v>0</v>
      </c>
      <c r="M37" s="25"/>
      <c r="N37" s="17"/>
      <c r="O37" s="17"/>
      <c r="P37" s="17"/>
      <c r="BM37" s="1"/>
    </row>
    <row r="38" spans="1:65">
      <c r="A38" s="17" t="s">
        <v>54</v>
      </c>
      <c r="B38" s="18" t="s">
        <v>48</v>
      </c>
      <c r="C38" s="19" t="s">
        <v>74</v>
      </c>
      <c r="D38" s="28" t="s">
        <v>64</v>
      </c>
      <c r="E38" s="21" t="s">
        <v>65</v>
      </c>
      <c r="F38" s="29" t="s">
        <v>70</v>
      </c>
      <c r="G38" s="23">
        <v>24</v>
      </c>
      <c r="H38" s="24"/>
      <c r="I38" s="65">
        <v>0.08</v>
      </c>
      <c r="J38" s="24">
        <f t="shared" si="5"/>
        <v>0</v>
      </c>
      <c r="K38" s="24">
        <f t="shared" si="3"/>
        <v>0</v>
      </c>
      <c r="L38" s="24">
        <f t="shared" si="4"/>
        <v>0</v>
      </c>
      <c r="M38" s="25"/>
      <c r="N38" s="17"/>
      <c r="O38" s="17"/>
      <c r="P38" s="17"/>
      <c r="BM38" s="1"/>
    </row>
    <row r="39" spans="1:65">
      <c r="A39" s="17" t="s">
        <v>56</v>
      </c>
      <c r="B39" s="18" t="s">
        <v>52</v>
      </c>
      <c r="C39" s="19" t="s">
        <v>74</v>
      </c>
      <c r="D39" s="28" t="s">
        <v>64</v>
      </c>
      <c r="E39" s="21" t="s">
        <v>65</v>
      </c>
      <c r="F39" s="29" t="s">
        <v>75</v>
      </c>
      <c r="G39" s="23">
        <v>24</v>
      </c>
      <c r="H39" s="24"/>
      <c r="I39" s="65">
        <v>0.08</v>
      </c>
      <c r="J39" s="24">
        <f t="shared" si="5"/>
        <v>0</v>
      </c>
      <c r="K39" s="24">
        <f t="shared" si="3"/>
        <v>0</v>
      </c>
      <c r="L39" s="24">
        <f t="shared" si="4"/>
        <v>0</v>
      </c>
      <c r="M39" s="25"/>
      <c r="N39" s="17"/>
      <c r="O39" s="17"/>
      <c r="P39" s="17"/>
      <c r="BM39" s="1"/>
    </row>
    <row r="40" spans="1:65" ht="26.65" customHeight="1">
      <c r="J40" s="26" t="s">
        <v>61</v>
      </c>
      <c r="K40" s="27">
        <f>K30+K31+K32+K33+K34+K35+K36+K37+K38+K39</f>
        <v>0</v>
      </c>
      <c r="L40" s="27">
        <f>L30+L31+L32+L33+L34+L35+L36+L37+L38+L39</f>
        <v>0</v>
      </c>
    </row>
    <row r="44" spans="1:65" ht="48.75" customHeight="1">
      <c r="A44" s="71" t="s">
        <v>76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6" spans="1:65" ht="71.25" customHeight="1">
      <c r="A46" s="2" t="s">
        <v>1</v>
      </c>
      <c r="B46" s="2" t="s">
        <v>2</v>
      </c>
      <c r="C46" s="2" t="s">
        <v>3</v>
      </c>
      <c r="D46" s="3" t="s">
        <v>4</v>
      </c>
      <c r="E46" s="4" t="s">
        <v>5</v>
      </c>
      <c r="F46" s="5" t="s">
        <v>6</v>
      </c>
      <c r="G46" s="4" t="s">
        <v>77</v>
      </c>
      <c r="H46" s="4" t="s">
        <v>78</v>
      </c>
      <c r="I46" s="38" t="s">
        <v>231</v>
      </c>
      <c r="J46" s="2" t="s">
        <v>79</v>
      </c>
      <c r="K46" s="2" t="s">
        <v>10</v>
      </c>
      <c r="L46" s="4" t="s">
        <v>11</v>
      </c>
      <c r="M46" s="4" t="s">
        <v>12</v>
      </c>
      <c r="N46" s="2" t="s">
        <v>13</v>
      </c>
      <c r="O46" s="2" t="s">
        <v>14</v>
      </c>
      <c r="P46" s="2" t="s">
        <v>229</v>
      </c>
      <c r="BM46" s="1"/>
    </row>
    <row r="47" spans="1:65">
      <c r="A47" s="6" t="s">
        <v>15</v>
      </c>
      <c r="B47" s="7" t="s">
        <v>16</v>
      </c>
      <c r="C47" s="8" t="s">
        <v>17</v>
      </c>
      <c r="D47" s="9" t="s">
        <v>18</v>
      </c>
      <c r="E47" s="10" t="s">
        <v>19</v>
      </c>
      <c r="F47" s="11" t="s">
        <v>20</v>
      </c>
      <c r="G47" s="12" t="s">
        <v>21</v>
      </c>
      <c r="H47" s="10" t="s">
        <v>22</v>
      </c>
      <c r="I47" s="13" t="s">
        <v>23</v>
      </c>
      <c r="J47" s="6" t="s">
        <v>24</v>
      </c>
      <c r="K47" s="6" t="s">
        <v>25</v>
      </c>
      <c r="L47" s="10" t="s">
        <v>26</v>
      </c>
      <c r="M47" s="13" t="s">
        <v>27</v>
      </c>
      <c r="N47" s="6" t="s">
        <v>28</v>
      </c>
      <c r="O47" s="6" t="s">
        <v>29</v>
      </c>
      <c r="P47" s="6" t="s">
        <v>228</v>
      </c>
      <c r="BM47" s="1"/>
    </row>
    <row r="48" spans="1:65">
      <c r="A48" s="6"/>
      <c r="B48" s="7"/>
      <c r="C48" s="8"/>
      <c r="D48" s="9"/>
      <c r="E48" s="14"/>
      <c r="F48" s="15"/>
      <c r="G48" s="16"/>
      <c r="H48" s="14"/>
      <c r="I48" s="16"/>
      <c r="J48" s="6" t="s">
        <v>30</v>
      </c>
      <c r="K48" s="6" t="s">
        <v>31</v>
      </c>
      <c r="L48" s="14" t="s">
        <v>32</v>
      </c>
      <c r="M48" s="16"/>
      <c r="N48" s="6"/>
      <c r="O48" s="6"/>
      <c r="P48" s="6"/>
      <c r="BM48" s="1"/>
    </row>
    <row r="49" spans="1:65" ht="36">
      <c r="A49" s="17" t="s">
        <v>33</v>
      </c>
      <c r="B49" s="18" t="s">
        <v>52</v>
      </c>
      <c r="C49" s="19" t="s">
        <v>80</v>
      </c>
      <c r="D49" s="19" t="s">
        <v>80</v>
      </c>
      <c r="E49" s="19" t="s">
        <v>80</v>
      </c>
      <c r="F49" s="30" t="s">
        <v>81</v>
      </c>
      <c r="G49" s="23">
        <v>72</v>
      </c>
      <c r="H49" s="24"/>
      <c r="I49" s="65">
        <v>0.08</v>
      </c>
      <c r="J49" s="24">
        <f t="shared" ref="J49:J58" si="6">H49*I49+H49</f>
        <v>0</v>
      </c>
      <c r="K49" s="24">
        <f t="shared" ref="K49:K58" si="7">G49*H49</f>
        <v>0</v>
      </c>
      <c r="L49" s="24">
        <f t="shared" ref="L49:L58" si="8">G49*J49</f>
        <v>0</v>
      </c>
      <c r="M49" s="25"/>
      <c r="N49" s="17"/>
      <c r="O49" s="17"/>
      <c r="P49" s="17"/>
      <c r="BM49" s="1"/>
    </row>
    <row r="50" spans="1:65" ht="36">
      <c r="A50" s="17" t="s">
        <v>39</v>
      </c>
      <c r="B50" s="33">
        <v>0</v>
      </c>
      <c r="C50" s="19" t="s">
        <v>80</v>
      </c>
      <c r="D50" s="19" t="s">
        <v>80</v>
      </c>
      <c r="E50" s="19" t="s">
        <v>80</v>
      </c>
      <c r="F50" s="30" t="s">
        <v>81</v>
      </c>
      <c r="G50" s="23">
        <v>48</v>
      </c>
      <c r="H50" s="24"/>
      <c r="I50" s="65">
        <v>0.08</v>
      </c>
      <c r="J50" s="24">
        <f t="shared" si="6"/>
        <v>0</v>
      </c>
      <c r="K50" s="24">
        <f t="shared" si="7"/>
        <v>0</v>
      </c>
      <c r="L50" s="24">
        <f t="shared" si="8"/>
        <v>0</v>
      </c>
      <c r="M50" s="25"/>
      <c r="N50" s="17"/>
      <c r="O50" s="17"/>
      <c r="P50" s="17"/>
      <c r="BM50" s="1"/>
    </row>
    <row r="51" spans="1:65" ht="36">
      <c r="A51" s="17" t="s">
        <v>41</v>
      </c>
      <c r="B51" s="18" t="s">
        <v>48</v>
      </c>
      <c r="C51" s="19" t="s">
        <v>80</v>
      </c>
      <c r="D51" s="19" t="s">
        <v>80</v>
      </c>
      <c r="E51" s="19" t="s">
        <v>80</v>
      </c>
      <c r="F51" s="30" t="s">
        <v>82</v>
      </c>
      <c r="G51" s="23">
        <v>48</v>
      </c>
      <c r="H51" s="24"/>
      <c r="I51" s="65">
        <v>0.08</v>
      </c>
      <c r="J51" s="24">
        <f t="shared" si="6"/>
        <v>0</v>
      </c>
      <c r="K51" s="24">
        <f t="shared" si="7"/>
        <v>0</v>
      </c>
      <c r="L51" s="24">
        <f t="shared" si="8"/>
        <v>0</v>
      </c>
      <c r="M51" s="25"/>
      <c r="N51" s="17"/>
      <c r="O51" s="17"/>
      <c r="P51" s="17"/>
      <c r="BM51" s="1"/>
    </row>
    <row r="52" spans="1:65" ht="36">
      <c r="A52" s="17" t="s">
        <v>44</v>
      </c>
      <c r="B52" s="18" t="s">
        <v>52</v>
      </c>
      <c r="C52" s="19" t="s">
        <v>80</v>
      </c>
      <c r="D52" s="19" t="s">
        <v>80</v>
      </c>
      <c r="E52" s="19" t="s">
        <v>80</v>
      </c>
      <c r="F52" s="30" t="s">
        <v>82</v>
      </c>
      <c r="G52" s="23">
        <v>180</v>
      </c>
      <c r="H52" s="24"/>
      <c r="I52" s="65">
        <v>0.08</v>
      </c>
      <c r="J52" s="24">
        <f t="shared" si="6"/>
        <v>0</v>
      </c>
      <c r="K52" s="24">
        <f t="shared" si="7"/>
        <v>0</v>
      </c>
      <c r="L52" s="24">
        <f t="shared" si="8"/>
        <v>0</v>
      </c>
      <c r="M52" s="25"/>
      <c r="N52" s="17"/>
      <c r="O52" s="17"/>
      <c r="P52" s="17"/>
      <c r="BM52" s="1"/>
    </row>
    <row r="53" spans="1:65" ht="36">
      <c r="A53" s="17" t="s">
        <v>47</v>
      </c>
      <c r="B53" s="33">
        <v>0</v>
      </c>
      <c r="C53" s="19" t="s">
        <v>80</v>
      </c>
      <c r="D53" s="19" t="s">
        <v>80</v>
      </c>
      <c r="E53" s="19" t="s">
        <v>80</v>
      </c>
      <c r="F53" s="30" t="s">
        <v>82</v>
      </c>
      <c r="G53" s="23">
        <v>120</v>
      </c>
      <c r="H53" s="24"/>
      <c r="I53" s="65">
        <v>0.08</v>
      </c>
      <c r="J53" s="24">
        <f t="shared" si="6"/>
        <v>0</v>
      </c>
      <c r="K53" s="24">
        <f t="shared" si="7"/>
        <v>0</v>
      </c>
      <c r="L53" s="24">
        <f t="shared" si="8"/>
        <v>0</v>
      </c>
      <c r="M53" s="25"/>
      <c r="N53" s="17"/>
      <c r="O53" s="17"/>
      <c r="P53" s="17"/>
      <c r="BM53" s="1"/>
    </row>
    <row r="54" spans="1:65" ht="36">
      <c r="A54" s="17" t="s">
        <v>49</v>
      </c>
      <c r="B54" s="33">
        <v>1</v>
      </c>
      <c r="C54" s="19" t="s">
        <v>80</v>
      </c>
      <c r="D54" s="19" t="s">
        <v>80</v>
      </c>
      <c r="E54" s="19" t="s">
        <v>80</v>
      </c>
      <c r="F54" s="30" t="s">
        <v>82</v>
      </c>
      <c r="G54" s="23">
        <v>48</v>
      </c>
      <c r="H54" s="24"/>
      <c r="I54" s="65">
        <v>0.08</v>
      </c>
      <c r="J54" s="24">
        <f t="shared" si="6"/>
        <v>0</v>
      </c>
      <c r="K54" s="24">
        <f t="shared" si="7"/>
        <v>0</v>
      </c>
      <c r="L54" s="24">
        <f t="shared" si="8"/>
        <v>0</v>
      </c>
      <c r="M54" s="25"/>
      <c r="N54" s="17"/>
      <c r="O54" s="17"/>
      <c r="P54" s="17"/>
      <c r="BM54" s="1"/>
    </row>
    <row r="55" spans="1:65" ht="31.7" customHeight="1">
      <c r="A55" s="17" t="s">
        <v>50</v>
      </c>
      <c r="B55" s="18" t="s">
        <v>52</v>
      </c>
      <c r="C55" s="19" t="s">
        <v>80</v>
      </c>
      <c r="D55" s="19" t="s">
        <v>80</v>
      </c>
      <c r="E55" s="19" t="s">
        <v>80</v>
      </c>
      <c r="F55" s="30" t="s">
        <v>83</v>
      </c>
      <c r="G55" s="23">
        <v>36</v>
      </c>
      <c r="H55" s="24"/>
      <c r="I55" s="65">
        <v>0.08</v>
      </c>
      <c r="J55" s="24">
        <f t="shared" si="6"/>
        <v>0</v>
      </c>
      <c r="K55" s="24">
        <f t="shared" si="7"/>
        <v>0</v>
      </c>
      <c r="L55" s="24">
        <f t="shared" si="8"/>
        <v>0</v>
      </c>
      <c r="M55" s="25"/>
      <c r="N55" s="17"/>
      <c r="O55" s="17"/>
      <c r="P55" s="17"/>
      <c r="BM55" s="1"/>
    </row>
    <row r="56" spans="1:65" ht="35.85" customHeight="1">
      <c r="A56" s="17" t="s">
        <v>51</v>
      </c>
      <c r="B56" s="18" t="s">
        <v>42</v>
      </c>
      <c r="C56" s="19" t="s">
        <v>80</v>
      </c>
      <c r="D56" s="19" t="s">
        <v>80</v>
      </c>
      <c r="E56" s="19" t="s">
        <v>80</v>
      </c>
      <c r="F56" s="30" t="s">
        <v>221</v>
      </c>
      <c r="G56" s="23">
        <v>72</v>
      </c>
      <c r="H56" s="24"/>
      <c r="I56" s="65">
        <v>0.08</v>
      </c>
      <c r="J56" s="24">
        <f>H56*I56+H56</f>
        <v>0</v>
      </c>
      <c r="K56" s="24">
        <f>G56*H56</f>
        <v>0</v>
      </c>
      <c r="L56" s="24">
        <f>G56*J56</f>
        <v>0</v>
      </c>
      <c r="M56" s="25"/>
      <c r="N56" s="17"/>
      <c r="O56" s="17"/>
      <c r="P56" s="17"/>
      <c r="BM56" s="1"/>
    </row>
    <row r="57" spans="1:65" ht="30.75" customHeight="1">
      <c r="A57" s="17" t="s">
        <v>54</v>
      </c>
      <c r="B57" s="33">
        <v>0</v>
      </c>
      <c r="C57" s="19" t="s">
        <v>80</v>
      </c>
      <c r="D57" s="19" t="s">
        <v>80</v>
      </c>
      <c r="E57" s="19" t="s">
        <v>80</v>
      </c>
      <c r="F57" s="30" t="s">
        <v>83</v>
      </c>
      <c r="G57" s="23">
        <v>36</v>
      </c>
      <c r="H57" s="24"/>
      <c r="I57" s="65">
        <v>0.08</v>
      </c>
      <c r="J57" s="24">
        <f t="shared" si="6"/>
        <v>0</v>
      </c>
      <c r="K57" s="24">
        <f t="shared" si="7"/>
        <v>0</v>
      </c>
      <c r="L57" s="24">
        <f t="shared" si="8"/>
        <v>0</v>
      </c>
      <c r="M57" s="25"/>
      <c r="N57" s="17"/>
      <c r="O57" s="17"/>
      <c r="P57" s="17"/>
      <c r="BM57" s="1"/>
    </row>
    <row r="58" spans="1:65" ht="27.75" customHeight="1">
      <c r="A58" s="17" t="s">
        <v>56</v>
      </c>
      <c r="B58" s="33">
        <v>1</v>
      </c>
      <c r="C58" s="19" t="s">
        <v>80</v>
      </c>
      <c r="D58" s="19" t="s">
        <v>80</v>
      </c>
      <c r="E58" s="19" t="s">
        <v>80</v>
      </c>
      <c r="F58" s="30" t="s">
        <v>83</v>
      </c>
      <c r="G58" s="23">
        <v>24</v>
      </c>
      <c r="H58" s="24"/>
      <c r="I58" s="65">
        <v>0.08</v>
      </c>
      <c r="J58" s="24">
        <f t="shared" si="6"/>
        <v>0</v>
      </c>
      <c r="K58" s="24">
        <f t="shared" si="7"/>
        <v>0</v>
      </c>
      <c r="L58" s="24">
        <f t="shared" si="8"/>
        <v>0</v>
      </c>
      <c r="M58" s="25"/>
      <c r="N58" s="17"/>
      <c r="O58" s="17"/>
      <c r="P58" s="17"/>
      <c r="BM58" s="1"/>
    </row>
    <row r="59" spans="1:65">
      <c r="J59" s="26" t="s">
        <v>61</v>
      </c>
      <c r="K59" s="27">
        <f>K49+K50+K51+K52+K53+K54+K55+K56+K57+K58</f>
        <v>0</v>
      </c>
      <c r="L59" s="27">
        <f>L49+L50+L51+L52+L53+L54+L55+L56+L57+L58</f>
        <v>0</v>
      </c>
    </row>
    <row r="62" spans="1:65" ht="14.25" customHeight="1"/>
    <row r="63" spans="1:65" ht="51" customHeight="1">
      <c r="A63" s="71" t="s">
        <v>84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65" ht="15" customHeight="1"/>
    <row r="65" spans="1:65" ht="71.25">
      <c r="A65" s="2" t="s">
        <v>1</v>
      </c>
      <c r="B65" s="2" t="s">
        <v>2</v>
      </c>
      <c r="C65" s="2" t="s">
        <v>3</v>
      </c>
      <c r="D65" s="3" t="s">
        <v>4</v>
      </c>
      <c r="E65" s="4" t="s">
        <v>5</v>
      </c>
      <c r="F65" s="5" t="s">
        <v>6</v>
      </c>
      <c r="G65" s="4" t="s">
        <v>7</v>
      </c>
      <c r="H65" s="4" t="s">
        <v>8</v>
      </c>
      <c r="I65" s="38" t="s">
        <v>231</v>
      </c>
      <c r="J65" s="2" t="s">
        <v>9</v>
      </c>
      <c r="K65" s="2" t="s">
        <v>10</v>
      </c>
      <c r="L65" s="4" t="s">
        <v>11</v>
      </c>
      <c r="M65" s="4" t="s">
        <v>12</v>
      </c>
      <c r="N65" s="2" t="s">
        <v>13</v>
      </c>
      <c r="O65" s="2" t="s">
        <v>14</v>
      </c>
      <c r="P65" s="2" t="s">
        <v>229</v>
      </c>
      <c r="BM65" s="1"/>
    </row>
    <row r="66" spans="1:65">
      <c r="A66" s="6" t="s">
        <v>15</v>
      </c>
      <c r="B66" s="7" t="s">
        <v>16</v>
      </c>
      <c r="C66" s="8" t="s">
        <v>17</v>
      </c>
      <c r="D66" s="9" t="s">
        <v>18</v>
      </c>
      <c r="E66" s="10" t="s">
        <v>19</v>
      </c>
      <c r="F66" s="11" t="s">
        <v>20</v>
      </c>
      <c r="G66" s="12" t="s">
        <v>21</v>
      </c>
      <c r="H66" s="10" t="s">
        <v>22</v>
      </c>
      <c r="I66" s="13" t="s">
        <v>23</v>
      </c>
      <c r="J66" s="6" t="s">
        <v>24</v>
      </c>
      <c r="K66" s="6" t="s">
        <v>25</v>
      </c>
      <c r="L66" s="10" t="s">
        <v>26</v>
      </c>
      <c r="M66" s="13" t="s">
        <v>27</v>
      </c>
      <c r="N66" s="6" t="s">
        <v>28</v>
      </c>
      <c r="O66" s="6" t="s">
        <v>29</v>
      </c>
      <c r="P66" s="6" t="s">
        <v>228</v>
      </c>
      <c r="BM66" s="1"/>
    </row>
    <row r="67" spans="1:65">
      <c r="A67" s="6"/>
      <c r="B67" s="7"/>
      <c r="C67" s="8"/>
      <c r="D67" s="9"/>
      <c r="E67" s="14"/>
      <c r="F67" s="15"/>
      <c r="G67" s="16"/>
      <c r="H67" s="14"/>
      <c r="I67" s="16"/>
      <c r="J67" s="6" t="s">
        <v>30</v>
      </c>
      <c r="K67" s="6" t="s">
        <v>31</v>
      </c>
      <c r="L67" s="14" t="s">
        <v>32</v>
      </c>
      <c r="M67" s="16"/>
      <c r="N67" s="6"/>
      <c r="O67" s="6"/>
      <c r="P67" s="6"/>
      <c r="BM67" s="1"/>
    </row>
    <row r="68" spans="1:65">
      <c r="A68" s="17" t="s">
        <v>33</v>
      </c>
      <c r="B68" s="18" t="s">
        <v>34</v>
      </c>
      <c r="C68" s="19" t="s">
        <v>35</v>
      </c>
      <c r="D68" s="28" t="s">
        <v>85</v>
      </c>
      <c r="E68" s="21" t="s">
        <v>65</v>
      </c>
      <c r="F68" s="22" t="s">
        <v>57</v>
      </c>
      <c r="G68" s="23">
        <v>36</v>
      </c>
      <c r="H68" s="24"/>
      <c r="I68" s="65">
        <v>0.08</v>
      </c>
      <c r="J68" s="24">
        <f t="shared" ref="J68:J77" si="9">H68*I68+H68</f>
        <v>0</v>
      </c>
      <c r="K68" s="24">
        <f t="shared" ref="K68:K77" si="10">G68*H68</f>
        <v>0</v>
      </c>
      <c r="L68" s="24">
        <f t="shared" ref="L68:L77" si="11">G68*J68</f>
        <v>0</v>
      </c>
      <c r="M68" s="25"/>
      <c r="N68" s="17"/>
      <c r="O68" s="17"/>
      <c r="P68" s="17"/>
      <c r="BM68" s="1"/>
    </row>
    <row r="69" spans="1:65">
      <c r="A69" s="17" t="s">
        <v>39</v>
      </c>
      <c r="B69" s="18" t="s">
        <v>40</v>
      </c>
      <c r="C69" s="19" t="s">
        <v>35</v>
      </c>
      <c r="D69" s="28" t="s">
        <v>85</v>
      </c>
      <c r="E69" s="21" t="s">
        <v>65</v>
      </c>
      <c r="F69" s="22" t="s">
        <v>57</v>
      </c>
      <c r="G69" s="23">
        <v>36</v>
      </c>
      <c r="H69" s="24"/>
      <c r="I69" s="65">
        <v>0.08</v>
      </c>
      <c r="J69" s="24">
        <f t="shared" si="9"/>
        <v>0</v>
      </c>
      <c r="K69" s="24">
        <f t="shared" si="10"/>
        <v>0</v>
      </c>
      <c r="L69" s="24">
        <f t="shared" si="11"/>
        <v>0</v>
      </c>
      <c r="M69" s="25"/>
      <c r="N69" s="17"/>
      <c r="O69" s="17"/>
      <c r="P69" s="17"/>
      <c r="BM69" s="1"/>
    </row>
    <row r="70" spans="1:65">
      <c r="A70" s="17" t="s">
        <v>41</v>
      </c>
      <c r="B70" s="18" t="s">
        <v>42</v>
      </c>
      <c r="C70" s="19" t="s">
        <v>35</v>
      </c>
      <c r="D70" s="28" t="s">
        <v>85</v>
      </c>
      <c r="E70" s="21" t="s">
        <v>65</v>
      </c>
      <c r="F70" s="22" t="s">
        <v>57</v>
      </c>
      <c r="G70" s="23">
        <v>36</v>
      </c>
      <c r="H70" s="24"/>
      <c r="I70" s="65">
        <v>0.08</v>
      </c>
      <c r="J70" s="24">
        <f t="shared" si="9"/>
        <v>0</v>
      </c>
      <c r="K70" s="24">
        <f t="shared" si="10"/>
        <v>0</v>
      </c>
      <c r="L70" s="24">
        <f t="shared" si="11"/>
        <v>0</v>
      </c>
      <c r="M70" s="25"/>
      <c r="N70" s="17"/>
      <c r="O70" s="17"/>
      <c r="P70" s="17"/>
      <c r="BM70" s="1"/>
    </row>
    <row r="71" spans="1:65">
      <c r="A71" s="17" t="s">
        <v>44</v>
      </c>
      <c r="B71" s="18" t="s">
        <v>48</v>
      </c>
      <c r="C71" s="19" t="s">
        <v>86</v>
      </c>
      <c r="D71" s="28" t="s">
        <v>85</v>
      </c>
      <c r="E71" s="21" t="s">
        <v>65</v>
      </c>
      <c r="F71" s="22" t="s">
        <v>57</v>
      </c>
      <c r="G71" s="23">
        <v>72</v>
      </c>
      <c r="H71" s="24"/>
      <c r="I71" s="65">
        <v>0.08</v>
      </c>
      <c r="J71" s="24">
        <f t="shared" si="9"/>
        <v>0</v>
      </c>
      <c r="K71" s="24">
        <f t="shared" si="10"/>
        <v>0</v>
      </c>
      <c r="L71" s="24">
        <f t="shared" si="11"/>
        <v>0</v>
      </c>
      <c r="M71" s="25"/>
      <c r="N71" s="17"/>
      <c r="O71" s="17"/>
      <c r="P71" s="17"/>
      <c r="BM71" s="1"/>
    </row>
    <row r="72" spans="1:65">
      <c r="A72" s="17" t="s">
        <v>47</v>
      </c>
      <c r="B72" s="18" t="s">
        <v>52</v>
      </c>
      <c r="C72" s="19" t="s">
        <v>87</v>
      </c>
      <c r="D72" s="28" t="s">
        <v>88</v>
      </c>
      <c r="E72" s="21" t="s">
        <v>65</v>
      </c>
      <c r="F72" s="22" t="s">
        <v>89</v>
      </c>
      <c r="G72" s="23">
        <v>36</v>
      </c>
      <c r="H72" s="24"/>
      <c r="I72" s="65">
        <v>0.08</v>
      </c>
      <c r="J72" s="24">
        <f t="shared" si="9"/>
        <v>0</v>
      </c>
      <c r="K72" s="24">
        <f t="shared" si="10"/>
        <v>0</v>
      </c>
      <c r="L72" s="24">
        <f t="shared" si="11"/>
        <v>0</v>
      </c>
      <c r="M72" s="25"/>
      <c r="N72" s="17"/>
      <c r="O72" s="17"/>
      <c r="P72" s="17"/>
      <c r="BM72" s="1"/>
    </row>
    <row r="73" spans="1:65" ht="25.5">
      <c r="A73" s="17" t="s">
        <v>49</v>
      </c>
      <c r="B73" s="33">
        <v>0</v>
      </c>
      <c r="C73" s="19" t="s">
        <v>68</v>
      </c>
      <c r="D73" s="28" t="s">
        <v>90</v>
      </c>
      <c r="E73" s="21" t="s">
        <v>65</v>
      </c>
      <c r="F73" s="22" t="s">
        <v>57</v>
      </c>
      <c r="G73" s="23">
        <v>72</v>
      </c>
      <c r="H73" s="24"/>
      <c r="I73" s="65">
        <v>0.08</v>
      </c>
      <c r="J73" s="24">
        <f t="shared" si="9"/>
        <v>0</v>
      </c>
      <c r="K73" s="24">
        <f t="shared" si="10"/>
        <v>0</v>
      </c>
      <c r="L73" s="24">
        <f t="shared" si="11"/>
        <v>0</v>
      </c>
      <c r="M73" s="25"/>
      <c r="N73" s="17"/>
      <c r="O73" s="17"/>
      <c r="P73" s="17"/>
      <c r="BM73" s="1"/>
    </row>
    <row r="74" spans="1:65" ht="25.5">
      <c r="A74" s="17" t="s">
        <v>50</v>
      </c>
      <c r="B74" s="33">
        <v>0</v>
      </c>
      <c r="C74" s="19" t="s">
        <v>68</v>
      </c>
      <c r="D74" s="28" t="s">
        <v>91</v>
      </c>
      <c r="E74" s="21" t="s">
        <v>65</v>
      </c>
      <c r="F74" s="22" t="s">
        <v>66</v>
      </c>
      <c r="G74" s="23">
        <v>72</v>
      </c>
      <c r="H74" s="24"/>
      <c r="I74" s="65">
        <v>0.08</v>
      </c>
      <c r="J74" s="24">
        <f t="shared" si="9"/>
        <v>0</v>
      </c>
      <c r="K74" s="24">
        <f t="shared" si="10"/>
        <v>0</v>
      </c>
      <c r="L74" s="24">
        <f t="shared" si="11"/>
        <v>0</v>
      </c>
      <c r="M74" s="25"/>
      <c r="N74" s="17"/>
      <c r="O74" s="17"/>
      <c r="P74" s="17"/>
      <c r="BM74" s="1"/>
    </row>
    <row r="75" spans="1:65">
      <c r="A75" s="17" t="s">
        <v>51</v>
      </c>
      <c r="B75" s="33">
        <v>1</v>
      </c>
      <c r="C75" s="19" t="s">
        <v>92</v>
      </c>
      <c r="D75" s="28" t="s">
        <v>88</v>
      </c>
      <c r="E75" s="21" t="s">
        <v>65</v>
      </c>
      <c r="F75" s="22" t="s">
        <v>66</v>
      </c>
      <c r="G75" s="23">
        <v>36</v>
      </c>
      <c r="H75" s="24"/>
      <c r="I75" s="65">
        <v>0.08</v>
      </c>
      <c r="J75" s="24">
        <f t="shared" si="9"/>
        <v>0</v>
      </c>
      <c r="K75" s="24">
        <f t="shared" si="10"/>
        <v>0</v>
      </c>
      <c r="L75" s="24">
        <f t="shared" si="11"/>
        <v>0</v>
      </c>
      <c r="M75" s="25"/>
      <c r="N75" s="17"/>
      <c r="O75" s="17"/>
      <c r="P75" s="17"/>
      <c r="BM75" s="1"/>
    </row>
    <row r="76" spans="1:65">
      <c r="A76" s="17" t="s">
        <v>54</v>
      </c>
      <c r="B76" s="33">
        <v>1</v>
      </c>
      <c r="C76" s="19" t="s">
        <v>93</v>
      </c>
      <c r="D76" s="28" t="s">
        <v>88</v>
      </c>
      <c r="E76" s="21" t="s">
        <v>65</v>
      </c>
      <c r="F76" s="22" t="s">
        <v>57</v>
      </c>
      <c r="G76" s="23">
        <v>36</v>
      </c>
      <c r="H76" s="24"/>
      <c r="I76" s="65">
        <v>0.08</v>
      </c>
      <c r="J76" s="24">
        <f t="shared" si="9"/>
        <v>0</v>
      </c>
      <c r="K76" s="24">
        <f t="shared" si="10"/>
        <v>0</v>
      </c>
      <c r="L76" s="24">
        <f t="shared" si="11"/>
        <v>0</v>
      </c>
      <c r="M76" s="25"/>
      <c r="N76" s="17"/>
      <c r="O76" s="17"/>
      <c r="P76" s="17"/>
      <c r="BM76" s="1"/>
    </row>
    <row r="77" spans="1:65" ht="25.5" customHeight="1">
      <c r="A77" s="17" t="s">
        <v>56</v>
      </c>
      <c r="B77" s="33">
        <v>2</v>
      </c>
      <c r="C77" s="19" t="s">
        <v>94</v>
      </c>
      <c r="D77" s="28" t="s">
        <v>88</v>
      </c>
      <c r="E77" s="21" t="s">
        <v>65</v>
      </c>
      <c r="F77" s="22" t="s">
        <v>95</v>
      </c>
      <c r="G77" s="23">
        <v>24</v>
      </c>
      <c r="H77" s="24"/>
      <c r="I77" s="65">
        <v>0.08</v>
      </c>
      <c r="J77" s="24">
        <f t="shared" si="9"/>
        <v>0</v>
      </c>
      <c r="K77" s="24">
        <f t="shared" si="10"/>
        <v>0</v>
      </c>
      <c r="L77" s="24">
        <f t="shared" si="11"/>
        <v>0</v>
      </c>
      <c r="M77" s="25"/>
      <c r="N77" s="17"/>
      <c r="O77" s="17"/>
      <c r="P77" s="17"/>
      <c r="BM77" s="1"/>
    </row>
    <row r="78" spans="1:65">
      <c r="J78" s="26" t="s">
        <v>61</v>
      </c>
      <c r="K78" s="27">
        <f>K68+K69+K70+K71+K72+K73+K74+K75+K76+K77</f>
        <v>0</v>
      </c>
      <c r="L78" s="27">
        <f>L68+L69+L70+L71+L72+L73+L74+L75+L76+L77</f>
        <v>0</v>
      </c>
    </row>
    <row r="81" spans="1:65" ht="15" customHeight="1"/>
    <row r="82" spans="1:65" ht="50.25" customHeight="1">
      <c r="A82" s="71" t="s">
        <v>96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65" ht="12.75" customHeight="1"/>
    <row r="84" spans="1:65" ht="71.25">
      <c r="A84" s="2" t="s">
        <v>1</v>
      </c>
      <c r="B84" s="2" t="s">
        <v>2</v>
      </c>
      <c r="C84" s="2" t="s">
        <v>3</v>
      </c>
      <c r="D84" s="3" t="s">
        <v>4</v>
      </c>
      <c r="E84" s="4" t="s">
        <v>5</v>
      </c>
      <c r="F84" s="5" t="s">
        <v>6</v>
      </c>
      <c r="G84" s="4" t="s">
        <v>7</v>
      </c>
      <c r="H84" s="4" t="s">
        <v>8</v>
      </c>
      <c r="I84" s="38" t="s">
        <v>231</v>
      </c>
      <c r="J84" s="2" t="s">
        <v>9</v>
      </c>
      <c r="K84" s="2" t="s">
        <v>10</v>
      </c>
      <c r="L84" s="4" t="s">
        <v>11</v>
      </c>
      <c r="M84" s="4" t="s">
        <v>12</v>
      </c>
      <c r="N84" s="2" t="s">
        <v>13</v>
      </c>
      <c r="O84" s="2" t="s">
        <v>14</v>
      </c>
      <c r="P84" s="2" t="s">
        <v>229</v>
      </c>
      <c r="BM84" s="1"/>
    </row>
    <row r="85" spans="1:65">
      <c r="A85" s="6" t="s">
        <v>15</v>
      </c>
      <c r="B85" s="7" t="s">
        <v>16</v>
      </c>
      <c r="C85" s="8" t="s">
        <v>17</v>
      </c>
      <c r="D85" s="9" t="s">
        <v>18</v>
      </c>
      <c r="E85" s="10" t="s">
        <v>19</v>
      </c>
      <c r="F85" s="11" t="s">
        <v>20</v>
      </c>
      <c r="G85" s="12" t="s">
        <v>21</v>
      </c>
      <c r="H85" s="10" t="s">
        <v>22</v>
      </c>
      <c r="I85" s="13" t="s">
        <v>23</v>
      </c>
      <c r="J85" s="6" t="s">
        <v>24</v>
      </c>
      <c r="K85" s="6" t="s">
        <v>25</v>
      </c>
      <c r="L85" s="10" t="s">
        <v>26</v>
      </c>
      <c r="M85" s="13" t="s">
        <v>27</v>
      </c>
      <c r="N85" s="6" t="s">
        <v>28</v>
      </c>
      <c r="O85" s="6" t="s">
        <v>29</v>
      </c>
      <c r="P85" s="6" t="s">
        <v>228</v>
      </c>
      <c r="BM85" s="1"/>
    </row>
    <row r="86" spans="1:65">
      <c r="A86" s="6"/>
      <c r="B86" s="7"/>
      <c r="C86" s="8"/>
      <c r="D86" s="9"/>
      <c r="E86" s="14"/>
      <c r="F86" s="15"/>
      <c r="G86" s="16"/>
      <c r="H86" s="14"/>
      <c r="I86" s="16"/>
      <c r="J86" s="6" t="s">
        <v>30</v>
      </c>
      <c r="K86" s="6" t="s">
        <v>31</v>
      </c>
      <c r="L86" s="14" t="s">
        <v>32</v>
      </c>
      <c r="M86" s="16"/>
      <c r="N86" s="6"/>
      <c r="O86" s="6"/>
      <c r="P86" s="6"/>
      <c r="BM86" s="1"/>
    </row>
    <row r="87" spans="1:65">
      <c r="A87" s="17" t="s">
        <v>33</v>
      </c>
      <c r="B87" s="33">
        <v>1</v>
      </c>
      <c r="C87" s="19" t="s">
        <v>68</v>
      </c>
      <c r="D87" s="28" t="s">
        <v>88</v>
      </c>
      <c r="E87" s="21" t="s">
        <v>97</v>
      </c>
      <c r="F87" s="22" t="s">
        <v>66</v>
      </c>
      <c r="G87" s="23">
        <v>12</v>
      </c>
      <c r="H87" s="24"/>
      <c r="I87" s="65">
        <v>0.08</v>
      </c>
      <c r="J87" s="24">
        <f>H87*I87+H87</f>
        <v>0</v>
      </c>
      <c r="K87" s="24">
        <f>G87*H87</f>
        <v>0</v>
      </c>
      <c r="L87" s="24">
        <f>G87*J87</f>
        <v>0</v>
      </c>
      <c r="M87" s="25"/>
      <c r="N87" s="17"/>
      <c r="O87" s="17"/>
      <c r="P87" s="17"/>
      <c r="BM87" s="1"/>
    </row>
    <row r="88" spans="1:65">
      <c r="A88" s="17" t="s">
        <v>39</v>
      </c>
      <c r="B88" s="33">
        <v>0</v>
      </c>
      <c r="C88" s="19" t="s">
        <v>38</v>
      </c>
      <c r="D88" s="28" t="s">
        <v>98</v>
      </c>
      <c r="E88" s="21" t="s">
        <v>37</v>
      </c>
      <c r="F88" s="22" t="s">
        <v>66</v>
      </c>
      <c r="G88" s="23">
        <v>12</v>
      </c>
      <c r="H88" s="24"/>
      <c r="I88" s="65">
        <v>0.08</v>
      </c>
      <c r="J88" s="24">
        <f>H88*I88+H88</f>
        <v>0</v>
      </c>
      <c r="K88" s="24">
        <f>G88*H88</f>
        <v>0</v>
      </c>
      <c r="L88" s="24">
        <f>G88*J88</f>
        <v>0</v>
      </c>
      <c r="M88" s="25"/>
      <c r="N88" s="17"/>
      <c r="O88" s="17"/>
      <c r="P88" s="17"/>
      <c r="BM88" s="1"/>
    </row>
    <row r="89" spans="1:65">
      <c r="A89" s="17" t="s">
        <v>41</v>
      </c>
      <c r="B89" s="33">
        <v>2</v>
      </c>
      <c r="C89" s="19" t="s">
        <v>99</v>
      </c>
      <c r="D89" s="28" t="s">
        <v>88</v>
      </c>
      <c r="E89" s="21" t="s">
        <v>97</v>
      </c>
      <c r="F89" s="22" t="s">
        <v>66</v>
      </c>
      <c r="G89" s="23">
        <v>12</v>
      </c>
      <c r="H89" s="24"/>
      <c r="I89" s="65">
        <v>0.08</v>
      </c>
      <c r="J89" s="24">
        <f>H89*I89+H89</f>
        <v>0</v>
      </c>
      <c r="K89" s="24">
        <f>G89*H89</f>
        <v>0</v>
      </c>
      <c r="L89" s="24">
        <f>G89*J89</f>
        <v>0</v>
      </c>
      <c r="M89" s="25"/>
      <c r="N89" s="17"/>
      <c r="O89" s="17"/>
      <c r="P89" s="17"/>
      <c r="BM89" s="1"/>
    </row>
    <row r="90" spans="1:65">
      <c r="J90" s="26" t="s">
        <v>61</v>
      </c>
      <c r="K90" s="27">
        <f>K87+K88+K89</f>
        <v>0</v>
      </c>
      <c r="L90" s="27">
        <f>L87+L88+L89</f>
        <v>0</v>
      </c>
    </row>
    <row r="93" spans="1:65" ht="15.75" customHeight="1"/>
    <row r="94" spans="1:65" ht="36" customHeight="1">
      <c r="A94" s="71" t="s">
        <v>100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65" ht="16.5" customHeight="1"/>
    <row r="96" spans="1:65" ht="71.25">
      <c r="A96" s="2" t="s">
        <v>1</v>
      </c>
      <c r="B96" s="2" t="s">
        <v>2</v>
      </c>
      <c r="C96" s="2" t="s">
        <v>3</v>
      </c>
      <c r="D96" s="3" t="s">
        <v>4</v>
      </c>
      <c r="E96" s="4" t="s">
        <v>5</v>
      </c>
      <c r="F96" s="5" t="s">
        <v>6</v>
      </c>
      <c r="G96" s="4" t="s">
        <v>7</v>
      </c>
      <c r="H96" s="4" t="s">
        <v>8</v>
      </c>
      <c r="I96" s="38" t="s">
        <v>231</v>
      </c>
      <c r="J96" s="2" t="s">
        <v>9</v>
      </c>
      <c r="K96" s="2" t="s">
        <v>10</v>
      </c>
      <c r="L96" s="4" t="s">
        <v>11</v>
      </c>
      <c r="M96" s="4" t="s">
        <v>12</v>
      </c>
      <c r="N96" s="2" t="s">
        <v>13</v>
      </c>
      <c r="O96" s="2" t="s">
        <v>14</v>
      </c>
      <c r="P96" s="2" t="s">
        <v>229</v>
      </c>
      <c r="BM96" s="1"/>
    </row>
    <row r="97" spans="1:65">
      <c r="A97" s="6" t="s">
        <v>15</v>
      </c>
      <c r="B97" s="7" t="s">
        <v>16</v>
      </c>
      <c r="C97" s="8" t="s">
        <v>17</v>
      </c>
      <c r="D97" s="9" t="s">
        <v>18</v>
      </c>
      <c r="E97" s="10" t="s">
        <v>19</v>
      </c>
      <c r="F97" s="11" t="s">
        <v>20</v>
      </c>
      <c r="G97" s="12" t="s">
        <v>21</v>
      </c>
      <c r="H97" s="10" t="s">
        <v>22</v>
      </c>
      <c r="I97" s="13" t="s">
        <v>23</v>
      </c>
      <c r="J97" s="6" t="s">
        <v>24</v>
      </c>
      <c r="K97" s="6" t="s">
        <v>25</v>
      </c>
      <c r="L97" s="10" t="s">
        <v>26</v>
      </c>
      <c r="M97" s="13" t="s">
        <v>27</v>
      </c>
      <c r="N97" s="6" t="s">
        <v>28</v>
      </c>
      <c r="O97" s="6" t="s">
        <v>29</v>
      </c>
      <c r="P97" s="6" t="s">
        <v>228</v>
      </c>
      <c r="BM97" s="1"/>
    </row>
    <row r="98" spans="1:65">
      <c r="A98" s="6"/>
      <c r="B98" s="7"/>
      <c r="C98" s="8"/>
      <c r="D98" s="9"/>
      <c r="E98" s="14"/>
      <c r="F98" s="15"/>
      <c r="G98" s="16"/>
      <c r="H98" s="14"/>
      <c r="I98" s="16"/>
      <c r="J98" s="6" t="s">
        <v>30</v>
      </c>
      <c r="K98" s="6" t="s">
        <v>31</v>
      </c>
      <c r="L98" s="14" t="s">
        <v>32</v>
      </c>
      <c r="M98" s="16"/>
      <c r="N98" s="6"/>
      <c r="O98" s="6"/>
      <c r="P98" s="6"/>
      <c r="BM98" s="1"/>
    </row>
    <row r="99" spans="1:65">
      <c r="A99" s="17" t="s">
        <v>33</v>
      </c>
      <c r="B99" s="33">
        <v>0</v>
      </c>
      <c r="C99" s="19"/>
      <c r="D99" s="28"/>
      <c r="E99" s="21"/>
      <c r="F99" s="22" t="s">
        <v>101</v>
      </c>
      <c r="G99" s="23">
        <v>12</v>
      </c>
      <c r="H99" s="24"/>
      <c r="I99" s="65">
        <v>0.08</v>
      </c>
      <c r="J99" s="24">
        <f>H99*I99+H99</f>
        <v>0</v>
      </c>
      <c r="K99" s="24">
        <f>G99*H99</f>
        <v>0</v>
      </c>
      <c r="L99" s="24">
        <f>G99*J99</f>
        <v>0</v>
      </c>
      <c r="M99" s="25"/>
      <c r="N99" s="17"/>
      <c r="O99" s="17"/>
      <c r="P99" s="17"/>
      <c r="BM99" s="1"/>
    </row>
    <row r="100" spans="1:65">
      <c r="A100" s="17" t="s">
        <v>39</v>
      </c>
      <c r="B100" s="33">
        <v>1</v>
      </c>
      <c r="C100" s="19"/>
      <c r="D100" s="28"/>
      <c r="E100" s="21"/>
      <c r="F100" s="22" t="s">
        <v>101</v>
      </c>
      <c r="G100" s="23">
        <v>12</v>
      </c>
      <c r="H100" s="24"/>
      <c r="I100" s="65">
        <v>0.08</v>
      </c>
      <c r="J100" s="24">
        <f>H100*I100+H100</f>
        <v>0</v>
      </c>
      <c r="K100" s="24">
        <f>G100*H100</f>
        <v>0</v>
      </c>
      <c r="L100" s="24">
        <f>G100*J100</f>
        <v>0</v>
      </c>
      <c r="M100" s="25"/>
      <c r="N100" s="17"/>
      <c r="O100" s="17"/>
      <c r="P100" s="17"/>
      <c r="BM100" s="1"/>
    </row>
    <row r="101" spans="1:65">
      <c r="A101" s="17" t="s">
        <v>41</v>
      </c>
      <c r="B101" s="33">
        <v>2</v>
      </c>
      <c r="C101" s="19"/>
      <c r="D101" s="28"/>
      <c r="E101" s="21"/>
      <c r="F101" s="22" t="s">
        <v>101</v>
      </c>
      <c r="G101" s="23">
        <v>84</v>
      </c>
      <c r="H101" s="24"/>
      <c r="I101" s="65">
        <v>0.08</v>
      </c>
      <c r="J101" s="24">
        <f>H101*I101+H101</f>
        <v>0</v>
      </c>
      <c r="K101" s="24">
        <f>G101*H101</f>
        <v>0</v>
      </c>
      <c r="L101" s="24">
        <f>G101*J101</f>
        <v>0</v>
      </c>
      <c r="M101" s="25"/>
      <c r="N101" s="17"/>
      <c r="O101" s="17"/>
      <c r="P101" s="17"/>
      <c r="BM101" s="1"/>
    </row>
    <row r="102" spans="1:65">
      <c r="J102" s="26" t="s">
        <v>61</v>
      </c>
      <c r="K102" s="27">
        <f>K99+K100+K101</f>
        <v>0</v>
      </c>
      <c r="L102" s="27">
        <f>L99+L100+L101</f>
        <v>0</v>
      </c>
    </row>
    <row r="106" spans="1:65" ht="15" customHeight="1"/>
    <row r="107" spans="1:65" ht="63" customHeight="1">
      <c r="A107" s="71" t="s">
        <v>102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</row>
    <row r="108" spans="1:65" ht="15.75" customHeight="1"/>
    <row r="109" spans="1:65" ht="71.25">
      <c r="A109" s="2" t="s">
        <v>1</v>
      </c>
      <c r="B109" s="2" t="s">
        <v>2</v>
      </c>
      <c r="C109" s="2" t="s">
        <v>3</v>
      </c>
      <c r="D109" s="3" t="s">
        <v>4</v>
      </c>
      <c r="E109" s="4" t="s">
        <v>5</v>
      </c>
      <c r="F109" s="5" t="s">
        <v>6</v>
      </c>
      <c r="G109" s="4" t="s">
        <v>7</v>
      </c>
      <c r="H109" s="4" t="s">
        <v>8</v>
      </c>
      <c r="I109" s="38" t="s">
        <v>231</v>
      </c>
      <c r="J109" s="2" t="s">
        <v>9</v>
      </c>
      <c r="K109" s="2" t="s">
        <v>10</v>
      </c>
      <c r="L109" s="4" t="s">
        <v>11</v>
      </c>
      <c r="M109" s="4" t="s">
        <v>12</v>
      </c>
      <c r="N109" s="2" t="s">
        <v>13</v>
      </c>
      <c r="O109" s="2" t="s">
        <v>14</v>
      </c>
      <c r="P109" s="2" t="s">
        <v>229</v>
      </c>
      <c r="BM109" s="1"/>
    </row>
    <row r="110" spans="1:65">
      <c r="A110" s="6" t="s">
        <v>15</v>
      </c>
      <c r="B110" s="7" t="s">
        <v>16</v>
      </c>
      <c r="C110" s="8" t="s">
        <v>17</v>
      </c>
      <c r="D110" s="9" t="s">
        <v>18</v>
      </c>
      <c r="E110" s="10" t="s">
        <v>19</v>
      </c>
      <c r="F110" s="11" t="s">
        <v>20</v>
      </c>
      <c r="G110" s="12" t="s">
        <v>21</v>
      </c>
      <c r="H110" s="10" t="s">
        <v>22</v>
      </c>
      <c r="I110" s="13" t="s">
        <v>23</v>
      </c>
      <c r="J110" s="6" t="s">
        <v>24</v>
      </c>
      <c r="K110" s="6" t="s">
        <v>25</v>
      </c>
      <c r="L110" s="10" t="s">
        <v>26</v>
      </c>
      <c r="M110" s="13" t="s">
        <v>27</v>
      </c>
      <c r="N110" s="6" t="s">
        <v>28</v>
      </c>
      <c r="O110" s="6" t="s">
        <v>29</v>
      </c>
      <c r="P110" s="6" t="s">
        <v>228</v>
      </c>
      <c r="BM110" s="1"/>
    </row>
    <row r="111" spans="1:65">
      <c r="A111" s="6"/>
      <c r="B111" s="7"/>
      <c r="C111" s="8"/>
      <c r="D111" s="9"/>
      <c r="E111" s="14"/>
      <c r="F111" s="15"/>
      <c r="G111" s="16"/>
      <c r="H111" s="14"/>
      <c r="I111" s="16"/>
      <c r="J111" s="6" t="s">
        <v>30</v>
      </c>
      <c r="K111" s="6" t="s">
        <v>31</v>
      </c>
      <c r="L111" s="14" t="s">
        <v>32</v>
      </c>
      <c r="M111" s="16"/>
      <c r="N111" s="6"/>
      <c r="O111" s="6"/>
      <c r="P111" s="6"/>
      <c r="BM111" s="1"/>
    </row>
    <row r="112" spans="1:65" ht="25.5">
      <c r="A112" s="17" t="s">
        <v>33</v>
      </c>
      <c r="B112" s="18" t="s">
        <v>42</v>
      </c>
      <c r="C112" s="19" t="s">
        <v>103</v>
      </c>
      <c r="D112" s="28" t="s">
        <v>104</v>
      </c>
      <c r="E112" s="21" t="s">
        <v>37</v>
      </c>
      <c r="F112" s="22" t="s">
        <v>66</v>
      </c>
      <c r="G112" s="23">
        <v>72</v>
      </c>
      <c r="H112" s="24"/>
      <c r="I112" s="65">
        <v>0.08</v>
      </c>
      <c r="J112" s="24">
        <f>H112*I112+H112</f>
        <v>0</v>
      </c>
      <c r="K112" s="24">
        <f>G112*H112</f>
        <v>0</v>
      </c>
      <c r="L112" s="24">
        <f>G112*J112</f>
        <v>0</v>
      </c>
      <c r="M112" s="25"/>
      <c r="N112" s="17"/>
      <c r="O112" s="17"/>
      <c r="P112" s="17"/>
      <c r="BM112" s="1"/>
    </row>
    <row r="113" spans="1:65" ht="25.5">
      <c r="A113" s="17" t="s">
        <v>39</v>
      </c>
      <c r="B113" s="18" t="s">
        <v>48</v>
      </c>
      <c r="C113" s="19" t="s">
        <v>45</v>
      </c>
      <c r="D113" s="28" t="s">
        <v>104</v>
      </c>
      <c r="E113" s="21" t="s">
        <v>37</v>
      </c>
      <c r="F113" s="22" t="s">
        <v>66</v>
      </c>
      <c r="G113" s="23">
        <v>72</v>
      </c>
      <c r="H113" s="24"/>
      <c r="I113" s="65">
        <v>0.08</v>
      </c>
      <c r="J113" s="24">
        <f>H113*I113+H113</f>
        <v>0</v>
      </c>
      <c r="K113" s="24">
        <f>G113*H113</f>
        <v>0</v>
      </c>
      <c r="L113" s="24">
        <f>G113*J113</f>
        <v>0</v>
      </c>
      <c r="M113" s="25"/>
      <c r="N113" s="17"/>
      <c r="O113" s="17"/>
      <c r="P113" s="17"/>
      <c r="BM113" s="1"/>
    </row>
    <row r="114" spans="1:65" ht="25.5">
      <c r="A114" s="17" t="s">
        <v>41</v>
      </c>
      <c r="B114" s="18" t="s">
        <v>52</v>
      </c>
      <c r="C114" s="19" t="s">
        <v>68</v>
      </c>
      <c r="D114" s="28" t="s">
        <v>104</v>
      </c>
      <c r="E114" s="21" t="s">
        <v>37</v>
      </c>
      <c r="F114" s="22" t="s">
        <v>66</v>
      </c>
      <c r="G114" s="23">
        <v>108</v>
      </c>
      <c r="H114" s="24"/>
      <c r="I114" s="65">
        <v>0.08</v>
      </c>
      <c r="J114" s="24">
        <f>H114*I114+H114</f>
        <v>0</v>
      </c>
      <c r="K114" s="24">
        <f>G114*H114</f>
        <v>0</v>
      </c>
      <c r="L114" s="24">
        <f>G114*J114</f>
        <v>0</v>
      </c>
      <c r="M114" s="25"/>
      <c r="N114" s="17"/>
      <c r="O114" s="17"/>
      <c r="P114" s="17"/>
      <c r="BM114" s="1"/>
    </row>
    <row r="115" spans="1:65" ht="30.75" customHeight="1">
      <c r="A115" s="17" t="s">
        <v>44</v>
      </c>
      <c r="B115" s="18" t="s">
        <v>52</v>
      </c>
      <c r="C115" s="19" t="s">
        <v>92</v>
      </c>
      <c r="D115" s="28" t="s">
        <v>105</v>
      </c>
      <c r="E115" s="21" t="s">
        <v>65</v>
      </c>
      <c r="F115" s="22" t="s">
        <v>106</v>
      </c>
      <c r="G115" s="23">
        <v>72</v>
      </c>
      <c r="H115" s="24"/>
      <c r="I115" s="65">
        <v>0.08</v>
      </c>
      <c r="J115" s="24">
        <f>H115*I115+H115</f>
        <v>0</v>
      </c>
      <c r="K115" s="24">
        <f>G115*H115</f>
        <v>0</v>
      </c>
      <c r="L115" s="24">
        <f>G115*J115</f>
        <v>0</v>
      </c>
      <c r="M115" s="25"/>
      <c r="N115" s="17"/>
      <c r="O115" s="17"/>
      <c r="P115" s="17"/>
      <c r="BM115" s="1"/>
    </row>
    <row r="116" spans="1:65">
      <c r="J116" s="26" t="s">
        <v>61</v>
      </c>
      <c r="K116" s="27">
        <f>K112+K113+K114+K115</f>
        <v>0</v>
      </c>
      <c r="L116" s="27">
        <f>L112+L113+L114+L115</f>
        <v>0</v>
      </c>
    </row>
    <row r="117" spans="1:65" ht="12.75" customHeight="1"/>
    <row r="118" spans="1:65" ht="15" customHeight="1"/>
    <row r="119" spans="1:65" ht="13.5" customHeight="1"/>
    <row r="120" spans="1:65" ht="16.5" customHeight="1"/>
    <row r="121" spans="1:65" ht="12.75" customHeight="1"/>
    <row r="123" spans="1:65" ht="15" customHeight="1"/>
    <row r="124" spans="1:65" ht="63.75" customHeight="1">
      <c r="A124" s="71" t="s">
        <v>107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</row>
    <row r="125" spans="1:65" ht="18.75" customHeight="1"/>
    <row r="126" spans="1:65" ht="71.25">
      <c r="A126" s="2" t="s">
        <v>1</v>
      </c>
      <c r="B126" s="2" t="s">
        <v>2</v>
      </c>
      <c r="C126" s="2" t="s">
        <v>3</v>
      </c>
      <c r="D126" s="3" t="s">
        <v>4</v>
      </c>
      <c r="E126" s="4" t="s">
        <v>5</v>
      </c>
      <c r="F126" s="5" t="s">
        <v>6</v>
      </c>
      <c r="G126" s="4" t="s">
        <v>7</v>
      </c>
      <c r="H126" s="4" t="s">
        <v>8</v>
      </c>
      <c r="I126" s="38" t="s">
        <v>231</v>
      </c>
      <c r="J126" s="2" t="s">
        <v>9</v>
      </c>
      <c r="K126" s="2" t="s">
        <v>10</v>
      </c>
      <c r="L126" s="4" t="s">
        <v>11</v>
      </c>
      <c r="M126" s="4" t="s">
        <v>12</v>
      </c>
      <c r="N126" s="2" t="s">
        <v>13</v>
      </c>
      <c r="O126" s="2" t="s">
        <v>14</v>
      </c>
      <c r="P126" s="2" t="s">
        <v>229</v>
      </c>
      <c r="BM126" s="1"/>
    </row>
    <row r="127" spans="1:65">
      <c r="A127" s="6" t="s">
        <v>15</v>
      </c>
      <c r="B127" s="7" t="s">
        <v>16</v>
      </c>
      <c r="C127" s="8" t="s">
        <v>17</v>
      </c>
      <c r="D127" s="9" t="s">
        <v>18</v>
      </c>
      <c r="E127" s="10" t="s">
        <v>19</v>
      </c>
      <c r="F127" s="11" t="s">
        <v>20</v>
      </c>
      <c r="G127" s="12" t="s">
        <v>21</v>
      </c>
      <c r="H127" s="10" t="s">
        <v>22</v>
      </c>
      <c r="I127" s="13" t="s">
        <v>23</v>
      </c>
      <c r="J127" s="6" t="s">
        <v>24</v>
      </c>
      <c r="K127" s="6" t="s">
        <v>25</v>
      </c>
      <c r="L127" s="10" t="s">
        <v>26</v>
      </c>
      <c r="M127" s="13" t="s">
        <v>27</v>
      </c>
      <c r="N127" s="6" t="s">
        <v>28</v>
      </c>
      <c r="O127" s="6" t="s">
        <v>29</v>
      </c>
      <c r="P127" s="6" t="s">
        <v>228</v>
      </c>
      <c r="BM127" s="1"/>
    </row>
    <row r="128" spans="1:65" ht="21" customHeight="1">
      <c r="A128" s="6"/>
      <c r="B128" s="7"/>
      <c r="C128" s="8"/>
      <c r="D128" s="9"/>
      <c r="E128" s="14"/>
      <c r="F128" s="15"/>
      <c r="G128" s="16"/>
      <c r="H128" s="14"/>
      <c r="I128" s="16"/>
      <c r="J128" s="6" t="s">
        <v>30</v>
      </c>
      <c r="K128" s="6" t="s">
        <v>31</v>
      </c>
      <c r="L128" s="14" t="s">
        <v>32</v>
      </c>
      <c r="M128" s="16"/>
      <c r="N128" s="6"/>
      <c r="O128" s="6"/>
      <c r="P128" s="6"/>
      <c r="BM128" s="1"/>
    </row>
    <row r="129" spans="1:65" ht="27" customHeight="1">
      <c r="A129" s="17" t="s">
        <v>33</v>
      </c>
      <c r="B129" s="33">
        <v>0</v>
      </c>
      <c r="C129" s="19" t="s">
        <v>108</v>
      </c>
      <c r="D129" s="28" t="s">
        <v>105</v>
      </c>
      <c r="E129" s="21" t="s">
        <v>65</v>
      </c>
      <c r="F129" s="22" t="s">
        <v>106</v>
      </c>
      <c r="G129" s="23">
        <v>72</v>
      </c>
      <c r="H129" s="24"/>
      <c r="I129" s="65">
        <v>0.08</v>
      </c>
      <c r="J129" s="24">
        <f>H129*I129+H129</f>
        <v>0</v>
      </c>
      <c r="K129" s="24">
        <f>G129*H129</f>
        <v>0</v>
      </c>
      <c r="L129" s="24">
        <f>G129*J129</f>
        <v>0</v>
      </c>
      <c r="M129" s="25"/>
      <c r="N129" s="17"/>
      <c r="O129" s="17"/>
      <c r="P129" s="17"/>
      <c r="BM129" s="1"/>
    </row>
    <row r="130" spans="1:65" ht="28.5" customHeight="1">
      <c r="A130" s="17" t="s">
        <v>39</v>
      </c>
      <c r="B130" s="33">
        <v>1</v>
      </c>
      <c r="C130" s="19" t="s">
        <v>69</v>
      </c>
      <c r="D130" s="28" t="s">
        <v>105</v>
      </c>
      <c r="E130" s="21" t="s">
        <v>65</v>
      </c>
      <c r="F130" s="22" t="s">
        <v>106</v>
      </c>
      <c r="G130" s="23">
        <v>144</v>
      </c>
      <c r="H130" s="24"/>
      <c r="I130" s="65">
        <v>0.08</v>
      </c>
      <c r="J130" s="24">
        <f>H130*I130+H130</f>
        <v>0</v>
      </c>
      <c r="K130" s="24">
        <f>G130*H130</f>
        <v>0</v>
      </c>
      <c r="L130" s="24">
        <f>G130*J130</f>
        <v>0</v>
      </c>
      <c r="M130" s="25"/>
      <c r="N130" s="17"/>
      <c r="O130" s="17"/>
      <c r="P130" s="17"/>
      <c r="BM130" s="1"/>
    </row>
    <row r="131" spans="1:65" ht="25.5">
      <c r="A131" s="17" t="s">
        <v>41</v>
      </c>
      <c r="B131" s="33">
        <v>0</v>
      </c>
      <c r="C131" s="19" t="s">
        <v>109</v>
      </c>
      <c r="D131" s="28" t="s">
        <v>105</v>
      </c>
      <c r="E131" s="21" t="s">
        <v>65</v>
      </c>
      <c r="F131" s="22" t="s">
        <v>106</v>
      </c>
      <c r="G131" s="23">
        <v>144</v>
      </c>
      <c r="H131" s="24"/>
      <c r="I131" s="65">
        <v>0.08</v>
      </c>
      <c r="J131" s="24">
        <f>H131*I131+H131</f>
        <v>0</v>
      </c>
      <c r="K131" s="24">
        <f>G131*H131</f>
        <v>0</v>
      </c>
      <c r="L131" s="24">
        <f>G131*J131</f>
        <v>0</v>
      </c>
      <c r="M131" s="25"/>
      <c r="N131" s="17"/>
      <c r="O131" s="17"/>
      <c r="P131" s="17"/>
      <c r="BM131" s="1"/>
    </row>
    <row r="132" spans="1:65">
      <c r="J132" s="26" t="s">
        <v>61</v>
      </c>
      <c r="K132" s="27">
        <f>K129+K130+K131</f>
        <v>0</v>
      </c>
      <c r="L132" s="27">
        <f>L129+L130+L131</f>
        <v>0</v>
      </c>
    </row>
    <row r="136" spans="1:65" ht="16.5" customHeight="1"/>
    <row r="137" spans="1:65" ht="67.5" customHeight="1">
      <c r="A137" s="71" t="s">
        <v>110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65" ht="15.75" customHeight="1"/>
    <row r="139" spans="1:65" ht="71.25">
      <c r="A139" s="2" t="s">
        <v>1</v>
      </c>
      <c r="B139" s="2" t="s">
        <v>2</v>
      </c>
      <c r="C139" s="2" t="s">
        <v>3</v>
      </c>
      <c r="D139" s="3" t="s">
        <v>4</v>
      </c>
      <c r="E139" s="4" t="s">
        <v>5</v>
      </c>
      <c r="F139" s="5" t="s">
        <v>6</v>
      </c>
      <c r="G139" s="4" t="s">
        <v>7</v>
      </c>
      <c r="H139" s="4" t="s">
        <v>8</v>
      </c>
      <c r="I139" s="38" t="s">
        <v>231</v>
      </c>
      <c r="J139" s="2" t="s">
        <v>9</v>
      </c>
      <c r="K139" s="2" t="s">
        <v>10</v>
      </c>
      <c r="L139" s="4" t="s">
        <v>11</v>
      </c>
      <c r="M139" s="4" t="s">
        <v>12</v>
      </c>
      <c r="N139" s="2" t="s">
        <v>13</v>
      </c>
      <c r="O139" s="2" t="s">
        <v>14</v>
      </c>
      <c r="P139" s="2" t="s">
        <v>229</v>
      </c>
      <c r="BM139" s="1"/>
    </row>
    <row r="140" spans="1:65">
      <c r="A140" s="6" t="s">
        <v>15</v>
      </c>
      <c r="B140" s="7" t="s">
        <v>16</v>
      </c>
      <c r="C140" s="8" t="s">
        <v>17</v>
      </c>
      <c r="D140" s="9" t="s">
        <v>18</v>
      </c>
      <c r="E140" s="10" t="s">
        <v>19</v>
      </c>
      <c r="F140" s="11" t="s">
        <v>20</v>
      </c>
      <c r="G140" s="12" t="s">
        <v>21</v>
      </c>
      <c r="H140" s="10" t="s">
        <v>22</v>
      </c>
      <c r="I140" s="13" t="s">
        <v>23</v>
      </c>
      <c r="J140" s="6" t="s">
        <v>24</v>
      </c>
      <c r="K140" s="6" t="s">
        <v>25</v>
      </c>
      <c r="L140" s="10" t="s">
        <v>26</v>
      </c>
      <c r="M140" s="13" t="s">
        <v>27</v>
      </c>
      <c r="N140" s="6" t="s">
        <v>28</v>
      </c>
      <c r="O140" s="6" t="s">
        <v>29</v>
      </c>
      <c r="P140" s="6" t="s">
        <v>228</v>
      </c>
      <c r="BM140" s="1"/>
    </row>
    <row r="141" spans="1:65">
      <c r="A141" s="6"/>
      <c r="B141" s="7"/>
      <c r="C141" s="8"/>
      <c r="D141" s="9"/>
      <c r="E141" s="14"/>
      <c r="F141" s="15"/>
      <c r="G141" s="16"/>
      <c r="H141" s="14"/>
      <c r="I141" s="16"/>
      <c r="J141" s="6" t="s">
        <v>30</v>
      </c>
      <c r="K141" s="6" t="s">
        <v>31</v>
      </c>
      <c r="L141" s="14" t="s">
        <v>32</v>
      </c>
      <c r="M141" s="16"/>
      <c r="N141" s="6"/>
      <c r="O141" s="6"/>
      <c r="P141" s="6"/>
      <c r="BM141" s="1"/>
    </row>
    <row r="142" spans="1:65">
      <c r="A142" s="17" t="s">
        <v>33</v>
      </c>
      <c r="B142" s="33">
        <v>1</v>
      </c>
      <c r="C142" s="19" t="s">
        <v>111</v>
      </c>
      <c r="D142" s="28" t="s">
        <v>88</v>
      </c>
      <c r="E142" s="21" t="s">
        <v>65</v>
      </c>
      <c r="F142" s="22" t="s">
        <v>106</v>
      </c>
      <c r="G142" s="23">
        <v>252</v>
      </c>
      <c r="H142" s="24"/>
      <c r="I142" s="65">
        <v>0.08</v>
      </c>
      <c r="J142" s="24">
        <f t="shared" ref="J142:J163" si="12">H142*I142+H142</f>
        <v>0</v>
      </c>
      <c r="K142" s="24">
        <f t="shared" ref="K142:K163" si="13">G142*H142</f>
        <v>0</v>
      </c>
      <c r="L142" s="24">
        <f t="shared" ref="L142:L163" si="14">G142*J142</f>
        <v>0</v>
      </c>
      <c r="M142" s="25"/>
      <c r="N142" s="17"/>
      <c r="O142" s="17"/>
      <c r="P142" s="17"/>
      <c r="BM142" s="1"/>
    </row>
    <row r="143" spans="1:65" ht="27.75" customHeight="1">
      <c r="A143" s="17" t="s">
        <v>39</v>
      </c>
      <c r="B143" s="33">
        <v>1</v>
      </c>
      <c r="C143" s="19" t="s">
        <v>99</v>
      </c>
      <c r="D143" s="28" t="s">
        <v>88</v>
      </c>
      <c r="E143" s="21" t="s">
        <v>65</v>
      </c>
      <c r="F143" s="22" t="s">
        <v>106</v>
      </c>
      <c r="G143" s="23">
        <v>828</v>
      </c>
      <c r="H143" s="24"/>
      <c r="I143" s="65">
        <v>0.08</v>
      </c>
      <c r="J143" s="24">
        <f t="shared" si="12"/>
        <v>0</v>
      </c>
      <c r="K143" s="24">
        <f t="shared" si="13"/>
        <v>0</v>
      </c>
      <c r="L143" s="24">
        <f t="shared" si="14"/>
        <v>0</v>
      </c>
      <c r="M143" s="25"/>
      <c r="N143" s="17"/>
      <c r="O143" s="17"/>
      <c r="P143" s="17"/>
      <c r="BM143" s="1"/>
    </row>
    <row r="144" spans="1:65" ht="25.5">
      <c r="A144" s="17" t="s">
        <v>41</v>
      </c>
      <c r="B144" s="33">
        <v>1</v>
      </c>
      <c r="C144" s="19" t="s">
        <v>112</v>
      </c>
      <c r="D144" s="28" t="s">
        <v>113</v>
      </c>
      <c r="E144" s="21" t="s">
        <v>65</v>
      </c>
      <c r="F144" s="22" t="s">
        <v>66</v>
      </c>
      <c r="G144" s="23">
        <v>216</v>
      </c>
      <c r="H144" s="24"/>
      <c r="I144" s="65">
        <v>0.08</v>
      </c>
      <c r="J144" s="24">
        <f t="shared" si="12"/>
        <v>0</v>
      </c>
      <c r="K144" s="24">
        <f t="shared" si="13"/>
        <v>0</v>
      </c>
      <c r="L144" s="24">
        <f t="shared" si="14"/>
        <v>0</v>
      </c>
      <c r="M144" s="25"/>
      <c r="N144" s="17"/>
      <c r="O144" s="17"/>
      <c r="P144" s="17"/>
      <c r="BM144" s="1"/>
    </row>
    <row r="145" spans="1:65">
      <c r="A145" s="17" t="s">
        <v>44</v>
      </c>
      <c r="B145" s="33">
        <v>0</v>
      </c>
      <c r="C145" s="19" t="s">
        <v>114</v>
      </c>
      <c r="D145" s="28" t="s">
        <v>88</v>
      </c>
      <c r="E145" s="21" t="s">
        <v>65</v>
      </c>
      <c r="F145" s="22" t="s">
        <v>106</v>
      </c>
      <c r="G145" s="23">
        <v>396</v>
      </c>
      <c r="H145" s="24"/>
      <c r="I145" s="65">
        <v>0.08</v>
      </c>
      <c r="J145" s="24">
        <f t="shared" si="12"/>
        <v>0</v>
      </c>
      <c r="K145" s="24">
        <f t="shared" si="13"/>
        <v>0</v>
      </c>
      <c r="L145" s="24">
        <f t="shared" si="14"/>
        <v>0</v>
      </c>
      <c r="M145" s="25"/>
      <c r="N145" s="17"/>
      <c r="O145" s="17"/>
      <c r="P145" s="17"/>
      <c r="BM145" s="1"/>
    </row>
    <row r="146" spans="1:65">
      <c r="A146" s="17" t="s">
        <v>47</v>
      </c>
      <c r="B146" s="33">
        <v>0</v>
      </c>
      <c r="C146" s="19" t="s">
        <v>115</v>
      </c>
      <c r="D146" s="28" t="s">
        <v>88</v>
      </c>
      <c r="E146" s="21" t="s">
        <v>65</v>
      </c>
      <c r="F146" s="22" t="s">
        <v>106</v>
      </c>
      <c r="G146" s="23">
        <v>288</v>
      </c>
      <c r="H146" s="24"/>
      <c r="I146" s="65">
        <v>0.08</v>
      </c>
      <c r="J146" s="24">
        <f t="shared" si="12"/>
        <v>0</v>
      </c>
      <c r="K146" s="24">
        <f t="shared" si="13"/>
        <v>0</v>
      </c>
      <c r="L146" s="24">
        <f t="shared" si="14"/>
        <v>0</v>
      </c>
      <c r="M146" s="25"/>
      <c r="N146" s="17"/>
      <c r="O146" s="17"/>
      <c r="P146" s="17"/>
      <c r="BM146" s="1"/>
    </row>
    <row r="147" spans="1:65">
      <c r="A147" s="17" t="s">
        <v>49</v>
      </c>
      <c r="B147" s="33">
        <v>0</v>
      </c>
      <c r="C147" s="19" t="s">
        <v>108</v>
      </c>
      <c r="D147" s="28" t="s">
        <v>88</v>
      </c>
      <c r="E147" s="21" t="s">
        <v>65</v>
      </c>
      <c r="F147" s="22" t="s">
        <v>66</v>
      </c>
      <c r="G147" s="23">
        <v>144</v>
      </c>
      <c r="H147" s="24"/>
      <c r="I147" s="65">
        <v>0.08</v>
      </c>
      <c r="J147" s="24">
        <f t="shared" si="12"/>
        <v>0</v>
      </c>
      <c r="K147" s="24">
        <f t="shared" si="13"/>
        <v>0</v>
      </c>
      <c r="L147" s="24">
        <f t="shared" si="14"/>
        <v>0</v>
      </c>
      <c r="M147" s="25"/>
      <c r="N147" s="17"/>
      <c r="O147" s="17"/>
      <c r="P147" s="17"/>
      <c r="BM147" s="1"/>
    </row>
    <row r="148" spans="1:65">
      <c r="A148" s="17" t="s">
        <v>50</v>
      </c>
      <c r="B148" s="33">
        <v>0</v>
      </c>
      <c r="C148" s="19" t="s">
        <v>112</v>
      </c>
      <c r="D148" s="28" t="s">
        <v>88</v>
      </c>
      <c r="E148" s="21" t="s">
        <v>65</v>
      </c>
      <c r="F148" s="22" t="s">
        <v>66</v>
      </c>
      <c r="G148" s="23">
        <v>108</v>
      </c>
      <c r="H148" s="24"/>
      <c r="I148" s="65">
        <v>0.08</v>
      </c>
      <c r="J148" s="24">
        <f t="shared" si="12"/>
        <v>0</v>
      </c>
      <c r="K148" s="24">
        <f t="shared" si="13"/>
        <v>0</v>
      </c>
      <c r="L148" s="24">
        <f t="shared" si="14"/>
        <v>0</v>
      </c>
      <c r="M148" s="25"/>
      <c r="N148" s="17"/>
      <c r="O148" s="17"/>
      <c r="P148" s="17"/>
      <c r="BM148" s="1"/>
    </row>
    <row r="149" spans="1:65">
      <c r="A149" s="17" t="s">
        <v>51</v>
      </c>
      <c r="B149" s="18" t="s">
        <v>52</v>
      </c>
      <c r="C149" s="19" t="s">
        <v>45</v>
      </c>
      <c r="D149" s="28" t="s">
        <v>88</v>
      </c>
      <c r="E149" s="21" t="s">
        <v>65</v>
      </c>
      <c r="F149" s="22" t="s">
        <v>66</v>
      </c>
      <c r="G149" s="23">
        <v>72</v>
      </c>
      <c r="H149" s="24"/>
      <c r="I149" s="65">
        <v>0.08</v>
      </c>
      <c r="J149" s="24">
        <f t="shared" si="12"/>
        <v>0</v>
      </c>
      <c r="K149" s="24">
        <f t="shared" si="13"/>
        <v>0</v>
      </c>
      <c r="L149" s="24">
        <f t="shared" si="14"/>
        <v>0</v>
      </c>
      <c r="M149" s="25"/>
      <c r="N149" s="17"/>
      <c r="O149" s="17"/>
      <c r="P149" s="17"/>
      <c r="BM149" s="1"/>
    </row>
    <row r="150" spans="1:65">
      <c r="A150" s="17" t="s">
        <v>54</v>
      </c>
      <c r="B150" s="18" t="s">
        <v>52</v>
      </c>
      <c r="C150" s="19" t="s">
        <v>45</v>
      </c>
      <c r="D150" s="28" t="s">
        <v>88</v>
      </c>
      <c r="E150" s="21" t="s">
        <v>65</v>
      </c>
      <c r="F150" s="22" t="s">
        <v>66</v>
      </c>
      <c r="G150" s="23">
        <v>36</v>
      </c>
      <c r="H150" s="24"/>
      <c r="I150" s="65">
        <v>0.08</v>
      </c>
      <c r="J150" s="24">
        <f t="shared" si="12"/>
        <v>0</v>
      </c>
      <c r="K150" s="24">
        <f t="shared" si="13"/>
        <v>0</v>
      </c>
      <c r="L150" s="24">
        <f t="shared" si="14"/>
        <v>0</v>
      </c>
      <c r="M150" s="25"/>
      <c r="N150" s="17"/>
      <c r="O150" s="17"/>
      <c r="P150" s="17"/>
      <c r="BM150" s="1"/>
    </row>
    <row r="151" spans="1:65">
      <c r="A151" s="17" t="s">
        <v>56</v>
      </c>
      <c r="B151" s="18" t="s">
        <v>48</v>
      </c>
      <c r="C151" s="19" t="s">
        <v>45</v>
      </c>
      <c r="D151" s="28" t="s">
        <v>88</v>
      </c>
      <c r="E151" s="21" t="s">
        <v>65</v>
      </c>
      <c r="F151" s="22" t="s">
        <v>66</v>
      </c>
      <c r="G151" s="23">
        <v>36</v>
      </c>
      <c r="H151" s="24"/>
      <c r="I151" s="65">
        <v>0.08</v>
      </c>
      <c r="J151" s="24">
        <f t="shared" si="12"/>
        <v>0</v>
      </c>
      <c r="K151" s="24">
        <f t="shared" si="13"/>
        <v>0</v>
      </c>
      <c r="L151" s="24">
        <f t="shared" si="14"/>
        <v>0</v>
      </c>
      <c r="M151" s="25"/>
      <c r="N151" s="17"/>
      <c r="O151" s="17"/>
      <c r="P151" s="17"/>
      <c r="BM151" s="1"/>
    </row>
    <row r="152" spans="1:65">
      <c r="A152" s="17" t="s">
        <v>58</v>
      </c>
      <c r="B152" s="18" t="s">
        <v>52</v>
      </c>
      <c r="C152" s="19" t="s">
        <v>116</v>
      </c>
      <c r="D152" s="28" t="s">
        <v>88</v>
      </c>
      <c r="E152" s="21" t="s">
        <v>65</v>
      </c>
      <c r="F152" s="22" t="s">
        <v>66</v>
      </c>
      <c r="G152" s="23">
        <v>396</v>
      </c>
      <c r="H152" s="24"/>
      <c r="I152" s="65">
        <v>0.08</v>
      </c>
      <c r="J152" s="24">
        <f t="shared" si="12"/>
        <v>0</v>
      </c>
      <c r="K152" s="24">
        <f t="shared" si="13"/>
        <v>0</v>
      </c>
      <c r="L152" s="24">
        <f t="shared" si="14"/>
        <v>0</v>
      </c>
      <c r="M152" s="25"/>
      <c r="N152" s="17"/>
      <c r="O152" s="17"/>
      <c r="P152" s="17"/>
      <c r="BM152" s="1"/>
    </row>
    <row r="153" spans="1:65">
      <c r="A153" s="17" t="s">
        <v>60</v>
      </c>
      <c r="B153" s="18" t="s">
        <v>52</v>
      </c>
      <c r="C153" s="19" t="s">
        <v>117</v>
      </c>
      <c r="D153" s="28" t="s">
        <v>88</v>
      </c>
      <c r="E153" s="21" t="s">
        <v>65</v>
      </c>
      <c r="F153" s="22" t="s">
        <v>66</v>
      </c>
      <c r="G153" s="23">
        <v>216</v>
      </c>
      <c r="H153" s="24"/>
      <c r="I153" s="65">
        <v>0.08</v>
      </c>
      <c r="J153" s="24">
        <f t="shared" si="12"/>
        <v>0</v>
      </c>
      <c r="K153" s="24">
        <f t="shared" si="13"/>
        <v>0</v>
      </c>
      <c r="L153" s="24">
        <f t="shared" si="14"/>
        <v>0</v>
      </c>
      <c r="M153" s="25"/>
      <c r="N153" s="17"/>
      <c r="O153" s="17"/>
      <c r="P153" s="17"/>
      <c r="BM153" s="1"/>
    </row>
    <row r="154" spans="1:65">
      <c r="A154" s="17" t="s">
        <v>118</v>
      </c>
      <c r="B154" s="18" t="s">
        <v>48</v>
      </c>
      <c r="C154" s="19" t="s">
        <v>45</v>
      </c>
      <c r="D154" s="28" t="s">
        <v>88</v>
      </c>
      <c r="E154" s="21" t="s">
        <v>65</v>
      </c>
      <c r="F154" s="22" t="s">
        <v>66</v>
      </c>
      <c r="G154" s="23">
        <v>180</v>
      </c>
      <c r="H154" s="24"/>
      <c r="I154" s="65">
        <v>0.08</v>
      </c>
      <c r="J154" s="24">
        <f t="shared" si="12"/>
        <v>0</v>
      </c>
      <c r="K154" s="24">
        <f t="shared" si="13"/>
        <v>0</v>
      </c>
      <c r="L154" s="24">
        <f t="shared" si="14"/>
        <v>0</v>
      </c>
      <c r="M154" s="25"/>
      <c r="N154" s="17"/>
      <c r="O154" s="17"/>
      <c r="P154" s="17"/>
      <c r="BM154" s="1"/>
    </row>
    <row r="155" spans="1:65">
      <c r="A155" s="17" t="s">
        <v>119</v>
      </c>
      <c r="B155" s="18" t="s">
        <v>48</v>
      </c>
      <c r="C155" s="19" t="s">
        <v>120</v>
      </c>
      <c r="D155" s="28" t="s">
        <v>88</v>
      </c>
      <c r="E155" s="21" t="s">
        <v>65</v>
      </c>
      <c r="F155" s="22" t="s">
        <v>66</v>
      </c>
      <c r="G155" s="23">
        <v>252</v>
      </c>
      <c r="H155" s="24"/>
      <c r="I155" s="65">
        <v>0.08</v>
      </c>
      <c r="J155" s="24">
        <f t="shared" si="12"/>
        <v>0</v>
      </c>
      <c r="K155" s="24">
        <f t="shared" si="13"/>
        <v>0</v>
      </c>
      <c r="L155" s="24">
        <f t="shared" si="14"/>
        <v>0</v>
      </c>
      <c r="M155" s="25"/>
      <c r="N155" s="17"/>
      <c r="O155" s="17"/>
      <c r="P155" s="17"/>
      <c r="BM155" s="1"/>
    </row>
    <row r="156" spans="1:65">
      <c r="A156" s="17" t="s">
        <v>121</v>
      </c>
      <c r="B156" s="18" t="s">
        <v>42</v>
      </c>
      <c r="C156" s="19" t="s">
        <v>122</v>
      </c>
      <c r="D156" s="28" t="s">
        <v>88</v>
      </c>
      <c r="E156" s="21" t="s">
        <v>65</v>
      </c>
      <c r="F156" s="22" t="s">
        <v>66</v>
      </c>
      <c r="G156" s="23">
        <v>72</v>
      </c>
      <c r="H156" s="24"/>
      <c r="I156" s="65">
        <v>0.08</v>
      </c>
      <c r="J156" s="24">
        <f t="shared" si="12"/>
        <v>0</v>
      </c>
      <c r="K156" s="24">
        <f t="shared" si="13"/>
        <v>0</v>
      </c>
      <c r="L156" s="24">
        <f t="shared" si="14"/>
        <v>0</v>
      </c>
      <c r="M156" s="25"/>
      <c r="N156" s="17"/>
      <c r="O156" s="17"/>
      <c r="P156" s="17"/>
      <c r="BM156" s="1"/>
    </row>
    <row r="157" spans="1:65">
      <c r="A157" s="17" t="s">
        <v>123</v>
      </c>
      <c r="B157" s="33">
        <v>0</v>
      </c>
      <c r="C157" s="19" t="s">
        <v>124</v>
      </c>
      <c r="D157" s="28" t="s">
        <v>88</v>
      </c>
      <c r="E157" s="21" t="s">
        <v>125</v>
      </c>
      <c r="F157" s="22" t="s">
        <v>66</v>
      </c>
      <c r="G157" s="23">
        <v>36</v>
      </c>
      <c r="H157" s="24"/>
      <c r="I157" s="65">
        <v>0.08</v>
      </c>
      <c r="J157" s="24">
        <f t="shared" si="12"/>
        <v>0</v>
      </c>
      <c r="K157" s="24">
        <f t="shared" si="13"/>
        <v>0</v>
      </c>
      <c r="L157" s="24">
        <f t="shared" si="14"/>
        <v>0</v>
      </c>
      <c r="M157" s="25"/>
      <c r="N157" s="17"/>
      <c r="O157" s="17"/>
      <c r="P157" s="17"/>
      <c r="BM157" s="1"/>
    </row>
    <row r="158" spans="1:65">
      <c r="A158" s="17" t="s">
        <v>126</v>
      </c>
      <c r="B158" s="33">
        <v>2</v>
      </c>
      <c r="C158" s="19" t="s">
        <v>127</v>
      </c>
      <c r="D158" s="28" t="s">
        <v>88</v>
      </c>
      <c r="E158" s="21" t="s">
        <v>65</v>
      </c>
      <c r="F158" s="22" t="s">
        <v>106</v>
      </c>
      <c r="G158" s="23">
        <v>1104</v>
      </c>
      <c r="H158" s="24"/>
      <c r="I158" s="65">
        <v>0.08</v>
      </c>
      <c r="J158" s="24">
        <f t="shared" si="12"/>
        <v>0</v>
      </c>
      <c r="K158" s="24">
        <f t="shared" si="13"/>
        <v>0</v>
      </c>
      <c r="L158" s="24">
        <f t="shared" si="14"/>
        <v>0</v>
      </c>
      <c r="M158" s="25"/>
      <c r="N158" s="17"/>
      <c r="O158" s="17"/>
      <c r="P158" s="17"/>
      <c r="BM158" s="1"/>
    </row>
    <row r="159" spans="1:65">
      <c r="A159" s="17" t="s">
        <v>128</v>
      </c>
      <c r="B159" s="33">
        <v>2</v>
      </c>
      <c r="C159" s="61">
        <v>48</v>
      </c>
      <c r="D159" s="28" t="s">
        <v>88</v>
      </c>
      <c r="E159" s="21" t="s">
        <v>65</v>
      </c>
      <c r="F159" s="22" t="s">
        <v>131</v>
      </c>
      <c r="G159" s="23">
        <v>108</v>
      </c>
      <c r="H159" s="24"/>
      <c r="I159" s="65">
        <v>0.08</v>
      </c>
      <c r="J159" s="24">
        <f>H159*I159+H159</f>
        <v>0</v>
      </c>
      <c r="K159" s="24">
        <f>G159*H159</f>
        <v>0</v>
      </c>
      <c r="L159" s="24">
        <f>G159*J159</f>
        <v>0</v>
      </c>
      <c r="M159" s="25"/>
      <c r="N159" s="17"/>
      <c r="O159" s="17"/>
      <c r="P159" s="17"/>
      <c r="BM159" s="1"/>
    </row>
    <row r="160" spans="1:65">
      <c r="A160" s="17" t="s">
        <v>132</v>
      </c>
      <c r="B160" s="33">
        <v>2</v>
      </c>
      <c r="C160" s="61">
        <v>60</v>
      </c>
      <c r="D160" s="28" t="s">
        <v>88</v>
      </c>
      <c r="E160" s="21" t="s">
        <v>65</v>
      </c>
      <c r="F160" s="22" t="s">
        <v>66</v>
      </c>
      <c r="G160" s="23">
        <v>72</v>
      </c>
      <c r="H160" s="24"/>
      <c r="I160" s="65">
        <v>0.08</v>
      </c>
      <c r="J160" s="24">
        <f>H160*I160+H160</f>
        <v>0</v>
      </c>
      <c r="K160" s="24">
        <f>G160*H160</f>
        <v>0</v>
      </c>
      <c r="L160" s="24">
        <f>G160*J160</f>
        <v>0</v>
      </c>
      <c r="M160" s="25"/>
      <c r="N160" s="17"/>
      <c r="O160" s="17"/>
      <c r="P160" s="17"/>
      <c r="BM160" s="1"/>
    </row>
    <row r="161" spans="1:66">
      <c r="A161" s="17" t="s">
        <v>222</v>
      </c>
      <c r="B161" s="33">
        <v>2</v>
      </c>
      <c r="C161" s="61">
        <v>65</v>
      </c>
      <c r="D161" s="28" t="s">
        <v>88</v>
      </c>
      <c r="E161" s="21" t="s">
        <v>65</v>
      </c>
      <c r="F161" s="22" t="s">
        <v>131</v>
      </c>
      <c r="G161" s="23">
        <v>72</v>
      </c>
      <c r="H161" s="24"/>
      <c r="I161" s="65">
        <v>0.08</v>
      </c>
      <c r="J161" s="24">
        <f>H161*I161+H161</f>
        <v>0</v>
      </c>
      <c r="K161" s="24">
        <f>G161*H161</f>
        <v>0</v>
      </c>
      <c r="L161" s="24">
        <f>G161*J161</f>
        <v>0</v>
      </c>
      <c r="M161" s="25"/>
      <c r="N161" s="17"/>
      <c r="O161" s="17"/>
      <c r="P161" s="17"/>
      <c r="BM161" s="1"/>
    </row>
    <row r="162" spans="1:66" ht="25.5">
      <c r="A162" s="17" t="s">
        <v>223</v>
      </c>
      <c r="B162" s="33">
        <v>2</v>
      </c>
      <c r="C162" s="19" t="s">
        <v>129</v>
      </c>
      <c r="D162" s="28" t="s">
        <v>130</v>
      </c>
      <c r="E162" s="21" t="s">
        <v>65</v>
      </c>
      <c r="F162" s="22" t="s">
        <v>131</v>
      </c>
      <c r="G162" s="23">
        <v>48</v>
      </c>
      <c r="H162" s="24"/>
      <c r="I162" s="65">
        <v>0.08</v>
      </c>
      <c r="J162" s="24">
        <f t="shared" si="12"/>
        <v>0</v>
      </c>
      <c r="K162" s="24">
        <f t="shared" si="13"/>
        <v>0</v>
      </c>
      <c r="L162" s="24">
        <f t="shared" si="14"/>
        <v>0</v>
      </c>
      <c r="M162" s="25"/>
      <c r="N162" s="17"/>
      <c r="O162" s="17"/>
      <c r="P162" s="17"/>
      <c r="BM162" s="1"/>
    </row>
    <row r="163" spans="1:66" ht="25.5">
      <c r="A163" s="17" t="s">
        <v>224</v>
      </c>
      <c r="B163" s="33">
        <v>2</v>
      </c>
      <c r="C163" s="19" t="s">
        <v>129</v>
      </c>
      <c r="D163" s="28" t="s">
        <v>133</v>
      </c>
      <c r="E163" s="21" t="s">
        <v>37</v>
      </c>
      <c r="F163" s="22" t="s">
        <v>131</v>
      </c>
      <c r="G163" s="23">
        <v>24</v>
      </c>
      <c r="H163" s="24"/>
      <c r="I163" s="65">
        <v>0.08</v>
      </c>
      <c r="J163" s="24">
        <f t="shared" si="12"/>
        <v>0</v>
      </c>
      <c r="K163" s="24">
        <f t="shared" si="13"/>
        <v>0</v>
      </c>
      <c r="L163" s="24">
        <f t="shared" si="14"/>
        <v>0</v>
      </c>
      <c r="M163" s="25"/>
      <c r="N163" s="17"/>
      <c r="O163" s="17"/>
      <c r="P163" s="17"/>
      <c r="BM163" s="1"/>
    </row>
    <row r="164" spans="1:66">
      <c r="J164" s="26" t="s">
        <v>61</v>
      </c>
      <c r="K164" s="27">
        <f>K142+K143+K144+K145+K146+K147+K148+K149+K150+K151+K152+K153+K154+K155+K156+K157+K158+K159+K160+K161+K162+K163</f>
        <v>0</v>
      </c>
      <c r="L164" s="27">
        <f>L142+L143+L144+L145+L146+L147+L148+L149+L150+L151+L152+L153+L154+L155+L156+L157+L158+L159+L160+L161+L162+L163</f>
        <v>0</v>
      </c>
    </row>
    <row r="166" spans="1:66" ht="15.75" customHeight="1"/>
    <row r="167" spans="1:66" ht="15" customHeight="1"/>
    <row r="168" spans="1:66" ht="13.5" customHeight="1"/>
    <row r="170" spans="1:66" ht="34.5" customHeight="1">
      <c r="A170" s="71" t="s">
        <v>134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66" ht="18" customHeight="1"/>
    <row r="172" spans="1:66" ht="78.75" customHeight="1">
      <c r="A172" s="2" t="s">
        <v>1</v>
      </c>
      <c r="B172" s="72" t="s">
        <v>135</v>
      </c>
      <c r="C172" s="72"/>
      <c r="D172" s="72"/>
      <c r="E172" s="4" t="s">
        <v>136</v>
      </c>
      <c r="F172" s="5" t="s">
        <v>137</v>
      </c>
      <c r="G172" s="38" t="s">
        <v>231</v>
      </c>
      <c r="H172" s="4" t="s">
        <v>138</v>
      </c>
      <c r="I172" s="73" t="s">
        <v>10</v>
      </c>
      <c r="J172" s="73"/>
      <c r="K172" s="72" t="s">
        <v>11</v>
      </c>
      <c r="L172" s="72"/>
      <c r="M172" s="4" t="s">
        <v>139</v>
      </c>
      <c r="N172" s="4" t="s">
        <v>13</v>
      </c>
      <c r="O172" s="2" t="s">
        <v>14</v>
      </c>
      <c r="P172" s="2" t="s">
        <v>229</v>
      </c>
      <c r="BM172" s="1"/>
      <c r="BN172" s="1"/>
    </row>
    <row r="173" spans="1:66">
      <c r="A173" s="6" t="s">
        <v>15</v>
      </c>
      <c r="B173" s="77" t="s">
        <v>16</v>
      </c>
      <c r="C173" s="77"/>
      <c r="D173" s="77"/>
      <c r="E173" s="10" t="s">
        <v>17</v>
      </c>
      <c r="F173" s="11" t="s">
        <v>18</v>
      </c>
      <c r="G173" s="12" t="s">
        <v>19</v>
      </c>
      <c r="H173" s="10" t="s">
        <v>20</v>
      </c>
      <c r="I173" s="78" t="s">
        <v>21</v>
      </c>
      <c r="J173" s="78"/>
      <c r="K173" s="79" t="s">
        <v>22</v>
      </c>
      <c r="L173" s="79"/>
      <c r="M173" s="13" t="s">
        <v>23</v>
      </c>
      <c r="N173" s="13" t="s">
        <v>24</v>
      </c>
      <c r="O173" s="13" t="s">
        <v>25</v>
      </c>
      <c r="P173" s="6" t="s">
        <v>26</v>
      </c>
      <c r="BM173" s="1"/>
      <c r="BN173" s="1"/>
    </row>
    <row r="174" spans="1:66">
      <c r="A174" s="6"/>
      <c r="B174" s="80"/>
      <c r="C174" s="80"/>
      <c r="D174" s="80"/>
      <c r="E174" s="14"/>
      <c r="F174" s="15"/>
      <c r="G174" s="16"/>
      <c r="H174" s="14" t="s">
        <v>140</v>
      </c>
      <c r="I174" s="81" t="s">
        <v>141</v>
      </c>
      <c r="J174" s="81"/>
      <c r="K174" s="79" t="s">
        <v>142</v>
      </c>
      <c r="L174" s="79"/>
      <c r="M174" s="16"/>
      <c r="N174" s="16"/>
      <c r="O174" s="16"/>
      <c r="P174" s="6"/>
      <c r="BM174" s="1"/>
      <c r="BN174" s="1"/>
    </row>
    <row r="175" spans="1:66" ht="72" customHeight="1">
      <c r="A175" s="17" t="s">
        <v>33</v>
      </c>
      <c r="B175" s="74" t="s">
        <v>143</v>
      </c>
      <c r="C175" s="74"/>
      <c r="D175" s="74"/>
      <c r="E175" s="31">
        <v>36</v>
      </c>
      <c r="F175" s="32"/>
      <c r="G175" s="66">
        <v>0.08</v>
      </c>
      <c r="H175" s="24">
        <f>F175*G175+F175</f>
        <v>0</v>
      </c>
      <c r="I175" s="75">
        <f>E175*F175</f>
        <v>0</v>
      </c>
      <c r="J175" s="75"/>
      <c r="K175" s="76">
        <f>E175*H175</f>
        <v>0</v>
      </c>
      <c r="L175" s="76"/>
      <c r="M175" s="25"/>
      <c r="N175" s="25"/>
      <c r="O175" s="25"/>
      <c r="P175" s="17"/>
      <c r="BM175" s="1"/>
      <c r="BN175" s="1"/>
    </row>
    <row r="176" spans="1:66" ht="78" customHeight="1">
      <c r="A176" s="17" t="s">
        <v>39</v>
      </c>
      <c r="B176" s="74" t="s">
        <v>144</v>
      </c>
      <c r="C176" s="74"/>
      <c r="D176" s="74"/>
      <c r="E176" s="31">
        <v>36</v>
      </c>
      <c r="F176" s="34"/>
      <c r="G176" s="66">
        <v>0.08</v>
      </c>
      <c r="H176" s="24">
        <f>F176*G176+F176</f>
        <v>0</v>
      </c>
      <c r="I176" s="75">
        <f>E176*F176</f>
        <v>0</v>
      </c>
      <c r="J176" s="75"/>
      <c r="K176" s="76">
        <f>E176*H176</f>
        <v>0</v>
      </c>
      <c r="L176" s="76"/>
      <c r="M176" s="25"/>
      <c r="N176" s="25"/>
      <c r="O176" s="25"/>
      <c r="P176" s="17"/>
      <c r="BM176" s="1"/>
      <c r="BN176" s="1"/>
    </row>
    <row r="177" spans="1:66">
      <c r="H177" s="27" t="s">
        <v>61</v>
      </c>
      <c r="I177" s="81">
        <f>I175+I176</f>
        <v>0</v>
      </c>
      <c r="J177" s="81"/>
      <c r="K177" s="82">
        <f>K175+K176</f>
        <v>0</v>
      </c>
      <c r="L177" s="82"/>
    </row>
    <row r="178" spans="1:66" ht="17.25" customHeight="1"/>
    <row r="179" spans="1:66" ht="15" customHeight="1"/>
    <row r="180" spans="1:66" ht="15" customHeight="1"/>
    <row r="181" spans="1:66" ht="15.75" customHeight="1"/>
    <row r="183" spans="1:66" ht="36" customHeight="1">
      <c r="A183" s="83" t="s">
        <v>145</v>
      </c>
      <c r="B183" s="84"/>
      <c r="C183" s="84"/>
    </row>
    <row r="184" spans="1:66" ht="21.75" customHeight="1"/>
    <row r="185" spans="1:66" ht="71.25">
      <c r="A185" s="2" t="s">
        <v>1</v>
      </c>
      <c r="B185" s="72" t="s">
        <v>135</v>
      </c>
      <c r="C185" s="72"/>
      <c r="D185" s="72"/>
      <c r="E185" s="4" t="s">
        <v>77</v>
      </c>
      <c r="F185" s="5" t="s">
        <v>78</v>
      </c>
      <c r="G185" s="38" t="s">
        <v>231</v>
      </c>
      <c r="H185" s="4" t="s">
        <v>79</v>
      </c>
      <c r="I185" s="73" t="s">
        <v>10</v>
      </c>
      <c r="J185" s="73"/>
      <c r="K185" s="72" t="s">
        <v>11</v>
      </c>
      <c r="L185" s="72"/>
      <c r="M185" s="4" t="s">
        <v>139</v>
      </c>
      <c r="N185" s="4" t="s">
        <v>13</v>
      </c>
      <c r="O185" s="2" t="s">
        <v>14</v>
      </c>
      <c r="P185" s="2" t="s">
        <v>229</v>
      </c>
      <c r="BM185" s="1"/>
      <c r="BN185" s="1"/>
    </row>
    <row r="186" spans="1:66">
      <c r="A186" s="6" t="s">
        <v>15</v>
      </c>
      <c r="B186" s="77" t="s">
        <v>16</v>
      </c>
      <c r="C186" s="77"/>
      <c r="D186" s="77"/>
      <c r="E186" s="10" t="s">
        <v>17</v>
      </c>
      <c r="F186" s="11" t="s">
        <v>18</v>
      </c>
      <c r="G186" s="12" t="s">
        <v>19</v>
      </c>
      <c r="H186" s="10" t="s">
        <v>20</v>
      </c>
      <c r="I186" s="78" t="s">
        <v>21</v>
      </c>
      <c r="J186" s="78"/>
      <c r="K186" s="79" t="s">
        <v>22</v>
      </c>
      <c r="L186" s="79"/>
      <c r="M186" s="13" t="s">
        <v>23</v>
      </c>
      <c r="N186" s="13" t="s">
        <v>24</v>
      </c>
      <c r="O186" s="13" t="s">
        <v>25</v>
      </c>
      <c r="P186" s="6" t="s">
        <v>26</v>
      </c>
      <c r="BM186" s="1"/>
      <c r="BN186" s="1"/>
    </row>
    <row r="187" spans="1:66">
      <c r="A187" s="6"/>
      <c r="B187" s="80"/>
      <c r="C187" s="80"/>
      <c r="D187" s="80"/>
      <c r="E187" s="14"/>
      <c r="F187" s="15"/>
      <c r="G187" s="16"/>
      <c r="H187" s="14" t="s">
        <v>140</v>
      </c>
      <c r="I187" s="81" t="s">
        <v>141</v>
      </c>
      <c r="J187" s="81"/>
      <c r="K187" s="79" t="s">
        <v>142</v>
      </c>
      <c r="L187" s="79"/>
      <c r="M187" s="16"/>
      <c r="N187" s="16"/>
      <c r="O187" s="16"/>
      <c r="P187" s="6"/>
      <c r="BM187" s="1"/>
      <c r="BN187" s="1"/>
    </row>
    <row r="188" spans="1:66" ht="23.25" customHeight="1">
      <c r="A188" s="17" t="s">
        <v>33</v>
      </c>
      <c r="B188" s="85" t="s">
        <v>146</v>
      </c>
      <c r="C188" s="85"/>
      <c r="D188" s="85"/>
      <c r="E188" s="31">
        <v>48</v>
      </c>
      <c r="F188" s="32"/>
      <c r="G188" s="66">
        <v>0.08</v>
      </c>
      <c r="H188" s="24">
        <f>F188*G188+F188</f>
        <v>0</v>
      </c>
      <c r="I188" s="75">
        <f>E188*F188</f>
        <v>0</v>
      </c>
      <c r="J188" s="75"/>
      <c r="K188" s="76">
        <f>E188*H188</f>
        <v>0</v>
      </c>
      <c r="L188" s="76"/>
      <c r="M188" s="25"/>
      <c r="N188" s="25"/>
      <c r="O188" s="25"/>
      <c r="P188" s="17"/>
      <c r="BM188" s="1"/>
      <c r="BN188" s="1"/>
    </row>
    <row r="189" spans="1:66">
      <c r="H189" s="27" t="s">
        <v>61</v>
      </c>
      <c r="I189" s="81">
        <f>I188</f>
        <v>0</v>
      </c>
      <c r="J189" s="81"/>
      <c r="K189" s="82">
        <f>K188</f>
        <v>0</v>
      </c>
      <c r="L189" s="82"/>
    </row>
    <row r="190" spans="1:66" ht="16.5" customHeight="1"/>
    <row r="192" spans="1:66" ht="17.25" customHeight="1"/>
    <row r="194" spans="1:65" ht="63" customHeight="1">
      <c r="A194" s="71" t="s">
        <v>147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</row>
    <row r="196" spans="1:65" ht="71.25">
      <c r="A196" s="2" t="s">
        <v>1</v>
      </c>
      <c r="B196" s="2" t="s">
        <v>2</v>
      </c>
      <c r="C196" s="2" t="s">
        <v>3</v>
      </c>
      <c r="D196" s="3" t="s">
        <v>4</v>
      </c>
      <c r="E196" s="4" t="s">
        <v>5</v>
      </c>
      <c r="F196" s="5" t="s">
        <v>6</v>
      </c>
      <c r="G196" s="4" t="s">
        <v>7</v>
      </c>
      <c r="H196" s="4" t="s">
        <v>8</v>
      </c>
      <c r="I196" s="38" t="s">
        <v>231</v>
      </c>
      <c r="J196" s="2" t="s">
        <v>9</v>
      </c>
      <c r="K196" s="2" t="s">
        <v>10</v>
      </c>
      <c r="L196" s="4" t="s">
        <v>11</v>
      </c>
      <c r="M196" s="4" t="s">
        <v>12</v>
      </c>
      <c r="N196" s="2" t="s">
        <v>13</v>
      </c>
      <c r="O196" s="2" t="s">
        <v>14</v>
      </c>
      <c r="P196" s="2" t="s">
        <v>229</v>
      </c>
      <c r="BM196" s="1"/>
    </row>
    <row r="197" spans="1:65" ht="19.5" customHeight="1">
      <c r="A197" s="6" t="s">
        <v>15</v>
      </c>
      <c r="B197" s="7" t="s">
        <v>16</v>
      </c>
      <c r="C197" s="8" t="s">
        <v>17</v>
      </c>
      <c r="D197" s="9" t="s">
        <v>18</v>
      </c>
      <c r="E197" s="10" t="s">
        <v>19</v>
      </c>
      <c r="F197" s="11" t="s">
        <v>20</v>
      </c>
      <c r="G197" s="12" t="s">
        <v>21</v>
      </c>
      <c r="H197" s="10" t="s">
        <v>22</v>
      </c>
      <c r="I197" s="13" t="s">
        <v>23</v>
      </c>
      <c r="J197" s="6" t="s">
        <v>24</v>
      </c>
      <c r="K197" s="6" t="s">
        <v>25</v>
      </c>
      <c r="L197" s="10" t="s">
        <v>26</v>
      </c>
      <c r="M197" s="13" t="s">
        <v>27</v>
      </c>
      <c r="N197" s="6" t="s">
        <v>28</v>
      </c>
      <c r="O197" s="6" t="s">
        <v>29</v>
      </c>
      <c r="P197" s="6" t="s">
        <v>228</v>
      </c>
      <c r="BM197" s="1"/>
    </row>
    <row r="198" spans="1:65">
      <c r="A198" s="6"/>
      <c r="B198" s="7"/>
      <c r="C198" s="8"/>
      <c r="D198" s="9"/>
      <c r="E198" s="14"/>
      <c r="F198" s="15"/>
      <c r="G198" s="16"/>
      <c r="H198" s="14"/>
      <c r="I198" s="16"/>
      <c r="J198" s="6" t="s">
        <v>30</v>
      </c>
      <c r="K198" s="6" t="s">
        <v>31</v>
      </c>
      <c r="L198" s="14" t="s">
        <v>32</v>
      </c>
      <c r="M198" s="16"/>
      <c r="N198" s="6"/>
      <c r="O198" s="6"/>
      <c r="P198" s="6"/>
      <c r="BM198" s="1"/>
    </row>
    <row r="199" spans="1:65" ht="25.5">
      <c r="A199" s="17" t="s">
        <v>33</v>
      </c>
      <c r="B199" s="33">
        <v>1</v>
      </c>
      <c r="C199" s="19" t="s">
        <v>148</v>
      </c>
      <c r="D199" s="28" t="s">
        <v>90</v>
      </c>
      <c r="E199" s="21" t="s">
        <v>65</v>
      </c>
      <c r="F199" s="22" t="s">
        <v>149</v>
      </c>
      <c r="G199" s="23">
        <v>24</v>
      </c>
      <c r="H199" s="24"/>
      <c r="I199" s="65">
        <v>0.08</v>
      </c>
      <c r="J199" s="24">
        <f t="shared" ref="J199:J205" si="15">H199*I199+H199</f>
        <v>0</v>
      </c>
      <c r="K199" s="24">
        <f t="shared" ref="K199:K205" si="16">G199*H199</f>
        <v>0</v>
      </c>
      <c r="L199" s="24">
        <f t="shared" ref="L199:L205" si="17">G199*J199</f>
        <v>0</v>
      </c>
      <c r="M199" s="25"/>
      <c r="N199" s="17"/>
      <c r="O199" s="17"/>
      <c r="P199" s="17"/>
      <c r="BM199" s="1"/>
    </row>
    <row r="200" spans="1:65">
      <c r="A200" s="17" t="s">
        <v>39</v>
      </c>
      <c r="B200" s="18" t="s">
        <v>42</v>
      </c>
      <c r="C200" s="19" t="s">
        <v>150</v>
      </c>
      <c r="D200" s="28" t="s">
        <v>64</v>
      </c>
      <c r="E200" s="21" t="s">
        <v>65</v>
      </c>
      <c r="F200" s="22" t="s">
        <v>66</v>
      </c>
      <c r="G200" s="23">
        <v>36</v>
      </c>
      <c r="H200" s="24"/>
      <c r="I200" s="65">
        <v>0.08</v>
      </c>
      <c r="J200" s="24">
        <f t="shared" si="15"/>
        <v>0</v>
      </c>
      <c r="K200" s="24">
        <f t="shared" si="16"/>
        <v>0</v>
      </c>
      <c r="L200" s="24">
        <f t="shared" si="17"/>
        <v>0</v>
      </c>
      <c r="M200" s="25"/>
      <c r="N200" s="17"/>
      <c r="O200" s="17"/>
      <c r="P200" s="17"/>
      <c r="BM200" s="1"/>
    </row>
    <row r="201" spans="1:65">
      <c r="A201" s="17" t="s">
        <v>41</v>
      </c>
      <c r="B201" s="18" t="s">
        <v>48</v>
      </c>
      <c r="C201" s="19" t="s">
        <v>45</v>
      </c>
      <c r="D201" s="28" t="s">
        <v>64</v>
      </c>
      <c r="E201" s="21" t="s">
        <v>65</v>
      </c>
      <c r="F201" s="22" t="s">
        <v>66</v>
      </c>
      <c r="G201" s="23">
        <v>36</v>
      </c>
      <c r="H201" s="24"/>
      <c r="I201" s="65">
        <v>0.08</v>
      </c>
      <c r="J201" s="24">
        <f t="shared" si="15"/>
        <v>0</v>
      </c>
      <c r="K201" s="24">
        <f t="shared" si="16"/>
        <v>0</v>
      </c>
      <c r="L201" s="24">
        <f t="shared" si="17"/>
        <v>0</v>
      </c>
      <c r="M201" s="25"/>
      <c r="N201" s="17"/>
      <c r="O201" s="17"/>
      <c r="P201" s="17"/>
      <c r="BM201" s="1"/>
    </row>
    <row r="202" spans="1:65">
      <c r="A202" s="17" t="s">
        <v>44</v>
      </c>
      <c r="B202" s="18" t="s">
        <v>52</v>
      </c>
      <c r="C202" s="19" t="s">
        <v>151</v>
      </c>
      <c r="D202" s="28" t="s">
        <v>64</v>
      </c>
      <c r="E202" s="21" t="s">
        <v>65</v>
      </c>
      <c r="F202" s="22" t="s">
        <v>66</v>
      </c>
      <c r="G202" s="23">
        <v>108</v>
      </c>
      <c r="H202" s="24"/>
      <c r="I202" s="65">
        <v>0.08</v>
      </c>
      <c r="J202" s="24">
        <f t="shared" si="15"/>
        <v>0</v>
      </c>
      <c r="K202" s="24">
        <f t="shared" si="16"/>
        <v>0</v>
      </c>
      <c r="L202" s="24">
        <f t="shared" si="17"/>
        <v>0</v>
      </c>
      <c r="M202" s="25"/>
      <c r="N202" s="17"/>
      <c r="O202" s="17"/>
      <c r="P202" s="17"/>
      <c r="BM202" s="1"/>
    </row>
    <row r="203" spans="1:65">
      <c r="A203" s="17" t="s">
        <v>47</v>
      </c>
      <c r="B203" s="33">
        <v>1</v>
      </c>
      <c r="C203" s="19" t="s">
        <v>99</v>
      </c>
      <c r="D203" s="28" t="s">
        <v>64</v>
      </c>
      <c r="E203" s="21" t="s">
        <v>65</v>
      </c>
      <c r="F203" s="22" t="s">
        <v>66</v>
      </c>
      <c r="G203" s="23">
        <v>36</v>
      </c>
      <c r="H203" s="24"/>
      <c r="I203" s="65">
        <v>0.08</v>
      </c>
      <c r="J203" s="24">
        <f t="shared" si="15"/>
        <v>0</v>
      </c>
      <c r="K203" s="24">
        <f t="shared" si="16"/>
        <v>0</v>
      </c>
      <c r="L203" s="24">
        <f t="shared" si="17"/>
        <v>0</v>
      </c>
      <c r="M203" s="25"/>
      <c r="N203" s="17"/>
      <c r="O203" s="17"/>
      <c r="P203" s="17"/>
      <c r="BM203" s="1"/>
    </row>
    <row r="204" spans="1:65">
      <c r="A204" s="17" t="s">
        <v>49</v>
      </c>
      <c r="B204" s="18" t="s">
        <v>40</v>
      </c>
      <c r="C204" s="19" t="s">
        <v>152</v>
      </c>
      <c r="D204" s="28" t="s">
        <v>64</v>
      </c>
      <c r="E204" s="21" t="s">
        <v>65</v>
      </c>
      <c r="F204" s="22" t="s">
        <v>66</v>
      </c>
      <c r="G204" s="23">
        <v>36</v>
      </c>
      <c r="H204" s="24"/>
      <c r="I204" s="65">
        <v>0.08</v>
      </c>
      <c r="J204" s="24">
        <f t="shared" si="15"/>
        <v>0</v>
      </c>
      <c r="K204" s="24">
        <f t="shared" si="16"/>
        <v>0</v>
      </c>
      <c r="L204" s="24">
        <f t="shared" si="17"/>
        <v>0</v>
      </c>
      <c r="M204" s="25"/>
      <c r="N204" s="17"/>
      <c r="O204" s="17"/>
      <c r="P204" s="17"/>
      <c r="BM204" s="1"/>
    </row>
    <row r="205" spans="1:65">
      <c r="A205" s="17" t="s">
        <v>50</v>
      </c>
      <c r="B205" s="33">
        <v>0</v>
      </c>
      <c r="C205" s="19" t="s">
        <v>87</v>
      </c>
      <c r="D205" s="28" t="s">
        <v>64</v>
      </c>
      <c r="E205" s="21" t="s">
        <v>65</v>
      </c>
      <c r="F205" s="22" t="s">
        <v>66</v>
      </c>
      <c r="G205" s="23">
        <v>36</v>
      </c>
      <c r="H205" s="24"/>
      <c r="I205" s="65">
        <v>0.08</v>
      </c>
      <c r="J205" s="24">
        <f t="shared" si="15"/>
        <v>0</v>
      </c>
      <c r="K205" s="24">
        <f t="shared" si="16"/>
        <v>0</v>
      </c>
      <c r="L205" s="24">
        <f t="shared" si="17"/>
        <v>0</v>
      </c>
      <c r="M205" s="25"/>
      <c r="N205" s="17"/>
      <c r="O205" s="17"/>
      <c r="P205" s="17"/>
      <c r="BM205" s="1"/>
    </row>
    <row r="206" spans="1:65">
      <c r="J206" s="26" t="s">
        <v>61</v>
      </c>
      <c r="K206" s="27">
        <f>K199+K200+K201+K202+K203+K204+K205</f>
        <v>0</v>
      </c>
      <c r="L206" s="27">
        <f>L199+L200+L201+L202+L203+L204+L205</f>
        <v>0</v>
      </c>
    </row>
    <row r="208" spans="1:65" ht="15" customHeight="1"/>
    <row r="209" spans="1:66" ht="15" customHeight="1"/>
    <row r="210" spans="1:66" ht="15" customHeight="1"/>
    <row r="212" spans="1:66" ht="35.25" customHeight="1">
      <c r="A212" s="83" t="s">
        <v>153</v>
      </c>
      <c r="B212" s="84"/>
      <c r="C212" s="84"/>
    </row>
    <row r="213" spans="1:66" ht="17.25" customHeight="1"/>
    <row r="214" spans="1:66" ht="71.25">
      <c r="A214" s="2" t="s">
        <v>1</v>
      </c>
      <c r="B214" s="72" t="s">
        <v>135</v>
      </c>
      <c r="C214" s="72"/>
      <c r="D214" s="72"/>
      <c r="E214" s="4" t="s">
        <v>154</v>
      </c>
      <c r="F214" s="5" t="s">
        <v>137</v>
      </c>
      <c r="G214" s="38" t="s">
        <v>231</v>
      </c>
      <c r="H214" s="4" t="s">
        <v>138</v>
      </c>
      <c r="I214" s="73" t="s">
        <v>10</v>
      </c>
      <c r="J214" s="73"/>
      <c r="K214" s="72" t="s">
        <v>11</v>
      </c>
      <c r="L214" s="72"/>
      <c r="M214" s="4" t="s">
        <v>139</v>
      </c>
      <c r="N214" s="4" t="s">
        <v>13</v>
      </c>
      <c r="O214" s="2" t="s">
        <v>14</v>
      </c>
      <c r="P214" s="2" t="s">
        <v>229</v>
      </c>
      <c r="BM214" s="1"/>
      <c r="BN214" s="1"/>
    </row>
    <row r="215" spans="1:66">
      <c r="A215" s="6" t="s">
        <v>15</v>
      </c>
      <c r="B215" s="77" t="s">
        <v>16</v>
      </c>
      <c r="C215" s="77"/>
      <c r="D215" s="77"/>
      <c r="E215" s="10" t="s">
        <v>17</v>
      </c>
      <c r="F215" s="11" t="s">
        <v>18</v>
      </c>
      <c r="G215" s="12" t="s">
        <v>19</v>
      </c>
      <c r="H215" s="10" t="s">
        <v>20</v>
      </c>
      <c r="I215" s="78" t="s">
        <v>21</v>
      </c>
      <c r="J215" s="78"/>
      <c r="K215" s="79" t="s">
        <v>22</v>
      </c>
      <c r="L215" s="79"/>
      <c r="M215" s="13" t="s">
        <v>23</v>
      </c>
      <c r="N215" s="13" t="s">
        <v>24</v>
      </c>
      <c r="O215" s="13" t="s">
        <v>25</v>
      </c>
      <c r="P215" s="6" t="s">
        <v>26</v>
      </c>
      <c r="BM215" s="1"/>
      <c r="BN215" s="1"/>
    </row>
    <row r="216" spans="1:66">
      <c r="A216" s="6"/>
      <c r="B216" s="80"/>
      <c r="C216" s="80"/>
      <c r="D216" s="80"/>
      <c r="E216" s="14"/>
      <c r="F216" s="15"/>
      <c r="G216" s="16"/>
      <c r="H216" s="14" t="s">
        <v>140</v>
      </c>
      <c r="I216" s="81" t="s">
        <v>141</v>
      </c>
      <c r="J216" s="81"/>
      <c r="K216" s="79" t="s">
        <v>142</v>
      </c>
      <c r="L216" s="79"/>
      <c r="M216" s="16"/>
      <c r="N216" s="16"/>
      <c r="O216" s="16"/>
      <c r="P216" s="6"/>
      <c r="BM216" s="1"/>
      <c r="BN216" s="1"/>
    </row>
    <row r="217" spans="1:66" ht="84.75" customHeight="1">
      <c r="A217" s="17" t="s">
        <v>33</v>
      </c>
      <c r="B217" s="89" t="s">
        <v>155</v>
      </c>
      <c r="C217" s="89"/>
      <c r="D217" s="89"/>
      <c r="E217" s="33">
        <v>13</v>
      </c>
      <c r="F217" s="34"/>
      <c r="G217" s="66">
        <v>0.08</v>
      </c>
      <c r="H217" s="24">
        <f>F217*G217+F217</f>
        <v>0</v>
      </c>
      <c r="I217" s="75">
        <f>E217*F217</f>
        <v>0</v>
      </c>
      <c r="J217" s="75"/>
      <c r="K217" s="76">
        <f>E217*H217</f>
        <v>0</v>
      </c>
      <c r="L217" s="76"/>
      <c r="M217" s="25"/>
      <c r="N217" s="25"/>
      <c r="O217" s="25"/>
      <c r="P217" s="17"/>
      <c r="BM217" s="1"/>
      <c r="BN217" s="1"/>
    </row>
    <row r="218" spans="1:66">
      <c r="H218" s="27" t="s">
        <v>61</v>
      </c>
      <c r="I218" s="81">
        <f>I217</f>
        <v>0</v>
      </c>
      <c r="J218" s="81"/>
      <c r="K218" s="82">
        <f>K217</f>
        <v>0</v>
      </c>
      <c r="L218" s="82"/>
    </row>
    <row r="220" spans="1:66" ht="16.5" customHeight="1"/>
    <row r="222" spans="1:66" ht="15.75" customHeight="1"/>
    <row r="224" spans="1:66" ht="67.5" customHeight="1">
      <c r="A224" s="87" t="s">
        <v>156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</row>
    <row r="225" spans="1:66" ht="18.75" customHeight="1"/>
    <row r="226" spans="1:66" ht="71.25">
      <c r="A226" s="2" t="s">
        <v>1</v>
      </c>
      <c r="B226" s="2" t="s">
        <v>2</v>
      </c>
      <c r="C226" s="2" t="s">
        <v>3</v>
      </c>
      <c r="D226" s="3" t="s">
        <v>4</v>
      </c>
      <c r="E226" s="4" t="s">
        <v>5</v>
      </c>
      <c r="F226" s="5" t="s">
        <v>6</v>
      </c>
      <c r="G226" s="4" t="s">
        <v>7</v>
      </c>
      <c r="H226" s="4" t="s">
        <v>8</v>
      </c>
      <c r="I226" s="38" t="s">
        <v>231</v>
      </c>
      <c r="J226" s="2" t="s">
        <v>9</v>
      </c>
      <c r="K226" s="2" t="s">
        <v>10</v>
      </c>
      <c r="L226" s="4" t="s">
        <v>11</v>
      </c>
      <c r="M226" s="4" t="s">
        <v>12</v>
      </c>
      <c r="N226" s="2" t="s">
        <v>13</v>
      </c>
      <c r="O226" s="2" t="s">
        <v>14</v>
      </c>
      <c r="P226" s="2" t="s">
        <v>229</v>
      </c>
      <c r="BM226" s="1"/>
    </row>
    <row r="227" spans="1:66">
      <c r="A227" s="6" t="s">
        <v>15</v>
      </c>
      <c r="B227" s="7" t="s">
        <v>16</v>
      </c>
      <c r="C227" s="8" t="s">
        <v>17</v>
      </c>
      <c r="D227" s="9" t="s">
        <v>18</v>
      </c>
      <c r="E227" s="10" t="s">
        <v>19</v>
      </c>
      <c r="F227" s="11" t="s">
        <v>20</v>
      </c>
      <c r="G227" s="12" t="s">
        <v>21</v>
      </c>
      <c r="H227" s="10" t="s">
        <v>22</v>
      </c>
      <c r="I227" s="13" t="s">
        <v>23</v>
      </c>
      <c r="J227" s="6" t="s">
        <v>24</v>
      </c>
      <c r="K227" s="6" t="s">
        <v>25</v>
      </c>
      <c r="L227" s="10" t="s">
        <v>26</v>
      </c>
      <c r="M227" s="13" t="s">
        <v>27</v>
      </c>
      <c r="N227" s="6" t="s">
        <v>28</v>
      </c>
      <c r="O227" s="6" t="s">
        <v>29</v>
      </c>
      <c r="P227" s="6" t="s">
        <v>228</v>
      </c>
      <c r="BM227" s="1"/>
    </row>
    <row r="228" spans="1:66">
      <c r="A228" s="6"/>
      <c r="B228" s="7"/>
      <c r="C228" s="8"/>
      <c r="D228" s="9"/>
      <c r="E228" s="14"/>
      <c r="F228" s="15"/>
      <c r="G228" s="16"/>
      <c r="H228" s="14"/>
      <c r="I228" s="16"/>
      <c r="J228" s="6" t="s">
        <v>30</v>
      </c>
      <c r="K228" s="6" t="s">
        <v>31</v>
      </c>
      <c r="L228" s="14" t="s">
        <v>32</v>
      </c>
      <c r="M228" s="16"/>
      <c r="N228" s="6"/>
      <c r="O228" s="6"/>
      <c r="P228" s="6"/>
      <c r="BM228" s="1"/>
    </row>
    <row r="229" spans="1:66" ht="25.5" customHeight="1">
      <c r="A229" s="17" t="s">
        <v>33</v>
      </c>
      <c r="B229" s="18" t="s">
        <v>42</v>
      </c>
      <c r="C229" s="19" t="s">
        <v>157</v>
      </c>
      <c r="D229" s="28" t="s">
        <v>158</v>
      </c>
      <c r="E229" s="21" t="s">
        <v>37</v>
      </c>
      <c r="F229" s="29" t="s">
        <v>38</v>
      </c>
      <c r="G229" s="23">
        <v>36</v>
      </c>
      <c r="H229" s="24"/>
      <c r="I229" s="65">
        <v>0.08</v>
      </c>
      <c r="J229" s="24">
        <f>H229*I229+H229</f>
        <v>0</v>
      </c>
      <c r="K229" s="24">
        <f>G229*H229</f>
        <v>0</v>
      </c>
      <c r="L229" s="24">
        <f>G229*J229</f>
        <v>0</v>
      </c>
      <c r="M229" s="25"/>
      <c r="N229" s="17"/>
      <c r="O229" s="17"/>
      <c r="P229" s="17"/>
      <c r="BM229" s="1"/>
    </row>
    <row r="230" spans="1:66">
      <c r="A230" s="17" t="s">
        <v>39</v>
      </c>
      <c r="B230" s="18" t="s">
        <v>48</v>
      </c>
      <c r="C230" s="19" t="s">
        <v>45</v>
      </c>
      <c r="D230" s="28" t="s">
        <v>88</v>
      </c>
      <c r="E230" s="21" t="s">
        <v>65</v>
      </c>
      <c r="F230" s="29" t="s">
        <v>66</v>
      </c>
      <c r="G230" s="23">
        <v>36</v>
      </c>
      <c r="H230" s="24"/>
      <c r="I230" s="65">
        <v>0.08</v>
      </c>
      <c r="J230" s="24">
        <f>H230*I230+H230</f>
        <v>0</v>
      </c>
      <c r="K230" s="24">
        <f>G230*H230</f>
        <v>0</v>
      </c>
      <c r="L230" s="24">
        <f>G230*J230</f>
        <v>0</v>
      </c>
      <c r="M230" s="25"/>
      <c r="N230" s="17"/>
      <c r="O230" s="17"/>
      <c r="P230" s="17"/>
      <c r="BM230" s="1"/>
    </row>
    <row r="231" spans="1:66">
      <c r="A231" s="17" t="s">
        <v>41</v>
      </c>
      <c r="B231" s="18" t="s">
        <v>52</v>
      </c>
      <c r="C231" s="19" t="s">
        <v>159</v>
      </c>
      <c r="D231" s="28" t="s">
        <v>88</v>
      </c>
      <c r="E231" s="21" t="s">
        <v>65</v>
      </c>
      <c r="F231" s="29" t="s">
        <v>66</v>
      </c>
      <c r="G231" s="23">
        <v>36</v>
      </c>
      <c r="H231" s="24"/>
      <c r="I231" s="65">
        <v>0.08</v>
      </c>
      <c r="J231" s="24">
        <f>H231*I231+H231</f>
        <v>0</v>
      </c>
      <c r="K231" s="24">
        <f>G231*H231</f>
        <v>0</v>
      </c>
      <c r="L231" s="24">
        <f>G231*J231</f>
        <v>0</v>
      </c>
      <c r="M231" s="25"/>
      <c r="N231" s="17"/>
      <c r="O231" s="17"/>
      <c r="P231" s="17"/>
      <c r="BM231" s="1"/>
    </row>
    <row r="232" spans="1:66" ht="27" customHeight="1">
      <c r="A232" s="17" t="s">
        <v>44</v>
      </c>
      <c r="B232" s="33">
        <v>0</v>
      </c>
      <c r="C232" s="19" t="s">
        <v>159</v>
      </c>
      <c r="D232" s="28" t="s">
        <v>105</v>
      </c>
      <c r="E232" s="21" t="s">
        <v>65</v>
      </c>
      <c r="F232" s="29" t="s">
        <v>66</v>
      </c>
      <c r="G232" s="23">
        <v>36</v>
      </c>
      <c r="H232" s="24"/>
      <c r="I232" s="65">
        <v>0.08</v>
      </c>
      <c r="J232" s="24">
        <f>H232*I232+H232</f>
        <v>0</v>
      </c>
      <c r="K232" s="24">
        <f>G232*H232</f>
        <v>0</v>
      </c>
      <c r="L232" s="24">
        <f>G232*J232</f>
        <v>0</v>
      </c>
      <c r="M232" s="25"/>
      <c r="N232" s="17"/>
      <c r="O232" s="17"/>
      <c r="P232" s="17"/>
      <c r="BM232" s="1"/>
    </row>
    <row r="233" spans="1:66" ht="18" customHeight="1">
      <c r="J233" s="26" t="s">
        <v>61</v>
      </c>
      <c r="K233" s="27">
        <f>K229+K230+K231+K232</f>
        <v>0</v>
      </c>
      <c r="L233" s="27">
        <f>L229+L230+L231+L232</f>
        <v>0</v>
      </c>
    </row>
    <row r="234" spans="1:66" ht="17.25" customHeight="1"/>
    <row r="236" spans="1:66" ht="15.75" customHeight="1"/>
    <row r="237" spans="1:66" ht="13.5" customHeight="1"/>
    <row r="238" spans="1:66" ht="89.25" customHeight="1">
      <c r="A238" s="87" t="s">
        <v>160</v>
      </c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</row>
    <row r="239" spans="1:66">
      <c r="A239" s="36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66" ht="89.25">
      <c r="A240" s="38" t="s">
        <v>161</v>
      </c>
      <c r="B240" s="88" t="s">
        <v>162</v>
      </c>
      <c r="C240" s="88"/>
      <c r="D240" s="88"/>
      <c r="E240" s="88"/>
      <c r="F240" s="38" t="s">
        <v>163</v>
      </c>
      <c r="G240" s="39" t="s">
        <v>164</v>
      </c>
      <c r="H240" s="16" t="s">
        <v>165</v>
      </c>
      <c r="I240" s="38" t="s">
        <v>231</v>
      </c>
      <c r="J240" s="16" t="s">
        <v>166</v>
      </c>
      <c r="K240" s="40" t="s">
        <v>167</v>
      </c>
      <c r="L240" s="40" t="s">
        <v>168</v>
      </c>
      <c r="M240" s="40" t="s">
        <v>169</v>
      </c>
      <c r="N240" s="40" t="s">
        <v>13</v>
      </c>
      <c r="O240" s="41" t="s">
        <v>14</v>
      </c>
      <c r="P240" s="41" t="s">
        <v>229</v>
      </c>
      <c r="BM240" s="1"/>
      <c r="BN240" s="1"/>
    </row>
    <row r="241" spans="1:66">
      <c r="A241" s="38" t="s">
        <v>15</v>
      </c>
      <c r="B241" s="88" t="s">
        <v>16</v>
      </c>
      <c r="C241" s="88"/>
      <c r="D241" s="88"/>
      <c r="E241" s="88"/>
      <c r="F241" s="38" t="s">
        <v>17</v>
      </c>
      <c r="G241" s="39" t="s">
        <v>18</v>
      </c>
      <c r="H241" s="13" t="s">
        <v>19</v>
      </c>
      <c r="I241" s="38" t="s">
        <v>20</v>
      </c>
      <c r="J241" s="13" t="s">
        <v>21</v>
      </c>
      <c r="K241" s="40" t="s">
        <v>22</v>
      </c>
      <c r="L241" s="40" t="s">
        <v>23</v>
      </c>
      <c r="M241" s="40" t="s">
        <v>24</v>
      </c>
      <c r="N241" s="40" t="s">
        <v>25</v>
      </c>
      <c r="O241" s="40" t="s">
        <v>26</v>
      </c>
      <c r="P241" s="41" t="s">
        <v>27</v>
      </c>
      <c r="BM241" s="1"/>
      <c r="BN241" s="1"/>
    </row>
    <row r="242" spans="1:66" ht="19.149999999999999" customHeight="1">
      <c r="A242" s="38"/>
      <c r="B242" s="90"/>
      <c r="C242" s="90"/>
      <c r="D242" s="90"/>
      <c r="E242" s="90"/>
      <c r="F242" s="38"/>
      <c r="G242" s="39"/>
      <c r="H242" s="16"/>
      <c r="I242" s="38"/>
      <c r="J242" s="16" t="s">
        <v>170</v>
      </c>
      <c r="K242" s="40" t="s">
        <v>171</v>
      </c>
      <c r="L242" s="40" t="s">
        <v>172</v>
      </c>
      <c r="M242" s="40"/>
      <c r="N242" s="40"/>
      <c r="O242" s="40"/>
      <c r="P242" s="41"/>
      <c r="BM242" s="1"/>
      <c r="BN242" s="1"/>
    </row>
    <row r="243" spans="1:66" ht="25.7" customHeight="1">
      <c r="A243" s="42">
        <v>1</v>
      </c>
      <c r="B243" s="92" t="s">
        <v>173</v>
      </c>
      <c r="C243" s="92"/>
      <c r="D243" s="92"/>
      <c r="E243" s="92"/>
      <c r="F243" s="42" t="s">
        <v>174</v>
      </c>
      <c r="G243" s="42">
        <v>15</v>
      </c>
      <c r="H243" s="43"/>
      <c r="I243" s="44">
        <v>0.08</v>
      </c>
      <c r="J243" s="45">
        <f>H243*I243+H243</f>
        <v>0</v>
      </c>
      <c r="K243" s="43">
        <f>H243*G243</f>
        <v>0</v>
      </c>
      <c r="L243" s="43">
        <f>G243*J243</f>
        <v>0</v>
      </c>
      <c r="M243" s="42"/>
      <c r="N243" s="42"/>
      <c r="O243" s="42"/>
      <c r="P243" s="42"/>
      <c r="BM243" s="1"/>
      <c r="BN243" s="1"/>
    </row>
    <row r="244" spans="1:66">
      <c r="A244" s="42">
        <v>2</v>
      </c>
      <c r="B244" s="92" t="s">
        <v>175</v>
      </c>
      <c r="C244" s="92"/>
      <c r="D244" s="92"/>
      <c r="E244" s="92"/>
      <c r="F244" s="42" t="s">
        <v>174</v>
      </c>
      <c r="G244" s="42">
        <v>1</v>
      </c>
      <c r="H244" s="43"/>
      <c r="I244" s="44">
        <v>0.08</v>
      </c>
      <c r="J244" s="45">
        <f>H244*I244+H244</f>
        <v>0</v>
      </c>
      <c r="K244" s="43">
        <f>H244*G244</f>
        <v>0</v>
      </c>
      <c r="L244" s="43">
        <f>G244*J244</f>
        <v>0</v>
      </c>
      <c r="M244" s="42"/>
      <c r="N244" s="42"/>
      <c r="O244" s="42"/>
      <c r="P244" s="42"/>
      <c r="BM244" s="1"/>
      <c r="BN244" s="1"/>
    </row>
    <row r="245" spans="1:66">
      <c r="A245" s="42">
        <v>3</v>
      </c>
      <c r="B245" s="92" t="s">
        <v>176</v>
      </c>
      <c r="C245" s="92"/>
      <c r="D245" s="92"/>
      <c r="E245" s="92"/>
      <c r="F245" s="42" t="s">
        <v>174</v>
      </c>
      <c r="G245" s="42">
        <v>1</v>
      </c>
      <c r="H245" s="43"/>
      <c r="I245" s="44">
        <v>0.08</v>
      </c>
      <c r="J245" s="45">
        <f>H245*I245+H245</f>
        <v>0</v>
      </c>
      <c r="K245" s="43">
        <f>H245*G245</f>
        <v>0</v>
      </c>
      <c r="L245" s="43">
        <f>G245*J245</f>
        <v>0</v>
      </c>
      <c r="M245" s="42"/>
      <c r="N245" s="42"/>
      <c r="O245" s="42"/>
      <c r="P245" s="42"/>
      <c r="BM245" s="1"/>
      <c r="BN245" s="1"/>
    </row>
    <row r="246" spans="1:66">
      <c r="A246" s="42">
        <v>4</v>
      </c>
      <c r="B246" s="92" t="s">
        <v>177</v>
      </c>
      <c r="C246" s="92"/>
      <c r="D246" s="92"/>
      <c r="E246" s="92"/>
      <c r="F246" s="42" t="s">
        <v>174</v>
      </c>
      <c r="G246" s="42">
        <v>12</v>
      </c>
      <c r="H246" s="43"/>
      <c r="I246" s="44">
        <v>0.08</v>
      </c>
      <c r="J246" s="45">
        <f>H246*I246+H246</f>
        <v>0</v>
      </c>
      <c r="K246" s="43">
        <f>H246*G246</f>
        <v>0</v>
      </c>
      <c r="L246" s="43">
        <f>G246*J246</f>
        <v>0</v>
      </c>
      <c r="M246" s="42"/>
      <c r="N246" s="42"/>
      <c r="O246" s="42"/>
      <c r="P246" s="42"/>
      <c r="BM246" s="1"/>
      <c r="BN246" s="1"/>
    </row>
    <row r="247" spans="1:66">
      <c r="A247" s="37"/>
      <c r="B247" s="37"/>
      <c r="C247" s="37"/>
      <c r="D247" s="46"/>
      <c r="E247" s="47"/>
      <c r="F247" s="48"/>
      <c r="G247" s="37"/>
      <c r="H247" s="37"/>
      <c r="I247" s="86" t="s">
        <v>61</v>
      </c>
      <c r="J247" s="86"/>
      <c r="K247" s="49">
        <f>K243+K244+K245+K246</f>
        <v>0</v>
      </c>
      <c r="L247" s="50">
        <f>L243+L244+L245+L246</f>
        <v>0</v>
      </c>
      <c r="M247" s="37"/>
      <c r="N247" s="37"/>
    </row>
    <row r="248" spans="1:66" ht="18" customHeight="1"/>
    <row r="250" spans="1:66" ht="18" customHeight="1">
      <c r="S250" s="51"/>
    </row>
    <row r="251" spans="1:66" ht="15.75">
      <c r="S251" s="35"/>
    </row>
    <row r="252" spans="1:66" ht="36" customHeight="1">
      <c r="A252" s="71" t="s">
        <v>178</v>
      </c>
      <c r="B252" s="71"/>
      <c r="C252" s="71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66" ht="18" customHeight="1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66" ht="108" customHeight="1">
      <c r="A254" s="38" t="s">
        <v>161</v>
      </c>
      <c r="B254" s="88" t="s">
        <v>135</v>
      </c>
      <c r="C254" s="88"/>
      <c r="D254" s="88"/>
      <c r="E254" s="88"/>
      <c r="F254" s="38" t="s">
        <v>163</v>
      </c>
      <c r="G254" s="39" t="s">
        <v>164</v>
      </c>
      <c r="H254" s="16" t="s">
        <v>165</v>
      </c>
      <c r="I254" s="38" t="s">
        <v>231</v>
      </c>
      <c r="J254" s="16" t="s">
        <v>166</v>
      </c>
      <c r="K254" s="40" t="s">
        <v>167</v>
      </c>
      <c r="L254" s="40" t="s">
        <v>168</v>
      </c>
      <c r="M254" s="40" t="s">
        <v>169</v>
      </c>
      <c r="N254" s="40" t="s">
        <v>13</v>
      </c>
      <c r="O254" s="41" t="s">
        <v>14</v>
      </c>
      <c r="P254" s="41" t="s">
        <v>229</v>
      </c>
      <c r="BM254" s="1"/>
      <c r="BN254" s="1"/>
    </row>
    <row r="255" spans="1:66">
      <c r="A255" s="38" t="s">
        <v>15</v>
      </c>
      <c r="B255" s="88" t="s">
        <v>16</v>
      </c>
      <c r="C255" s="88"/>
      <c r="D255" s="88"/>
      <c r="E255" s="88"/>
      <c r="F255" s="38" t="s">
        <v>17</v>
      </c>
      <c r="G255" s="39" t="s">
        <v>18</v>
      </c>
      <c r="H255" s="13" t="s">
        <v>19</v>
      </c>
      <c r="I255" s="38" t="s">
        <v>20</v>
      </c>
      <c r="J255" s="13" t="s">
        <v>21</v>
      </c>
      <c r="K255" s="40" t="s">
        <v>22</v>
      </c>
      <c r="L255" s="40" t="s">
        <v>23</v>
      </c>
      <c r="M255" s="40" t="s">
        <v>24</v>
      </c>
      <c r="N255" s="40" t="s">
        <v>25</v>
      </c>
      <c r="O255" s="40" t="s">
        <v>26</v>
      </c>
      <c r="P255" s="41" t="s">
        <v>27</v>
      </c>
      <c r="BM255" s="1"/>
      <c r="BN255" s="1"/>
    </row>
    <row r="256" spans="1:66">
      <c r="A256" s="38"/>
      <c r="B256" s="90"/>
      <c r="C256" s="90"/>
      <c r="D256" s="90"/>
      <c r="E256" s="90"/>
      <c r="F256" s="38"/>
      <c r="G256" s="39"/>
      <c r="H256" s="16"/>
      <c r="I256" s="38"/>
      <c r="J256" s="16" t="s">
        <v>170</v>
      </c>
      <c r="K256" s="40" t="s">
        <v>171</v>
      </c>
      <c r="L256" s="40" t="s">
        <v>172</v>
      </c>
      <c r="M256" s="40"/>
      <c r="N256" s="40"/>
      <c r="O256" s="40"/>
      <c r="P256" s="41"/>
      <c r="BM256" s="1"/>
      <c r="BN256" s="1"/>
    </row>
    <row r="257" spans="1:66" ht="48.75" customHeight="1">
      <c r="A257" s="42">
        <v>1</v>
      </c>
      <c r="B257" s="91" t="s">
        <v>179</v>
      </c>
      <c r="C257" s="91"/>
      <c r="D257" s="91"/>
      <c r="E257" s="91"/>
      <c r="F257" s="42" t="s">
        <v>180</v>
      </c>
      <c r="G257" s="42">
        <v>48</v>
      </c>
      <c r="H257" s="43"/>
      <c r="I257" s="44">
        <v>0.08</v>
      </c>
      <c r="J257" s="45">
        <f>H257*I257+H257</f>
        <v>0</v>
      </c>
      <c r="K257" s="43">
        <f>H257*G257</f>
        <v>0</v>
      </c>
      <c r="L257" s="43">
        <f>G257*J257</f>
        <v>0</v>
      </c>
      <c r="M257" s="42"/>
      <c r="N257" s="42"/>
      <c r="O257" s="42"/>
      <c r="P257" s="42"/>
      <c r="BM257" s="1"/>
      <c r="BN257" s="1"/>
    </row>
    <row r="258" spans="1:66" ht="65.25" customHeight="1">
      <c r="A258" s="42">
        <v>2</v>
      </c>
      <c r="B258" s="91" t="s">
        <v>181</v>
      </c>
      <c r="C258" s="91"/>
      <c r="D258" s="91"/>
      <c r="E258" s="91"/>
      <c r="F258" s="42" t="s">
        <v>180</v>
      </c>
      <c r="G258" s="42">
        <v>12</v>
      </c>
      <c r="H258" s="43"/>
      <c r="I258" s="44">
        <v>0.08</v>
      </c>
      <c r="J258" s="45">
        <f>H258*I258+H258</f>
        <v>0</v>
      </c>
      <c r="K258" s="43">
        <f>H258*G258</f>
        <v>0</v>
      </c>
      <c r="L258" s="43">
        <f>G258*J258</f>
        <v>0</v>
      </c>
      <c r="M258" s="42"/>
      <c r="N258" s="42"/>
      <c r="O258" s="42"/>
      <c r="P258" s="42"/>
      <c r="BM258" s="1"/>
      <c r="BN258" s="1"/>
    </row>
    <row r="259" spans="1:66">
      <c r="A259" s="37"/>
      <c r="B259" s="37"/>
      <c r="C259" s="37"/>
      <c r="D259" s="46"/>
      <c r="E259" s="47"/>
      <c r="F259" s="48"/>
      <c r="G259" s="37"/>
      <c r="H259" s="37"/>
      <c r="I259" s="86" t="s">
        <v>61</v>
      </c>
      <c r="J259" s="86"/>
      <c r="K259" s="49">
        <f>K257+K258</f>
        <v>0</v>
      </c>
      <c r="L259" s="49">
        <f>L257+L258</f>
        <v>0</v>
      </c>
      <c r="M259" s="37"/>
      <c r="N259" s="37"/>
    </row>
    <row r="260" spans="1:66" ht="17.25" customHeight="1"/>
    <row r="262" spans="1:66" ht="17.25" customHeight="1"/>
    <row r="264" spans="1:66" ht="32.25" customHeight="1">
      <c r="A264" s="83" t="s">
        <v>182</v>
      </c>
      <c r="B264" s="83"/>
      <c r="C264" s="83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66" ht="18" customHeight="1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66" ht="108" customHeight="1">
      <c r="A266" s="38" t="s">
        <v>161</v>
      </c>
      <c r="B266" s="88" t="s">
        <v>135</v>
      </c>
      <c r="C266" s="88"/>
      <c r="D266" s="88"/>
      <c r="E266" s="88"/>
      <c r="F266" s="38" t="s">
        <v>163</v>
      </c>
      <c r="G266" s="39" t="s">
        <v>164</v>
      </c>
      <c r="H266" s="16" t="s">
        <v>165</v>
      </c>
      <c r="I266" s="38" t="s">
        <v>231</v>
      </c>
      <c r="J266" s="16" t="s">
        <v>166</v>
      </c>
      <c r="K266" s="40" t="s">
        <v>167</v>
      </c>
      <c r="L266" s="40" t="s">
        <v>168</v>
      </c>
      <c r="M266" s="40" t="s">
        <v>169</v>
      </c>
      <c r="N266" s="40" t="s">
        <v>13</v>
      </c>
      <c r="O266" s="41" t="s">
        <v>14</v>
      </c>
      <c r="P266" s="41" t="s">
        <v>229</v>
      </c>
      <c r="BM266" s="1"/>
      <c r="BN266" s="1"/>
    </row>
    <row r="267" spans="1:66">
      <c r="A267" s="38" t="s">
        <v>15</v>
      </c>
      <c r="B267" s="88" t="s">
        <v>16</v>
      </c>
      <c r="C267" s="88"/>
      <c r="D267" s="88"/>
      <c r="E267" s="88"/>
      <c r="F267" s="38" t="s">
        <v>17</v>
      </c>
      <c r="G267" s="39" t="s">
        <v>18</v>
      </c>
      <c r="H267" s="13" t="s">
        <v>19</v>
      </c>
      <c r="I267" s="38" t="s">
        <v>20</v>
      </c>
      <c r="J267" s="13" t="s">
        <v>21</v>
      </c>
      <c r="K267" s="40" t="s">
        <v>22</v>
      </c>
      <c r="L267" s="40" t="s">
        <v>23</v>
      </c>
      <c r="M267" s="40" t="s">
        <v>24</v>
      </c>
      <c r="N267" s="40" t="s">
        <v>25</v>
      </c>
      <c r="O267" s="40" t="s">
        <v>26</v>
      </c>
      <c r="P267" s="41" t="s">
        <v>27</v>
      </c>
      <c r="BM267" s="1"/>
      <c r="BN267" s="1"/>
    </row>
    <row r="268" spans="1:66">
      <c r="A268" s="38"/>
      <c r="B268" s="90"/>
      <c r="C268" s="90"/>
      <c r="D268" s="90"/>
      <c r="E268" s="90"/>
      <c r="F268" s="38"/>
      <c r="G268" s="39"/>
      <c r="H268" s="16"/>
      <c r="I268" s="38"/>
      <c r="J268" s="16" t="s">
        <v>170</v>
      </c>
      <c r="K268" s="40" t="s">
        <v>171</v>
      </c>
      <c r="L268" s="40" t="s">
        <v>172</v>
      </c>
      <c r="M268" s="40"/>
      <c r="N268" s="40"/>
      <c r="O268" s="40"/>
      <c r="P268" s="41"/>
      <c r="BM268" s="1"/>
      <c r="BN268" s="1"/>
    </row>
    <row r="269" spans="1:66" ht="51.75" customHeight="1">
      <c r="A269" s="42">
        <v>1</v>
      </c>
      <c r="B269" s="91" t="s">
        <v>183</v>
      </c>
      <c r="C269" s="91"/>
      <c r="D269" s="91"/>
      <c r="E269" s="91"/>
      <c r="F269" s="42" t="s">
        <v>180</v>
      </c>
      <c r="G269" s="42">
        <v>24</v>
      </c>
      <c r="H269" s="43"/>
      <c r="I269" s="44">
        <v>0.08</v>
      </c>
      <c r="J269" s="45">
        <f>H269*I269+H269</f>
        <v>0</v>
      </c>
      <c r="K269" s="43">
        <f>H269*G269</f>
        <v>0</v>
      </c>
      <c r="L269" s="43">
        <f>G269*J269</f>
        <v>0</v>
      </c>
      <c r="M269" s="42"/>
      <c r="N269" s="42"/>
      <c r="O269" s="42"/>
      <c r="P269" s="42"/>
      <c r="BM269" s="1"/>
      <c r="BN269" s="1"/>
    </row>
    <row r="270" spans="1:66">
      <c r="A270" s="37"/>
      <c r="B270" s="37"/>
      <c r="C270" s="37"/>
      <c r="D270" s="46"/>
      <c r="E270" s="47"/>
      <c r="F270" s="48"/>
      <c r="G270" s="37"/>
      <c r="H270" s="37"/>
      <c r="I270" s="86" t="s">
        <v>61</v>
      </c>
      <c r="J270" s="86"/>
      <c r="K270" s="49">
        <f>K269</f>
        <v>0</v>
      </c>
      <c r="L270" s="49">
        <f>L269</f>
        <v>0</v>
      </c>
      <c r="M270" s="37"/>
      <c r="N270" s="37"/>
    </row>
    <row r="271" spans="1:66" ht="14.25" customHeight="1"/>
    <row r="275" spans="1:66" ht="30" customHeight="1">
      <c r="A275" s="93" t="s">
        <v>184</v>
      </c>
      <c r="B275" s="93"/>
      <c r="C275" s="93"/>
    </row>
    <row r="276" spans="1:66" ht="17.25" customHeight="1">
      <c r="A276" s="52"/>
    </row>
    <row r="277" spans="1:66" ht="69" customHeight="1">
      <c r="A277" s="38" t="s">
        <v>161</v>
      </c>
      <c r="B277" s="94" t="s">
        <v>185</v>
      </c>
      <c r="C277" s="94"/>
      <c r="D277" s="94"/>
      <c r="E277" s="94"/>
      <c r="F277" s="38" t="s">
        <v>163</v>
      </c>
      <c r="G277" s="39" t="s">
        <v>164</v>
      </c>
      <c r="H277" s="16" t="s">
        <v>165</v>
      </c>
      <c r="I277" s="38" t="s">
        <v>231</v>
      </c>
      <c r="J277" s="16" t="s">
        <v>166</v>
      </c>
      <c r="K277" s="40" t="s">
        <v>167</v>
      </c>
      <c r="L277" s="40" t="s">
        <v>168</v>
      </c>
      <c r="M277" s="53" t="s">
        <v>186</v>
      </c>
      <c r="N277" s="53" t="s">
        <v>13</v>
      </c>
      <c r="O277" s="41" t="s">
        <v>187</v>
      </c>
      <c r="P277" s="41" t="s">
        <v>229</v>
      </c>
      <c r="BM277" s="1"/>
      <c r="BN277" s="1"/>
    </row>
    <row r="278" spans="1:66" ht="19.5" customHeight="1">
      <c r="A278" s="38" t="s">
        <v>15</v>
      </c>
      <c r="B278" s="88" t="s">
        <v>16</v>
      </c>
      <c r="C278" s="88"/>
      <c r="D278" s="88"/>
      <c r="E278" s="88"/>
      <c r="F278" s="38" t="s">
        <v>17</v>
      </c>
      <c r="G278" s="39" t="s">
        <v>18</v>
      </c>
      <c r="H278" s="13" t="s">
        <v>19</v>
      </c>
      <c r="I278" s="38" t="s">
        <v>20</v>
      </c>
      <c r="J278" s="13" t="s">
        <v>21</v>
      </c>
      <c r="K278" s="40" t="s">
        <v>22</v>
      </c>
      <c r="L278" s="40" t="s">
        <v>23</v>
      </c>
      <c r="M278" s="40" t="s">
        <v>24</v>
      </c>
      <c r="N278" s="40" t="s">
        <v>25</v>
      </c>
      <c r="O278" s="40" t="s">
        <v>26</v>
      </c>
      <c r="P278" s="41" t="s">
        <v>27</v>
      </c>
      <c r="BM278" s="1"/>
      <c r="BN278" s="1"/>
    </row>
    <row r="279" spans="1:66" ht="22.5" customHeight="1">
      <c r="A279" s="38"/>
      <c r="B279" s="90"/>
      <c r="C279" s="90"/>
      <c r="D279" s="90"/>
      <c r="E279" s="90"/>
      <c r="F279" s="68"/>
      <c r="G279" s="39"/>
      <c r="H279" s="16"/>
      <c r="I279" s="38"/>
      <c r="J279" s="16" t="s">
        <v>170</v>
      </c>
      <c r="K279" s="40" t="s">
        <v>171</v>
      </c>
      <c r="L279" s="40" t="s">
        <v>172</v>
      </c>
      <c r="M279" s="40"/>
      <c r="N279" s="40"/>
      <c r="O279" s="40"/>
      <c r="P279" s="41"/>
      <c r="BM279" s="1"/>
      <c r="BN279" s="1"/>
    </row>
    <row r="280" spans="1:66" ht="100.5" customHeight="1">
      <c r="A280" s="42">
        <v>1</v>
      </c>
      <c r="B280" s="95" t="s">
        <v>188</v>
      </c>
      <c r="C280" s="95"/>
      <c r="D280" s="95"/>
      <c r="E280" s="96"/>
      <c r="F280" s="69" t="s">
        <v>189</v>
      </c>
      <c r="G280" s="67">
        <v>18</v>
      </c>
      <c r="H280" s="56"/>
      <c r="I280" s="44">
        <v>0.08</v>
      </c>
      <c r="J280" s="57">
        <f t="shared" ref="J280:J286" si="18">H280*I280+H280</f>
        <v>0</v>
      </c>
      <c r="K280" s="56">
        <f>H280*G280</f>
        <v>0</v>
      </c>
      <c r="L280" s="56">
        <f t="shared" ref="L280:L286" si="19">G280*J280</f>
        <v>0</v>
      </c>
      <c r="M280" s="42"/>
      <c r="N280" s="42"/>
      <c r="O280" s="42"/>
      <c r="P280" s="42"/>
      <c r="BM280" s="1"/>
      <c r="BN280" s="1"/>
    </row>
    <row r="281" spans="1:66" ht="65.25" customHeight="1">
      <c r="A281" s="42">
        <v>2</v>
      </c>
      <c r="B281" s="95" t="s">
        <v>190</v>
      </c>
      <c r="C281" s="95"/>
      <c r="D281" s="95"/>
      <c r="E281" s="96"/>
      <c r="F281" s="69" t="s">
        <v>189</v>
      </c>
      <c r="G281" s="67">
        <v>24</v>
      </c>
      <c r="H281" s="56"/>
      <c r="I281" s="44">
        <v>0.08</v>
      </c>
      <c r="J281" s="57">
        <f t="shared" si="18"/>
        <v>0</v>
      </c>
      <c r="K281" s="56">
        <f>H281*G281</f>
        <v>0</v>
      </c>
      <c r="L281" s="56">
        <f t="shared" si="19"/>
        <v>0</v>
      </c>
      <c r="M281" s="42"/>
      <c r="N281" s="42"/>
      <c r="O281" s="42"/>
      <c r="P281" s="42"/>
      <c r="BM281" s="1"/>
      <c r="BN281" s="1"/>
    </row>
    <row r="282" spans="1:66" ht="98.25" customHeight="1">
      <c r="A282" s="42">
        <v>3</v>
      </c>
      <c r="B282" s="95" t="s">
        <v>191</v>
      </c>
      <c r="C282" s="95"/>
      <c r="D282" s="95"/>
      <c r="E282" s="95"/>
      <c r="F282" s="55" t="s">
        <v>189</v>
      </c>
      <c r="G282" s="42">
        <v>18</v>
      </c>
      <c r="H282" s="56"/>
      <c r="I282" s="44">
        <v>0.08</v>
      </c>
      <c r="J282" s="57">
        <f t="shared" si="18"/>
        <v>0</v>
      </c>
      <c r="K282" s="56">
        <f>H282*G282</f>
        <v>0</v>
      </c>
      <c r="L282" s="56">
        <f t="shared" si="19"/>
        <v>0</v>
      </c>
      <c r="M282" s="42"/>
      <c r="N282" s="42"/>
      <c r="O282" s="42"/>
      <c r="P282" s="42"/>
      <c r="BM282" s="1"/>
      <c r="BN282" s="1"/>
    </row>
    <row r="283" spans="1:66" ht="72" customHeight="1">
      <c r="A283" s="42">
        <v>4</v>
      </c>
      <c r="B283" s="95" t="s">
        <v>192</v>
      </c>
      <c r="C283" s="95"/>
      <c r="D283" s="95"/>
      <c r="E283" s="95"/>
      <c r="F283" s="55" t="s">
        <v>189</v>
      </c>
      <c r="G283" s="42">
        <v>24</v>
      </c>
      <c r="H283" s="56"/>
      <c r="I283" s="44">
        <v>0.08</v>
      </c>
      <c r="J283" s="57">
        <f t="shared" si="18"/>
        <v>0</v>
      </c>
      <c r="K283" s="56">
        <f>G283*H283</f>
        <v>0</v>
      </c>
      <c r="L283" s="56">
        <f t="shared" si="19"/>
        <v>0</v>
      </c>
      <c r="M283" s="42"/>
      <c r="N283" s="42"/>
      <c r="O283" s="42"/>
      <c r="P283" s="42"/>
      <c r="BM283" s="1"/>
      <c r="BN283" s="1"/>
    </row>
    <row r="284" spans="1:66" ht="57.75" customHeight="1">
      <c r="A284" s="42">
        <v>5</v>
      </c>
      <c r="B284" s="95" t="s">
        <v>193</v>
      </c>
      <c r="C284" s="95"/>
      <c r="D284" s="95"/>
      <c r="E284" s="95"/>
      <c r="F284" s="55" t="s">
        <v>189</v>
      </c>
      <c r="G284" s="42">
        <v>3</v>
      </c>
      <c r="H284" s="56"/>
      <c r="I284" s="44">
        <v>0.08</v>
      </c>
      <c r="J284" s="57">
        <f t="shared" si="18"/>
        <v>0</v>
      </c>
      <c r="K284" s="56">
        <f>G284*H284</f>
        <v>0</v>
      </c>
      <c r="L284" s="56">
        <f t="shared" si="19"/>
        <v>0</v>
      </c>
      <c r="M284" s="42"/>
      <c r="N284" s="42"/>
      <c r="O284" s="42"/>
      <c r="P284" s="42"/>
      <c r="BM284" s="1"/>
      <c r="BN284" s="1"/>
    </row>
    <row r="285" spans="1:66" ht="64.5" customHeight="1">
      <c r="A285" s="42">
        <v>6</v>
      </c>
      <c r="B285" s="95" t="s">
        <v>194</v>
      </c>
      <c r="C285" s="95"/>
      <c r="D285" s="95"/>
      <c r="E285" s="95"/>
      <c r="F285" s="55" t="s">
        <v>189</v>
      </c>
      <c r="G285" s="42">
        <v>6</v>
      </c>
      <c r="H285" s="56"/>
      <c r="I285" s="44">
        <v>0.08</v>
      </c>
      <c r="J285" s="57">
        <f t="shared" si="18"/>
        <v>0</v>
      </c>
      <c r="K285" s="56">
        <f>G285*H285</f>
        <v>0</v>
      </c>
      <c r="L285" s="56">
        <f t="shared" si="19"/>
        <v>0</v>
      </c>
      <c r="M285" s="42"/>
      <c r="N285" s="42"/>
      <c r="O285" s="42"/>
      <c r="P285" s="42"/>
      <c r="BM285" s="1"/>
      <c r="BN285" s="1"/>
    </row>
    <row r="286" spans="1:66" ht="247.5" customHeight="1">
      <c r="A286" s="42">
        <v>7</v>
      </c>
      <c r="B286" s="95" t="s">
        <v>195</v>
      </c>
      <c r="C286" s="95"/>
      <c r="D286" s="95"/>
      <c r="E286" s="95"/>
      <c r="F286" s="55" t="s">
        <v>189</v>
      </c>
      <c r="G286" s="42">
        <v>3</v>
      </c>
      <c r="H286" s="56"/>
      <c r="I286" s="44">
        <v>0.08</v>
      </c>
      <c r="J286" s="57">
        <f t="shared" si="18"/>
        <v>0</v>
      </c>
      <c r="K286" s="56">
        <f>H286*G286</f>
        <v>0</v>
      </c>
      <c r="L286" s="56">
        <f t="shared" si="19"/>
        <v>0</v>
      </c>
      <c r="M286" s="42"/>
      <c r="N286" s="42"/>
      <c r="O286" s="42"/>
      <c r="P286" s="42"/>
      <c r="BM286" s="1"/>
      <c r="BN286" s="1"/>
    </row>
    <row r="287" spans="1:66">
      <c r="A287" s="37"/>
      <c r="B287" s="37"/>
      <c r="C287" s="37"/>
      <c r="D287" s="46"/>
      <c r="E287" s="47"/>
      <c r="F287" s="48"/>
      <c r="G287" s="37"/>
      <c r="H287" s="46"/>
      <c r="I287" s="86" t="s">
        <v>61</v>
      </c>
      <c r="J287" s="86"/>
      <c r="K287" s="49">
        <f>SUM(K280:K286)</f>
        <v>0</v>
      </c>
      <c r="L287" s="50">
        <f>SUM(L280:L286)</f>
        <v>0</v>
      </c>
      <c r="M287" s="37"/>
      <c r="N287" s="37"/>
    </row>
    <row r="291" spans="1:66" ht="21" customHeight="1">
      <c r="A291" s="97" t="s">
        <v>196</v>
      </c>
      <c r="B291" s="97"/>
      <c r="C291" s="97"/>
    </row>
    <row r="292" spans="1:66" ht="18" customHeight="1">
      <c r="A292" s="52"/>
    </row>
    <row r="293" spans="1:66" ht="75.75" customHeight="1">
      <c r="A293" s="38" t="s">
        <v>161</v>
      </c>
      <c r="B293" s="94" t="s">
        <v>185</v>
      </c>
      <c r="C293" s="94"/>
      <c r="D293" s="94"/>
      <c r="E293" s="94"/>
      <c r="F293" s="38" t="s">
        <v>163</v>
      </c>
      <c r="G293" s="39" t="s">
        <v>164</v>
      </c>
      <c r="H293" s="16" t="s">
        <v>165</v>
      </c>
      <c r="I293" s="38" t="s">
        <v>230</v>
      </c>
      <c r="J293" s="16" t="s">
        <v>166</v>
      </c>
      <c r="K293" s="40" t="s">
        <v>167</v>
      </c>
      <c r="L293" s="40" t="s">
        <v>168</v>
      </c>
      <c r="M293" s="53" t="s">
        <v>186</v>
      </c>
      <c r="N293" s="53" t="s">
        <v>13</v>
      </c>
      <c r="O293" s="41" t="s">
        <v>187</v>
      </c>
      <c r="P293" s="41" t="s">
        <v>229</v>
      </c>
      <c r="BM293" s="1"/>
      <c r="BN293" s="1"/>
    </row>
    <row r="294" spans="1:66" ht="19.5" customHeight="1">
      <c r="A294" s="38" t="s">
        <v>15</v>
      </c>
      <c r="B294" s="88" t="s">
        <v>16</v>
      </c>
      <c r="C294" s="88"/>
      <c r="D294" s="88"/>
      <c r="E294" s="88"/>
      <c r="F294" s="38" t="s">
        <v>17</v>
      </c>
      <c r="G294" s="39" t="s">
        <v>18</v>
      </c>
      <c r="H294" s="13" t="s">
        <v>19</v>
      </c>
      <c r="I294" s="38" t="s">
        <v>20</v>
      </c>
      <c r="J294" s="13" t="s">
        <v>21</v>
      </c>
      <c r="K294" s="40" t="s">
        <v>22</v>
      </c>
      <c r="L294" s="40" t="s">
        <v>23</v>
      </c>
      <c r="M294" s="40" t="s">
        <v>24</v>
      </c>
      <c r="N294" s="40" t="s">
        <v>25</v>
      </c>
      <c r="O294" s="40" t="s">
        <v>26</v>
      </c>
      <c r="P294" s="41" t="s">
        <v>27</v>
      </c>
      <c r="BM294" s="1"/>
      <c r="BN294" s="1"/>
    </row>
    <row r="295" spans="1:66" ht="18" customHeight="1">
      <c r="A295" s="38"/>
      <c r="B295" s="90"/>
      <c r="C295" s="90"/>
      <c r="D295" s="90"/>
      <c r="E295" s="90"/>
      <c r="F295" s="68"/>
      <c r="G295" s="39"/>
      <c r="H295" s="16"/>
      <c r="I295" s="38"/>
      <c r="J295" s="16" t="s">
        <v>170</v>
      </c>
      <c r="K295" s="40" t="s">
        <v>171</v>
      </c>
      <c r="L295" s="40" t="s">
        <v>172</v>
      </c>
      <c r="M295" s="40"/>
      <c r="N295" s="40"/>
      <c r="O295" s="40"/>
      <c r="P295" s="41"/>
      <c r="BM295" s="1"/>
      <c r="BN295" s="1"/>
    </row>
    <row r="296" spans="1:66" ht="88.5" customHeight="1">
      <c r="A296" s="42">
        <v>1</v>
      </c>
      <c r="B296" s="95" t="s">
        <v>197</v>
      </c>
      <c r="C296" s="95"/>
      <c r="D296" s="95"/>
      <c r="E296" s="96"/>
      <c r="F296" s="69" t="s">
        <v>189</v>
      </c>
      <c r="G296" s="67">
        <v>63</v>
      </c>
      <c r="H296" s="56"/>
      <c r="I296" s="44">
        <v>0.08</v>
      </c>
      <c r="J296" s="57">
        <f>H296*I296+H296</f>
        <v>0</v>
      </c>
      <c r="K296" s="56">
        <f>H296*G296</f>
        <v>0</v>
      </c>
      <c r="L296" s="56">
        <f>G296*J296</f>
        <v>0</v>
      </c>
      <c r="M296" s="42"/>
      <c r="N296" s="42"/>
      <c r="O296" s="42"/>
      <c r="P296" s="42"/>
      <c r="BM296" s="1"/>
      <c r="BN296" s="1"/>
    </row>
    <row r="297" spans="1:66" ht="90" customHeight="1">
      <c r="A297" s="42">
        <v>2</v>
      </c>
      <c r="B297" s="95" t="s">
        <v>198</v>
      </c>
      <c r="C297" s="95"/>
      <c r="D297" s="95"/>
      <c r="E297" s="96"/>
      <c r="F297" s="69" t="s">
        <v>189</v>
      </c>
      <c r="G297" s="67">
        <v>150</v>
      </c>
      <c r="H297" s="56"/>
      <c r="I297" s="44">
        <v>0.08</v>
      </c>
      <c r="J297" s="57">
        <f>H297*I297+H297</f>
        <v>0</v>
      </c>
      <c r="K297" s="56">
        <f>H297*G297</f>
        <v>0</v>
      </c>
      <c r="L297" s="56">
        <f>G297*J297</f>
        <v>0</v>
      </c>
      <c r="M297" s="42"/>
      <c r="N297" s="42"/>
      <c r="O297" s="42"/>
      <c r="P297" s="42"/>
      <c r="BM297" s="1"/>
      <c r="BN297" s="1"/>
    </row>
    <row r="298" spans="1:66" ht="98.25" customHeight="1">
      <c r="A298" s="42">
        <v>3</v>
      </c>
      <c r="B298" s="95" t="s">
        <v>199</v>
      </c>
      <c r="C298" s="95"/>
      <c r="D298" s="95"/>
      <c r="E298" s="96"/>
      <c r="F298" s="69" t="s">
        <v>189</v>
      </c>
      <c r="G298" s="67">
        <v>150</v>
      </c>
      <c r="H298" s="56"/>
      <c r="I298" s="44">
        <v>0.08</v>
      </c>
      <c r="J298" s="57">
        <f>H298*I298+H298</f>
        <v>0</v>
      </c>
      <c r="K298" s="56">
        <f>H298*G298</f>
        <v>0</v>
      </c>
      <c r="L298" s="56">
        <f>G298*J298</f>
        <v>0</v>
      </c>
      <c r="M298" s="42"/>
      <c r="N298" s="42"/>
      <c r="O298" s="42"/>
      <c r="P298" s="42"/>
      <c r="BM298" s="1"/>
      <c r="BN298" s="1"/>
    </row>
    <row r="299" spans="1:66" ht="168.75" customHeight="1">
      <c r="A299" s="42">
        <v>4</v>
      </c>
      <c r="B299" s="95" t="s">
        <v>200</v>
      </c>
      <c r="C299" s="95"/>
      <c r="D299" s="95"/>
      <c r="E299" s="96"/>
      <c r="F299" s="69" t="s">
        <v>189</v>
      </c>
      <c r="G299" s="67">
        <v>60</v>
      </c>
      <c r="H299" s="56"/>
      <c r="I299" s="44">
        <v>0.08</v>
      </c>
      <c r="J299" s="57">
        <f>H299*I299+H299</f>
        <v>0</v>
      </c>
      <c r="K299" s="56">
        <f>G299*H299</f>
        <v>0</v>
      </c>
      <c r="L299" s="56">
        <f>G299*J299</f>
        <v>0</v>
      </c>
      <c r="M299" s="42"/>
      <c r="N299" s="42"/>
      <c r="O299" s="42"/>
      <c r="P299" s="42"/>
      <c r="BM299" s="1"/>
      <c r="BN299" s="1"/>
    </row>
    <row r="300" spans="1:66" ht="122.25" customHeight="1">
      <c r="A300" s="42">
        <v>5</v>
      </c>
      <c r="B300" s="95" t="s">
        <v>201</v>
      </c>
      <c r="C300" s="95"/>
      <c r="D300" s="95"/>
      <c r="E300" s="96"/>
      <c r="F300" s="69" t="s">
        <v>189</v>
      </c>
      <c r="G300" s="67">
        <v>6</v>
      </c>
      <c r="H300" s="56"/>
      <c r="I300" s="44">
        <v>0.08</v>
      </c>
      <c r="J300" s="57">
        <f>H300*I300+H300</f>
        <v>0</v>
      </c>
      <c r="K300" s="56">
        <f>G300*H300</f>
        <v>0</v>
      </c>
      <c r="L300" s="56">
        <f>G300*J300</f>
        <v>0</v>
      </c>
      <c r="M300" s="42"/>
      <c r="N300" s="42"/>
      <c r="O300" s="42"/>
      <c r="P300" s="42"/>
      <c r="BM300" s="1"/>
      <c r="BN300" s="1"/>
    </row>
    <row r="301" spans="1:66">
      <c r="A301" s="37"/>
      <c r="B301" s="37"/>
      <c r="C301" s="37"/>
      <c r="D301" s="46"/>
      <c r="E301" s="47"/>
      <c r="F301" s="48"/>
      <c r="G301" s="37"/>
      <c r="H301" s="46"/>
      <c r="I301" s="86" t="s">
        <v>61</v>
      </c>
      <c r="J301" s="86"/>
      <c r="K301" s="50">
        <f>SUM(K296:K300)</f>
        <v>0</v>
      </c>
      <c r="L301" s="50">
        <f>SUM(L296:L300)</f>
        <v>0</v>
      </c>
      <c r="M301" s="37"/>
      <c r="N301" s="37"/>
    </row>
    <row r="305" spans="1:66" ht="22.5" customHeight="1">
      <c r="A305" s="97" t="s">
        <v>202</v>
      </c>
      <c r="B305" s="97"/>
      <c r="C305" s="97"/>
    </row>
    <row r="306" spans="1:66" ht="18.75" customHeight="1">
      <c r="A306" s="106" t="s">
        <v>232</v>
      </c>
    </row>
    <row r="307" spans="1:66" ht="65.25" customHeight="1">
      <c r="A307" s="38" t="s">
        <v>161</v>
      </c>
      <c r="B307" s="94" t="s">
        <v>185</v>
      </c>
      <c r="C307" s="94"/>
      <c r="D307" s="94"/>
      <c r="E307" s="94"/>
      <c r="F307" s="38" t="s">
        <v>163</v>
      </c>
      <c r="G307" s="39" t="s">
        <v>164</v>
      </c>
      <c r="H307" s="16" t="s">
        <v>165</v>
      </c>
      <c r="I307" s="38" t="s">
        <v>231</v>
      </c>
      <c r="J307" s="16" t="s">
        <v>166</v>
      </c>
      <c r="K307" s="40" t="s">
        <v>167</v>
      </c>
      <c r="L307" s="40" t="s">
        <v>168</v>
      </c>
      <c r="M307" s="53" t="s">
        <v>186</v>
      </c>
      <c r="N307" s="53" t="s">
        <v>13</v>
      </c>
      <c r="O307" s="41" t="s">
        <v>187</v>
      </c>
      <c r="P307" s="41" t="s">
        <v>229</v>
      </c>
      <c r="BM307" s="1"/>
      <c r="BN307" s="1"/>
    </row>
    <row r="308" spans="1:66" ht="21.75" customHeight="1">
      <c r="A308" s="38" t="s">
        <v>15</v>
      </c>
      <c r="B308" s="88" t="s">
        <v>16</v>
      </c>
      <c r="C308" s="88"/>
      <c r="D308" s="88"/>
      <c r="E308" s="88"/>
      <c r="F308" s="68" t="s">
        <v>17</v>
      </c>
      <c r="G308" s="39" t="s">
        <v>18</v>
      </c>
      <c r="H308" s="13" t="s">
        <v>19</v>
      </c>
      <c r="I308" s="38" t="s">
        <v>20</v>
      </c>
      <c r="J308" s="13" t="s">
        <v>21</v>
      </c>
      <c r="K308" s="40" t="s">
        <v>22</v>
      </c>
      <c r="L308" s="40" t="s">
        <v>23</v>
      </c>
      <c r="M308" s="40" t="s">
        <v>24</v>
      </c>
      <c r="N308" s="40" t="s">
        <v>25</v>
      </c>
      <c r="O308" s="40" t="s">
        <v>26</v>
      </c>
      <c r="P308" s="41" t="s">
        <v>27</v>
      </c>
      <c r="BM308" s="1"/>
      <c r="BN308" s="1"/>
    </row>
    <row r="309" spans="1:66">
      <c r="A309" s="38"/>
      <c r="B309" s="90"/>
      <c r="C309" s="90"/>
      <c r="D309" s="90"/>
      <c r="E309" s="90"/>
      <c r="F309" s="108"/>
      <c r="G309" s="107"/>
      <c r="H309" s="16"/>
      <c r="I309" s="38"/>
      <c r="J309" s="16" t="s">
        <v>170</v>
      </c>
      <c r="K309" s="40" t="s">
        <v>171</v>
      </c>
      <c r="L309" s="40" t="s">
        <v>172</v>
      </c>
      <c r="M309" s="40"/>
      <c r="N309" s="40"/>
      <c r="O309" s="40"/>
      <c r="P309" s="41"/>
      <c r="BM309" s="1"/>
      <c r="BN309" s="1"/>
    </row>
    <row r="310" spans="1:66" ht="70.5" customHeight="1">
      <c r="A310" s="42">
        <v>1</v>
      </c>
      <c r="B310" s="95" t="s">
        <v>203</v>
      </c>
      <c r="C310" s="95"/>
      <c r="D310" s="95"/>
      <c r="E310" s="96"/>
      <c r="F310" s="70" t="s">
        <v>204</v>
      </c>
      <c r="G310" s="67">
        <v>2</v>
      </c>
      <c r="H310" s="56"/>
      <c r="I310" s="44">
        <v>0.08</v>
      </c>
      <c r="J310" s="57">
        <f>H310*I310+H310</f>
        <v>0</v>
      </c>
      <c r="K310" s="56">
        <f>H310*G310</f>
        <v>0</v>
      </c>
      <c r="L310" s="56">
        <f>G310*J310</f>
        <v>0</v>
      </c>
      <c r="M310" s="42"/>
      <c r="N310" s="42"/>
      <c r="O310" s="42"/>
      <c r="P310" s="42"/>
      <c r="BM310" s="1"/>
      <c r="BN310" s="1"/>
    </row>
    <row r="311" spans="1:66" ht="72" customHeight="1">
      <c r="A311" s="42">
        <v>2</v>
      </c>
      <c r="B311" s="95" t="s">
        <v>219</v>
      </c>
      <c r="C311" s="95"/>
      <c r="D311" s="95"/>
      <c r="E311" s="95"/>
      <c r="F311" s="105" t="s">
        <v>204</v>
      </c>
      <c r="G311" s="42">
        <v>3</v>
      </c>
      <c r="H311" s="56"/>
      <c r="I311" s="44">
        <v>0.08</v>
      </c>
      <c r="J311" s="57">
        <f>H311*I311+H311</f>
        <v>0</v>
      </c>
      <c r="K311" s="56">
        <f>H311*G311</f>
        <v>0</v>
      </c>
      <c r="L311" s="56">
        <f>G311*J311</f>
        <v>0</v>
      </c>
      <c r="M311" s="42"/>
      <c r="N311" s="42"/>
      <c r="O311" s="42"/>
      <c r="P311" s="42"/>
      <c r="BM311" s="1"/>
      <c r="BN311" s="1"/>
    </row>
    <row r="312" spans="1:66" ht="67.5" customHeight="1">
      <c r="A312" s="42">
        <v>3</v>
      </c>
      <c r="B312" s="95" t="s">
        <v>220</v>
      </c>
      <c r="C312" s="95"/>
      <c r="D312" s="95"/>
      <c r="E312" s="95"/>
      <c r="F312" s="54" t="s">
        <v>204</v>
      </c>
      <c r="G312" s="42">
        <v>1</v>
      </c>
      <c r="H312" s="56"/>
      <c r="I312" s="44">
        <v>0.08</v>
      </c>
      <c r="J312" s="57">
        <f>H312*I312+H312</f>
        <v>0</v>
      </c>
      <c r="K312" s="56">
        <f>H312*G312</f>
        <v>0</v>
      </c>
      <c r="L312" s="56">
        <f>G312*J312</f>
        <v>0</v>
      </c>
      <c r="M312" s="42"/>
      <c r="N312" s="42"/>
      <c r="O312" s="42"/>
      <c r="P312" s="42"/>
      <c r="BM312" s="1"/>
      <c r="BN312" s="1"/>
    </row>
    <row r="313" spans="1:66">
      <c r="A313" s="37"/>
      <c r="B313" s="37"/>
      <c r="C313" s="37"/>
      <c r="D313" s="46"/>
      <c r="E313" s="47"/>
      <c r="F313" s="48"/>
      <c r="G313" s="37"/>
      <c r="H313" s="46"/>
      <c r="I313" s="86" t="s">
        <v>61</v>
      </c>
      <c r="J313" s="86"/>
      <c r="K313" s="49">
        <f>SUM(K310:K312)</f>
        <v>0</v>
      </c>
      <c r="L313" s="50">
        <f>SUM(L310:L312)</f>
        <v>0</v>
      </c>
      <c r="M313" s="37"/>
      <c r="N313" s="37"/>
    </row>
    <row r="318" spans="1:66" ht="20.25" customHeight="1">
      <c r="A318" s="97" t="s">
        <v>205</v>
      </c>
      <c r="B318" s="97"/>
      <c r="C318" s="97"/>
    </row>
    <row r="319" spans="1:66" ht="19.5" customHeight="1">
      <c r="A319" s="52"/>
    </row>
    <row r="320" spans="1:66" ht="70.5" customHeight="1">
      <c r="A320" s="38" t="s">
        <v>161</v>
      </c>
      <c r="B320" s="94" t="s">
        <v>185</v>
      </c>
      <c r="C320" s="94"/>
      <c r="D320" s="94"/>
      <c r="E320" s="94"/>
      <c r="F320" s="38" t="s">
        <v>163</v>
      </c>
      <c r="G320" s="39" t="s">
        <v>164</v>
      </c>
      <c r="H320" s="16" t="s">
        <v>165</v>
      </c>
      <c r="I320" s="38" t="s">
        <v>230</v>
      </c>
      <c r="J320" s="16" t="s">
        <v>166</v>
      </c>
      <c r="K320" s="40" t="s">
        <v>167</v>
      </c>
      <c r="L320" s="40" t="s">
        <v>168</v>
      </c>
      <c r="M320" s="53" t="s">
        <v>186</v>
      </c>
      <c r="N320" s="53" t="s">
        <v>13</v>
      </c>
      <c r="O320" s="41" t="s">
        <v>187</v>
      </c>
      <c r="P320" s="41" t="s">
        <v>229</v>
      </c>
      <c r="BM320" s="1"/>
      <c r="BN320" s="1"/>
    </row>
    <row r="321" spans="1:66" ht="20.25" customHeight="1">
      <c r="A321" s="38" t="s">
        <v>15</v>
      </c>
      <c r="B321" s="88" t="s">
        <v>16</v>
      </c>
      <c r="C321" s="88"/>
      <c r="D321" s="88"/>
      <c r="E321" s="88"/>
      <c r="F321" s="38" t="s">
        <v>17</v>
      </c>
      <c r="G321" s="39" t="s">
        <v>18</v>
      </c>
      <c r="H321" s="13" t="s">
        <v>19</v>
      </c>
      <c r="I321" s="38" t="s">
        <v>20</v>
      </c>
      <c r="J321" s="13" t="s">
        <v>21</v>
      </c>
      <c r="K321" s="40" t="s">
        <v>22</v>
      </c>
      <c r="L321" s="40" t="s">
        <v>23</v>
      </c>
      <c r="M321" s="40" t="s">
        <v>24</v>
      </c>
      <c r="N321" s="40" t="s">
        <v>25</v>
      </c>
      <c r="O321" s="40" t="s">
        <v>26</v>
      </c>
      <c r="P321" s="41" t="s">
        <v>27</v>
      </c>
      <c r="BM321" s="1"/>
      <c r="BN321" s="1"/>
    </row>
    <row r="322" spans="1:66" ht="20.25" customHeight="1">
      <c r="A322" s="38"/>
      <c r="B322" s="90"/>
      <c r="C322" s="90"/>
      <c r="D322" s="90"/>
      <c r="E322" s="90"/>
      <c r="F322" s="68"/>
      <c r="G322" s="39"/>
      <c r="H322" s="16"/>
      <c r="I322" s="38"/>
      <c r="J322" s="16" t="s">
        <v>170</v>
      </c>
      <c r="K322" s="40" t="s">
        <v>171</v>
      </c>
      <c r="L322" s="40" t="s">
        <v>172</v>
      </c>
      <c r="M322" s="40"/>
      <c r="N322" s="40"/>
      <c r="O322" s="40"/>
      <c r="P322" s="41"/>
      <c r="BM322" s="1"/>
      <c r="BN322" s="1"/>
    </row>
    <row r="323" spans="1:66" ht="98.25" customHeight="1">
      <c r="A323" s="42">
        <v>1</v>
      </c>
      <c r="B323" s="95" t="s">
        <v>206</v>
      </c>
      <c r="C323" s="95"/>
      <c r="D323" s="95"/>
      <c r="E323" s="96"/>
      <c r="F323" s="69" t="s">
        <v>189</v>
      </c>
      <c r="G323" s="67">
        <v>3</v>
      </c>
      <c r="H323" s="56"/>
      <c r="I323" s="44">
        <v>0.08</v>
      </c>
      <c r="J323" s="57">
        <f>H323*I323+H323</f>
        <v>0</v>
      </c>
      <c r="K323" s="56">
        <f>H323*G323</f>
        <v>0</v>
      </c>
      <c r="L323" s="56">
        <f>G323*J323</f>
        <v>0</v>
      </c>
      <c r="M323" s="42"/>
      <c r="N323" s="42"/>
      <c r="O323" s="42"/>
      <c r="P323" s="42"/>
      <c r="BM323" s="1"/>
      <c r="BN323" s="1"/>
    </row>
    <row r="324" spans="1:66" ht="75" customHeight="1">
      <c r="A324" s="42">
        <v>2</v>
      </c>
      <c r="B324" s="95" t="s">
        <v>207</v>
      </c>
      <c r="C324" s="95"/>
      <c r="D324" s="95"/>
      <c r="E324" s="96"/>
      <c r="F324" s="69" t="s">
        <v>189</v>
      </c>
      <c r="G324" s="67">
        <v>6</v>
      </c>
      <c r="H324" s="56"/>
      <c r="I324" s="44">
        <v>0.08</v>
      </c>
      <c r="J324" s="57">
        <f>H324*I324+H324</f>
        <v>0</v>
      </c>
      <c r="K324" s="56">
        <f>H324*G324</f>
        <v>0</v>
      </c>
      <c r="L324" s="56">
        <f>G324*J324</f>
        <v>0</v>
      </c>
      <c r="M324" s="42"/>
      <c r="N324" s="42"/>
      <c r="O324" s="42"/>
      <c r="P324" s="42"/>
      <c r="BM324" s="1"/>
      <c r="BN324" s="1"/>
    </row>
    <row r="325" spans="1:66" ht="100.5" customHeight="1">
      <c r="A325" s="42">
        <v>3</v>
      </c>
      <c r="B325" s="95" t="s">
        <v>208</v>
      </c>
      <c r="C325" s="95"/>
      <c r="D325" s="95"/>
      <c r="E325" s="96"/>
      <c r="F325" s="69" t="s">
        <v>189</v>
      </c>
      <c r="G325" s="67">
        <v>3</v>
      </c>
      <c r="H325" s="56"/>
      <c r="I325" s="44">
        <v>0.08</v>
      </c>
      <c r="J325" s="57">
        <f>H325*I325+H325</f>
        <v>0</v>
      </c>
      <c r="K325" s="56">
        <f>H325*G325</f>
        <v>0</v>
      </c>
      <c r="L325" s="56">
        <f>G325*J325</f>
        <v>0</v>
      </c>
      <c r="M325" s="42"/>
      <c r="N325" s="42"/>
      <c r="O325" s="42"/>
      <c r="P325" s="42"/>
      <c r="BM325" s="1"/>
      <c r="BN325" s="1"/>
    </row>
    <row r="326" spans="1:66" ht="79.5" customHeight="1">
      <c r="A326" s="42">
        <v>4</v>
      </c>
      <c r="B326" s="95" t="s">
        <v>209</v>
      </c>
      <c r="C326" s="95"/>
      <c r="D326" s="95"/>
      <c r="E326" s="96"/>
      <c r="F326" s="69" t="s">
        <v>189</v>
      </c>
      <c r="G326" s="67">
        <v>6</v>
      </c>
      <c r="H326" s="56"/>
      <c r="I326" s="44">
        <v>0.08</v>
      </c>
      <c r="J326" s="57">
        <f>H326*I326+H326</f>
        <v>0</v>
      </c>
      <c r="K326" s="56">
        <f>G326*H326</f>
        <v>0</v>
      </c>
      <c r="L326" s="56">
        <f>G326*J326</f>
        <v>0</v>
      </c>
      <c r="M326" s="42"/>
      <c r="N326" s="42"/>
      <c r="O326" s="42"/>
      <c r="P326" s="42"/>
      <c r="BM326" s="1"/>
      <c r="BN326" s="1"/>
    </row>
    <row r="327" spans="1:66">
      <c r="A327" s="37"/>
      <c r="B327" s="37"/>
      <c r="C327" s="37"/>
      <c r="D327" s="46"/>
      <c r="E327" s="47"/>
      <c r="F327" s="48"/>
      <c r="G327" s="37"/>
      <c r="H327" s="46"/>
      <c r="I327" s="86" t="s">
        <v>61</v>
      </c>
      <c r="J327" s="86"/>
      <c r="K327" s="50">
        <f>SUM(K323:K326)</f>
        <v>0</v>
      </c>
      <c r="L327" s="50">
        <f>SUM(L323:L326)</f>
        <v>0</v>
      </c>
      <c r="M327" s="37"/>
      <c r="N327" s="37"/>
    </row>
    <row r="329" spans="1:66" ht="18" customHeight="1"/>
    <row r="332" spans="1:66" ht="95.25" customHeight="1">
      <c r="A332" s="98" t="s">
        <v>226</v>
      </c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66" ht="21" customHeight="1">
      <c r="A333" s="64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1:66" ht="89.25">
      <c r="A334" s="38" t="s">
        <v>161</v>
      </c>
      <c r="B334" s="101" t="s">
        <v>162</v>
      </c>
      <c r="C334" s="101"/>
      <c r="D334" s="101"/>
      <c r="E334" s="101"/>
      <c r="F334" s="38" t="s">
        <v>163</v>
      </c>
      <c r="G334" s="39" t="s">
        <v>164</v>
      </c>
      <c r="H334" s="16" t="s">
        <v>165</v>
      </c>
      <c r="I334" s="38" t="s">
        <v>231</v>
      </c>
      <c r="J334" s="16" t="s">
        <v>166</v>
      </c>
      <c r="K334" s="40" t="s">
        <v>167</v>
      </c>
      <c r="L334" s="40" t="s">
        <v>168</v>
      </c>
      <c r="M334" s="40" t="s">
        <v>169</v>
      </c>
      <c r="N334" s="40" t="s">
        <v>13</v>
      </c>
      <c r="O334" s="41" t="s">
        <v>187</v>
      </c>
      <c r="P334" s="41" t="s">
        <v>229</v>
      </c>
      <c r="BM334" s="1"/>
      <c r="BN334" s="1"/>
    </row>
    <row r="335" spans="1:66">
      <c r="A335" s="38" t="s">
        <v>15</v>
      </c>
      <c r="B335" s="88" t="s">
        <v>16</v>
      </c>
      <c r="C335" s="88"/>
      <c r="D335" s="88"/>
      <c r="E335" s="88"/>
      <c r="F335" s="38" t="s">
        <v>17</v>
      </c>
      <c r="G335" s="39" t="s">
        <v>18</v>
      </c>
      <c r="H335" s="13" t="s">
        <v>19</v>
      </c>
      <c r="I335" s="38" t="s">
        <v>20</v>
      </c>
      <c r="J335" s="13" t="s">
        <v>21</v>
      </c>
      <c r="K335" s="40" t="s">
        <v>22</v>
      </c>
      <c r="L335" s="40" t="s">
        <v>23</v>
      </c>
      <c r="M335" s="40" t="s">
        <v>24</v>
      </c>
      <c r="N335" s="40" t="s">
        <v>25</v>
      </c>
      <c r="O335" s="40" t="s">
        <v>26</v>
      </c>
      <c r="P335" s="41" t="s">
        <v>27</v>
      </c>
      <c r="BM335" s="1"/>
      <c r="BN335" s="1"/>
    </row>
    <row r="336" spans="1:66">
      <c r="A336" s="38"/>
      <c r="B336" s="90"/>
      <c r="C336" s="90"/>
      <c r="D336" s="90"/>
      <c r="E336" s="90"/>
      <c r="F336" s="38"/>
      <c r="G336" s="39"/>
      <c r="H336" s="16"/>
      <c r="I336" s="38"/>
      <c r="J336" s="16" t="s">
        <v>170</v>
      </c>
      <c r="K336" s="40" t="s">
        <v>171</v>
      </c>
      <c r="L336" s="40" t="s">
        <v>172</v>
      </c>
      <c r="M336" s="40"/>
      <c r="N336" s="40"/>
      <c r="O336" s="40"/>
      <c r="P336" s="41"/>
      <c r="BM336" s="1"/>
      <c r="BN336" s="1"/>
    </row>
    <row r="337" spans="1:66" ht="17.25" customHeight="1">
      <c r="A337" s="58">
        <v>1</v>
      </c>
      <c r="B337" s="102" t="s">
        <v>210</v>
      </c>
      <c r="C337" s="102"/>
      <c r="D337" s="102"/>
      <c r="E337" s="102"/>
      <c r="F337" s="58" t="s">
        <v>174</v>
      </c>
      <c r="G337" s="59">
        <v>1</v>
      </c>
      <c r="H337" s="25"/>
      <c r="I337" s="44">
        <v>0.08</v>
      </c>
      <c r="J337" s="25">
        <f>H337*I337+H337</f>
        <v>0</v>
      </c>
      <c r="K337" s="60">
        <f>G337*H337</f>
        <v>0</v>
      </c>
      <c r="L337" s="60">
        <f>G337*J337</f>
        <v>0</v>
      </c>
      <c r="M337" s="40"/>
      <c r="N337" s="40"/>
      <c r="O337" s="40"/>
      <c r="P337" s="41"/>
      <c r="BM337" s="1"/>
      <c r="BN337" s="1"/>
    </row>
    <row r="338" spans="1:66">
      <c r="A338" s="58">
        <v>2</v>
      </c>
      <c r="B338" s="102" t="s">
        <v>211</v>
      </c>
      <c r="C338" s="102"/>
      <c r="D338" s="102"/>
      <c r="E338" s="102"/>
      <c r="F338" s="58" t="s">
        <v>174</v>
      </c>
      <c r="G338" s="59">
        <v>1</v>
      </c>
      <c r="H338" s="25"/>
      <c r="I338" s="44">
        <v>0.08</v>
      </c>
      <c r="J338" s="25">
        <f>H338*I338+H338</f>
        <v>0</v>
      </c>
      <c r="K338" s="60">
        <f>G338*H338</f>
        <v>0</v>
      </c>
      <c r="L338" s="60">
        <f>G338*J338</f>
        <v>0</v>
      </c>
      <c r="M338" s="40"/>
      <c r="N338" s="40"/>
      <c r="O338" s="40"/>
      <c r="P338" s="41"/>
      <c r="BM338" s="1"/>
      <c r="BN338" s="1"/>
    </row>
    <row r="339" spans="1:66">
      <c r="A339" s="42">
        <v>3</v>
      </c>
      <c r="B339" s="91" t="s">
        <v>212</v>
      </c>
      <c r="C339" s="91"/>
      <c r="D339" s="91"/>
      <c r="E339" s="91"/>
      <c r="F339" s="54" t="s">
        <v>174</v>
      </c>
      <c r="G339" s="42">
        <v>1</v>
      </c>
      <c r="H339" s="56"/>
      <c r="I339" s="44">
        <v>0.08</v>
      </c>
      <c r="J339" s="56">
        <f>H339*I339+H339</f>
        <v>0</v>
      </c>
      <c r="K339" s="56">
        <f>G339*H339</f>
        <v>0</v>
      </c>
      <c r="L339" s="56">
        <f>G339*J339</f>
        <v>0</v>
      </c>
      <c r="M339" s="42"/>
      <c r="N339" s="42"/>
      <c r="O339" s="42"/>
      <c r="P339" s="42"/>
      <c r="BM339" s="1"/>
      <c r="BN339" s="1"/>
    </row>
    <row r="340" spans="1:66">
      <c r="A340" s="37"/>
      <c r="B340" s="37"/>
      <c r="C340" s="37"/>
      <c r="D340" s="46"/>
      <c r="E340" s="47"/>
      <c r="F340" s="48"/>
      <c r="G340" s="37"/>
      <c r="H340" s="46"/>
      <c r="I340" s="86" t="s">
        <v>61</v>
      </c>
      <c r="J340" s="86"/>
      <c r="K340" s="49">
        <f>SUM(K337:K339)</f>
        <v>0</v>
      </c>
      <c r="L340" s="50">
        <f>SUM(L337:L339)</f>
        <v>0</v>
      </c>
      <c r="M340" s="37"/>
      <c r="N340" s="37"/>
    </row>
    <row r="344" spans="1:66" ht="20.25" customHeight="1">
      <c r="A344" s="97" t="s">
        <v>213</v>
      </c>
      <c r="B344" s="97"/>
      <c r="C344" s="97"/>
    </row>
    <row r="345" spans="1:66" ht="23.25" customHeight="1">
      <c r="A345" s="52"/>
    </row>
    <row r="346" spans="1:66" ht="78" customHeight="1">
      <c r="A346" s="38" t="s">
        <v>161</v>
      </c>
      <c r="B346" s="94" t="s">
        <v>185</v>
      </c>
      <c r="C346" s="94"/>
      <c r="D346" s="94"/>
      <c r="E346" s="94"/>
      <c r="F346" s="38" t="s">
        <v>163</v>
      </c>
      <c r="G346" s="39" t="s">
        <v>164</v>
      </c>
      <c r="H346" s="16" t="s">
        <v>165</v>
      </c>
      <c r="I346" s="38" t="s">
        <v>230</v>
      </c>
      <c r="J346" s="16" t="s">
        <v>166</v>
      </c>
      <c r="K346" s="40" t="s">
        <v>167</v>
      </c>
      <c r="L346" s="40" t="s">
        <v>168</v>
      </c>
      <c r="M346" s="53" t="s">
        <v>186</v>
      </c>
      <c r="N346" s="53" t="s">
        <v>13</v>
      </c>
      <c r="O346" s="41" t="s">
        <v>187</v>
      </c>
      <c r="P346" s="41" t="s">
        <v>229</v>
      </c>
      <c r="BM346" s="1"/>
      <c r="BN346" s="1"/>
    </row>
    <row r="347" spans="1:66" ht="19.5" customHeight="1">
      <c r="A347" s="38" t="s">
        <v>15</v>
      </c>
      <c r="B347" s="88" t="s">
        <v>16</v>
      </c>
      <c r="C347" s="88"/>
      <c r="D347" s="88"/>
      <c r="E347" s="88"/>
      <c r="F347" s="38" t="s">
        <v>17</v>
      </c>
      <c r="G347" s="39" t="s">
        <v>18</v>
      </c>
      <c r="H347" s="13" t="s">
        <v>19</v>
      </c>
      <c r="I347" s="38" t="s">
        <v>20</v>
      </c>
      <c r="J347" s="13" t="s">
        <v>21</v>
      </c>
      <c r="K347" s="40" t="s">
        <v>22</v>
      </c>
      <c r="L347" s="40" t="s">
        <v>23</v>
      </c>
      <c r="M347" s="40" t="s">
        <v>24</v>
      </c>
      <c r="N347" s="40" t="s">
        <v>25</v>
      </c>
      <c r="O347" s="40" t="s">
        <v>26</v>
      </c>
      <c r="P347" s="41" t="s">
        <v>27</v>
      </c>
      <c r="BM347" s="1"/>
      <c r="BN347" s="1"/>
    </row>
    <row r="348" spans="1:66" ht="18" customHeight="1">
      <c r="A348" s="38"/>
      <c r="B348" s="90"/>
      <c r="C348" s="90"/>
      <c r="D348" s="90"/>
      <c r="E348" s="90"/>
      <c r="F348" s="68"/>
      <c r="G348" s="39"/>
      <c r="H348" s="16"/>
      <c r="I348" s="38"/>
      <c r="J348" s="16" t="s">
        <v>170</v>
      </c>
      <c r="K348" s="40" t="s">
        <v>171</v>
      </c>
      <c r="L348" s="40" t="s">
        <v>172</v>
      </c>
      <c r="M348" s="40"/>
      <c r="N348" s="40"/>
      <c r="O348" s="40"/>
      <c r="P348" s="41"/>
      <c r="BM348" s="1"/>
      <c r="BN348" s="1"/>
    </row>
    <row r="349" spans="1:66" ht="181.5" customHeight="1">
      <c r="A349" s="42">
        <v>1</v>
      </c>
      <c r="B349" s="91" t="s">
        <v>214</v>
      </c>
      <c r="C349" s="91"/>
      <c r="D349" s="91"/>
      <c r="E349" s="100"/>
      <c r="F349" s="69" t="s">
        <v>189</v>
      </c>
      <c r="G349" s="67">
        <v>2</v>
      </c>
      <c r="H349" s="56"/>
      <c r="I349" s="44">
        <v>0.08</v>
      </c>
      <c r="J349" s="57">
        <f>H349*I349+H349</f>
        <v>0</v>
      </c>
      <c r="K349" s="56">
        <f>H349*G349</f>
        <v>0</v>
      </c>
      <c r="L349" s="56">
        <f>G349*J349</f>
        <v>0</v>
      </c>
      <c r="M349" s="42"/>
      <c r="N349" s="42"/>
      <c r="O349" s="42"/>
      <c r="P349" s="42"/>
      <c r="BM349" s="1"/>
      <c r="BN349" s="1"/>
    </row>
    <row r="350" spans="1:66" ht="184.5" customHeight="1">
      <c r="A350" s="42">
        <v>2</v>
      </c>
      <c r="B350" s="91" t="s">
        <v>215</v>
      </c>
      <c r="C350" s="91"/>
      <c r="D350" s="91"/>
      <c r="E350" s="100"/>
      <c r="F350" s="69" t="s">
        <v>189</v>
      </c>
      <c r="G350" s="67">
        <v>2</v>
      </c>
      <c r="H350" s="56"/>
      <c r="I350" s="44">
        <v>0.08</v>
      </c>
      <c r="J350" s="57">
        <f>H350*I350+H350</f>
        <v>0</v>
      </c>
      <c r="K350" s="56">
        <f>H350*G350</f>
        <v>0</v>
      </c>
      <c r="L350" s="56">
        <f>G350*J350</f>
        <v>0</v>
      </c>
      <c r="M350" s="42"/>
      <c r="N350" s="42"/>
      <c r="O350" s="42"/>
      <c r="P350" s="42"/>
      <c r="BM350" s="1"/>
      <c r="BN350" s="1"/>
    </row>
    <row r="351" spans="1:66" ht="102.75" customHeight="1">
      <c r="A351" s="42">
        <v>3</v>
      </c>
      <c r="B351" s="91" t="s">
        <v>216</v>
      </c>
      <c r="C351" s="91"/>
      <c r="D351" s="91"/>
      <c r="E351" s="100"/>
      <c r="F351" s="69" t="s">
        <v>189</v>
      </c>
      <c r="G351" s="67">
        <v>2</v>
      </c>
      <c r="H351" s="56"/>
      <c r="I351" s="44">
        <v>0.08</v>
      </c>
      <c r="J351" s="57">
        <f>H351*I351+H351</f>
        <v>0</v>
      </c>
      <c r="K351" s="56">
        <f>H351*G351</f>
        <v>0</v>
      </c>
      <c r="L351" s="56">
        <f>G351*J351</f>
        <v>0</v>
      </c>
      <c r="M351" s="42"/>
      <c r="N351" s="42"/>
      <c r="O351" s="42"/>
      <c r="P351" s="42"/>
      <c r="BM351" s="1"/>
      <c r="BN351" s="1"/>
    </row>
    <row r="352" spans="1:66" ht="106.5" customHeight="1">
      <c r="A352" s="42">
        <v>4</v>
      </c>
      <c r="B352" s="91" t="s">
        <v>217</v>
      </c>
      <c r="C352" s="91"/>
      <c r="D352" s="91"/>
      <c r="E352" s="100"/>
      <c r="F352" s="69" t="s">
        <v>189</v>
      </c>
      <c r="G352" s="67">
        <v>1</v>
      </c>
      <c r="H352" s="56"/>
      <c r="I352" s="44">
        <v>0.08</v>
      </c>
      <c r="J352" s="57">
        <f>H352*I352+H352</f>
        <v>0</v>
      </c>
      <c r="K352" s="56">
        <f>G352*H352</f>
        <v>0</v>
      </c>
      <c r="L352" s="56">
        <f>G352*J352</f>
        <v>0</v>
      </c>
      <c r="M352" s="42"/>
      <c r="N352" s="42"/>
      <c r="O352" s="42"/>
      <c r="P352" s="42"/>
      <c r="BM352" s="1"/>
      <c r="BN352" s="1"/>
    </row>
    <row r="353" spans="1:66" ht="102.75" customHeight="1">
      <c r="A353" s="42">
        <v>5</v>
      </c>
      <c r="B353" s="91" t="s">
        <v>225</v>
      </c>
      <c r="C353" s="91"/>
      <c r="D353" s="91"/>
      <c r="E353" s="100"/>
      <c r="F353" s="69" t="s">
        <v>189</v>
      </c>
      <c r="G353" s="67">
        <v>12</v>
      </c>
      <c r="H353" s="56"/>
      <c r="I353" s="44">
        <v>0.08</v>
      </c>
      <c r="J353" s="57">
        <f>H353*I353+H353</f>
        <v>0</v>
      </c>
      <c r="K353" s="56">
        <f>G353*H353</f>
        <v>0</v>
      </c>
      <c r="L353" s="56">
        <f>G353*J353</f>
        <v>0</v>
      </c>
      <c r="M353" s="42"/>
      <c r="N353" s="42"/>
      <c r="O353" s="42"/>
      <c r="P353" s="42"/>
      <c r="BM353" s="1"/>
      <c r="BN353" s="1"/>
    </row>
    <row r="354" spans="1:66">
      <c r="A354" s="37"/>
      <c r="B354" s="37"/>
      <c r="C354" s="37"/>
      <c r="D354" s="46"/>
      <c r="E354" s="47"/>
      <c r="F354" s="48"/>
      <c r="G354" s="37"/>
      <c r="H354" s="46"/>
      <c r="I354" s="86" t="s">
        <v>61</v>
      </c>
      <c r="J354" s="86"/>
      <c r="K354" s="50">
        <f>SUM(K349:K353)</f>
        <v>0</v>
      </c>
      <c r="L354" s="50">
        <f>SUM(L349:L353)</f>
        <v>0</v>
      </c>
      <c r="M354" s="37"/>
      <c r="N354" s="37"/>
    </row>
    <row r="356" spans="1:66" ht="15" customHeight="1"/>
    <row r="357" spans="1:66" ht="16.5" customHeight="1"/>
    <row r="358" spans="1:66" ht="15" customHeight="1"/>
    <row r="359" spans="1:66" ht="23.25" customHeight="1">
      <c r="A359" s="51"/>
      <c r="B359" s="51"/>
      <c r="C359" s="51"/>
      <c r="D359" s="46"/>
      <c r="E359" s="47"/>
      <c r="F359" s="48"/>
      <c r="G359" s="37"/>
      <c r="H359" s="37"/>
      <c r="I359" s="47"/>
      <c r="J359" s="47"/>
      <c r="K359" s="37"/>
      <c r="L359" s="37"/>
      <c r="M359" s="37"/>
      <c r="N359" s="37"/>
    </row>
    <row r="360" spans="1:66" ht="90.75" customHeight="1">
      <c r="A360" s="103" t="s">
        <v>227</v>
      </c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</row>
    <row r="361" spans="1:66" ht="14.25" customHeight="1"/>
    <row r="362" spans="1:66" ht="89.25">
      <c r="A362" s="38" t="s">
        <v>161</v>
      </c>
      <c r="B362" s="104" t="s">
        <v>162</v>
      </c>
      <c r="C362" s="104"/>
      <c r="D362" s="104"/>
      <c r="E362" s="104"/>
      <c r="F362" s="38" t="s">
        <v>163</v>
      </c>
      <c r="G362" s="39" t="s">
        <v>164</v>
      </c>
      <c r="H362" s="16" t="s">
        <v>165</v>
      </c>
      <c r="I362" s="38" t="s">
        <v>231</v>
      </c>
      <c r="J362" s="16" t="s">
        <v>166</v>
      </c>
      <c r="K362" s="40" t="s">
        <v>167</v>
      </c>
      <c r="L362" s="40" t="s">
        <v>168</v>
      </c>
      <c r="M362" s="40" t="s">
        <v>169</v>
      </c>
      <c r="N362" s="40" t="s">
        <v>13</v>
      </c>
      <c r="O362" s="41" t="s">
        <v>187</v>
      </c>
      <c r="P362" s="41" t="s">
        <v>229</v>
      </c>
      <c r="BM362" s="1"/>
      <c r="BN362" s="1"/>
    </row>
    <row r="363" spans="1:66">
      <c r="A363" s="38" t="s">
        <v>15</v>
      </c>
      <c r="B363" s="88" t="s">
        <v>16</v>
      </c>
      <c r="C363" s="88"/>
      <c r="D363" s="88"/>
      <c r="E363" s="88"/>
      <c r="F363" s="38" t="s">
        <v>17</v>
      </c>
      <c r="G363" s="39" t="s">
        <v>18</v>
      </c>
      <c r="H363" s="13" t="s">
        <v>19</v>
      </c>
      <c r="I363" s="38" t="s">
        <v>20</v>
      </c>
      <c r="J363" s="13" t="s">
        <v>21</v>
      </c>
      <c r="K363" s="40" t="s">
        <v>22</v>
      </c>
      <c r="L363" s="40" t="s">
        <v>23</v>
      </c>
      <c r="M363" s="40" t="s">
        <v>24</v>
      </c>
      <c r="N363" s="40" t="s">
        <v>25</v>
      </c>
      <c r="O363" s="40" t="s">
        <v>26</v>
      </c>
      <c r="P363" s="41" t="s">
        <v>27</v>
      </c>
      <c r="BM363" s="1"/>
      <c r="BN363" s="1"/>
    </row>
    <row r="364" spans="1:66">
      <c r="A364" s="38"/>
      <c r="B364" s="90"/>
      <c r="C364" s="90"/>
      <c r="D364" s="90"/>
      <c r="E364" s="90"/>
      <c r="F364" s="68"/>
      <c r="G364" s="39"/>
      <c r="H364" s="16"/>
      <c r="I364" s="38"/>
      <c r="J364" s="16" t="s">
        <v>170</v>
      </c>
      <c r="K364" s="40" t="s">
        <v>171</v>
      </c>
      <c r="L364" s="40" t="s">
        <v>172</v>
      </c>
      <c r="M364" s="40"/>
      <c r="N364" s="40"/>
      <c r="O364" s="40"/>
      <c r="P364" s="41"/>
      <c r="BM364" s="1"/>
      <c r="BN364" s="1"/>
    </row>
    <row r="365" spans="1:66" ht="55.5" customHeight="1">
      <c r="A365" s="42">
        <v>1</v>
      </c>
      <c r="B365" s="91" t="s">
        <v>218</v>
      </c>
      <c r="C365" s="91"/>
      <c r="D365" s="91"/>
      <c r="E365" s="100"/>
      <c r="F365" s="70" t="s">
        <v>204</v>
      </c>
      <c r="G365" s="67">
        <v>1</v>
      </c>
      <c r="H365" s="56"/>
      <c r="I365" s="44">
        <v>0.08</v>
      </c>
      <c r="J365" s="57">
        <f>H365*I365+H365</f>
        <v>0</v>
      </c>
      <c r="K365" s="56">
        <f>H365*G365</f>
        <v>0</v>
      </c>
      <c r="L365" s="56">
        <f>G365*J365</f>
        <v>0</v>
      </c>
      <c r="M365" s="42"/>
      <c r="N365" s="42"/>
      <c r="O365" s="42"/>
      <c r="P365" s="42"/>
      <c r="BM365" s="1"/>
      <c r="BN365" s="1"/>
    </row>
    <row r="366" spans="1:66">
      <c r="A366" s="37"/>
      <c r="B366" s="37"/>
      <c r="C366" s="37"/>
      <c r="D366" s="46"/>
      <c r="E366" s="47"/>
      <c r="F366" s="48"/>
      <c r="G366" s="37"/>
      <c r="H366" s="46"/>
      <c r="I366" s="86" t="s">
        <v>61</v>
      </c>
      <c r="J366" s="86"/>
      <c r="K366" s="49">
        <f>SUM(K365:K365)</f>
        <v>0</v>
      </c>
      <c r="L366" s="50">
        <f>SUM(L365:L365)</f>
        <v>0</v>
      </c>
      <c r="M366" s="37"/>
      <c r="N366" s="37"/>
    </row>
    <row r="370" spans="2:15" ht="14.25" customHeight="1"/>
    <row r="373" spans="2:1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</sheetData>
  <mergeCells count="144">
    <mergeCell ref="A360:N360"/>
    <mergeCell ref="B362:E362"/>
    <mergeCell ref="B363:E363"/>
    <mergeCell ref="B364:E364"/>
    <mergeCell ref="B365:E365"/>
    <mergeCell ref="I366:J366"/>
    <mergeCell ref="B350:E350"/>
    <mergeCell ref="B351:E351"/>
    <mergeCell ref="B352:E352"/>
    <mergeCell ref="B353:E353"/>
    <mergeCell ref="I354:J354"/>
    <mergeCell ref="A332:N332"/>
    <mergeCell ref="I340:J340"/>
    <mergeCell ref="A344:C344"/>
    <mergeCell ref="B346:E346"/>
    <mergeCell ref="B347:E347"/>
    <mergeCell ref="B348:E348"/>
    <mergeCell ref="B349:E349"/>
    <mergeCell ref="B334:E334"/>
    <mergeCell ref="B335:E335"/>
    <mergeCell ref="B336:E336"/>
    <mergeCell ref="B337:E337"/>
    <mergeCell ref="B338:E338"/>
    <mergeCell ref="B339:E339"/>
    <mergeCell ref="B324:E324"/>
    <mergeCell ref="B325:E325"/>
    <mergeCell ref="B326:E326"/>
    <mergeCell ref="I327:J327"/>
    <mergeCell ref="I313:J313"/>
    <mergeCell ref="A318:C318"/>
    <mergeCell ref="B320:E320"/>
    <mergeCell ref="B321:E321"/>
    <mergeCell ref="B322:E322"/>
    <mergeCell ref="B323:E323"/>
    <mergeCell ref="B307:E307"/>
    <mergeCell ref="B308:E308"/>
    <mergeCell ref="B309:E309"/>
    <mergeCell ref="B310:E310"/>
    <mergeCell ref="B311:E311"/>
    <mergeCell ref="B312:E312"/>
    <mergeCell ref="B297:E297"/>
    <mergeCell ref="B298:E298"/>
    <mergeCell ref="B299:E299"/>
    <mergeCell ref="B300:E300"/>
    <mergeCell ref="I301:J301"/>
    <mergeCell ref="A305:C305"/>
    <mergeCell ref="I287:J287"/>
    <mergeCell ref="A291:C291"/>
    <mergeCell ref="B293:E293"/>
    <mergeCell ref="B294:E294"/>
    <mergeCell ref="B295:E295"/>
    <mergeCell ref="B296:E296"/>
    <mergeCell ref="B281:E281"/>
    <mergeCell ref="B282:E282"/>
    <mergeCell ref="B283:E283"/>
    <mergeCell ref="B284:E284"/>
    <mergeCell ref="B285:E285"/>
    <mergeCell ref="B286:E286"/>
    <mergeCell ref="I270:J270"/>
    <mergeCell ref="A275:C275"/>
    <mergeCell ref="B277:E277"/>
    <mergeCell ref="B278:E278"/>
    <mergeCell ref="B279:E279"/>
    <mergeCell ref="B280:E280"/>
    <mergeCell ref="I259:J259"/>
    <mergeCell ref="A264:C264"/>
    <mergeCell ref="B266:E266"/>
    <mergeCell ref="B267:E267"/>
    <mergeCell ref="B268:E268"/>
    <mergeCell ref="B269:E269"/>
    <mergeCell ref="A252:C252"/>
    <mergeCell ref="B254:E254"/>
    <mergeCell ref="B255:E255"/>
    <mergeCell ref="B256:E256"/>
    <mergeCell ref="B257:E257"/>
    <mergeCell ref="B258:E258"/>
    <mergeCell ref="B242:E242"/>
    <mergeCell ref="B243:E243"/>
    <mergeCell ref="B244:E244"/>
    <mergeCell ref="B245:E245"/>
    <mergeCell ref="B246:E246"/>
    <mergeCell ref="I247:J247"/>
    <mergeCell ref="I218:J218"/>
    <mergeCell ref="K218:L218"/>
    <mergeCell ref="A224:N224"/>
    <mergeCell ref="A238:N238"/>
    <mergeCell ref="B240:E240"/>
    <mergeCell ref="B241:E241"/>
    <mergeCell ref="B216:D216"/>
    <mergeCell ref="I216:J216"/>
    <mergeCell ref="K216:L216"/>
    <mergeCell ref="B217:D217"/>
    <mergeCell ref="I217:J217"/>
    <mergeCell ref="K217:L217"/>
    <mergeCell ref="A212:C212"/>
    <mergeCell ref="B214:D214"/>
    <mergeCell ref="I214:J214"/>
    <mergeCell ref="K214:L214"/>
    <mergeCell ref="B215:D215"/>
    <mergeCell ref="I215:J215"/>
    <mergeCell ref="K215:L215"/>
    <mergeCell ref="B188:D188"/>
    <mergeCell ref="I188:J188"/>
    <mergeCell ref="K188:L188"/>
    <mergeCell ref="I189:J189"/>
    <mergeCell ref="K189:L189"/>
    <mergeCell ref="A194:N194"/>
    <mergeCell ref="B186:D186"/>
    <mergeCell ref="I186:J186"/>
    <mergeCell ref="K186:L186"/>
    <mergeCell ref="B187:D187"/>
    <mergeCell ref="I187:J187"/>
    <mergeCell ref="K187:L187"/>
    <mergeCell ref="I177:J177"/>
    <mergeCell ref="K177:L177"/>
    <mergeCell ref="A183:C183"/>
    <mergeCell ref="B185:D185"/>
    <mergeCell ref="I185:J185"/>
    <mergeCell ref="K185:L185"/>
    <mergeCell ref="B175:D175"/>
    <mergeCell ref="I175:J175"/>
    <mergeCell ref="K175:L175"/>
    <mergeCell ref="B176:D176"/>
    <mergeCell ref="I176:J176"/>
    <mergeCell ref="K176:L176"/>
    <mergeCell ref="B173:D173"/>
    <mergeCell ref="I173:J173"/>
    <mergeCell ref="K173:L173"/>
    <mergeCell ref="B174:D174"/>
    <mergeCell ref="I174:J174"/>
    <mergeCell ref="K174:L174"/>
    <mergeCell ref="A107:N107"/>
    <mergeCell ref="A124:N124"/>
    <mergeCell ref="A137:N137"/>
    <mergeCell ref="A170:N170"/>
    <mergeCell ref="B172:D172"/>
    <mergeCell ref="I172:J172"/>
    <mergeCell ref="K172:L172"/>
    <mergeCell ref="A2:N2"/>
    <mergeCell ref="A25:N25"/>
    <mergeCell ref="A44:N44"/>
    <mergeCell ref="A63:N63"/>
    <mergeCell ref="A82:N82"/>
    <mergeCell ref="A94:N94"/>
  </mergeCells>
  <pageMargins left="0" right="0" top="0.39370078740157483" bottom="0.39370078740157483" header="0" footer="0"/>
  <pageSetup paperSize="9" fitToWidth="0" fitToHeight="0" pageOrder="overThenDown" orientation="landscape" useFirstPageNumber="1" r:id="rId1"/>
  <headerFooter>
    <oddHeader xml:space="preserve">&amp;CZałącznik nr 1 EK-ZZ/ZP/261.51.D.2023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Babicz Michał</dc:creator>
  <cp:lastModifiedBy>Nawłatyna Joanna</cp:lastModifiedBy>
  <cp:revision>70</cp:revision>
  <cp:lastPrinted>2023-10-05T08:12:24Z</cp:lastPrinted>
  <dcterms:created xsi:type="dcterms:W3CDTF">2017-10-20T23:41:04Z</dcterms:created>
  <dcterms:modified xsi:type="dcterms:W3CDTF">2023-10-30T09:40:57Z</dcterms:modified>
</cp:coreProperties>
</file>