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tabRatio="500" activeTab="3"/>
  </bookViews>
  <sheets>
    <sheet name="Zadanie 1" sheetId="1" r:id="rId1"/>
    <sheet name="Zadanie 2" sheetId="2" r:id="rId2"/>
    <sheet name="Zadanie 3" sheetId="3" r:id="rId3"/>
    <sheet name="Zadanie 4" sheetId="4" r:id="rId4"/>
  </sheets>
  <definedNames/>
  <calcPr fullCalcOnLoad="1"/>
</workbook>
</file>

<file path=xl/sharedStrings.xml><?xml version="1.0" encoding="utf-8"?>
<sst xmlns="http://schemas.openxmlformats.org/spreadsheetml/2006/main" count="216" uniqueCount="96">
  <si>
    <t>Lp.</t>
  </si>
  <si>
    <t>Przedmiot zamówienia</t>
  </si>
  <si>
    <t>j.m.</t>
  </si>
  <si>
    <t>Cena jednostkowa netto PLN  za szt./op.</t>
  </si>
  <si>
    <t>Wartość netto PLN</t>
  </si>
  <si>
    <t>Stawka VAT</t>
  </si>
  <si>
    <t>Wartość brutto PLN</t>
  </si>
  <si>
    <t>Szt.</t>
  </si>
  <si>
    <t>rolka</t>
  </si>
  <si>
    <t>szt.</t>
  </si>
  <si>
    <t>XXX</t>
  </si>
  <si>
    <t>Szacowana ilość</t>
  </si>
  <si>
    <t>Ilość oferowanych opakowań</t>
  </si>
  <si>
    <t>Nazwa zaoferowanego produktu/Wielkość oferowanego opakowania/Producent/nr katalogowy - jeśli dotyczy</t>
  </si>
  <si>
    <t>RAZEM</t>
  </si>
  <si>
    <t>Fartuch higieniczny, wykonany z lekkiej przepuszczającej powietrze włókniny o gramaturze 20-30g/m², niepylącej; krój zapewniający swobodę ruchów, wiązany z tyłu na troki (jeden na karku, drugi w tali), rękawy fartucha zakończone gumką lub mankietem,  rozmiar XL, Oznakowanie CE op.a'10szt.</t>
  </si>
  <si>
    <t>op.</t>
  </si>
  <si>
    <t>Fartuch chirurgiczny sterylny jednorazowego użytku: posiadający znak CE, wykonany z włókniny typu SMS o gramaturze min. 35g/m², rozmiar XL, nieprzepuszczalny dla penetracji płynów, odporny na przedziurawienie i przedarcie,  wykonany z materiału nietkanego, miękkiego, przepuszczającego powietrze, całkowicie zakrywający plecy (poły zachodzące na siebie), wiązany z przodu lub boku, mankiety długie (minimum 5-6 cm), wykonane z dzianiny, ściśle przylegające do skóry w okolicy nadgarstka, długi okres sterylności ( min. 1 rok od daty dostawy)</t>
  </si>
  <si>
    <r>
      <t xml:space="preserve">Czepek operacyjny w formie beretu, lekki z nieuciskającą czoła gumką, 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Oznakowanie CE. Pakowane w kartoniki gwarantujące higieniczne przechowywanie i wyjmowanie. Op.a'100szt.</t>
    </r>
  </si>
  <si>
    <t>Maska chirurgiczna wykonana z trzech warstw włókien, wyposażona w długą, wbudowaną wkładkę, która ułatwia dopasowanie maski do twarzy, włóknina od strony twarzowej nie posiadająca mikrowłosków, na gumce, Oznakowanie CE. Pakowane w kartoniki gwarantujące higieniczne przechowywanie i wyjmowanie, kartonowe op.a’50szt.</t>
  </si>
  <si>
    <t>Serweta nieprzylepna sterylna 75cmx90cm: posiadająca minimum 2 warstwy, gramatura 55-60g/m², odporna na penetrację płynów, odporne na przedziurawienie i przedarcie, wykonane z absorbcyjnej włókniny barierowej, nie zawierające celulozy, posiadające oznaczenie CE, tolerancja rozmiaru +/- 10 cm</t>
  </si>
  <si>
    <t>Serweta nieprzylepna sterylna 40-60x50-60cm: posiadające minimum 2 warstwy, gramatura 55-60g/m², odporne na penetrację płynów, odporne na przedziurawienie i przedarcie (na sucho i mokro), wykonane z absorpcyjnej włókniny barierowej, nie zawierające celulozy, zapakowane w wielowarstwowe opakowania transportowe, posiadające oznaczenie CE</t>
  </si>
  <si>
    <t>Przescieradło jednorazowe włókniowe 150-160 x 200-210 cm. Op.a'10szt.</t>
  </si>
  <si>
    <t>Pościel jednorazowa włókniowa. Poszewka na poduszkę 70 x 80 cm, kołdrę i prześcieradło 150-160 x 200-210 cm.</t>
  </si>
  <si>
    <t>Kombinezon – ochronny jednorazowego użytku, kolor biały, pakowany pojedynczo
Chroniący przed czynnikami infekcyjnymi
Rozmiary L, XL, XXL, XXXL lub uniwersalny
Zgodny z aktualnymi normami w tym zakresie (Zgodny z normami: EN ISO 13688:2013 , EN 14605:2005+A1:2009, EN ISO 13982-1:2004+A1:2010, EN13034:2005+A1:2009 dotyczy ochrony przed chemią,  EN 1149-5:2008 odprowadzanie ładunku elektrostatycznego przez odzież ochronną EN 14325:2004- standard EN 14126)
 Szczegółowe wymagania dotyczące odzieży chroniącej przed czynnikami infekcyjnymi precyzuje PN-EN 14126:2005 [3] (równoważna EN 14126:2003 z poprawką EN 14126:2003/AC:2004), która obejmuje swoim zakresem wymagania dotyczące: odporności na przenikanie czynników infekcyjnych i właściwości mechanicznych materiałów odzieży, szczelności szwów, oraz całego ubioru - w zależności od typu odzieży.
Materiał spunbond laminowany folią mikroporowatą, Gramatura min. 60g/m2</t>
  </si>
  <si>
    <t>Półmaska filtrująca antywirusowa FFP3 z zaworem zgodna z normami i certyfikatmi: PN-EN 149:2001+A1:2010 (EN 149:2001+A1:2009); CE. Op.a'5szt.</t>
  </si>
  <si>
    <t>Ubranie operacyjne jednorazowe, niejałowy komplet chirurgiczny składający się z bluzy i spodni, nogawki spodni bez ściągaczy, bluza wycięta pod szyją w kształcie litery V, wykończenie lamówką, wykonane z miękkiej włókniny polipropylenowej.
Kolor niebieski. Rozmiar: S - XXL</t>
  </si>
  <si>
    <t>Strzykawki 2 ml - Sterylne, jednorazowego użytku, dwuczęściowe, zakończenie typu Luer, wykonane z polipropylenu/polietylenu, płynny przesuw tłoka, dobrze czytelna i niezmywalna skala co 0,1ml, zabezpieczenie przed wysunięciem tłoka, pakowane indywidualnie,  Oznakowanie CE. Op.a‘100szt.</t>
  </si>
  <si>
    <t>Strzykawki 5 ml - Sterylne, jednorazowego użytku, dwuczęściowe, zakończenie typu Luer, wykonane z polipropylenu/polietylenu, płynny przesuw tłoka, dobrze czytelna i niezmywalna skala co 0,2ml, zabezpieczenie przed wysunięciem tłoka, pakowane indywidualnie. Oznakowanie CE. Op.a‘100szt.</t>
  </si>
  <si>
    <t>Strzykawki 10 ml - Sterylne, jednorazowego użytku, dwuczęściowe, zakończenie typu Luer, wykonane z polipropylenu/polietylenu, płynny przesuw tłoka, dobrze czytelna i niezmywalna skala co 0,5ml, zabezpieczenie przed wysunięciem tłoka, pakowane indywidualnie. Oznakowanie CE. Op.a‘100szt.</t>
  </si>
  <si>
    <t>Strzykawki 20 ml - Sterylne, jednorazowego użytku, dwuczęściowe, zakończenie typu Luer, wykonane z polipropylenu/polietylenu, płynny przesuw tłoka, dobrze czytelna i niezmywalna skala co 0,5ml-1ml, zabezpieczenie przed wysunięciem tłoka, pakowane indywidualnie. Oznakowanie CE. Op.a‘100szt.</t>
  </si>
  <si>
    <t>Igła sterylna, rozmiar 0,4mm x 19-20mm. Pakowana indywidualnie. Wykonane ze stali nierdzewnej. Oznakowanie CE. Op.a’100szt.</t>
  </si>
  <si>
    <t>Igła sterylna, rozmiar 0,45mm x 16mm. Pakowana indywidualnie. Wykonane ze stali nierdzewnej. Oznakowanie CE. Op.a’100szt.</t>
  </si>
  <si>
    <t>Igła sterylna, rozmiar 0,5mm x 25mm. Pakowana indywidualnie. Wykonane ze stali nierdzewnej. Oznaczenie CE. Op.a’100szt.</t>
  </si>
  <si>
    <t>Igła sterylna, rozmiar 0,6mm x 30mm. Pakowana indywidualnie. Wykonane ze stali nierdzewnej. Oznakowanie CE. Op.a’100szt.</t>
  </si>
  <si>
    <t>Igła sterylna, rozmiar 0,7mm x 30mm. Pakowana indywidualnie. Wykonane ze stali nierdzewnej. Oznakowanie CE. Op.a’100szt.</t>
  </si>
  <si>
    <t>Igła sterylna, rozmiar 0,8mm x 40mm. Pakowana indywidualnie. Wykonane ze stali nierdzewnej. Oznakowanie CE. Op.a’100szt.</t>
  </si>
  <si>
    <t>Igła sterylna, rozmiar 0,9mm x 40mm. Pakowana indywidualnie. Wykonane ze stali nierdzewnej. Oznakowanie CE. Op.a’100szt.</t>
  </si>
  <si>
    <t>Igła sterylna, rozmiar 1,2mm x 40mm. Pakowana indywidualnie.  Wykonane ze stali nierdzewnej. Oznakowanie CE. Op.a’100szt.</t>
  </si>
  <si>
    <t>Kaniula dożylna 24G, roz. 0,7 przepływ 18ml/min płynu. Op.a'50szt.</t>
  </si>
  <si>
    <t>Kaniula dożylna 22G, roz. 0,8 przepływ 31ml/min płynu. Op.a'50szt.</t>
  </si>
  <si>
    <t>Kaniula dożylna 20G, roz. 1,0 przepływ 54ml/min płynu. Op.a'50szt.</t>
  </si>
  <si>
    <t>Kaniula dożylna 18G, roz. 1,2 przepływ 96ml/min płynu. Op.a'50szt.</t>
  </si>
  <si>
    <t>Przyrząd do przetaczania płynów infuzyjnych typ IS (kroplówka). Jednorazowego użytku, jałowy, niepirogenny, nietoksyczny.</t>
  </si>
  <si>
    <t>Przyrząd do długotrwałego aspirowania płynów i leków z opakowań zbiorczych,  ostry kolec (osłonięty nasadką z tworzywa sztucznego zabezpieczająca kolec przed skażeniem podczas otwierania opakowania), filtr bakteryjny 0,45μm, luer-lock, samozamykający się korek  portu,  posiadający  zastawkę  zabezpieczającą  lek  przed  wyciekaniem  po  rozłączeniu  strzykawki, sterylny, pakowany pojedynczo. Oznakowanie CE. Op.a’100szt.</t>
  </si>
  <si>
    <t>Kieliszek szklany do leków 20-25ml, z możliwością sterylizowania w temperaturze 134°C.</t>
  </si>
  <si>
    <t>Kieliszki na leki 25-50ml. Jednorazowego użytku, wykonane z tworzywa, przeźroczyste, ze skalą co 1 ml. Op.a'75szt.</t>
  </si>
  <si>
    <t xml:space="preserve">Chirurgiczna końcówka ssąca 2,5mm,  wykorzystywane do aspiracji w trakcie dentystycznych procedur chirurgicznych. 
Właściwości:
- jałowe, indywywidualne pakowanie
- jednorazowe
op.a'20szt. </t>
  </si>
  <si>
    <t>Pojemnik na odpady medyczne – 0,7L. Wykonany z tworzywa sztucznego, koloru czerwonego.  wytrzymały na odkształcenia, pęknięcia i przebicia ścianek. Grubość ścianek jednakowa na całej powierzchni pojemnika. Średnica otworu minimum 5cm, z ,,wycięciem” umożliwiającym bezdotykowe rozłączenie igły od strzykawki, zamykana wieczkiem zamocowanym do pojemnika, z możliwością wielokrotnego otwierania i zamykania podczas używania oraz ostatecznego zamknięcia uniemożliwiającego otworzenie. Wyposażony w metryczkę do wpisania: miejsca pochodzenia odpadów, kodu odpadów, daty zamknięcia. Posiadający atest PZH.</t>
  </si>
  <si>
    <t>Pojemnik na odpady medyczne – 1L. Wykonany z tworzywa sztucznego, koloru czerwonego.  wytrzymały na odkształcenia, pęknięcia i przebicia ścianek. Grubość ścianek jednakowa na całej powierzchni pojemnika. Średnica otworu minimum 5cm, z ,,wycięciem” umożliwiającym bezdotykowe rozłączenie igły od strzykawki, zamykana wieczkiem zamocowanym do pojemnika, z możliwością wielokrotnego otwierania i zamykania podczas używania oraz ostatecznego zamknięcia uniemożliwiającego otworzenie. Wyposażony w metryczkę do wpisania: miejsca pochodzenia odpadów, kodu odpadów, daty zamknięcia. Posiadający atest PZH.</t>
  </si>
  <si>
    <t>Pojemnik plastikowy 20 ml jednorazowego użytku, niejałowa, zamknięcie szczelne.</t>
  </si>
  <si>
    <t>Pojemnik plastikowy 50 - 100 ml jednorazowego użytku, niejałowa, zamknięcie szczelne.</t>
  </si>
  <si>
    <t>Rękawice foliowe, rozmiar uniwersalny lub damskie i męskie. Uniwersalny kształt: pasujące na prawą i lewą dłoń. Op. a’100szt.</t>
  </si>
  <si>
    <t xml:space="preserve"> Fartuch jednorazowy foliowy przedni zakładany na szyję z wiązaniem z tyłu pleców.
- 100% polietylen
- wymiary: dł. 117 cm, szer. 70 cm
- wymiary jednej rolki: dł. 38 cm, średnica 9 cm
- pakowany po 100 szt. w rolce w formie zrywki
Kolor biały. </t>
  </si>
  <si>
    <t>Podkład higieniczny ochronny z warstwą folii:
Rozmiar: 51x50mb
Podkład bibułowo-foliowy wykonany w 100% z dwuwarstwowej celulozy podfoliowanej gwarantuje najwyższą jakość produktu. Chłonna bibuła pozwala na niczym nieskrępowany komfort użytkowania. Produkt powszechnie stosowany w gabinetach medycznych, szpitalach.
Podkład higieniczny w kolorze niebieskim lub zielonym</t>
  </si>
  <si>
    <t xml:space="preserve">rolka </t>
  </si>
  <si>
    <t>Przyłbica ochronna COMFORT LIGHT oprawka okularowa z plastikowymi zaczepami + zestaw wymiennych folii (minimum 4 sztuki)</t>
  </si>
  <si>
    <t>zest.</t>
  </si>
  <si>
    <t>Szpatułki drewniane laryngologiczne jednorazowego użytku pakowane pojedynczo, jałowe, rozmiar: 150 mm x 18 mm x 1,6 mm, op.a'100 szt.</t>
  </si>
  <si>
    <t>Ostrza (noże) wymienne nr 11. Sterylne, pakowane pojedynczo. Op.a'100szt.</t>
  </si>
  <si>
    <t>Ostrza (noże) wymienne nr 15. Sterylne, pakowane pojedynczo. Op.a'100szt.</t>
  </si>
  <si>
    <t>Ostrza (noże) wymienne nr 15c. Sterylne, pakowane pojedynczo. Op.a'100szt.</t>
  </si>
  <si>
    <t>Miski nerki jednorazowego użytku przeznaczone dla placówek służby zdrowia, higienicze, do wydzielin i wydalin pochodzenia ludzkiego np. krew, ślina itp. Pojemność 700 ml.</t>
  </si>
  <si>
    <t xml:space="preserve"> Układ (obwód) oddechowy anestetyczny pacjenta do aparatów do znieczulenia wykonany z polipropylenu składający się z:
 - dwóch rur o długości 60 cm z możliwością rozciągnięcia do 180cm 
 - trzecia rura o długości 60 cm z możliwością rozciągnięcia do 150cm
  z workiem oddechowym o pojemności 2 litrów
 -  łącznika Y z kolankiem 
 - portu do kapnometrii
 - zestaw biologicznie czysty pakowany pojedynczo  
</t>
  </si>
  <si>
    <t xml:space="preserve">Zestaw oddechowy anestezjologiczny, jednorazowy dla dzieci o średnicy rur 15 mm, mikrobiologicznie czysty wyprodukowany z najwyższej jakości materiałów: PP, EVA, TPE, PE nie zawiera lateksu ani DEHP. Układ zawiera: ramię wdechowe i wydechowe o stałej długości 180 cm wraz z pułapką wodną na każdym ramieniu,  zakończone od strony pacjenta  trójnikiem Y  oraz łącznikiem kątowym, zabezpieczonym zintegrowanym koreczkiem, złącza usztywnione, układ zabezpieczony kapturkiem, dodatkowo w zestawie rura o dł. 110 cm wraz z workiem oddechowycm o pojemności 1 L. Mikrobiologicznie czysty, pakowany w folię. </t>
  </si>
  <si>
    <t xml:space="preserve">Prowadnica do rurek intubacyjnych dla dzieci jednorazowego użytku, sterylna </t>
  </si>
  <si>
    <t>Maska do terapii tlenowej biernej, jednorazowa, biologicznie czysta.</t>
  </si>
  <si>
    <t>Dren do tlenu o dł. min. 3,5 m.</t>
  </si>
  <si>
    <t xml:space="preserve"> Łącznik karbowany prosty z wbudowanym kolankiem obrotowym, jednorazowego użytku 
 - długość rozciągalna 7-15 cm
 - z portem do odsysania z gumowym kapturkiem i koreczkiem  po zdjęciu którego możliwe jest odsysanie lub wprowadzenie bronchoskopu, 
 - sterylny
</t>
  </si>
  <si>
    <t xml:space="preserve"> Maska anestetyczna twarzowa jednorazowego użytku, Nr  2 ; 3 ; 4 ; 5
 - z miękkim mankietem uszczelniającym, kodowanym kolorystycznie,
 - z zaworemu uszczelniającym,
 - przezroczysta, zapachowa
 - pakowana pojedynczo
 - biologicznie czysta
</t>
  </si>
  <si>
    <t>Obwód oddechowy dla dzieci z zastawką APL o dł. 180 cm, z dodatkową gałęzią 40 cm wraz z łącznikami oraz workiem 0,5l, kompatybilny z aparatem do znieczulania                                      WATO EX – 65</t>
  </si>
  <si>
    <t xml:space="preserve">Filtr oddechowy pediatryczny z wymiennikiem ciepła i wilgoci, sterylny. Skuteczność filtracji bakteryjno-wirusowej 99.99% o przestrzeni martwej 25 ml.wadze 22g posiadający poziom nawilżania mgH2O/L przez 24h odpowiednio dla Vt: 250ml: 37.9; 500ml: 35.6; 750ml: 34.5; 1000ml: 33.7; </t>
  </si>
  <si>
    <t>Prowadnica  „typ Bougie” do wielokrotnej sterylizacji
przeznaczona do trudnych intubacji , elastyczna
zakończona miękkim, wygiętym końcem ułatwiającym wprowadzenie do tchawicy, 
zaopatrzona w znaczniki odległości 
w rozmiarze 15 CH o długości 60 cm 
w sztywnym futerale z instrukcją czyszczenia.</t>
  </si>
  <si>
    <t xml:space="preserve">Rurka ustno-gardłowa typ Guedel, rozm. 0; 1; 2; 3; 4, 5
- profilowana, 
- z możliwością wprowadzenia do rurki cewnika do odsysania, 
- sterylna,
- jednorazowego użytku, 
- pakowana pojedynczo, 
- rozm. 2 - dł. 80 mm (±10 mm), dł. 60 mm (±10 mm),        
-  rozm. 3 - dł. 90 mm (±10 mm), dł. 60 mm (±10 mm),       
-  rozm. 4 dł. 100 mm (±10 mm) nr 5 - dł. 110 mm (±10 mm), dł. 60 mm (±10 mm)                                                                                       
- pozbawiona PCV i ftalanów
- rozmiary kodowane kolorami
- oznaczenie rozmiaru na rurce
</t>
  </si>
  <si>
    <t>Cewnik do odsysania górnych dróg oddechowych:
- jednorazowego użytku
- niepirogenny, nietoksyczny
- jałowy, sterylizowany tlenkiem etylenu
- wykonany z miękkiego i elastycznego PCW, o jakości medycznej, odporny na załamania i skręcenia,
- atraumatyczna, lekko zaokrąglona specjalna otwarta końcówka
- wyposażony w dwa boczne otwory końcowe naprzemianległe o łagodnie wyoblonych krawędziach
- kolor łącznika jest kodem średnicy cewnika
- numeryczne oznaczenie rozmiaru na opakowaniu
- opakowanie papier/folia
- na każdym opakowaniu jednostkowym data ważności
- w rozmiarach CH: 8, 10, 12, 14, 16, 18, 20, 22, 24</t>
  </si>
  <si>
    <t xml:space="preserve"> Elektroda do EKG   jednokrotnego użytku, niesterylna
- wykonana z gąbki - pianki polietylenowej
- nie zawiera latexu i PCV
- elestyczna, wodoodporne, wodoszczelne
- hypoalergiczny klej gwarantuje stabilne zamocowanie elektrody na powierzchni ciała
- żel stały
- okrągła lub owalna o średnicy 40-43 mm
- czujnik: Ag/AgCl
- termin ważności: 24 miesiące od daty produkcji
- opakowanie min. 50 szt.
</t>
  </si>
  <si>
    <t>Papier do EKG kompatybilny z aparatem EKG typu ASKARD.</t>
  </si>
  <si>
    <t>Rolka</t>
  </si>
  <si>
    <t>Przewód do manometru do pomiaru ciśnienia w mankiecie uszczelniającym rurki intubacujnej</t>
  </si>
  <si>
    <t>Zestaw do kaniulacji dużych naczyń metodą Seldingera, jednokanalowy, dla dorosłych. Zestaw składa się z: kateter,  igła 6.35 cm, prowadnik 45 lub 60 cm 0,032 cala, rozszerzacz, , strzykawka 5 ml</t>
  </si>
  <si>
    <t>Zestaw do kaniulacji dużych naczyń metodą Seldingera, jednokanalowy, pediatryczny. Zestaw składający się z: kateter, igła 6.35 cm, prowadnik 45 lub 60 cm 0,032 cala, rozszerzacz, strzykawka 5 ml</t>
  </si>
  <si>
    <t>Staza gumowa bezlateksowa uciskowa wykonana jednorazowa z szerokiego rozciągliwego paska gumy syntetycznej. Posiadająca wysoką wytrzymałość na rozciaganie. Stosowna do ucisku żyły przy pobieraniu krwi. Opakowanie w rolce umożliwia wygodne dzielenie opaseki,  rolka min. 25 szt.</t>
  </si>
  <si>
    <t>Maska krtaniowa LMA w pełni silokonowa z namonetrem cisnienia rozmiar od 2 do 4</t>
  </si>
  <si>
    <t>Cewnik Foleya rozmiar 22 i 24</t>
  </si>
  <si>
    <t>Światlowod do łyżki do laryngoskopu wielorazowego użytku  kompatybilny z łyżką Lunalite - Led Macintosh rozm. 2</t>
  </si>
  <si>
    <t>Światlowod do łyżki do laryngoskopu wielorazowego użytku  kompatybilny z łyżką Lunalite - Led Macintosh rozm. 3</t>
  </si>
  <si>
    <t>Światlowod do łyżki do laryngoskopu wielorazowego użytku  kompatybilny z łyżką Lunalite - Led Macintosh rozm. 4</t>
  </si>
  <si>
    <t>* Zamawiający wymaga wypełnienia wszystkich kolumn pod rygorem odrzucenia oferty.</t>
  </si>
  <si>
    <t>…………………………..</t>
  </si>
  <si>
    <t>( Miejscowość /data)</t>
  </si>
  <si>
    <t>Podpis osoby upoważnionej do reprezentowania interesów Wykonawców</t>
  </si>
  <si>
    <t>PROSZĘ WŁAŚCIWIE SFORMATOWAĆ KOMÓRKI PRZELICZENIOWE FORMULARZA</t>
  </si>
  <si>
    <t>Wykonawca:
................................................
................................................
................................................
(pełna nazwa/firma, adres)</t>
  </si>
  <si>
    <t>…...............................................</t>
  </si>
  <si>
    <t>….........................................</t>
  </si>
  <si>
    <t>….............................................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</si>
</sst>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"/>
    <numFmt numFmtId="167" formatCode="#,##0.00\ &quot;zł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center" vertical="center"/>
    </xf>
    <xf numFmtId="44" fontId="0" fillId="0" borderId="11" xfId="0" applyNumberFormat="1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vertical="center" wrapText="1"/>
    </xf>
    <xf numFmtId="4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4" fillId="0" borderId="11" xfId="51" applyBorder="1" applyAlignment="1">
      <alignment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Layout" workbookViewId="0" topLeftCell="A13">
      <selection activeCell="J23" sqref="J23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8.7109375" style="0" bestFit="1" customWidth="1"/>
    <col min="5" max="5" width="13.00390625" style="0" customWidth="1"/>
    <col min="6" max="6" width="16.140625" style="0" customWidth="1"/>
    <col min="7" max="7" width="10.7109375" style="0" customWidth="1"/>
    <col min="8" max="8" width="7.7109375" style="0" customWidth="1"/>
    <col min="9" max="9" width="11.28125" style="0" customWidth="1"/>
    <col min="10" max="10" width="26.8515625" style="0" customWidth="1"/>
  </cols>
  <sheetData>
    <row r="1" ht="90">
      <c r="B1" s="51" t="s">
        <v>92</v>
      </c>
    </row>
    <row r="2" spans="1:10" ht="119.25" customHeight="1">
      <c r="A2" s="1" t="s">
        <v>0</v>
      </c>
      <c r="B2" s="2" t="s">
        <v>1</v>
      </c>
      <c r="C2" s="2" t="s">
        <v>2</v>
      </c>
      <c r="D2" s="1" t="s">
        <v>11</v>
      </c>
      <c r="E2" s="9" t="s">
        <v>12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13</v>
      </c>
    </row>
    <row r="3" spans="1:10" ht="120">
      <c r="A3" s="4">
        <v>1</v>
      </c>
      <c r="B3" s="5" t="s">
        <v>15</v>
      </c>
      <c r="C3" s="3" t="s">
        <v>16</v>
      </c>
      <c r="D3" s="6">
        <f>4400/12*5</f>
        <v>1833.3333333333335</v>
      </c>
      <c r="E3" s="7"/>
      <c r="F3" s="7"/>
      <c r="G3" s="8"/>
      <c r="H3" s="7"/>
      <c r="I3" s="10"/>
      <c r="J3" s="10"/>
    </row>
    <row r="4" spans="1:10" ht="240">
      <c r="A4" s="4">
        <f>A3+1</f>
        <v>2</v>
      </c>
      <c r="B4" s="5" t="s">
        <v>17</v>
      </c>
      <c r="C4" s="3" t="s">
        <v>9</v>
      </c>
      <c r="D4" s="6">
        <f>600/12*5</f>
        <v>250</v>
      </c>
      <c r="E4" s="7"/>
      <c r="F4" s="7"/>
      <c r="G4" s="8"/>
      <c r="H4" s="7"/>
      <c r="I4" s="10"/>
      <c r="J4" s="10"/>
    </row>
    <row r="5" spans="1:10" ht="90">
      <c r="A5" s="4">
        <f aca="true" t="shared" si="0" ref="A5:A13">A4+1</f>
        <v>3</v>
      </c>
      <c r="B5" s="5" t="s">
        <v>18</v>
      </c>
      <c r="C5" s="3" t="s">
        <v>16</v>
      </c>
      <c r="D5" s="6">
        <f>170/12*5</f>
        <v>70.83333333333333</v>
      </c>
      <c r="E5" s="7"/>
      <c r="F5" s="7"/>
      <c r="G5" s="8"/>
      <c r="H5" s="7"/>
      <c r="I5" s="10"/>
      <c r="J5" s="10"/>
    </row>
    <row r="6" spans="1:10" ht="135">
      <c r="A6" s="4">
        <f t="shared" si="0"/>
        <v>4</v>
      </c>
      <c r="B6" s="5" t="s">
        <v>19</v>
      </c>
      <c r="C6" s="3" t="s">
        <v>16</v>
      </c>
      <c r="D6" s="6">
        <f>1000/12*5</f>
        <v>416.66666666666663</v>
      </c>
      <c r="E6" s="7"/>
      <c r="F6" s="7"/>
      <c r="G6" s="8"/>
      <c r="H6" s="7"/>
      <c r="I6" s="10"/>
      <c r="J6" s="10"/>
    </row>
    <row r="7" spans="1:10" ht="135">
      <c r="A7" s="4">
        <f t="shared" si="0"/>
        <v>5</v>
      </c>
      <c r="B7" s="5" t="s">
        <v>20</v>
      </c>
      <c r="C7" s="3" t="s">
        <v>9</v>
      </c>
      <c r="D7" s="6">
        <f>1500/12*5</f>
        <v>625</v>
      </c>
      <c r="E7" s="7"/>
      <c r="F7" s="7"/>
      <c r="G7" s="8"/>
      <c r="H7" s="7"/>
      <c r="I7" s="10"/>
      <c r="J7" s="10"/>
    </row>
    <row r="8" spans="1:10" ht="150">
      <c r="A8" s="4">
        <f t="shared" si="0"/>
        <v>6</v>
      </c>
      <c r="B8" s="5" t="s">
        <v>21</v>
      </c>
      <c r="C8" s="3" t="s">
        <v>9</v>
      </c>
      <c r="D8" s="6">
        <f>6200/12*5</f>
        <v>2583.333333333333</v>
      </c>
      <c r="E8" s="7"/>
      <c r="F8" s="7"/>
      <c r="G8" s="8"/>
      <c r="H8" s="7"/>
      <c r="I8" s="10"/>
      <c r="J8" s="10"/>
    </row>
    <row r="9" spans="1:10" ht="30">
      <c r="A9" s="4">
        <f t="shared" si="0"/>
        <v>7</v>
      </c>
      <c r="B9" s="5" t="s">
        <v>22</v>
      </c>
      <c r="C9" s="3" t="s">
        <v>16</v>
      </c>
      <c r="D9" s="6">
        <f>10/12*5</f>
        <v>4.166666666666667</v>
      </c>
      <c r="E9" s="7"/>
      <c r="F9" s="7"/>
      <c r="G9" s="8"/>
      <c r="H9" s="7"/>
      <c r="I9" s="10"/>
      <c r="J9" s="10"/>
    </row>
    <row r="10" spans="1:10" ht="45">
      <c r="A10" s="4">
        <f t="shared" si="0"/>
        <v>8</v>
      </c>
      <c r="B10" s="5" t="s">
        <v>23</v>
      </c>
      <c r="C10" s="3" t="s">
        <v>7</v>
      </c>
      <c r="D10" s="6">
        <f>200/12*5</f>
        <v>83.33333333333334</v>
      </c>
      <c r="E10" s="7"/>
      <c r="F10" s="7"/>
      <c r="G10" s="8"/>
      <c r="H10" s="7"/>
      <c r="I10" s="10"/>
      <c r="J10" s="10"/>
    </row>
    <row r="11" spans="1:10" ht="405">
      <c r="A11" s="4">
        <f t="shared" si="0"/>
        <v>9</v>
      </c>
      <c r="B11" s="5" t="s">
        <v>24</v>
      </c>
      <c r="C11" s="3" t="s">
        <v>9</v>
      </c>
      <c r="D11" s="6">
        <f>1000/12*5</f>
        <v>416.66666666666663</v>
      </c>
      <c r="E11" s="7"/>
      <c r="F11" s="7"/>
      <c r="G11" s="8"/>
      <c r="H11" s="7"/>
      <c r="I11" s="10"/>
      <c r="J11" s="10"/>
    </row>
    <row r="12" spans="1:10" ht="60">
      <c r="A12" s="4">
        <f t="shared" si="0"/>
        <v>10</v>
      </c>
      <c r="B12" s="5" t="s">
        <v>25</v>
      </c>
      <c r="C12" s="3" t="s">
        <v>16</v>
      </c>
      <c r="D12" s="6">
        <f>1200/12*5</f>
        <v>500</v>
      </c>
      <c r="E12" s="7"/>
      <c r="F12" s="7"/>
      <c r="G12" s="8"/>
      <c r="H12" s="7"/>
      <c r="I12" s="10"/>
      <c r="J12" s="10"/>
    </row>
    <row r="13" spans="1:10" ht="120">
      <c r="A13" s="4">
        <f t="shared" si="0"/>
        <v>11</v>
      </c>
      <c r="B13" s="5" t="s">
        <v>26</v>
      </c>
      <c r="C13" s="3" t="s">
        <v>7</v>
      </c>
      <c r="D13" s="6">
        <f>3100/12*5</f>
        <v>1291.6666666666665</v>
      </c>
      <c r="E13" s="7"/>
      <c r="F13" s="7"/>
      <c r="G13" s="8"/>
      <c r="H13" s="7"/>
      <c r="I13" s="10"/>
      <c r="J13" s="10"/>
    </row>
    <row r="14" spans="1:10" ht="15">
      <c r="A14" s="44" t="s">
        <v>14</v>
      </c>
      <c r="B14" s="45"/>
      <c r="C14" s="45"/>
      <c r="D14" s="45"/>
      <c r="E14" s="45"/>
      <c r="F14" s="46"/>
      <c r="G14" s="27"/>
      <c r="H14" s="28" t="s">
        <v>10</v>
      </c>
      <c r="I14" s="29"/>
      <c r="J14" s="30" t="s">
        <v>10</v>
      </c>
    </row>
    <row r="17" spans="2:10" ht="26.25">
      <c r="B17" s="37" t="s">
        <v>87</v>
      </c>
      <c r="C17" s="37"/>
      <c r="D17" s="37"/>
      <c r="E17" s="38"/>
      <c r="F17" s="38"/>
      <c r="G17" s="38"/>
      <c r="H17" s="38"/>
      <c r="I17" s="38"/>
      <c r="J17" s="38"/>
    </row>
    <row r="18" spans="2:8" ht="15">
      <c r="B18" s="39"/>
      <c r="C18" s="40"/>
      <c r="D18" s="39"/>
      <c r="E18" s="37"/>
      <c r="F18" s="37"/>
      <c r="G18" s="37"/>
      <c r="H18" s="37"/>
    </row>
    <row r="19" spans="3:10" ht="15">
      <c r="C19" s="41"/>
      <c r="E19" s="39"/>
      <c r="F19" s="39"/>
      <c r="G19" s="39"/>
      <c r="H19" s="39"/>
      <c r="I19" s="39"/>
      <c r="J19" s="39"/>
    </row>
    <row r="20" spans="2:3" ht="15">
      <c r="B20" s="42" t="s">
        <v>88</v>
      </c>
      <c r="C20" s="41"/>
    </row>
    <row r="21" spans="2:3" ht="15">
      <c r="B21" s="42" t="s">
        <v>89</v>
      </c>
      <c r="C21" s="41"/>
    </row>
    <row r="22" ht="15">
      <c r="C22" s="41"/>
    </row>
    <row r="23" spans="3:10" ht="15">
      <c r="C23" s="41"/>
      <c r="J23" t="s">
        <v>93</v>
      </c>
    </row>
    <row r="24" spans="2:10" ht="15">
      <c r="B24" s="38"/>
      <c r="C24" s="38"/>
      <c r="D24" s="38"/>
      <c r="J24" s="47" t="s">
        <v>90</v>
      </c>
    </row>
    <row r="25" spans="2:10" ht="15">
      <c r="B25" s="38"/>
      <c r="C25" s="38"/>
      <c r="D25" s="38"/>
      <c r="E25" s="38"/>
      <c r="F25" s="38"/>
      <c r="G25" s="38"/>
      <c r="H25" s="38"/>
      <c r="I25" s="38"/>
      <c r="J25" s="47"/>
    </row>
    <row r="26" spans="2:10" ht="15">
      <c r="B26" s="38"/>
      <c r="C26" s="38"/>
      <c r="D26" s="38"/>
      <c r="E26" s="38"/>
      <c r="F26" s="38"/>
      <c r="G26" s="38"/>
      <c r="H26" s="38"/>
      <c r="I26" s="38"/>
      <c r="J26" s="47"/>
    </row>
    <row r="27" spans="2:10" ht="15">
      <c r="B27" s="38"/>
      <c r="C27" s="38"/>
      <c r="D27" s="38"/>
      <c r="E27" s="38"/>
      <c r="F27" s="38"/>
      <c r="G27" s="38"/>
      <c r="H27" s="38"/>
      <c r="I27" s="38"/>
      <c r="J27" s="47"/>
    </row>
    <row r="28" spans="2:10" ht="15">
      <c r="B28" s="43" t="s">
        <v>91</v>
      </c>
      <c r="C28" s="43"/>
      <c r="D28" s="43"/>
      <c r="E28" s="38"/>
      <c r="F28" s="38"/>
      <c r="G28" s="38"/>
      <c r="H28" s="38"/>
      <c r="I28" s="38"/>
      <c r="J28" s="38"/>
    </row>
  </sheetData>
  <sheetProtection/>
  <mergeCells count="2">
    <mergeCell ref="A14:F14"/>
    <mergeCell ref="J24:J27"/>
  </mergeCells>
  <printOptions/>
  <pageMargins left="0.7" right="0.7" top="0.75" bottom="0.75" header="0.3" footer="0.3"/>
  <pageSetup fitToHeight="0" fitToWidth="1" orientation="portrait" paperSize="9" scale="61" r:id="rId1"/>
  <headerFooter>
    <oddHeader>&amp;LZałącznik nr 5&amp;CZadanie nr 1&amp;RUCS/ZP/04/21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Layout" workbookViewId="0" topLeftCell="A19">
      <selection activeCell="J30" sqref="J30"/>
    </sheetView>
  </sheetViews>
  <sheetFormatPr defaultColWidth="9.140625" defaultRowHeight="15"/>
  <cols>
    <col min="1" max="1" width="3.57421875" style="0" bestFit="1" customWidth="1"/>
    <col min="2" max="2" width="39.57421875" style="0" customWidth="1"/>
    <col min="3" max="3" width="4.421875" style="0" bestFit="1" customWidth="1"/>
    <col min="4" max="4" width="12.57421875" style="0" customWidth="1"/>
    <col min="5" max="5" width="14.140625" style="0" customWidth="1"/>
    <col min="6" max="6" width="12.421875" style="0" bestFit="1" customWidth="1"/>
    <col min="7" max="7" width="9.7109375" style="0" bestFit="1" customWidth="1"/>
    <col min="8" max="8" width="7.28125" style="0" bestFit="1" customWidth="1"/>
    <col min="9" max="9" width="10.421875" style="0" bestFit="1" customWidth="1"/>
    <col min="10" max="10" width="25.57421875" style="0" customWidth="1"/>
  </cols>
  <sheetData>
    <row r="1" ht="90">
      <c r="B1" s="51" t="s">
        <v>92</v>
      </c>
    </row>
    <row r="2" spans="1:10" ht="75">
      <c r="A2" s="1" t="s">
        <v>0</v>
      </c>
      <c r="B2" s="2" t="s">
        <v>1</v>
      </c>
      <c r="C2" s="2" t="s">
        <v>2</v>
      </c>
      <c r="D2" s="1" t="s">
        <v>11</v>
      </c>
      <c r="E2" s="1" t="s">
        <v>12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13</v>
      </c>
    </row>
    <row r="3" spans="1:10" ht="135">
      <c r="A3" s="11">
        <v>1</v>
      </c>
      <c r="B3" s="12" t="s">
        <v>27</v>
      </c>
      <c r="C3" s="13" t="s">
        <v>16</v>
      </c>
      <c r="D3" s="11">
        <f>300/12*5</f>
        <v>125</v>
      </c>
      <c r="E3" s="14"/>
      <c r="F3" s="14"/>
      <c r="G3" s="15"/>
      <c r="H3" s="14"/>
      <c r="I3" s="16"/>
      <c r="J3" s="16"/>
    </row>
    <row r="4" spans="1:10" ht="135">
      <c r="A4" s="11">
        <f>A3+1</f>
        <v>2</v>
      </c>
      <c r="B4" s="12" t="s">
        <v>28</v>
      </c>
      <c r="C4" s="13" t="s">
        <v>16</v>
      </c>
      <c r="D4" s="17">
        <f>140/12*5</f>
        <v>58.33333333333333</v>
      </c>
      <c r="E4" s="14"/>
      <c r="F4" s="14"/>
      <c r="G4" s="15"/>
      <c r="H4" s="14"/>
      <c r="I4" s="16"/>
      <c r="J4" s="16"/>
    </row>
    <row r="5" spans="1:10" ht="135">
      <c r="A5" s="11">
        <f aca="true" t="shared" si="0" ref="A5:A20">A4+1</f>
        <v>3</v>
      </c>
      <c r="B5" s="12" t="s">
        <v>29</v>
      </c>
      <c r="C5" s="13" t="s">
        <v>16</v>
      </c>
      <c r="D5" s="17">
        <f>65/12*5</f>
        <v>27.083333333333336</v>
      </c>
      <c r="E5" s="14"/>
      <c r="F5" s="14"/>
      <c r="G5" s="15"/>
      <c r="H5" s="14"/>
      <c r="I5" s="16"/>
      <c r="J5" s="16"/>
    </row>
    <row r="6" spans="1:10" ht="135">
      <c r="A6" s="11">
        <f t="shared" si="0"/>
        <v>4</v>
      </c>
      <c r="B6" s="12" t="s">
        <v>30</v>
      </c>
      <c r="C6" s="13" t="s">
        <v>16</v>
      </c>
      <c r="D6" s="11">
        <f>60/12*5</f>
        <v>25</v>
      </c>
      <c r="E6" s="14"/>
      <c r="F6" s="14"/>
      <c r="G6" s="15"/>
      <c r="H6" s="14"/>
      <c r="I6" s="16"/>
      <c r="J6" s="16"/>
    </row>
    <row r="7" spans="1:10" ht="60">
      <c r="A7" s="11">
        <f t="shared" si="0"/>
        <v>5</v>
      </c>
      <c r="B7" s="12" t="s">
        <v>31</v>
      </c>
      <c r="C7" s="13" t="s">
        <v>16</v>
      </c>
      <c r="D7" s="17">
        <f>19/12*5</f>
        <v>7.916666666666666</v>
      </c>
      <c r="E7" s="14"/>
      <c r="F7" s="14"/>
      <c r="G7" s="15"/>
      <c r="H7" s="14"/>
      <c r="I7" s="16"/>
      <c r="J7" s="16"/>
    </row>
    <row r="8" spans="1:10" ht="60">
      <c r="A8" s="11">
        <f t="shared" si="0"/>
        <v>6</v>
      </c>
      <c r="B8" s="12" t="s">
        <v>32</v>
      </c>
      <c r="C8" s="13" t="s">
        <v>16</v>
      </c>
      <c r="D8" s="17">
        <f>43/12*5</f>
        <v>17.916666666666668</v>
      </c>
      <c r="E8" s="14"/>
      <c r="F8" s="14"/>
      <c r="G8" s="15"/>
      <c r="H8" s="14"/>
      <c r="I8" s="16"/>
      <c r="J8" s="16"/>
    </row>
    <row r="9" spans="1:10" ht="60">
      <c r="A9" s="11">
        <f t="shared" si="0"/>
        <v>7</v>
      </c>
      <c r="B9" s="12" t="s">
        <v>33</v>
      </c>
      <c r="C9" s="13" t="s">
        <v>16</v>
      </c>
      <c r="D9" s="17">
        <f>240/12*5</f>
        <v>100</v>
      </c>
      <c r="E9" s="14"/>
      <c r="F9" s="14"/>
      <c r="G9" s="15"/>
      <c r="H9" s="14"/>
      <c r="I9" s="16"/>
      <c r="J9" s="16"/>
    </row>
    <row r="10" spans="1:10" ht="60">
      <c r="A10" s="11">
        <f t="shared" si="0"/>
        <v>8</v>
      </c>
      <c r="B10" s="12" t="s">
        <v>34</v>
      </c>
      <c r="C10" s="13" t="s">
        <v>16</v>
      </c>
      <c r="D10" s="17">
        <f>220/12*5</f>
        <v>91.66666666666666</v>
      </c>
      <c r="E10" s="14"/>
      <c r="F10" s="14"/>
      <c r="G10" s="15"/>
      <c r="H10" s="14"/>
      <c r="I10" s="16"/>
      <c r="J10" s="16"/>
    </row>
    <row r="11" spans="1:10" ht="60">
      <c r="A11" s="11">
        <f t="shared" si="0"/>
        <v>9</v>
      </c>
      <c r="B11" s="12" t="s">
        <v>35</v>
      </c>
      <c r="C11" s="13" t="s">
        <v>16</v>
      </c>
      <c r="D11" s="17">
        <f>40/12*5</f>
        <v>16.666666666666668</v>
      </c>
      <c r="E11" s="14"/>
      <c r="F11" s="14"/>
      <c r="G11" s="15"/>
      <c r="H11" s="14"/>
      <c r="I11" s="16"/>
      <c r="J11" s="16"/>
    </row>
    <row r="12" spans="1:10" ht="60">
      <c r="A12" s="11">
        <f t="shared" si="0"/>
        <v>10</v>
      </c>
      <c r="B12" s="12" t="s">
        <v>36</v>
      </c>
      <c r="C12" s="13" t="s">
        <v>16</v>
      </c>
      <c r="D12" s="17">
        <f>50/12*5</f>
        <v>20.833333333333336</v>
      </c>
      <c r="E12" s="14"/>
      <c r="F12" s="14"/>
      <c r="G12" s="15"/>
      <c r="H12" s="14"/>
      <c r="I12" s="16"/>
      <c r="J12" s="16"/>
    </row>
    <row r="13" spans="1:10" ht="60">
      <c r="A13" s="11">
        <f t="shared" si="0"/>
        <v>11</v>
      </c>
      <c r="B13" s="12" t="s">
        <v>37</v>
      </c>
      <c r="C13" s="13" t="s">
        <v>16</v>
      </c>
      <c r="D13" s="17">
        <f>90/12*5</f>
        <v>37.5</v>
      </c>
      <c r="E13" s="14"/>
      <c r="F13" s="14"/>
      <c r="G13" s="15"/>
      <c r="H13" s="14"/>
      <c r="I13" s="16"/>
      <c r="J13" s="16"/>
    </row>
    <row r="14" spans="1:10" ht="60">
      <c r="A14" s="11">
        <f t="shared" si="0"/>
        <v>12</v>
      </c>
      <c r="B14" s="12" t="s">
        <v>38</v>
      </c>
      <c r="C14" s="13" t="s">
        <v>16</v>
      </c>
      <c r="D14" s="17">
        <f>150/12*5</f>
        <v>62.5</v>
      </c>
      <c r="E14" s="14"/>
      <c r="F14" s="14"/>
      <c r="G14" s="15"/>
      <c r="H14" s="14"/>
      <c r="I14" s="16"/>
      <c r="J14" s="16"/>
    </row>
    <row r="15" spans="1:10" ht="30">
      <c r="A15" s="11">
        <f t="shared" si="0"/>
        <v>13</v>
      </c>
      <c r="B15" s="12" t="s">
        <v>39</v>
      </c>
      <c r="C15" s="11" t="s">
        <v>16</v>
      </c>
      <c r="D15" s="17">
        <f>4/12*5</f>
        <v>1.6666666666666665</v>
      </c>
      <c r="E15" s="18"/>
      <c r="F15" s="18"/>
      <c r="G15" s="15"/>
      <c r="H15" s="14"/>
      <c r="I15" s="16"/>
      <c r="J15" s="16"/>
    </row>
    <row r="16" spans="1:10" ht="30">
      <c r="A16" s="11">
        <f t="shared" si="0"/>
        <v>14</v>
      </c>
      <c r="B16" s="12" t="s">
        <v>40</v>
      </c>
      <c r="C16" s="11" t="s">
        <v>16</v>
      </c>
      <c r="D16" s="17">
        <f>3/12*5</f>
        <v>1.25</v>
      </c>
      <c r="E16" s="18"/>
      <c r="F16" s="18"/>
      <c r="G16" s="15"/>
      <c r="H16" s="14"/>
      <c r="I16" s="16"/>
      <c r="J16" s="16"/>
    </row>
    <row r="17" spans="1:10" ht="30">
      <c r="A17" s="11">
        <f t="shared" si="0"/>
        <v>15</v>
      </c>
      <c r="B17" s="12" t="s">
        <v>41</v>
      </c>
      <c r="C17" s="11" t="s">
        <v>16</v>
      </c>
      <c r="D17" s="17">
        <f>3/12*5</f>
        <v>1.25</v>
      </c>
      <c r="E17" s="18"/>
      <c r="F17" s="18"/>
      <c r="G17" s="15"/>
      <c r="H17" s="14"/>
      <c r="I17" s="16"/>
      <c r="J17" s="16"/>
    </row>
    <row r="18" spans="1:10" ht="30">
      <c r="A18" s="11">
        <f t="shared" si="0"/>
        <v>16</v>
      </c>
      <c r="B18" s="12" t="s">
        <v>42</v>
      </c>
      <c r="C18" s="11" t="s">
        <v>16</v>
      </c>
      <c r="D18" s="17">
        <f>3/12*5</f>
        <v>1.25</v>
      </c>
      <c r="E18" s="18"/>
      <c r="F18" s="18"/>
      <c r="G18" s="15"/>
      <c r="H18" s="14"/>
      <c r="I18" s="16"/>
      <c r="J18" s="16"/>
    </row>
    <row r="19" spans="1:10" ht="60">
      <c r="A19" s="11">
        <f t="shared" si="0"/>
        <v>17</v>
      </c>
      <c r="B19" s="12" t="s">
        <v>43</v>
      </c>
      <c r="C19" s="11" t="s">
        <v>9</v>
      </c>
      <c r="D19" s="17">
        <f>550/12*5</f>
        <v>229.16666666666669</v>
      </c>
      <c r="E19" s="18"/>
      <c r="F19" s="18"/>
      <c r="G19" s="15"/>
      <c r="H19" s="14"/>
      <c r="I19" s="16"/>
      <c r="J19" s="16"/>
    </row>
    <row r="20" spans="1:10" ht="165">
      <c r="A20" s="11">
        <f t="shared" si="0"/>
        <v>18</v>
      </c>
      <c r="B20" s="19" t="s">
        <v>44</v>
      </c>
      <c r="C20" s="13" t="s">
        <v>16</v>
      </c>
      <c r="D20" s="17">
        <f>19/12*5</f>
        <v>7.916666666666666</v>
      </c>
      <c r="E20" s="14"/>
      <c r="F20" s="14"/>
      <c r="G20" s="15"/>
      <c r="H20" s="14"/>
      <c r="I20" s="16"/>
      <c r="J20" s="16"/>
    </row>
    <row r="21" spans="1:10" ht="15">
      <c r="A21" s="48" t="s">
        <v>14</v>
      </c>
      <c r="B21" s="49"/>
      <c r="C21" s="49"/>
      <c r="D21" s="49"/>
      <c r="E21" s="49"/>
      <c r="F21" s="50"/>
      <c r="G21" s="21"/>
      <c r="H21" s="22" t="s">
        <v>10</v>
      </c>
      <c r="I21" s="23"/>
      <c r="J21" s="24" t="s">
        <v>10</v>
      </c>
    </row>
    <row r="24" spans="2:10" ht="26.25">
      <c r="B24" s="37" t="s">
        <v>87</v>
      </c>
      <c r="C24" s="37"/>
      <c r="D24" s="37"/>
      <c r="E24" s="38"/>
      <c r="F24" s="38"/>
      <c r="G24" s="38"/>
      <c r="H24" s="38"/>
      <c r="I24" s="38"/>
      <c r="J24" s="38"/>
    </row>
    <row r="25" spans="2:8" ht="15">
      <c r="B25" s="39"/>
      <c r="C25" s="40"/>
      <c r="D25" s="39"/>
      <c r="E25" s="37"/>
      <c r="F25" s="37"/>
      <c r="G25" s="37"/>
      <c r="H25" s="37"/>
    </row>
    <row r="26" spans="3:10" ht="15">
      <c r="C26" s="41"/>
      <c r="E26" s="39"/>
      <c r="F26" s="39"/>
      <c r="G26" s="39"/>
      <c r="H26" s="39"/>
      <c r="I26" s="39"/>
      <c r="J26" s="39"/>
    </row>
    <row r="27" spans="2:3" ht="15">
      <c r="B27" s="42" t="s">
        <v>88</v>
      </c>
      <c r="C27" s="41"/>
    </row>
    <row r="28" spans="2:3" ht="15">
      <c r="B28" s="42" t="s">
        <v>89</v>
      </c>
      <c r="C28" s="41"/>
    </row>
    <row r="29" ht="15">
      <c r="C29" s="41"/>
    </row>
    <row r="30" spans="3:10" ht="15">
      <c r="C30" s="41"/>
      <c r="J30" t="s">
        <v>94</v>
      </c>
    </row>
    <row r="31" spans="2:10" ht="15">
      <c r="B31" s="38"/>
      <c r="C31" s="38"/>
      <c r="D31" s="38"/>
      <c r="J31" s="47" t="s">
        <v>90</v>
      </c>
    </row>
    <row r="32" spans="2:10" ht="15">
      <c r="B32" s="38"/>
      <c r="C32" s="38"/>
      <c r="D32" s="38"/>
      <c r="E32" s="38"/>
      <c r="F32" s="38"/>
      <c r="G32" s="38"/>
      <c r="H32" s="38"/>
      <c r="I32" s="38"/>
      <c r="J32" s="47"/>
    </row>
    <row r="33" spans="2:10" ht="15">
      <c r="B33" s="38"/>
      <c r="C33" s="38"/>
      <c r="D33" s="38"/>
      <c r="E33" s="38"/>
      <c r="F33" s="38"/>
      <c r="G33" s="38"/>
      <c r="H33" s="38"/>
      <c r="I33" s="38"/>
      <c r="J33" s="47"/>
    </row>
    <row r="34" spans="2:10" ht="15">
      <c r="B34" s="38"/>
      <c r="C34" s="38"/>
      <c r="D34" s="38"/>
      <c r="E34" s="38"/>
      <c r="F34" s="38"/>
      <c r="G34" s="38"/>
      <c r="H34" s="38"/>
      <c r="I34" s="38"/>
      <c r="J34" s="47"/>
    </row>
    <row r="35" spans="2:10" ht="15">
      <c r="B35" s="43" t="s">
        <v>91</v>
      </c>
      <c r="C35" s="43"/>
      <c r="D35" s="43"/>
      <c r="E35" s="38"/>
      <c r="F35" s="38"/>
      <c r="G35" s="38"/>
      <c r="H35" s="38"/>
      <c r="I35" s="38"/>
      <c r="J35" s="38"/>
    </row>
  </sheetData>
  <sheetProtection/>
  <mergeCells count="2">
    <mergeCell ref="A21:F21"/>
    <mergeCell ref="J31:J34"/>
  </mergeCells>
  <printOptions/>
  <pageMargins left="0.7" right="0.7" top="0.75" bottom="0.75" header="0.3" footer="0.3"/>
  <pageSetup orientation="portrait" paperSize="9" scale="62" r:id="rId1"/>
  <headerFooter>
    <oddHeader>&amp;LZałącznik nr 5&amp;CZadanie nr 2&amp;RUCS/ZP/04/21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Layout" workbookViewId="0" topLeftCell="A19">
      <selection activeCell="J28" sqref="J28"/>
    </sheetView>
  </sheetViews>
  <sheetFormatPr defaultColWidth="9.140625" defaultRowHeight="15"/>
  <cols>
    <col min="1" max="1" width="3.57421875" style="0" bestFit="1" customWidth="1"/>
    <col min="2" max="2" width="39.57421875" style="0" customWidth="1"/>
    <col min="3" max="3" width="4.421875" style="0" bestFit="1" customWidth="1"/>
    <col min="4" max="4" width="11.00390625" style="0" customWidth="1"/>
    <col min="5" max="5" width="13.8515625" style="0" customWidth="1"/>
    <col min="6" max="6" width="12.421875" style="0" bestFit="1" customWidth="1"/>
    <col min="7" max="7" width="9.7109375" style="0" bestFit="1" customWidth="1"/>
    <col min="8" max="8" width="7.28125" style="0" bestFit="1" customWidth="1"/>
    <col min="9" max="9" width="10.421875" style="0" bestFit="1" customWidth="1"/>
    <col min="10" max="10" width="26.140625" style="0" customWidth="1"/>
  </cols>
  <sheetData>
    <row r="1" ht="90">
      <c r="B1" s="51" t="s">
        <v>92</v>
      </c>
    </row>
    <row r="2" spans="1:10" ht="75">
      <c r="A2" s="1" t="s">
        <v>0</v>
      </c>
      <c r="B2" s="2" t="s">
        <v>1</v>
      </c>
      <c r="C2" s="2" t="s">
        <v>2</v>
      </c>
      <c r="D2" s="1" t="s">
        <v>11</v>
      </c>
      <c r="E2" s="1" t="s">
        <v>12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13</v>
      </c>
    </row>
    <row r="3" spans="1:10" ht="45">
      <c r="A3" s="11">
        <v>1</v>
      </c>
      <c r="B3" s="5" t="s">
        <v>45</v>
      </c>
      <c r="C3" s="4" t="s">
        <v>9</v>
      </c>
      <c r="D3" s="11">
        <v>21</v>
      </c>
      <c r="E3" s="14"/>
      <c r="F3" s="14"/>
      <c r="G3" s="15"/>
      <c r="H3" s="14"/>
      <c r="I3" s="16"/>
      <c r="J3" s="16"/>
    </row>
    <row r="4" spans="1:10" ht="45">
      <c r="A4" s="11">
        <f>A3+1</f>
        <v>2</v>
      </c>
      <c r="B4" s="20" t="s">
        <v>46</v>
      </c>
      <c r="C4" s="4" t="s">
        <v>16</v>
      </c>
      <c r="D4" s="17">
        <v>42</v>
      </c>
      <c r="E4" s="14"/>
      <c r="F4" s="14"/>
      <c r="G4" s="15"/>
      <c r="H4" s="14"/>
      <c r="I4" s="16"/>
      <c r="J4" s="16"/>
    </row>
    <row r="5" spans="1:10" ht="105">
      <c r="A5" s="11">
        <f aca="true" t="shared" si="0" ref="A5:A18">A4+1</f>
        <v>3</v>
      </c>
      <c r="B5" s="5" t="s">
        <v>47</v>
      </c>
      <c r="C5" s="4" t="s">
        <v>16</v>
      </c>
      <c r="D5" s="17">
        <v>165</v>
      </c>
      <c r="E5" s="14"/>
      <c r="F5" s="14"/>
      <c r="G5" s="15"/>
      <c r="H5" s="14"/>
      <c r="I5" s="16"/>
      <c r="J5" s="16"/>
    </row>
    <row r="6" spans="1:10" ht="270">
      <c r="A6" s="11">
        <f t="shared" si="0"/>
        <v>4</v>
      </c>
      <c r="B6" s="5" t="s">
        <v>48</v>
      </c>
      <c r="C6" s="4" t="s">
        <v>9</v>
      </c>
      <c r="D6" s="11">
        <v>250</v>
      </c>
      <c r="E6" s="14"/>
      <c r="F6" s="14"/>
      <c r="G6" s="15"/>
      <c r="H6" s="14"/>
      <c r="I6" s="16"/>
      <c r="J6" s="16"/>
    </row>
    <row r="7" spans="1:10" ht="270">
      <c r="A7" s="11">
        <f t="shared" si="0"/>
        <v>5</v>
      </c>
      <c r="B7" s="5" t="s">
        <v>49</v>
      </c>
      <c r="C7" s="4" t="s">
        <v>9</v>
      </c>
      <c r="D7" s="17">
        <v>250</v>
      </c>
      <c r="E7" s="14"/>
      <c r="F7" s="14"/>
      <c r="G7" s="15"/>
      <c r="H7" s="14"/>
      <c r="I7" s="16"/>
      <c r="J7" s="16"/>
    </row>
    <row r="8" spans="1:10" ht="45">
      <c r="A8" s="11">
        <f t="shared" si="0"/>
        <v>6</v>
      </c>
      <c r="B8" s="5" t="s">
        <v>50</v>
      </c>
      <c r="C8" s="4" t="s">
        <v>9</v>
      </c>
      <c r="D8" s="17">
        <v>542</v>
      </c>
      <c r="E8" s="14"/>
      <c r="F8" s="14"/>
      <c r="G8" s="15"/>
      <c r="H8" s="14"/>
      <c r="I8" s="16"/>
      <c r="J8" s="16"/>
    </row>
    <row r="9" spans="1:10" ht="45">
      <c r="A9" s="11">
        <f t="shared" si="0"/>
        <v>7</v>
      </c>
      <c r="B9" s="5" t="s">
        <v>51</v>
      </c>
      <c r="C9" s="4" t="s">
        <v>9</v>
      </c>
      <c r="D9" s="17">
        <v>167</v>
      </c>
      <c r="E9" s="14"/>
      <c r="F9" s="14"/>
      <c r="G9" s="15"/>
      <c r="H9" s="14"/>
      <c r="I9" s="16"/>
      <c r="J9" s="16"/>
    </row>
    <row r="10" spans="1:10" ht="60">
      <c r="A10" s="11">
        <f t="shared" si="0"/>
        <v>8</v>
      </c>
      <c r="B10" s="5" t="s">
        <v>52</v>
      </c>
      <c r="C10" s="4" t="s">
        <v>16</v>
      </c>
      <c r="D10" s="17">
        <v>8</v>
      </c>
      <c r="E10" s="14"/>
      <c r="F10" s="14"/>
      <c r="G10" s="15"/>
      <c r="H10" s="14"/>
      <c r="I10" s="16"/>
      <c r="J10" s="16"/>
    </row>
    <row r="11" spans="1:10" ht="150">
      <c r="A11" s="11">
        <f t="shared" si="0"/>
        <v>9</v>
      </c>
      <c r="B11" s="5" t="s">
        <v>53</v>
      </c>
      <c r="C11" s="4" t="s">
        <v>8</v>
      </c>
      <c r="D11" s="17">
        <v>9</v>
      </c>
      <c r="E11" s="14"/>
      <c r="F11" s="14"/>
      <c r="G11" s="15"/>
      <c r="H11" s="14"/>
      <c r="I11" s="16"/>
      <c r="J11" s="16"/>
    </row>
    <row r="12" spans="1:10" ht="195">
      <c r="A12" s="11">
        <f t="shared" si="0"/>
        <v>10</v>
      </c>
      <c r="B12" s="5" t="s">
        <v>54</v>
      </c>
      <c r="C12" s="4" t="s">
        <v>55</v>
      </c>
      <c r="D12" s="17">
        <v>15</v>
      </c>
      <c r="E12" s="14"/>
      <c r="F12" s="14"/>
      <c r="G12" s="15"/>
      <c r="H12" s="14"/>
      <c r="I12" s="16"/>
      <c r="J12" s="16"/>
    </row>
    <row r="13" spans="1:10" ht="60">
      <c r="A13" s="11">
        <f t="shared" si="0"/>
        <v>11</v>
      </c>
      <c r="B13" s="5" t="s">
        <v>56</v>
      </c>
      <c r="C13" s="4" t="s">
        <v>57</v>
      </c>
      <c r="D13" s="17">
        <v>50</v>
      </c>
      <c r="E13" s="14"/>
      <c r="F13" s="14"/>
      <c r="G13" s="15"/>
      <c r="H13" s="14"/>
      <c r="I13" s="16"/>
      <c r="J13" s="16"/>
    </row>
    <row r="14" spans="1:10" ht="60">
      <c r="A14" s="11">
        <f t="shared" si="0"/>
        <v>12</v>
      </c>
      <c r="B14" s="5" t="s">
        <v>58</v>
      </c>
      <c r="C14" s="4" t="s">
        <v>16</v>
      </c>
      <c r="D14" s="17">
        <v>4</v>
      </c>
      <c r="E14" s="14"/>
      <c r="F14" s="14"/>
      <c r="G14" s="15"/>
      <c r="H14" s="14"/>
      <c r="I14" s="16"/>
      <c r="J14" s="16"/>
    </row>
    <row r="15" spans="1:10" ht="30">
      <c r="A15" s="11">
        <f t="shared" si="0"/>
        <v>13</v>
      </c>
      <c r="B15" s="5" t="s">
        <v>59</v>
      </c>
      <c r="C15" s="4" t="s">
        <v>16</v>
      </c>
      <c r="D15" s="17">
        <v>5</v>
      </c>
      <c r="E15" s="18"/>
      <c r="F15" s="18"/>
      <c r="G15" s="15"/>
      <c r="H15" s="14"/>
      <c r="I15" s="16"/>
      <c r="J15" s="16"/>
    </row>
    <row r="16" spans="1:10" ht="30">
      <c r="A16" s="11">
        <f t="shared" si="0"/>
        <v>14</v>
      </c>
      <c r="B16" s="5" t="s">
        <v>60</v>
      </c>
      <c r="C16" s="4" t="s">
        <v>16</v>
      </c>
      <c r="D16" s="17">
        <v>8</v>
      </c>
      <c r="E16" s="18"/>
      <c r="F16" s="18"/>
      <c r="G16" s="15"/>
      <c r="H16" s="14"/>
      <c r="I16" s="16"/>
      <c r="J16" s="16"/>
    </row>
    <row r="17" spans="1:10" ht="30">
      <c r="A17" s="11">
        <f t="shared" si="0"/>
        <v>15</v>
      </c>
      <c r="B17" s="5" t="s">
        <v>61</v>
      </c>
      <c r="C17" s="4" t="s">
        <v>16</v>
      </c>
      <c r="D17" s="17">
        <v>33</v>
      </c>
      <c r="E17" s="18"/>
      <c r="F17" s="18"/>
      <c r="G17" s="15"/>
      <c r="H17" s="14"/>
      <c r="I17" s="16"/>
      <c r="J17" s="16"/>
    </row>
    <row r="18" spans="1:10" ht="75">
      <c r="A18" s="11">
        <f t="shared" si="0"/>
        <v>16</v>
      </c>
      <c r="B18" s="5" t="s">
        <v>62</v>
      </c>
      <c r="C18" s="3" t="s">
        <v>9</v>
      </c>
      <c r="D18" s="17">
        <v>417</v>
      </c>
      <c r="E18" s="18"/>
      <c r="F18" s="18"/>
      <c r="G18" s="15"/>
      <c r="H18" s="14"/>
      <c r="I18" s="16"/>
      <c r="J18" s="16"/>
    </row>
    <row r="19" spans="1:10" ht="15">
      <c r="A19" s="48" t="s">
        <v>14</v>
      </c>
      <c r="B19" s="49"/>
      <c r="C19" s="49"/>
      <c r="D19" s="49"/>
      <c r="E19" s="49"/>
      <c r="F19" s="50"/>
      <c r="G19" s="25"/>
      <c r="H19" s="26" t="s">
        <v>10</v>
      </c>
      <c r="I19" s="24"/>
      <c r="J19" s="24" t="s">
        <v>10</v>
      </c>
    </row>
    <row r="22" spans="2:10" ht="26.25">
      <c r="B22" s="37" t="s">
        <v>87</v>
      </c>
      <c r="C22" s="37"/>
      <c r="D22" s="37"/>
      <c r="E22" s="38"/>
      <c r="F22" s="38"/>
      <c r="G22" s="38"/>
      <c r="H22" s="38"/>
      <c r="I22" s="38"/>
      <c r="J22" s="38"/>
    </row>
    <row r="23" spans="2:8" ht="15">
      <c r="B23" s="39"/>
      <c r="C23" s="40"/>
      <c r="D23" s="39"/>
      <c r="E23" s="37"/>
      <c r="F23" s="37"/>
      <c r="G23" s="37"/>
      <c r="H23" s="37"/>
    </row>
    <row r="24" spans="3:10" ht="15">
      <c r="C24" s="41"/>
      <c r="E24" s="39"/>
      <c r="F24" s="39"/>
      <c r="G24" s="39"/>
      <c r="H24" s="39"/>
      <c r="I24" s="39"/>
      <c r="J24" s="39"/>
    </row>
    <row r="25" spans="2:3" ht="15">
      <c r="B25" s="42" t="s">
        <v>88</v>
      </c>
      <c r="C25" s="41"/>
    </row>
    <row r="26" spans="2:3" ht="15">
      <c r="B26" s="42" t="s">
        <v>89</v>
      </c>
      <c r="C26" s="41"/>
    </row>
    <row r="27" ht="15">
      <c r="C27" s="41"/>
    </row>
    <row r="28" spans="3:10" ht="15">
      <c r="C28" s="41"/>
      <c r="J28" t="s">
        <v>95</v>
      </c>
    </row>
    <row r="29" spans="2:10" ht="15">
      <c r="B29" s="38"/>
      <c r="C29" s="38"/>
      <c r="D29" s="38"/>
      <c r="J29" s="47" t="s">
        <v>90</v>
      </c>
    </row>
    <row r="30" spans="2:10" ht="15">
      <c r="B30" s="38"/>
      <c r="C30" s="38"/>
      <c r="D30" s="38"/>
      <c r="E30" s="38"/>
      <c r="F30" s="38"/>
      <c r="G30" s="38"/>
      <c r="H30" s="38"/>
      <c r="I30" s="38"/>
      <c r="J30" s="47"/>
    </row>
    <row r="31" spans="2:10" ht="15">
      <c r="B31" s="38"/>
      <c r="C31" s="38"/>
      <c r="D31" s="38"/>
      <c r="E31" s="38"/>
      <c r="F31" s="38"/>
      <c r="G31" s="38"/>
      <c r="H31" s="38"/>
      <c r="I31" s="38"/>
      <c r="J31" s="47"/>
    </row>
    <row r="32" spans="2:10" ht="15">
      <c r="B32" s="38"/>
      <c r="C32" s="38"/>
      <c r="D32" s="38"/>
      <c r="E32" s="38"/>
      <c r="F32" s="38"/>
      <c r="G32" s="38"/>
      <c r="H32" s="38"/>
      <c r="I32" s="38"/>
      <c r="J32" s="47"/>
    </row>
    <row r="33" spans="2:10" ht="15">
      <c r="B33" s="43" t="s">
        <v>91</v>
      </c>
      <c r="C33" s="43"/>
      <c r="D33" s="43"/>
      <c r="E33" s="38"/>
      <c r="F33" s="38"/>
      <c r="G33" s="38"/>
      <c r="H33" s="38"/>
      <c r="I33" s="38"/>
      <c r="J33" s="38"/>
    </row>
  </sheetData>
  <sheetProtection/>
  <mergeCells count="2">
    <mergeCell ref="A19:F19"/>
    <mergeCell ref="J29:J32"/>
  </mergeCells>
  <printOptions/>
  <pageMargins left="0.7" right="0.7" top="0.75" bottom="0.75" header="0.3" footer="0.3"/>
  <pageSetup fitToHeight="0" fitToWidth="1" orientation="portrait" paperSize="9" scale="63" r:id="rId1"/>
  <headerFooter>
    <oddHeader>&amp;LZałącznik nr 5&amp;CZadanie nr 3&amp;RUCS/ZP/04/21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Layout" workbookViewId="0" topLeftCell="A22">
      <selection activeCell="J35" sqref="J35"/>
    </sheetView>
  </sheetViews>
  <sheetFormatPr defaultColWidth="9.140625" defaultRowHeight="15"/>
  <cols>
    <col min="1" max="1" width="3.57421875" style="0" bestFit="1" customWidth="1"/>
    <col min="2" max="2" width="39.57421875" style="0" customWidth="1"/>
    <col min="3" max="3" width="7.421875" style="0" customWidth="1"/>
    <col min="4" max="4" width="11.00390625" style="0" customWidth="1"/>
    <col min="5" max="5" width="13.8515625" style="0" customWidth="1"/>
    <col min="6" max="6" width="12.421875" style="0" bestFit="1" customWidth="1"/>
    <col min="7" max="7" width="9.7109375" style="0" bestFit="1" customWidth="1"/>
    <col min="8" max="8" width="7.28125" style="0" bestFit="1" customWidth="1"/>
    <col min="9" max="9" width="10.421875" style="0" bestFit="1" customWidth="1"/>
    <col min="10" max="10" width="26.57421875" style="0" customWidth="1"/>
  </cols>
  <sheetData>
    <row r="1" ht="90">
      <c r="B1" s="51" t="s">
        <v>92</v>
      </c>
    </row>
    <row r="2" spans="1:10" ht="75">
      <c r="A2" s="1" t="s">
        <v>0</v>
      </c>
      <c r="B2" s="2" t="s">
        <v>1</v>
      </c>
      <c r="C2" s="2" t="s">
        <v>2</v>
      </c>
      <c r="D2" s="1" t="s">
        <v>11</v>
      </c>
      <c r="E2" s="1" t="s">
        <v>12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13</v>
      </c>
    </row>
    <row r="3" spans="1:10" ht="210">
      <c r="A3" s="11">
        <v>1</v>
      </c>
      <c r="B3" s="31" t="s">
        <v>63</v>
      </c>
      <c r="C3" s="32" t="s">
        <v>7</v>
      </c>
      <c r="D3" s="32">
        <v>100</v>
      </c>
      <c r="E3" s="14"/>
      <c r="F3" s="14"/>
      <c r="G3" s="15"/>
      <c r="H3" s="14"/>
      <c r="I3" s="16"/>
      <c r="J3" s="16"/>
    </row>
    <row r="4" spans="1:10" ht="255">
      <c r="A4" s="11">
        <v>2</v>
      </c>
      <c r="B4" s="33" t="s">
        <v>64</v>
      </c>
      <c r="C4" s="34" t="s">
        <v>9</v>
      </c>
      <c r="D4" s="32">
        <v>60</v>
      </c>
      <c r="E4" s="14"/>
      <c r="F4" s="14"/>
      <c r="G4" s="15"/>
      <c r="H4" s="14"/>
      <c r="I4" s="16"/>
      <c r="J4" s="16"/>
    </row>
    <row r="5" spans="1:10" ht="30">
      <c r="A5" s="11">
        <v>3</v>
      </c>
      <c r="B5" s="31" t="s">
        <v>65</v>
      </c>
      <c r="C5" s="32" t="s">
        <v>7</v>
      </c>
      <c r="D5" s="32">
        <v>20</v>
      </c>
      <c r="E5" s="14"/>
      <c r="F5" s="14"/>
      <c r="G5" s="15"/>
      <c r="H5" s="14"/>
      <c r="I5" s="16"/>
      <c r="J5" s="16"/>
    </row>
    <row r="6" spans="1:10" ht="30">
      <c r="A6" s="11">
        <v>4</v>
      </c>
      <c r="B6" s="31" t="s">
        <v>66</v>
      </c>
      <c r="C6" s="32" t="s">
        <v>7</v>
      </c>
      <c r="D6" s="32">
        <v>17</v>
      </c>
      <c r="E6" s="14"/>
      <c r="F6" s="14"/>
      <c r="G6" s="15"/>
      <c r="H6" s="14"/>
      <c r="I6" s="16"/>
      <c r="J6" s="16"/>
    </row>
    <row r="7" spans="1:10" ht="15">
      <c r="A7" s="11">
        <v>5</v>
      </c>
      <c r="B7" s="35" t="s">
        <v>67</v>
      </c>
      <c r="C7" s="32" t="s">
        <v>7</v>
      </c>
      <c r="D7" s="32">
        <v>10</v>
      </c>
      <c r="E7" s="14"/>
      <c r="F7" s="14"/>
      <c r="G7" s="15"/>
      <c r="H7" s="14"/>
      <c r="I7" s="16"/>
      <c r="J7" s="16"/>
    </row>
    <row r="8" spans="1:10" ht="150">
      <c r="A8" s="11">
        <v>6</v>
      </c>
      <c r="B8" s="31" t="s">
        <v>68</v>
      </c>
      <c r="C8" s="32" t="s">
        <v>7</v>
      </c>
      <c r="D8" s="32">
        <v>5</v>
      </c>
      <c r="E8" s="14"/>
      <c r="F8" s="14"/>
      <c r="G8" s="15"/>
      <c r="H8" s="14"/>
      <c r="I8" s="16"/>
      <c r="J8" s="16"/>
    </row>
    <row r="9" spans="1:10" ht="135">
      <c r="A9" s="11">
        <v>7</v>
      </c>
      <c r="B9" s="31" t="s">
        <v>69</v>
      </c>
      <c r="C9" s="32" t="s">
        <v>7</v>
      </c>
      <c r="D9" s="32">
        <v>300</v>
      </c>
      <c r="E9" s="14"/>
      <c r="F9" s="14"/>
      <c r="G9" s="15"/>
      <c r="H9" s="14"/>
      <c r="I9" s="16"/>
      <c r="J9" s="16"/>
    </row>
    <row r="10" spans="1:10" ht="75">
      <c r="A10" s="11">
        <v>8</v>
      </c>
      <c r="B10" s="31" t="s">
        <v>70</v>
      </c>
      <c r="C10" s="32" t="s">
        <v>7</v>
      </c>
      <c r="D10" s="32">
        <v>40</v>
      </c>
      <c r="E10" s="14"/>
      <c r="F10" s="14"/>
      <c r="G10" s="15"/>
      <c r="H10" s="14"/>
      <c r="I10" s="16"/>
      <c r="J10" s="16"/>
    </row>
    <row r="11" spans="1:10" ht="120">
      <c r="A11" s="11">
        <v>9</v>
      </c>
      <c r="B11" s="31" t="s">
        <v>71</v>
      </c>
      <c r="C11" s="32" t="s">
        <v>7</v>
      </c>
      <c r="D11" s="32">
        <v>100</v>
      </c>
      <c r="E11" s="14"/>
      <c r="F11" s="14"/>
      <c r="G11" s="15"/>
      <c r="H11" s="14"/>
      <c r="I11" s="16"/>
      <c r="J11" s="16"/>
    </row>
    <row r="12" spans="1:10" ht="150">
      <c r="A12" s="11">
        <v>10</v>
      </c>
      <c r="B12" s="31" t="s">
        <v>72</v>
      </c>
      <c r="C12" s="32" t="s">
        <v>7</v>
      </c>
      <c r="D12" s="32">
        <v>5</v>
      </c>
      <c r="E12" s="14"/>
      <c r="F12" s="14"/>
      <c r="G12" s="15"/>
      <c r="H12" s="14"/>
      <c r="I12" s="16"/>
      <c r="J12" s="16"/>
    </row>
    <row r="13" spans="1:10" ht="270">
      <c r="A13" s="11">
        <v>11</v>
      </c>
      <c r="B13" s="31" t="s">
        <v>73</v>
      </c>
      <c r="C13" s="32" t="s">
        <v>7</v>
      </c>
      <c r="D13" s="32">
        <v>100</v>
      </c>
      <c r="E13" s="14"/>
      <c r="F13" s="14"/>
      <c r="G13" s="15"/>
      <c r="H13" s="14"/>
      <c r="I13" s="16"/>
      <c r="J13" s="16"/>
    </row>
    <row r="14" spans="1:10" ht="330">
      <c r="A14" s="11">
        <v>12</v>
      </c>
      <c r="B14" s="31" t="s">
        <v>74</v>
      </c>
      <c r="C14" s="32" t="s">
        <v>7</v>
      </c>
      <c r="D14" s="32">
        <v>150</v>
      </c>
      <c r="E14" s="14"/>
      <c r="F14" s="14"/>
      <c r="G14" s="15"/>
      <c r="H14" s="14"/>
      <c r="I14" s="16"/>
      <c r="J14" s="16"/>
    </row>
    <row r="15" spans="1:10" ht="225">
      <c r="A15" s="11">
        <v>13</v>
      </c>
      <c r="B15" s="36" t="s">
        <v>75</v>
      </c>
      <c r="C15" s="32" t="s">
        <v>7</v>
      </c>
      <c r="D15" s="32">
        <v>375</v>
      </c>
      <c r="E15" s="14"/>
      <c r="F15" s="14"/>
      <c r="G15" s="15"/>
      <c r="H15" s="14"/>
      <c r="I15" s="16"/>
      <c r="J15" s="16"/>
    </row>
    <row r="16" spans="1:10" ht="30">
      <c r="A16" s="11">
        <v>14</v>
      </c>
      <c r="B16" s="31" t="s">
        <v>76</v>
      </c>
      <c r="C16" s="32" t="s">
        <v>77</v>
      </c>
      <c r="D16" s="32">
        <v>2</v>
      </c>
      <c r="E16" s="14"/>
      <c r="F16" s="14"/>
      <c r="G16" s="15"/>
      <c r="H16" s="14"/>
      <c r="I16" s="16"/>
      <c r="J16" s="16"/>
    </row>
    <row r="17" spans="1:10" ht="45">
      <c r="A17" s="11">
        <v>15</v>
      </c>
      <c r="B17" s="31" t="s">
        <v>78</v>
      </c>
      <c r="C17" s="32" t="s">
        <v>7</v>
      </c>
      <c r="D17" s="32">
        <v>10</v>
      </c>
      <c r="E17" s="14"/>
      <c r="F17" s="14"/>
      <c r="G17" s="15"/>
      <c r="H17" s="14"/>
      <c r="I17" s="16"/>
      <c r="J17" s="16"/>
    </row>
    <row r="18" spans="1:10" ht="75">
      <c r="A18" s="11">
        <v>16</v>
      </c>
      <c r="B18" s="31" t="s">
        <v>79</v>
      </c>
      <c r="C18" s="32" t="s">
        <v>7</v>
      </c>
      <c r="D18" s="32">
        <v>1</v>
      </c>
      <c r="E18" s="14"/>
      <c r="F18" s="14"/>
      <c r="G18" s="15"/>
      <c r="H18" s="14"/>
      <c r="I18" s="16"/>
      <c r="J18" s="16"/>
    </row>
    <row r="19" spans="1:10" ht="75">
      <c r="A19" s="11">
        <v>17</v>
      </c>
      <c r="B19" s="31" t="s">
        <v>80</v>
      </c>
      <c r="C19" s="32" t="s">
        <v>7</v>
      </c>
      <c r="D19" s="32">
        <v>1</v>
      </c>
      <c r="E19" s="14"/>
      <c r="F19" s="14"/>
      <c r="G19" s="15"/>
      <c r="H19" s="14"/>
      <c r="I19" s="16"/>
      <c r="J19" s="16"/>
    </row>
    <row r="20" spans="1:10" ht="120">
      <c r="A20" s="11">
        <v>18</v>
      </c>
      <c r="B20" s="31" t="s">
        <v>81</v>
      </c>
      <c r="C20" s="32" t="s">
        <v>77</v>
      </c>
      <c r="D20" s="32">
        <v>14</v>
      </c>
      <c r="E20" s="14"/>
      <c r="F20" s="14"/>
      <c r="G20" s="15"/>
      <c r="H20" s="14"/>
      <c r="I20" s="16"/>
      <c r="J20" s="16"/>
    </row>
    <row r="21" spans="1:10" ht="30">
      <c r="A21" s="11">
        <v>19</v>
      </c>
      <c r="B21" s="31" t="s">
        <v>82</v>
      </c>
      <c r="C21" s="32" t="s">
        <v>7</v>
      </c>
      <c r="D21" s="32">
        <v>10</v>
      </c>
      <c r="E21" s="14"/>
      <c r="F21" s="14"/>
      <c r="G21" s="15"/>
      <c r="H21" s="14"/>
      <c r="I21" s="16"/>
      <c r="J21" s="16"/>
    </row>
    <row r="22" spans="1:10" ht="15">
      <c r="A22" s="11">
        <v>20</v>
      </c>
      <c r="B22" s="31" t="s">
        <v>83</v>
      </c>
      <c r="C22" s="32" t="s">
        <v>7</v>
      </c>
      <c r="D22" s="32">
        <v>50</v>
      </c>
      <c r="E22" s="14"/>
      <c r="F22" s="14"/>
      <c r="G22" s="15"/>
      <c r="H22" s="14"/>
      <c r="I22" s="16"/>
      <c r="J22" s="16"/>
    </row>
    <row r="23" spans="1:10" ht="45">
      <c r="A23" s="11">
        <v>21</v>
      </c>
      <c r="B23" s="31" t="s">
        <v>84</v>
      </c>
      <c r="C23" s="32" t="s">
        <v>7</v>
      </c>
      <c r="D23" s="32">
        <v>2</v>
      </c>
      <c r="E23" s="14"/>
      <c r="F23" s="14"/>
      <c r="G23" s="15"/>
      <c r="H23" s="14"/>
      <c r="I23" s="16"/>
      <c r="J23" s="16"/>
    </row>
    <row r="24" spans="1:10" ht="45">
      <c r="A24" s="11">
        <v>22</v>
      </c>
      <c r="B24" s="31" t="s">
        <v>85</v>
      </c>
      <c r="C24" s="32" t="s">
        <v>7</v>
      </c>
      <c r="D24" s="32">
        <v>1</v>
      </c>
      <c r="E24" s="14"/>
      <c r="F24" s="14"/>
      <c r="G24" s="15"/>
      <c r="H24" s="14"/>
      <c r="I24" s="16"/>
      <c r="J24" s="16"/>
    </row>
    <row r="25" spans="1:10" ht="45">
      <c r="A25" s="11">
        <v>23</v>
      </c>
      <c r="B25" s="31" t="s">
        <v>86</v>
      </c>
      <c r="C25" s="32" t="s">
        <v>7</v>
      </c>
      <c r="D25" s="32">
        <v>1</v>
      </c>
      <c r="E25" s="18"/>
      <c r="F25" s="18"/>
      <c r="G25" s="15"/>
      <c r="H25" s="14"/>
      <c r="I25" s="16"/>
      <c r="J25" s="16"/>
    </row>
    <row r="26" spans="1:10" ht="15">
      <c r="A26" s="48" t="s">
        <v>14</v>
      </c>
      <c r="B26" s="49"/>
      <c r="C26" s="49"/>
      <c r="D26" s="49"/>
      <c r="E26" s="49"/>
      <c r="F26" s="50"/>
      <c r="G26" s="25"/>
      <c r="H26" s="26" t="s">
        <v>10</v>
      </c>
      <c r="I26" s="24"/>
      <c r="J26" s="24" t="s">
        <v>10</v>
      </c>
    </row>
    <row r="29" spans="2:10" ht="26.25">
      <c r="B29" s="37" t="s">
        <v>87</v>
      </c>
      <c r="C29" s="37"/>
      <c r="D29" s="37"/>
      <c r="E29" s="38"/>
      <c r="F29" s="38"/>
      <c r="G29" s="38"/>
      <c r="H29" s="38"/>
      <c r="I29" s="38"/>
      <c r="J29" s="38"/>
    </row>
    <row r="30" spans="2:8" ht="15">
      <c r="B30" s="39"/>
      <c r="C30" s="40"/>
      <c r="D30" s="39"/>
      <c r="E30" s="37"/>
      <c r="F30" s="37"/>
      <c r="G30" s="37"/>
      <c r="H30" s="37"/>
    </row>
    <row r="31" spans="3:10" ht="15">
      <c r="C31" s="41"/>
      <c r="E31" s="39"/>
      <c r="F31" s="39"/>
      <c r="G31" s="39"/>
      <c r="H31" s="39"/>
      <c r="I31" s="39"/>
      <c r="J31" s="39"/>
    </row>
    <row r="32" spans="2:3" ht="15">
      <c r="B32" s="42" t="s">
        <v>88</v>
      </c>
      <c r="C32" s="41"/>
    </row>
    <row r="33" spans="2:3" ht="15">
      <c r="B33" s="42" t="s">
        <v>89</v>
      </c>
      <c r="C33" s="41"/>
    </row>
    <row r="34" ht="15">
      <c r="C34" s="41"/>
    </row>
    <row r="35" spans="3:10" ht="15">
      <c r="C35" s="41"/>
      <c r="J35" t="s">
        <v>93</v>
      </c>
    </row>
    <row r="36" spans="2:10" ht="15">
      <c r="B36" s="38"/>
      <c r="C36" s="38"/>
      <c r="D36" s="38"/>
      <c r="J36" s="47" t="s">
        <v>90</v>
      </c>
    </row>
    <row r="37" spans="2:10" ht="15">
      <c r="B37" s="38"/>
      <c r="C37" s="38"/>
      <c r="D37" s="38"/>
      <c r="E37" s="38"/>
      <c r="F37" s="38"/>
      <c r="G37" s="38"/>
      <c r="H37" s="38"/>
      <c r="I37" s="38"/>
      <c r="J37" s="47"/>
    </row>
    <row r="38" spans="2:10" ht="15">
      <c r="B38" s="38"/>
      <c r="C38" s="38"/>
      <c r="D38" s="38"/>
      <c r="E38" s="38"/>
      <c r="F38" s="38"/>
      <c r="G38" s="38"/>
      <c r="H38" s="38"/>
      <c r="I38" s="38"/>
      <c r="J38" s="47"/>
    </row>
    <row r="39" spans="2:10" ht="15">
      <c r="B39" s="38"/>
      <c r="C39" s="38"/>
      <c r="D39" s="38"/>
      <c r="E39" s="38"/>
      <c r="F39" s="38"/>
      <c r="G39" s="38"/>
      <c r="H39" s="38"/>
      <c r="I39" s="38"/>
      <c r="J39" s="47"/>
    </row>
    <row r="40" spans="2:10" ht="15">
      <c r="B40" s="43" t="s">
        <v>91</v>
      </c>
      <c r="C40" s="43"/>
      <c r="D40" s="43"/>
      <c r="E40" s="38"/>
      <c r="F40" s="38"/>
      <c r="G40" s="38"/>
      <c r="H40" s="38"/>
      <c r="I40" s="38"/>
      <c r="J40" s="38"/>
    </row>
  </sheetData>
  <sheetProtection/>
  <mergeCells count="2">
    <mergeCell ref="A26:F26"/>
    <mergeCell ref="J36:J39"/>
  </mergeCells>
  <printOptions/>
  <pageMargins left="0.7" right="0.7" top="0.75" bottom="0.75" header="0.3" footer="0.3"/>
  <pageSetup fitToHeight="0" fitToWidth="1" orientation="portrait" paperSize="9" scale="61" r:id="rId1"/>
  <headerFooter>
    <oddHeader>&amp;LZałącznik nr 5&amp;CZadanie nr 4&amp;RUCS/ZP/04/21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2021-08-31T13:52:15Z</dcterms:modified>
  <cp:category/>
  <cp:version/>
  <cp:contentType/>
  <cp:contentStatus/>
</cp:coreProperties>
</file>