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PUBLICZNE\1.przetarg\Ogłoszenie, SWZ i zał\"/>
    </mc:Choice>
  </mc:AlternateContent>
  <xr:revisionPtr revIDLastSave="0" documentId="13_ncr:1_{738E90A6-45D2-4569-9E32-67EE49E81762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KARTA TYTUŁOWA" sheetId="1" r:id="rId1"/>
    <sheet name="ZBIORCZE ZESTAWIENIE KOSZTÓW" sheetId="2" r:id="rId2"/>
    <sheet name="1 1 wewnętrzna Jaszczurowa dz 5" sheetId="3" r:id="rId3"/>
    <sheet name="2 2 wewnętrzna Jaszczurowa dz 4" sheetId="4" r:id="rId4"/>
    <sheet name="3 3 wewnętrzna Jaszczurowa dz 4" sheetId="5" r:id="rId5"/>
    <sheet name="4 4 wewnętrzna Jazowa 156_1, 15" sheetId="6" r:id="rId6"/>
    <sheet name="5 5 G112460R_Jazowa_Skrzyżowani" sheetId="7" r:id="rId7"/>
    <sheet name="6 6 wewnętrzna Kożuchów 460p1 C" sheetId="8" r:id="rId8"/>
    <sheet name="7 7 wewnętrzna Markuszowa dz 61" sheetId="9" r:id="rId9"/>
    <sheet name="8 8 wewnętrzna Markuszowa dz 65" sheetId="10" r:id="rId10"/>
    <sheet name="9 9 Niewodna dz 136p1 135_1 134" sheetId="11" r:id="rId11"/>
    <sheet name="10 10 wewnętrzna Oparówka dz17_" sheetId="12" r:id="rId12"/>
    <sheet name="11 11 wewnętrzna Pstrągówka dz " sheetId="13" r:id="rId13"/>
    <sheet name="12 12 Różanka dz 336p5  Cynarsk" sheetId="14" r:id="rId14"/>
    <sheet name="13 13 G112454R_ Różnanka _Rola " sheetId="15" r:id="rId15"/>
    <sheet name="14 14 wewnętrzna Szufnarowa dz1" sheetId="16" r:id="rId16"/>
    <sheet name="15 15 wewnętrzna Szufnarowa dz " sheetId="17" r:id="rId17"/>
    <sheet name="16 16 wewnętrzna Szufnarowa dz " sheetId="18" r:id="rId18"/>
    <sheet name="17 17 Wewnętrzna za Domem straż" sheetId="19" r:id="rId19"/>
    <sheet name="18 18 wewnetrzna Wiśniowa dz nr" sheetId="20" r:id="rId20"/>
    <sheet name="19 19 wewnetrzna Wiśniowa dz nr" sheetId="21" r:id="rId21"/>
    <sheet name="20 20 G112456R_Wiśniowa SKR UG" sheetId="22" r:id="rId22"/>
  </sheets>
  <calcPr calcId="181029"/>
</workbook>
</file>

<file path=xl/calcChain.xml><?xml version="1.0" encoding="utf-8"?>
<calcChain xmlns="http://schemas.openxmlformats.org/spreadsheetml/2006/main">
  <c r="K9" i="4" l="1"/>
  <c r="K10" i="4"/>
  <c r="K11" i="4"/>
  <c r="K12" i="4"/>
  <c r="K13" i="4"/>
  <c r="K16" i="4"/>
  <c r="K17" i="4"/>
  <c r="K18" i="4"/>
  <c r="K9" i="3" l="1"/>
  <c r="K24" i="22"/>
  <c r="K23" i="22"/>
  <c r="K22" i="22"/>
  <c r="K25" i="22" s="1"/>
  <c r="D67" i="2" s="1"/>
  <c r="K19" i="22"/>
  <c r="K18" i="22"/>
  <c r="K17" i="22"/>
  <c r="K16" i="22"/>
  <c r="K15" i="22"/>
  <c r="K14" i="22"/>
  <c r="K13" i="22"/>
  <c r="K12" i="22"/>
  <c r="K11" i="22"/>
  <c r="K10" i="22"/>
  <c r="K9" i="22"/>
  <c r="K18" i="21"/>
  <c r="K17" i="21"/>
  <c r="K16" i="21"/>
  <c r="K13" i="21"/>
  <c r="K12" i="21"/>
  <c r="K11" i="21"/>
  <c r="K10" i="21"/>
  <c r="K9" i="21"/>
  <c r="K18" i="20"/>
  <c r="K17" i="20"/>
  <c r="K16" i="20"/>
  <c r="K13" i="20"/>
  <c r="K12" i="20"/>
  <c r="K11" i="20"/>
  <c r="K10" i="20"/>
  <c r="K9" i="20"/>
  <c r="K21" i="19"/>
  <c r="K20" i="19"/>
  <c r="K17" i="19"/>
  <c r="K16" i="19"/>
  <c r="K15" i="19"/>
  <c r="K14" i="19"/>
  <c r="K13" i="19"/>
  <c r="K12" i="19"/>
  <c r="K11" i="19"/>
  <c r="K10" i="19"/>
  <c r="K9" i="19"/>
  <c r="K18" i="18"/>
  <c r="K17" i="18"/>
  <c r="K16" i="18"/>
  <c r="K13" i="18"/>
  <c r="K12" i="18"/>
  <c r="K11" i="18"/>
  <c r="K10" i="18"/>
  <c r="K9" i="18"/>
  <c r="K18" i="17"/>
  <c r="K17" i="17"/>
  <c r="K19" i="17" s="1"/>
  <c r="D52" i="2" s="1"/>
  <c r="K16" i="17"/>
  <c r="K13" i="17"/>
  <c r="K12" i="17"/>
  <c r="K11" i="17"/>
  <c r="K10" i="17"/>
  <c r="K9" i="17"/>
  <c r="K18" i="16"/>
  <c r="K17" i="16"/>
  <c r="K16" i="16"/>
  <c r="K13" i="16"/>
  <c r="K12" i="16"/>
  <c r="K11" i="16"/>
  <c r="K10" i="16"/>
  <c r="K9" i="16"/>
  <c r="K21" i="15"/>
  <c r="K20" i="15"/>
  <c r="K22" i="15" s="1"/>
  <c r="D46" i="2" s="1"/>
  <c r="K17" i="15"/>
  <c r="K16" i="15"/>
  <c r="K15" i="15"/>
  <c r="K14" i="15"/>
  <c r="K13" i="15"/>
  <c r="K12" i="15"/>
  <c r="K11" i="15"/>
  <c r="K10" i="15"/>
  <c r="K9" i="15"/>
  <c r="K18" i="14"/>
  <c r="K17" i="14"/>
  <c r="K16" i="14"/>
  <c r="K13" i="14"/>
  <c r="K12" i="14"/>
  <c r="K11" i="14"/>
  <c r="K10" i="14"/>
  <c r="K9" i="14"/>
  <c r="K19" i="13"/>
  <c r="K18" i="13"/>
  <c r="K17" i="13"/>
  <c r="K20" i="13" s="1"/>
  <c r="D40" i="2" s="1"/>
  <c r="K14" i="13"/>
  <c r="K13" i="13"/>
  <c r="K12" i="13"/>
  <c r="K11" i="13"/>
  <c r="K10" i="13"/>
  <c r="K9" i="13"/>
  <c r="K18" i="12"/>
  <c r="K17" i="12"/>
  <c r="K16" i="12"/>
  <c r="K13" i="12"/>
  <c r="K12" i="12"/>
  <c r="K11" i="12"/>
  <c r="K10" i="12"/>
  <c r="K9" i="12"/>
  <c r="K18" i="11"/>
  <c r="K17" i="11"/>
  <c r="K16" i="11"/>
  <c r="K13" i="11"/>
  <c r="K12" i="11"/>
  <c r="K11" i="11"/>
  <c r="K10" i="11"/>
  <c r="K9" i="11"/>
  <c r="K18" i="10"/>
  <c r="K17" i="10"/>
  <c r="K16" i="10"/>
  <c r="K13" i="10"/>
  <c r="K12" i="10"/>
  <c r="K11" i="10"/>
  <c r="K10" i="10"/>
  <c r="K9" i="10"/>
  <c r="K18" i="9"/>
  <c r="K17" i="9"/>
  <c r="K19" i="9" s="1"/>
  <c r="D28" i="2" s="1"/>
  <c r="K16" i="9"/>
  <c r="K13" i="9"/>
  <c r="K12" i="9"/>
  <c r="K11" i="9"/>
  <c r="K10" i="9"/>
  <c r="K9" i="9"/>
  <c r="K18" i="8"/>
  <c r="K17" i="8"/>
  <c r="K16" i="8"/>
  <c r="K13" i="8"/>
  <c r="K12" i="8"/>
  <c r="K11" i="8"/>
  <c r="K10" i="8"/>
  <c r="K9" i="8"/>
  <c r="K19" i="7"/>
  <c r="K18" i="7"/>
  <c r="K17" i="7"/>
  <c r="K14" i="7"/>
  <c r="K13" i="7"/>
  <c r="K12" i="7"/>
  <c r="K11" i="7"/>
  <c r="K10" i="7"/>
  <c r="K9" i="7"/>
  <c r="K18" i="6"/>
  <c r="K17" i="6"/>
  <c r="K16" i="6"/>
  <c r="K13" i="6"/>
  <c r="K12" i="6"/>
  <c r="K11" i="6"/>
  <c r="K10" i="6"/>
  <c r="K9" i="6"/>
  <c r="K18" i="5"/>
  <c r="K17" i="5"/>
  <c r="K16" i="5"/>
  <c r="K13" i="5"/>
  <c r="K12" i="5"/>
  <c r="K11" i="5"/>
  <c r="K10" i="5"/>
  <c r="K9" i="5"/>
  <c r="K19" i="4"/>
  <c r="D13" i="2" s="1"/>
  <c r="K18" i="3"/>
  <c r="K17" i="3"/>
  <c r="K16" i="3"/>
  <c r="K13" i="3"/>
  <c r="K12" i="3"/>
  <c r="K11" i="3"/>
  <c r="K10" i="3"/>
  <c r="K19" i="3" l="1"/>
  <c r="D10" i="2" s="1"/>
  <c r="K14" i="14"/>
  <c r="K19" i="11"/>
  <c r="D34" i="2" s="1"/>
  <c r="K19" i="14"/>
  <c r="D43" i="2" s="1"/>
  <c r="K14" i="21"/>
  <c r="K20" i="22"/>
  <c r="D66" i="2" s="1"/>
  <c r="K14" i="10"/>
  <c r="K14" i="12"/>
  <c r="D36" i="2" s="1"/>
  <c r="K15" i="13"/>
  <c r="D39" i="2" s="1"/>
  <c r="K14" i="16"/>
  <c r="D48" i="2" s="1"/>
  <c r="K14" i="18"/>
  <c r="K14" i="20"/>
  <c r="K19" i="21"/>
  <c r="D64" i="2" s="1"/>
  <c r="K14" i="9"/>
  <c r="K20" i="9" s="1"/>
  <c r="D26" i="2" s="1"/>
  <c r="K19" i="10"/>
  <c r="D31" i="2" s="1"/>
  <c r="K14" i="11"/>
  <c r="K19" i="12"/>
  <c r="D37" i="2" s="1"/>
  <c r="K18" i="15"/>
  <c r="K19" i="16"/>
  <c r="D49" i="2" s="1"/>
  <c r="K14" i="17"/>
  <c r="D51" i="2" s="1"/>
  <c r="K19" i="18"/>
  <c r="D55" i="2" s="1"/>
  <c r="K18" i="19"/>
  <c r="K22" i="19"/>
  <c r="D58" i="2" s="1"/>
  <c r="K19" i="20"/>
  <c r="D61" i="2" s="1"/>
  <c r="K14" i="8"/>
  <c r="K19" i="8"/>
  <c r="D25" i="2" s="1"/>
  <c r="K20" i="7"/>
  <c r="D22" i="2" s="1"/>
  <c r="K15" i="7"/>
  <c r="D21" i="2" s="1"/>
  <c r="K14" i="6"/>
  <c r="K19" i="6"/>
  <c r="D19" i="2" s="1"/>
  <c r="K14" i="5"/>
  <c r="K19" i="5"/>
  <c r="D16" i="2" s="1"/>
  <c r="K14" i="4"/>
  <c r="D12" i="2" s="1"/>
  <c r="K14" i="3"/>
  <c r="K20" i="3" s="1"/>
  <c r="D9" i="2"/>
  <c r="K21" i="13"/>
  <c r="D38" i="2" s="1"/>
  <c r="K20" i="4"/>
  <c r="D11" i="2" s="1"/>
  <c r="K20" i="17"/>
  <c r="D50" i="2" s="1"/>
  <c r="D63" i="2"/>
  <c r="D30" i="2"/>
  <c r="K20" i="14"/>
  <c r="D41" i="2" s="1"/>
  <c r="D42" i="2"/>
  <c r="D54" i="2"/>
  <c r="K23" i="15"/>
  <c r="D44" i="2" s="1"/>
  <c r="D45" i="2"/>
  <c r="D57" i="2"/>
  <c r="D24" i="2"/>
  <c r="K20" i="21" l="1"/>
  <c r="D62" i="2" s="1"/>
  <c r="K20" i="20"/>
  <c r="D59" i="2" s="1"/>
  <c r="D60" i="2"/>
  <c r="K20" i="18"/>
  <c r="D53" i="2" s="1"/>
  <c r="K20" i="11"/>
  <c r="D32" i="2" s="1"/>
  <c r="D33" i="2"/>
  <c r="K20" i="10"/>
  <c r="D29" i="2" s="1"/>
  <c r="D27" i="2"/>
  <c r="K26" i="22"/>
  <c r="D65" i="2" s="1"/>
  <c r="K23" i="19"/>
  <c r="D56" i="2" s="1"/>
  <c r="K20" i="12"/>
  <c r="D35" i="2" s="1"/>
  <c r="K20" i="16"/>
  <c r="D47" i="2" s="1"/>
  <c r="K20" i="8"/>
  <c r="D23" i="2" s="1"/>
  <c r="K21" i="7"/>
  <c r="D20" i="2" s="1"/>
  <c r="K20" i="6"/>
  <c r="D17" i="2" s="1"/>
  <c r="D18" i="2"/>
  <c r="K20" i="5"/>
  <c r="D14" i="2" s="1"/>
  <c r="D15" i="2"/>
  <c r="D8" i="2"/>
  <c r="D7" i="2" l="1"/>
</calcChain>
</file>

<file path=xl/sharedStrings.xml><?xml version="1.0" encoding="utf-8"?>
<sst xmlns="http://schemas.openxmlformats.org/spreadsheetml/2006/main" count="3622" uniqueCount="507">
  <si>
    <t/>
  </si>
  <si>
    <t>Kompleksowa modernizacja infrastruktury drogowej na terenie Gminy Wiśniowa</t>
  </si>
  <si>
    <t>Budowa:</t>
  </si>
  <si>
    <t xml:space="preserve">Przebudowa 20 odcinków dróg. (17 wewnetrznych i 3 publicznych </t>
  </si>
  <si>
    <t>Obiekt lub rodzaj robót:</t>
  </si>
  <si>
    <t>DROGI wewnętrzne / Drogi Publiczne/ Roboty drogowe</t>
  </si>
  <si>
    <t>Lokalizacja:</t>
  </si>
  <si>
    <t xml:space="preserve">Gmina Wiśniowa </t>
  </si>
  <si>
    <t>Inwestor:</t>
  </si>
  <si>
    <t>Gmina Wiśniowa 38-124 Wiśniowa 150</t>
  </si>
  <si>
    <t>Jednostka opracowująca:</t>
  </si>
  <si>
    <t>Data opracowania:</t>
  </si>
  <si>
    <t>Autor opracowania:</t>
  </si>
  <si>
    <t>Wykonawca:</t>
  </si>
  <si>
    <t>Data:</t>
  </si>
  <si>
    <t>Lp</t>
  </si>
  <si>
    <t>Oznaczenie arkusza</t>
  </si>
  <si>
    <t>Nazwa elementu</t>
  </si>
  <si>
    <t>Wartość</t>
  </si>
  <si>
    <t>Jednostka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</si>
  <si>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</si>
  <si>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</si>
  <si>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</si>
  <si>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</si>
  <si>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</si>
  <si>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</si>
  <si>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</si>
  <si>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</si>
  <si>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</si>
  <si>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</si>
  <si>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</si>
  <si>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</si>
  <si>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Kosztorys </t>
  </si>
  <si>
    <t>Rozdział 1</t>
  </si>
  <si>
    <t>1 wewnętrzna Jaszczurowa dz 514 (Baran)</t>
  </si>
  <si>
    <t>ELEMENT 1.1</t>
  </si>
  <si>
    <t>Roboty przygowtowawcze</t>
  </si>
  <si>
    <t>ELEMENT 1.2</t>
  </si>
  <si>
    <t>roboty drogowe nawierzchniowe</t>
  </si>
  <si>
    <t>Rozdział 2</t>
  </si>
  <si>
    <t>2 wewnętrzna Jaszczurowa dz 468/2, 470/1, 469/2 (Opielowska)</t>
  </si>
  <si>
    <t>ELEMENT 2.1</t>
  </si>
  <si>
    <t>ELEMENT 2.2</t>
  </si>
  <si>
    <t>Rozdział 3</t>
  </si>
  <si>
    <t>3 wewnętrzna Jaszczurowa dz 425/3, 424/3, 428/6, 428/9, 428/11 (Chmura)</t>
  </si>
  <si>
    <t>ELEMENT 3.1</t>
  </si>
  <si>
    <t>ELEMENT 3.2</t>
  </si>
  <si>
    <t>Rozdział 4</t>
  </si>
  <si>
    <t>4 wewnętrzna Jazowa 156/1, 157/1, 158/1, (Kłęczek)</t>
  </si>
  <si>
    <t>ELEMENT 4.1</t>
  </si>
  <si>
    <t>13</t>
  </si>
  <si>
    <t>ELEMENT 4.2</t>
  </si>
  <si>
    <t>14</t>
  </si>
  <si>
    <t>Rozdział 5</t>
  </si>
  <si>
    <t>5 G112460R_Jazowa_Skrzyżowanie _SKR</t>
  </si>
  <si>
    <t>15</t>
  </si>
  <si>
    <t>ELEMENT 5.1</t>
  </si>
  <si>
    <t>16</t>
  </si>
  <si>
    <t>ELEMENT 5.2</t>
  </si>
  <si>
    <t>17</t>
  </si>
  <si>
    <t>Rozdział 6</t>
  </si>
  <si>
    <t>6 wewnętrzna Kożuchów 460p1 Chlebica</t>
  </si>
  <si>
    <t>18</t>
  </si>
  <si>
    <t>ELEMENT 6.1</t>
  </si>
  <si>
    <t>19</t>
  </si>
  <si>
    <t>ELEMENT 6.2</t>
  </si>
  <si>
    <t>20</t>
  </si>
  <si>
    <t>Rozdział 7</t>
  </si>
  <si>
    <t>7 wewnętrzna Markuszowa dz 616 (Lepak)</t>
  </si>
  <si>
    <t>21</t>
  </si>
  <si>
    <t>ELEMENT 7.1</t>
  </si>
  <si>
    <t>22</t>
  </si>
  <si>
    <t>ELEMENT 7.2</t>
  </si>
  <si>
    <t>23</t>
  </si>
  <si>
    <t>Rozdział 8</t>
  </si>
  <si>
    <t>8 wewnętrzna Markuszowa dz 654</t>
  </si>
  <si>
    <t>24</t>
  </si>
  <si>
    <t>ELEMENT 8.1</t>
  </si>
  <si>
    <t>25</t>
  </si>
  <si>
    <t>ELEMENT 8.2</t>
  </si>
  <si>
    <t>26</t>
  </si>
  <si>
    <t>Rozdział 9</t>
  </si>
  <si>
    <t>9 Niewodna dz 136p1 135/1 134 133/1 do potoku (Koczela)</t>
  </si>
  <si>
    <t>27</t>
  </si>
  <si>
    <t>ELEMENT 9.1</t>
  </si>
  <si>
    <t>28</t>
  </si>
  <si>
    <t>ELEMENT 9.2</t>
  </si>
  <si>
    <t>29</t>
  </si>
  <si>
    <t>Rozdział 10</t>
  </si>
  <si>
    <t>10 wewnętrzna Oparówka dz17/5, 8/3, 1610/4, 6/5   Lasek</t>
  </si>
  <si>
    <t>30</t>
  </si>
  <si>
    <t>ELEMENT 10.1</t>
  </si>
  <si>
    <t>31</t>
  </si>
  <si>
    <t>ELEMENT 10.2</t>
  </si>
  <si>
    <t>32</t>
  </si>
  <si>
    <t>Rozdział 11</t>
  </si>
  <si>
    <t>11 wewnętrzna Pstrągówka dz gr nr 2070/1 (Szkołut)</t>
  </si>
  <si>
    <t>33</t>
  </si>
  <si>
    <t>ELEMENT 11.1</t>
  </si>
  <si>
    <t>34</t>
  </si>
  <si>
    <t>ELEMENT 11.2</t>
  </si>
  <si>
    <t>35</t>
  </si>
  <si>
    <t>Rozdział 12</t>
  </si>
  <si>
    <t>12 Różanka dz 336p5  Cynarski</t>
  </si>
  <si>
    <t>36</t>
  </si>
  <si>
    <t>ELEMENT 12.1</t>
  </si>
  <si>
    <t>37</t>
  </si>
  <si>
    <t>ELEMENT 12.2</t>
  </si>
  <si>
    <t>38</t>
  </si>
  <si>
    <t>Rozdział 13</t>
  </si>
  <si>
    <t>13 G112454R_ Różnanka _Rola _Grodzisko</t>
  </si>
  <si>
    <t>39</t>
  </si>
  <si>
    <t>ELEMENT 13.1</t>
  </si>
  <si>
    <t>Roboty przygowtowawcze 0+225-0+375</t>
  </si>
  <si>
    <t>40</t>
  </si>
  <si>
    <t>ELEMENT 13.2</t>
  </si>
  <si>
    <t>41</t>
  </si>
  <si>
    <t>Rozdział 14</t>
  </si>
  <si>
    <t>14 wewnętrzna Szufnarowa dz1522/1, 1520/1, 1519/1,    1518/3, 1523/5 (za sklepem 110m)</t>
  </si>
  <si>
    <t>42</t>
  </si>
  <si>
    <t>ELEMENT 14.1</t>
  </si>
  <si>
    <t>43</t>
  </si>
  <si>
    <t>ELEMENT 14.2</t>
  </si>
  <si>
    <t>44</t>
  </si>
  <si>
    <t>Rozdział 15</t>
  </si>
  <si>
    <t>15 wewnętrzna Szufnarowa dz 2278/3, 2276/3, 2277/1, 2256/1 (Suchecki)</t>
  </si>
  <si>
    <t>45</t>
  </si>
  <si>
    <t>ELEMENT 15.1</t>
  </si>
  <si>
    <t>46</t>
  </si>
  <si>
    <t>ELEMENT 15.2</t>
  </si>
  <si>
    <t>47</t>
  </si>
  <si>
    <t>Rozdział 16</t>
  </si>
  <si>
    <t>16 wewnętrzna Szufnarowa dz 687, 601/6, 600/3, 603/4, 599/4 (Jarzab -Góra)</t>
  </si>
  <si>
    <t>48</t>
  </si>
  <si>
    <t>ELEMENT 16.1</t>
  </si>
  <si>
    <t>49</t>
  </si>
  <si>
    <t>ELEMENT 16.2</t>
  </si>
  <si>
    <t>50</t>
  </si>
  <si>
    <t>Rozdział 17</t>
  </si>
  <si>
    <t>17 Wewnętrzna za Domem strażaka Tułkowice Podlas  dz gr nr 81/1, 77/3, 79/1, 234, 82/1, 76/1, 83/1</t>
  </si>
  <si>
    <t>51</t>
  </si>
  <si>
    <t>ELEMENT 17.1</t>
  </si>
  <si>
    <t>52</t>
  </si>
  <si>
    <t>ELEMENT 17.2</t>
  </si>
  <si>
    <t>53</t>
  </si>
  <si>
    <t>Rozdział 18</t>
  </si>
  <si>
    <t>18 wewnetrzna Wiśniowa dz nr 979/1, 977/1, 975/1, 976/1, 949/1 (Ozga)</t>
  </si>
  <si>
    <t>54</t>
  </si>
  <si>
    <t>ELEMENT 18.1</t>
  </si>
  <si>
    <t>55</t>
  </si>
  <si>
    <t>ELEMENT 18.2</t>
  </si>
  <si>
    <t>56</t>
  </si>
  <si>
    <t>Rozdział 19</t>
  </si>
  <si>
    <t>19 wewnetrzna Wiśniowa dz nr 467/5, 472/5 (Mycka)</t>
  </si>
  <si>
    <t>57</t>
  </si>
  <si>
    <t>ELEMENT 19.1</t>
  </si>
  <si>
    <t>58</t>
  </si>
  <si>
    <t>ELEMENT 19.2</t>
  </si>
  <si>
    <t>59</t>
  </si>
  <si>
    <t>Rozdział 20</t>
  </si>
  <si>
    <t>20 G112456R_Wiśniowa SKR UG</t>
  </si>
  <si>
    <t>60</t>
  </si>
  <si>
    <t>ELEMENT 20.1</t>
  </si>
  <si>
    <t>Roboty przygowtowawcze 0+520-0+700   180m</t>
  </si>
  <si>
    <t>61</t>
  </si>
  <si>
    <t>ELEMENT 20.2</t>
  </si>
  <si>
    <t>Odniesienie do dokumentacji przetargowej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</si>
  <si>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</si>
  <si>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</si>
  <si>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</si>
  <si>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</si>
  <si>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</si>
  <si>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</si>
  <si>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</si>
  <si>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1.1</t>
  </si>
  <si>
    <t>Roboty pomiarowe przy liniowych robotach ziemnych, trasa dróg w terenie pagórkowatym lub górskim</t>
  </si>
  <si>
    <t>1.1.1</t>
  </si>
  <si>
    <t xml:space="preserve">D 01.01.01.00 </t>
  </si>
  <si>
    <t>km</t>
  </si>
  <si>
    <t>Przygotowanie placu budowy , OR wraz z oznakowaniem, uzgodnienie skrzyżowań sieci</t>
  </si>
  <si>
    <t>1.1.2</t>
  </si>
  <si>
    <t xml:space="preserve">D 00.00.00.00 </t>
  </si>
  <si>
    <t>kpl</t>
  </si>
  <si>
    <t>Roboty remontowe, frezowanie nawierzchni bitumicznej z wywozem materiału z rozbiórki na odległość do 1·km, nawierzchnia gr. do 7·cm</t>
  </si>
  <si>
    <t>1.1.3</t>
  </si>
  <si>
    <t xml:space="preserve">D 05.03.11 </t>
  </si>
  <si>
    <t>m2</t>
  </si>
  <si>
    <t>Wykonanie stabilizacji gruntu z jego odpowiednim doziarnieniem- grubość średnia warstwy -30cm (R28-2,5 Mpa)</t>
  </si>
  <si>
    <t>1.1.4</t>
  </si>
  <si>
    <t xml:space="preserve">D 04.05.00 </t>
  </si>
  <si>
    <t>Nawierzchnie z tłucznia kamiennego, warstwa górna z tłucznia, grubość warstwy po uwałowaniu 7·cm</t>
  </si>
  <si>
    <t>1.1.5</t>
  </si>
  <si>
    <t xml:space="preserve">D 04.04.02 </t>
  </si>
  <si>
    <t>RAZEM 1.1  Roboty przygowtowawcze</t>
  </si>
  <si>
    <t>1.2</t>
  </si>
  <si>
    <t>Nawierzchnie z mieszanek mineralno-bitumicznych grysowo-żwirowych, warstwa asfaltowa wiążąca, grubości 4·cm</t>
  </si>
  <si>
    <t>1.2.1</t>
  </si>
  <si>
    <t xml:space="preserve">D 05.03.05 </t>
  </si>
  <si>
    <t>Nawierzchnie z mieszanek mineralno-bitumicznych grysowo-żwirowych, warstwa asfaltowa ścieralna, grubości 3·cm</t>
  </si>
  <si>
    <t>1.2.2</t>
  </si>
  <si>
    <t>1.2.3</t>
  </si>
  <si>
    <t>RAZEM 1.2  roboty drogowe nawierzchniowe</t>
  </si>
  <si>
    <t>RAZEM 1  1 wewnętrzna Jaszczurowa dz 514 (Baran)</t>
  </si>
  <si>
    <t>2.1</t>
  </si>
  <si>
    <t>2.1.1</t>
  </si>
  <si>
    <t>2.1.2</t>
  </si>
  <si>
    <t>2.1.3</t>
  </si>
  <si>
    <t>2.1.4</t>
  </si>
  <si>
    <t>2.1.5</t>
  </si>
  <si>
    <t>RAZEM 2.1  Roboty przygowtowawcze</t>
  </si>
  <si>
    <t>2.2</t>
  </si>
  <si>
    <t>2.2.1</t>
  </si>
  <si>
    <t>2.2.2</t>
  </si>
  <si>
    <t>2.2.3</t>
  </si>
  <si>
    <t>RAZEM 2.2  roboty drogowe nawierzchniowe</t>
  </si>
  <si>
    <t>RAZEM 2  2 wewnętrzna Jaszczurowa dz 468/2, 470/1, 469/2 (Opielowska)</t>
  </si>
  <si>
    <t>3.1</t>
  </si>
  <si>
    <t>3.1.1</t>
  </si>
  <si>
    <t>3.1.2</t>
  </si>
  <si>
    <t>3.1.3</t>
  </si>
  <si>
    <t>3.1.4</t>
  </si>
  <si>
    <t>3.1.5</t>
  </si>
  <si>
    <t>RAZEM 3.1  Roboty przygowtowawcze</t>
  </si>
  <si>
    <t>3.2</t>
  </si>
  <si>
    <t>3.2.1</t>
  </si>
  <si>
    <t>D 05.03.05</t>
  </si>
  <si>
    <t>3.2.2</t>
  </si>
  <si>
    <t>3.2.3</t>
  </si>
  <si>
    <t>RAZEM 3.2  roboty drogowe nawierzchniowe</t>
  </si>
  <si>
    <t>RAZEM 3  3 wewnętrzna Jaszczurowa dz 425/3, 424/3, 428/6, 428/9, 428/11 (Chmura)</t>
  </si>
  <si>
    <t>4.1</t>
  </si>
  <si>
    <t>4.1.1</t>
  </si>
  <si>
    <t>4.1.2</t>
  </si>
  <si>
    <t>4.1.3</t>
  </si>
  <si>
    <t>4.1.4</t>
  </si>
  <si>
    <t>4.1.5</t>
  </si>
  <si>
    <t>RAZEM 4.1  Roboty przygowtowawcze</t>
  </si>
  <si>
    <t>4.2</t>
  </si>
  <si>
    <t>4.2.1</t>
  </si>
  <si>
    <t>4.2.2</t>
  </si>
  <si>
    <t>4.2.3</t>
  </si>
  <si>
    <t>RAZEM 4.2  roboty drogowe nawierzchniowe</t>
  </si>
  <si>
    <t>RAZEM 4  4 wewnętrzna Jazowa 156/1, 157/1, 158/1, (Kłęczek)</t>
  </si>
  <si>
    <t>5.1</t>
  </si>
  <si>
    <t>5.1.1</t>
  </si>
  <si>
    <t>5.1.2</t>
  </si>
  <si>
    <t>Roboty remontowe, frezowanie nawierzchni bitumicznej z wywozem materiału z rozbiórki na odległość do 1·km, nawierzchnia gr. 7·cm</t>
  </si>
  <si>
    <t>5.1.3</t>
  </si>
  <si>
    <t>Oczyszczenie nawierzchni drogowych, mechaniczne, nawierzchnia ulepszona (bitum)</t>
  </si>
  <si>
    <t>5.1.4</t>
  </si>
  <si>
    <t>D.04.03.01</t>
  </si>
  <si>
    <t>Skropienie nawierzchni drogowej asfaltem</t>
  </si>
  <si>
    <t>5.1.5</t>
  </si>
  <si>
    <t>Wyrównanie istniejącej podbudowy mieszanką mineralno-bitumiczną, mieszanka mineralno-asfaltowa, mechanicznie</t>
  </si>
  <si>
    <t>5.1.6</t>
  </si>
  <si>
    <t>t</t>
  </si>
  <si>
    <t>RAZEM 5.1  Roboty przygowtowawcze</t>
  </si>
  <si>
    <t>5.2</t>
  </si>
  <si>
    <t>5.2.1</t>
  </si>
  <si>
    <t>5.2.2</t>
  </si>
  <si>
    <t>5.2.3</t>
  </si>
  <si>
    <t>RAZEM 5.2  roboty drogowe nawierzchniowe</t>
  </si>
  <si>
    <t>RAZEM 5  5 G112460R_Jazowa_Skrzyżowanie _SKR</t>
  </si>
  <si>
    <t>6.1</t>
  </si>
  <si>
    <t>6.1.1</t>
  </si>
  <si>
    <t>6.1.2</t>
  </si>
  <si>
    <t>6.1.3</t>
  </si>
  <si>
    <t>Koryta wykonywane na całej szerokości jezdni i chodników, mechanicznie, grunt kategorii I-IV, na głębokości 15·cm</t>
  </si>
  <si>
    <t>6.1.4</t>
  </si>
  <si>
    <t xml:space="preserve">D 04.01.01 </t>
  </si>
  <si>
    <t>6.1.5</t>
  </si>
  <si>
    <t>RAZEM 6.1  Roboty przygowtowawcze</t>
  </si>
  <si>
    <t>6.2</t>
  </si>
  <si>
    <t>6.2.1</t>
  </si>
  <si>
    <t>6.2.2</t>
  </si>
  <si>
    <t>6.2.3</t>
  </si>
  <si>
    <t>RAZEM 6.2  roboty drogowe nawierzchniowe</t>
  </si>
  <si>
    <t>RAZEM 6  6 wewnętrzna Kożuchów 460p1 Chlebica</t>
  </si>
  <si>
    <t>7.1</t>
  </si>
  <si>
    <t>7.1.1</t>
  </si>
  <si>
    <t>7.1.2</t>
  </si>
  <si>
    <t>7.1.3</t>
  </si>
  <si>
    <t>7.1.4</t>
  </si>
  <si>
    <t>7.1.5</t>
  </si>
  <si>
    <t>RAZEM 7.1  Roboty przygowtowawcze</t>
  </si>
  <si>
    <t>7.2</t>
  </si>
  <si>
    <t>7.2.1</t>
  </si>
  <si>
    <t>7.2.2</t>
  </si>
  <si>
    <t>7.2.3</t>
  </si>
  <si>
    <t>RAZEM 7.2  roboty drogowe nawierzchniowe</t>
  </si>
  <si>
    <t>RAZEM 7  7 wewnętrzna Markuszowa dz 616 (Lepak)</t>
  </si>
  <si>
    <t>8.1</t>
  </si>
  <si>
    <t xml:space="preserve">D 01.00.00 </t>
  </si>
  <si>
    <t>8.1.1</t>
  </si>
  <si>
    <t>8.1.2</t>
  </si>
  <si>
    <t>8.1.3</t>
  </si>
  <si>
    <t>8.1.4</t>
  </si>
  <si>
    <t>8.1.5</t>
  </si>
  <si>
    <t>RAZEM 8.1  Roboty przygowtowawcze</t>
  </si>
  <si>
    <t>8.2</t>
  </si>
  <si>
    <t>8.2.1</t>
  </si>
  <si>
    <t>8.2.2</t>
  </si>
  <si>
    <t>8.2.3</t>
  </si>
  <si>
    <t>RAZEM 8.2  roboty drogowe nawierzchniowe</t>
  </si>
  <si>
    <t>RAZEM 8  8 wewnętrzna Markuszowa dz 654</t>
  </si>
  <si>
    <t>9.1</t>
  </si>
  <si>
    <t>9.1.1</t>
  </si>
  <si>
    <t>Przygotowanie placu budowy , OR wraz z oznakowaniem, uzgodnienie skrzyżowań sieci,  inwentaryzacja powykonawcza</t>
  </si>
  <si>
    <t>9.1.2</t>
  </si>
  <si>
    <t>9.1.3</t>
  </si>
  <si>
    <t>9.1.4</t>
  </si>
  <si>
    <t>9.1.5</t>
  </si>
  <si>
    <t>RAZEM 9.1  Roboty przygowtowawcze</t>
  </si>
  <si>
    <t>9.2</t>
  </si>
  <si>
    <t>9.2.1</t>
  </si>
  <si>
    <t>9.2.2</t>
  </si>
  <si>
    <t>9.2.3</t>
  </si>
  <si>
    <t>RAZEM 9.2  roboty drogowe nawierzchniowe</t>
  </si>
  <si>
    <t>RAZEM 9  9 Niewodna dz 136p1 135/1 134 133/1 do potoku (Koczela)</t>
  </si>
  <si>
    <t>10.1</t>
  </si>
  <si>
    <t>10.1.1</t>
  </si>
  <si>
    <t>10.1.2</t>
  </si>
  <si>
    <t>10.1.3</t>
  </si>
  <si>
    <t>10.1.4</t>
  </si>
  <si>
    <t>10.1.5</t>
  </si>
  <si>
    <t>RAZEM 10.1  Roboty przygowtowawcze</t>
  </si>
  <si>
    <t>10.2</t>
  </si>
  <si>
    <t>10.2.1</t>
  </si>
  <si>
    <t>10.2.2</t>
  </si>
  <si>
    <t>10.2.3</t>
  </si>
  <si>
    <t>RAZEM 10.2  roboty drogowe nawierzchniowe</t>
  </si>
  <si>
    <t>RAZEM 10  10 wewnętrzna Oparówka dz17/5, 8/3, 1610/4, 6/5   Lasek</t>
  </si>
  <si>
    <t>11.1</t>
  </si>
  <si>
    <t>11.1.1</t>
  </si>
  <si>
    <t>11.1.2</t>
  </si>
  <si>
    <t>11.1.3</t>
  </si>
  <si>
    <t>11.1.4</t>
  </si>
  <si>
    <t>Nawierzchnie z tłucznia kamiennego, warstwa górna z tłucznia, grubość warstwy po uwałowaniu 12·cm</t>
  </si>
  <si>
    <t>11.1.5</t>
  </si>
  <si>
    <t>modernizacja  odwodnienia liniowego w jezdni, korytko z rusztem klasy min D400 DN min 150 głębokość min 200,</t>
  </si>
  <si>
    <t>11.1.6</t>
  </si>
  <si>
    <t>D 03.00.00</t>
  </si>
  <si>
    <t>mb</t>
  </si>
  <si>
    <t>RAZEM 11.1  Roboty przygowtowawcze</t>
  </si>
  <si>
    <t>11.2</t>
  </si>
  <si>
    <t>11.2.1</t>
  </si>
  <si>
    <t>11.2.2</t>
  </si>
  <si>
    <t>11.2.3</t>
  </si>
  <si>
    <t>RAZEM 11.2  roboty drogowe nawierzchniowe</t>
  </si>
  <si>
    <t>RAZEM 11  11 wewnętrzna Pstrągówka dz gr nr 2070/1 (Szkołut)</t>
  </si>
  <si>
    <t>12.1</t>
  </si>
  <si>
    <t>12.1.1</t>
  </si>
  <si>
    <t>12.1.2</t>
  </si>
  <si>
    <t>12.1.3</t>
  </si>
  <si>
    <t>12.1.4</t>
  </si>
  <si>
    <t>12.1.5</t>
  </si>
  <si>
    <t>RAZEM 12.1  Roboty przygowtowawcze</t>
  </si>
  <si>
    <t>12.2</t>
  </si>
  <si>
    <t>12.2.1</t>
  </si>
  <si>
    <t>12.2.2</t>
  </si>
  <si>
    <t>12.2.3</t>
  </si>
  <si>
    <t>RAZEM 12.2  roboty drogowe nawierzchniowe</t>
  </si>
  <si>
    <t>RAZEM 12  12 Różanka dz 336p5  Cynarski</t>
  </si>
  <si>
    <t>13.1</t>
  </si>
  <si>
    <t>13.1.1</t>
  </si>
  <si>
    <t>13.1.2</t>
  </si>
  <si>
    <t>13.1.3</t>
  </si>
  <si>
    <t>Koryta wykonywane na poszerzeniach, na jezdniach, grunt kategorii II-IV, głębokość 30·cm</t>
  </si>
  <si>
    <t>13.1.4</t>
  </si>
  <si>
    <t>D 04.01.01</t>
  </si>
  <si>
    <t>Nawierzchnie z tłucznia kamiennego, warstwa dolna z tłucznia, grubość warstwy po uwałowaniu 18·cm</t>
  </si>
  <si>
    <t>13.1.5</t>
  </si>
  <si>
    <t>D 04.04.02  analogia</t>
  </si>
  <si>
    <t>13.1.6</t>
  </si>
  <si>
    <t>Nawierzchnie z mieszanek mineralno-bitumicznych grysowo-żwirowych, warstwa asfaltowa wiążąca, grubości 5·cm</t>
  </si>
  <si>
    <t>13.1.7</t>
  </si>
  <si>
    <t>Mechaniczne oczyszczenie i skropienie emulsją asfaltową na zimno, podbudowa lub nawierzchnia betonowa/bitumiczna, zużycie emulsji 0,5·kg/m2</t>
  </si>
  <si>
    <t>13.1.8</t>
  </si>
  <si>
    <t>13.1.9</t>
  </si>
  <si>
    <t>RAZEM 13.1  Roboty przygowtowawcze 0+225-0+375</t>
  </si>
  <si>
    <t>13.2</t>
  </si>
  <si>
    <t>Nawierzchnie z mieszanek mineralno-bitumicznych grysowo-żwirowych, warstwa asfaltowa ścieralna, grubości 4·cm</t>
  </si>
  <si>
    <t>13.2.1</t>
  </si>
  <si>
    <t>Nawierzchnie z tłucznia kamiennego, warstwa górna z tłucznia, grubość warstwy po uwałowaniu 9·cm</t>
  </si>
  <si>
    <t>13.2.2</t>
  </si>
  <si>
    <t>RAZEM 13.2  roboty drogowe nawierzchniowe</t>
  </si>
  <si>
    <t>RAZEM 13  13 G112454R_ Różnanka _Rola _Grodzisko</t>
  </si>
  <si>
    <t>14.1</t>
  </si>
  <si>
    <t>14.1.1</t>
  </si>
  <si>
    <t>14.1.2</t>
  </si>
  <si>
    <t>14.1.3</t>
  </si>
  <si>
    <t>14.1.4</t>
  </si>
  <si>
    <t>14.1.5</t>
  </si>
  <si>
    <t>RAZEM 14.1  Roboty przygowtowawcze</t>
  </si>
  <si>
    <t>14.2</t>
  </si>
  <si>
    <t>14.2.1</t>
  </si>
  <si>
    <t>14.2.2</t>
  </si>
  <si>
    <t>14.2.3</t>
  </si>
  <si>
    <t>RAZEM 14.2  roboty drogowe nawierzchniowe</t>
  </si>
  <si>
    <t>RAZEM 14  14 wewnętrzna Szufnarowa dz1522/1, 1520/1, 1519/1,    1518/3, 1523/5 (za sklepem 110m)</t>
  </si>
  <si>
    <t>15.1</t>
  </si>
  <si>
    <t>15.1.1</t>
  </si>
  <si>
    <t>15.1.2</t>
  </si>
  <si>
    <t>15.1.3</t>
  </si>
  <si>
    <t>15.1.4</t>
  </si>
  <si>
    <t>15.1.5</t>
  </si>
  <si>
    <t>RAZEM 15.1  Roboty przygowtowawcze</t>
  </si>
  <si>
    <t>15.2</t>
  </si>
  <si>
    <t>15.2.1</t>
  </si>
  <si>
    <t>15.2.2</t>
  </si>
  <si>
    <t>15.2.3</t>
  </si>
  <si>
    <t>RAZEM 15.2  roboty drogowe nawierzchniowe</t>
  </si>
  <si>
    <t>RAZEM 15  15 wewnętrzna Szufnarowa dz 2278/3, 2276/3, 2277/1, 2256/1 (Suchecki)</t>
  </si>
  <si>
    <t>16.1</t>
  </si>
  <si>
    <t>16.1.1</t>
  </si>
  <si>
    <t>16.1.2</t>
  </si>
  <si>
    <t>16.1.3</t>
  </si>
  <si>
    <t>16.1.4</t>
  </si>
  <si>
    <t>16.1.5</t>
  </si>
  <si>
    <t>RAZEM 16.1  Roboty przygowtowawcze</t>
  </si>
  <si>
    <t>16.2</t>
  </si>
  <si>
    <t>16.2.1</t>
  </si>
  <si>
    <t>16.2.2</t>
  </si>
  <si>
    <t>16.2.3</t>
  </si>
  <si>
    <t>RAZEM 16.2  roboty drogowe nawierzchniowe</t>
  </si>
  <si>
    <t>RAZEM 16  16 wewnętrzna Szufnarowa dz 687, 601/6, 600/3, 603/4, 599/4 (Jarzab -Góra)</t>
  </si>
  <si>
    <t>17.1</t>
  </si>
  <si>
    <t>17.1.1</t>
  </si>
  <si>
    <t>17.1.2</t>
  </si>
  <si>
    <t>17.1.3</t>
  </si>
  <si>
    <t>17.1.4</t>
  </si>
  <si>
    <t>17.1.5</t>
  </si>
  <si>
    <t xml:space="preserve">D 04.04.02 analogia </t>
  </si>
  <si>
    <t>17.1.6</t>
  </si>
  <si>
    <t>17.1.7</t>
  </si>
  <si>
    <t>17.1.8</t>
  </si>
  <si>
    <t>17.1.9</t>
  </si>
  <si>
    <t>RAZEM 17.1  Roboty przygowtowawcze</t>
  </si>
  <si>
    <t>17.2</t>
  </si>
  <si>
    <t>17.2.1</t>
  </si>
  <si>
    <t>Nawierzchnie z tłucznia kamiennego, warstwa górna z tłucznia, grubość warstwy po uwałowaniu 4·cm</t>
  </si>
  <si>
    <t>17.2.2</t>
  </si>
  <si>
    <t>RAZEM 17.2  roboty drogowe nawierzchniowe</t>
  </si>
  <si>
    <t>RAZEM 17  17 Wewnętrzna za Domem strażaka Tułkowice Podlas  dz gr nr 81/1, 77/3, 79/1, 234, 82/1, 76/1, 83/1</t>
  </si>
  <si>
    <t>18.1</t>
  </si>
  <si>
    <t>18.1.1</t>
  </si>
  <si>
    <t>18.1.2</t>
  </si>
  <si>
    <t>18.1.3</t>
  </si>
  <si>
    <t>18.1.4</t>
  </si>
  <si>
    <t>18.1.5</t>
  </si>
  <si>
    <t>RAZEM 18.1  Roboty przygowtowawcze</t>
  </si>
  <si>
    <t>18.2</t>
  </si>
  <si>
    <t>18.2.1</t>
  </si>
  <si>
    <t>18.2.2</t>
  </si>
  <si>
    <t>18.2.3</t>
  </si>
  <si>
    <t>RAZEM 18.2  roboty drogowe nawierzchniowe</t>
  </si>
  <si>
    <t>RAZEM 18  18 wewnetrzna Wiśniowa dz nr 979/1, 977/1, 975/1, 976/1, 949/1 (Ozga)</t>
  </si>
  <si>
    <t>19.1</t>
  </si>
  <si>
    <t>19.1.1</t>
  </si>
  <si>
    <t>19.1.2</t>
  </si>
  <si>
    <t>19.1.3</t>
  </si>
  <si>
    <t>19.1.4</t>
  </si>
  <si>
    <t>19.1.5</t>
  </si>
  <si>
    <t>RAZEM 19.1  Roboty przygowtowawcze</t>
  </si>
  <si>
    <t>19.2</t>
  </si>
  <si>
    <t>19.2.1</t>
  </si>
  <si>
    <t>19.2.2</t>
  </si>
  <si>
    <t>19.2.3</t>
  </si>
  <si>
    <t>RAZEM 19.2  roboty drogowe nawierzchniowe</t>
  </si>
  <si>
    <t>RAZEM 19  19 wewnetrzna Wiśniowa dz nr 467/5, 472/5 (Mycka)</t>
  </si>
  <si>
    <t>20.1</t>
  </si>
  <si>
    <t>20.1.1</t>
  </si>
  <si>
    <t>20.1.2</t>
  </si>
  <si>
    <t>wykonanie studni rewizyjnej na przepuście drogowym fi 40,  studnuia dłębokosci 1,3m  fi 100  z pierścieniem odpręzeniowym i włazem żeliwnym fi 60 klasy nośności min C250</t>
  </si>
  <si>
    <t>20.1.3</t>
  </si>
  <si>
    <t>D.03.01.00</t>
  </si>
  <si>
    <t>szt</t>
  </si>
  <si>
    <t>wykonanie kolektora fi 40 z rur pragma na wlocie i wylocie ze studni rewizyjnej</t>
  </si>
  <si>
    <t>20.1.4</t>
  </si>
  <si>
    <t>Roboty remontowe, frezowanie nawierzchni bitumicznej z wywozem materiału z rozbiórki na odległość do 1·km, nawierzchnia gr. śr 7·cm</t>
  </si>
  <si>
    <t>20.1.5</t>
  </si>
  <si>
    <t>Koryta wykonywane na całej szerokości jezdni i chodników, mechanicznie, grunt kategorii I-IV, na głębokości 10·cm</t>
  </si>
  <si>
    <t>20.1.6</t>
  </si>
  <si>
    <t>20.1.7</t>
  </si>
  <si>
    <t>wykonanie umocnienia pobocza jezdni elementami betonowymi - korytka ściekowe trójkątne 33/50/18 na podsypce cementowej 10cm</t>
  </si>
  <si>
    <t>20.1.8</t>
  </si>
  <si>
    <t xml:space="preserve">D 06.01.01 </t>
  </si>
  <si>
    <t xml:space="preserve">mb </t>
  </si>
  <si>
    <t>20.1.9</t>
  </si>
  <si>
    <t>wykonanie odwodnienia liniowego DN 150 mm klasy nośności min C250 w poprzek jezdni</t>
  </si>
  <si>
    <t>20.1.10</t>
  </si>
  <si>
    <t>D 06.01.01</t>
  </si>
  <si>
    <t>20.1.11</t>
  </si>
  <si>
    <t>RAZEM 20.1  Roboty przygowtowawcze 0+520-0+700   180m</t>
  </si>
  <si>
    <t>20.2</t>
  </si>
  <si>
    <t>Nawierzchnie z mieszanek mineralno-bitumicznych grysowo-żwirowych, warstwa smołowa wiążąca, grubości 4·cm</t>
  </si>
  <si>
    <t>20.2.1</t>
  </si>
  <si>
    <t>20.2.2</t>
  </si>
  <si>
    <t>20.2.3</t>
  </si>
  <si>
    <t>RAZEM 20.2  roboty drogowe nawierzchniowe</t>
  </si>
  <si>
    <t>RAZEM 20  20 G112456R_Wiśniowa SKR UG</t>
  </si>
  <si>
    <t xml:space="preserve">D 06.03.01 </t>
  </si>
  <si>
    <t>Koszty pośrednie</t>
  </si>
  <si>
    <t>Zysk</t>
  </si>
  <si>
    <t>Stawka robocizny</t>
  </si>
  <si>
    <t>Czynniki cenotwórcze: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</si>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</sst>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####"/>
  </numFmts>
  <fonts count="5" x14ac:knownFonts="1">
    <font>
      <sz val="11"/>
      <color theme="1"/>
      <name val="Calibri"/>
      <family val="2"/>
    </font>
    <font>
      <b/>
      <sz val="18"/>
      <color rgb="FF800000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b/>
      <sz val="14"/>
      <color rgb="FF8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A9A1A9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  <xf numFmtId="0" fontId="0" fillId="4" borderId="1" xfId="1" applyFont="1" applyFill="1" applyBorder="1"/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5" borderId="1" xfId="1" applyNumberFormat="1" applyFont="1" applyFill="1" applyBorder="1" applyAlignment="1">
      <alignment vertical="top" wrapText="1"/>
    </xf>
    <xf numFmtId="164" fontId="0" fillId="4" borderId="1" xfId="1" applyNumberFormat="1" applyFont="1" applyFill="1" applyBorder="1" applyAlignment="1">
      <alignment wrapText="1"/>
    </xf>
    <xf numFmtId="49" fontId="0" fillId="6" borderId="1" xfId="1" applyNumberFormat="1" applyFont="1" applyFill="1" applyBorder="1" applyAlignment="1">
      <alignment vertical="top" wrapText="1"/>
    </xf>
    <xf numFmtId="0" fontId="0" fillId="6" borderId="1" xfId="1" applyFont="1" applyFill="1" applyBorder="1"/>
    <xf numFmtId="164" fontId="0" fillId="6" borderId="1" xfId="1" applyNumberFormat="1" applyFont="1" applyFill="1" applyBorder="1" applyAlignment="1">
      <alignment wrapText="1"/>
    </xf>
    <xf numFmtId="164" fontId="0" fillId="7" borderId="1" xfId="1" applyNumberFormat="1" applyFont="1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49" fontId="1" fillId="0" borderId="0" xfId="1" applyNumberFormat="1" applyFont="1" applyAlignment="1">
      <alignment vertical="top" wrapText="1"/>
    </xf>
    <xf numFmtId="49" fontId="4" fillId="0" borderId="0" xfId="1" applyNumberFormat="1" applyFont="1" applyAlignment="1">
      <alignment horizontal="right" vertical="top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top" wrapText="1"/>
    </xf>
    <xf numFmtId="49" fontId="0" fillId="2" borderId="2" xfId="1" applyNumberFormat="1" applyFont="1" applyFill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  <xf numFmtId="49" fontId="0" fillId="0" borderId="2" xfId="1" applyNumberFormat="1" applyFont="1" applyBorder="1" applyAlignment="1">
      <alignment horizontal="right" vertical="top" wrapText="1"/>
    </xf>
    <xf numFmtId="49" fontId="0" fillId="0" borderId="2" xfId="1" applyNumberFormat="1" applyFont="1" applyBorder="1" applyAlignment="1">
      <alignment vertical="top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9"/>
  <sheetViews>
    <sheetView workbookViewId="0">
      <selection activeCell="G11" sqref="G11"/>
    </sheetView>
  </sheetViews>
  <sheetFormatPr defaultRowHeight="15" x14ac:dyDescent="0.25"/>
  <cols>
    <col min="1" max="1" width="49" customWidth="1"/>
    <col min="2" max="2" width="71" customWidth="1"/>
  </cols>
  <sheetData>
    <row r="1" spans="1:2" x14ac:dyDescent="0.25">
      <c r="A1" s="2"/>
      <c r="B1" s="2"/>
    </row>
    <row r="4" spans="1:2" x14ac:dyDescent="0.25">
      <c r="A4" s="19" t="s">
        <v>506</v>
      </c>
      <c r="B4" s="20" t="s">
        <v>0</v>
      </c>
    </row>
    <row r="6" spans="1:2" x14ac:dyDescent="0.25">
      <c r="A6" s="19" t="s">
        <v>1</v>
      </c>
      <c r="B6" s="20" t="s">
        <v>0</v>
      </c>
    </row>
    <row r="8" spans="1:2" ht="42" x14ac:dyDescent="0.25">
      <c r="A8" s="3" t="s">
        <v>2</v>
      </c>
      <c r="B8" s="4" t="s">
        <v>3</v>
      </c>
    </row>
    <row r="9" spans="1:2" ht="23.25" x14ac:dyDescent="0.25">
      <c r="A9" s="3" t="s">
        <v>4</v>
      </c>
      <c r="B9" s="4" t="s">
        <v>5</v>
      </c>
    </row>
    <row r="10" spans="1:2" ht="23.25" x14ac:dyDescent="0.25">
      <c r="A10" s="3" t="s">
        <v>6</v>
      </c>
      <c r="B10" s="4" t="s">
        <v>7</v>
      </c>
    </row>
    <row r="11" spans="1:2" ht="23.25" x14ac:dyDescent="0.25">
      <c r="A11" s="3" t="s">
        <v>8</v>
      </c>
      <c r="B11" s="4" t="s">
        <v>9</v>
      </c>
    </row>
    <row r="12" spans="1:2" ht="23.25" x14ac:dyDescent="0.25">
      <c r="A12" s="3" t="s">
        <v>10</v>
      </c>
      <c r="B12" s="4"/>
    </row>
    <row r="13" spans="1:2" ht="23.25" x14ac:dyDescent="0.25">
      <c r="A13" s="3" t="s">
        <v>11</v>
      </c>
      <c r="B13" s="4"/>
    </row>
    <row r="14" spans="1:2" ht="23.25" x14ac:dyDescent="0.25">
      <c r="A14" s="3" t="s">
        <v>12</v>
      </c>
      <c r="B14" s="4"/>
    </row>
    <row r="16" spans="1:2" ht="23.25" x14ac:dyDescent="0.25">
      <c r="A16" s="17" t="s">
        <v>505</v>
      </c>
    </row>
    <row r="17" spans="1:1" ht="18.75" x14ac:dyDescent="0.25">
      <c r="A17" s="18" t="s">
        <v>504</v>
      </c>
    </row>
    <row r="18" spans="1:1" ht="18.75" x14ac:dyDescent="0.25">
      <c r="A18" s="18" t="s">
        <v>502</v>
      </c>
    </row>
    <row r="19" spans="1:1" ht="18.75" x14ac:dyDescent="0.25">
      <c r="A19" s="18" t="s">
        <v>503</v>
      </c>
    </row>
  </sheetData>
  <mergeCells count="2"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75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x14ac:dyDescent="0.25">
      <c r="A7" s="8" t="s">
        <v>27</v>
      </c>
      <c r="B7" s="8" t="s">
        <v>0</v>
      </c>
      <c r="C7" s="6" t="s">
        <v>0</v>
      </c>
      <c r="D7" s="6" t="s">
        <v>0</v>
      </c>
      <c r="E7" s="8" t="s">
        <v>75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291</v>
      </c>
      <c r="B8" s="10" t="s">
        <v>292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293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0.23</v>
      </c>
      <c r="H9" s="9">
        <v>0.23</v>
      </c>
      <c r="I9" s="9">
        <v>1</v>
      </c>
      <c r="J9" s="9"/>
      <c r="K9" s="9">
        <f>ROUND(H9*J9, 2)</f>
        <v>0</v>
      </c>
    </row>
    <row r="10" spans="1:11" ht="30" outlineLevel="2" x14ac:dyDescent="0.25">
      <c r="A10" s="12" t="s">
        <v>294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295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3</v>
      </c>
      <c r="H11" s="9">
        <v>3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296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697.5</v>
      </c>
      <c r="H12" s="9">
        <v>697.5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297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697.5</v>
      </c>
      <c r="H13" s="9">
        <v>697.5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298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299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300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697.5</v>
      </c>
      <c r="H16" s="9">
        <v>697.5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301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697.5</v>
      </c>
      <c r="H17" s="9">
        <v>697.5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302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230</v>
      </c>
      <c r="H18" s="9">
        <v>230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303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304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'8 8 wewnętrzna Markuszowa dz 65'!K14+'8 8 wewnętrzna Markuszowa dz 65'!K19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82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28</v>
      </c>
      <c r="B7" s="8" t="s">
        <v>0</v>
      </c>
      <c r="C7" s="6" t="s">
        <v>0</v>
      </c>
      <c r="D7" s="6" t="s">
        <v>0</v>
      </c>
      <c r="E7" s="8" t="s">
        <v>82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305</v>
      </c>
      <c r="B8" s="10" t="s">
        <v>292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306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0.33</v>
      </c>
      <c r="H9" s="9">
        <v>0.33</v>
      </c>
      <c r="I9" s="9">
        <v>1</v>
      </c>
      <c r="J9" s="9"/>
      <c r="K9" s="9">
        <f>ROUND(H9*J9, 2)</f>
        <v>0</v>
      </c>
    </row>
    <row r="10" spans="1:11" ht="45" outlineLevel="2" x14ac:dyDescent="0.25">
      <c r="A10" s="12" t="s">
        <v>308</v>
      </c>
      <c r="B10" s="12" t="s">
        <v>181</v>
      </c>
      <c r="C10" s="13" t="s">
        <v>0</v>
      </c>
      <c r="D10" s="13" t="s">
        <v>0</v>
      </c>
      <c r="E10" s="12" t="s">
        <v>307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309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4</v>
      </c>
      <c r="H11" s="9">
        <v>4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310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987.5</v>
      </c>
      <c r="H12" s="9">
        <v>987.5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311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1312.5</v>
      </c>
      <c r="H13" s="9">
        <v>1312.5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312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313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314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712.5</v>
      </c>
      <c r="H16" s="9">
        <v>712.5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315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712.5</v>
      </c>
      <c r="H17" s="9">
        <v>712.5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316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320</v>
      </c>
      <c r="H18" s="9">
        <v>320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317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318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'9 9 Niewodna dz 136p1 135_1 134'!K14+'9 9 Niewodna dz 136p1 135_1 134'!K19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89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29</v>
      </c>
      <c r="B7" s="8" t="s">
        <v>0</v>
      </c>
      <c r="C7" s="6" t="s">
        <v>0</v>
      </c>
      <c r="D7" s="6" t="s">
        <v>0</v>
      </c>
      <c r="E7" s="8" t="s">
        <v>89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319</v>
      </c>
      <c r="B8" s="10" t="s">
        <v>292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320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0.2</v>
      </c>
      <c r="H9" s="9">
        <v>0.2</v>
      </c>
      <c r="I9" s="9">
        <v>1</v>
      </c>
      <c r="J9" s="9"/>
      <c r="K9" s="9">
        <f>ROUND(H9*J9, 2)</f>
        <v>0</v>
      </c>
    </row>
    <row r="10" spans="1:11" ht="45" outlineLevel="2" x14ac:dyDescent="0.25">
      <c r="A10" s="12" t="s">
        <v>321</v>
      </c>
      <c r="B10" s="12" t="s">
        <v>181</v>
      </c>
      <c r="C10" s="13" t="s">
        <v>0</v>
      </c>
      <c r="D10" s="13" t="s">
        <v>0</v>
      </c>
      <c r="E10" s="12" t="s">
        <v>307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322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3</v>
      </c>
      <c r="H11" s="9">
        <v>3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323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612.5</v>
      </c>
      <c r="H12" s="9">
        <v>612.5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324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812.5</v>
      </c>
      <c r="H13" s="9">
        <v>812.5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325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326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327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612.5</v>
      </c>
      <c r="H16" s="9">
        <v>612.5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328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612.5</v>
      </c>
      <c r="H17" s="9">
        <v>612.5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329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200</v>
      </c>
      <c r="H18" s="9">
        <v>200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330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331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'10 10 wewnętrzna Oparówka dz17_'!K14+'10 10 wewnętrzna Oparówka dz17_'!K19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K21"/>
  <sheetViews>
    <sheetView topLeftCell="A7" workbookViewId="0">
      <selection activeCell="B19" sqref="B19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96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30</v>
      </c>
      <c r="B7" s="8" t="s">
        <v>0</v>
      </c>
      <c r="C7" s="6" t="s">
        <v>0</v>
      </c>
      <c r="D7" s="6" t="s">
        <v>0</v>
      </c>
      <c r="E7" s="8" t="s">
        <v>96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332</v>
      </c>
      <c r="B8" s="10" t="s">
        <v>292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333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0.14000000000000001</v>
      </c>
      <c r="H9" s="9">
        <v>0.14000000000000001</v>
      </c>
      <c r="I9" s="9">
        <v>1</v>
      </c>
      <c r="J9" s="9"/>
      <c r="K9" s="9">
        <f t="shared" ref="K9:K14" si="0">ROUND(H9*J9, 2)</f>
        <v>0</v>
      </c>
    </row>
    <row r="10" spans="1:11" ht="30" outlineLevel="2" x14ac:dyDescent="0.25">
      <c r="A10" s="12" t="s">
        <v>334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 t="shared" si="0"/>
        <v>0</v>
      </c>
    </row>
    <row r="11" spans="1:11" ht="45" outlineLevel="2" x14ac:dyDescent="0.25">
      <c r="A11" s="12" t="s">
        <v>335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97.5</v>
      </c>
      <c r="H11" s="9">
        <v>97.5</v>
      </c>
      <c r="I11" s="9">
        <v>1</v>
      </c>
      <c r="J11" s="9"/>
      <c r="K11" s="9">
        <f t="shared" si="0"/>
        <v>0</v>
      </c>
    </row>
    <row r="12" spans="1:11" ht="45" outlineLevel="2" x14ac:dyDescent="0.25">
      <c r="A12" s="12" t="s">
        <v>336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415</v>
      </c>
      <c r="H12" s="9">
        <v>415</v>
      </c>
      <c r="I12" s="9">
        <v>1</v>
      </c>
      <c r="J12" s="9"/>
      <c r="K12" s="9">
        <f t="shared" si="0"/>
        <v>0</v>
      </c>
    </row>
    <row r="13" spans="1:11" ht="45" outlineLevel="2" x14ac:dyDescent="0.25">
      <c r="A13" s="12" t="s">
        <v>338</v>
      </c>
      <c r="B13" s="12" t="s">
        <v>192</v>
      </c>
      <c r="C13" s="13" t="s">
        <v>0</v>
      </c>
      <c r="D13" s="13" t="s">
        <v>0</v>
      </c>
      <c r="E13" s="12" t="s">
        <v>337</v>
      </c>
      <c r="F13" s="12" t="s">
        <v>186</v>
      </c>
      <c r="G13" s="14">
        <v>415</v>
      </c>
      <c r="H13" s="9">
        <v>415</v>
      </c>
      <c r="I13" s="9">
        <v>1</v>
      </c>
      <c r="J13" s="9"/>
      <c r="K13" s="9">
        <f t="shared" si="0"/>
        <v>0</v>
      </c>
    </row>
    <row r="14" spans="1:11" ht="45" outlineLevel="2" x14ac:dyDescent="0.25">
      <c r="A14" s="12" t="s">
        <v>340</v>
      </c>
      <c r="B14" s="12" t="s">
        <v>341</v>
      </c>
      <c r="C14" s="13" t="s">
        <v>0</v>
      </c>
      <c r="D14" s="13" t="s">
        <v>0</v>
      </c>
      <c r="E14" s="12" t="s">
        <v>339</v>
      </c>
      <c r="F14" s="12" t="s">
        <v>342</v>
      </c>
      <c r="G14" s="14">
        <v>4</v>
      </c>
      <c r="H14" s="9">
        <v>4</v>
      </c>
      <c r="I14" s="9">
        <v>1</v>
      </c>
      <c r="J14" s="9"/>
      <c r="K14" s="9">
        <f t="shared" si="0"/>
        <v>0</v>
      </c>
    </row>
    <row r="15" spans="1:11" outlineLevel="2" x14ac:dyDescent="0.25">
      <c r="A15" s="23" t="s">
        <v>343</v>
      </c>
      <c r="B15" s="24" t="s">
        <v>0</v>
      </c>
      <c r="C15" s="24" t="s">
        <v>0</v>
      </c>
      <c r="D15" s="24" t="s">
        <v>0</v>
      </c>
      <c r="E15" s="24" t="s">
        <v>0</v>
      </c>
      <c r="F15" s="24" t="s">
        <v>0</v>
      </c>
      <c r="G15" s="24" t="s">
        <v>0</v>
      </c>
      <c r="H15" s="24" t="s">
        <v>0</v>
      </c>
      <c r="I15" s="24" t="s">
        <v>0</v>
      </c>
      <c r="J15" s="24" t="s">
        <v>0</v>
      </c>
      <c r="K15" s="9">
        <f>SUM(K9:K14)</f>
        <v>0</v>
      </c>
    </row>
    <row r="16" spans="1:11" outlineLevel="1" x14ac:dyDescent="0.25">
      <c r="A16" s="10" t="s">
        <v>344</v>
      </c>
      <c r="B16" s="10" t="s">
        <v>0</v>
      </c>
      <c r="C16" s="7" t="s">
        <v>0</v>
      </c>
      <c r="D16" s="7" t="s">
        <v>0</v>
      </c>
      <c r="E16" s="10" t="s">
        <v>38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</row>
    <row r="17" spans="1:11" ht="45" outlineLevel="2" x14ac:dyDescent="0.25">
      <c r="A17" s="12" t="s">
        <v>345</v>
      </c>
      <c r="B17" s="12" t="s">
        <v>225</v>
      </c>
      <c r="C17" s="13" t="s">
        <v>0</v>
      </c>
      <c r="D17" s="13" t="s">
        <v>0</v>
      </c>
      <c r="E17" s="12" t="s">
        <v>195</v>
      </c>
      <c r="F17" s="12" t="s">
        <v>186</v>
      </c>
      <c r="G17" s="14">
        <v>415</v>
      </c>
      <c r="H17" s="9">
        <v>415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346</v>
      </c>
      <c r="B18" s="12" t="s">
        <v>225</v>
      </c>
      <c r="C18" s="13" t="s">
        <v>0</v>
      </c>
      <c r="D18" s="13" t="s">
        <v>0</v>
      </c>
      <c r="E18" s="12" t="s">
        <v>198</v>
      </c>
      <c r="F18" s="12" t="s">
        <v>186</v>
      </c>
      <c r="G18" s="14">
        <v>415</v>
      </c>
      <c r="H18" s="9">
        <v>415</v>
      </c>
      <c r="I18" s="9">
        <v>1</v>
      </c>
      <c r="J18" s="9"/>
      <c r="K18" s="9">
        <f>ROUND(H18*J18, 2)</f>
        <v>0</v>
      </c>
    </row>
    <row r="19" spans="1:11" ht="45" outlineLevel="2" x14ac:dyDescent="0.25">
      <c r="A19" s="12" t="s">
        <v>347</v>
      </c>
      <c r="B19" s="12" t="s">
        <v>501</v>
      </c>
      <c r="C19" s="13" t="s">
        <v>0</v>
      </c>
      <c r="D19" s="13" t="s">
        <v>0</v>
      </c>
      <c r="E19" s="12" t="s">
        <v>190</v>
      </c>
      <c r="F19" s="12" t="s">
        <v>186</v>
      </c>
      <c r="G19" s="14">
        <v>67.5</v>
      </c>
      <c r="H19" s="9">
        <v>67.5</v>
      </c>
      <c r="I19" s="9">
        <v>1</v>
      </c>
      <c r="J19" s="9"/>
      <c r="K19" s="9">
        <f>ROUND(H19*J19, 2)</f>
        <v>0</v>
      </c>
    </row>
    <row r="20" spans="1:11" outlineLevel="2" x14ac:dyDescent="0.25">
      <c r="A20" s="23" t="s">
        <v>348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9">
        <f>SUM(K17:K19)</f>
        <v>0</v>
      </c>
    </row>
    <row r="21" spans="1:11" outlineLevel="1" x14ac:dyDescent="0.25">
      <c r="A21" s="23" t="s">
        <v>349</v>
      </c>
      <c r="B21" s="24" t="s">
        <v>0</v>
      </c>
      <c r="C21" s="24" t="s">
        <v>0</v>
      </c>
      <c r="D21" s="24" t="s">
        <v>0</v>
      </c>
      <c r="E21" s="24" t="s">
        <v>0</v>
      </c>
      <c r="F21" s="24" t="s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15">
        <f>'11 11 wewnętrzna Pstrągówka dz '!K15+'11 11 wewnętrzna Pstrągówka dz '!K20</f>
        <v>0</v>
      </c>
    </row>
  </sheetData>
  <mergeCells count="8">
    <mergeCell ref="A15:J15"/>
    <mergeCell ref="A20:J20"/>
    <mergeCell ref="A21:J21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103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x14ac:dyDescent="0.25">
      <c r="A7" s="8" t="s">
        <v>31</v>
      </c>
      <c r="B7" s="8" t="s">
        <v>0</v>
      </c>
      <c r="C7" s="6" t="s">
        <v>0</v>
      </c>
      <c r="D7" s="6" t="s">
        <v>0</v>
      </c>
      <c r="E7" s="8" t="s">
        <v>103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350</v>
      </c>
      <c r="B8" s="10" t="s">
        <v>292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351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0.13</v>
      </c>
      <c r="H9" s="9">
        <v>0.13</v>
      </c>
      <c r="I9" s="9">
        <v>1</v>
      </c>
      <c r="J9" s="9"/>
      <c r="K9" s="9">
        <f>ROUND(H9*J9, 2)</f>
        <v>0</v>
      </c>
    </row>
    <row r="10" spans="1:11" ht="45" outlineLevel="2" x14ac:dyDescent="0.25">
      <c r="A10" s="12" t="s">
        <v>352</v>
      </c>
      <c r="B10" s="12" t="s">
        <v>181</v>
      </c>
      <c r="C10" s="13" t="s">
        <v>0</v>
      </c>
      <c r="D10" s="13" t="s">
        <v>0</v>
      </c>
      <c r="E10" s="12" t="s">
        <v>307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353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3</v>
      </c>
      <c r="H11" s="9">
        <v>3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354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382.5</v>
      </c>
      <c r="H12" s="9">
        <v>382.5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355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507.5</v>
      </c>
      <c r="H13" s="9">
        <v>507.5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356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357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358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382.5</v>
      </c>
      <c r="H16" s="9">
        <v>382.5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359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382.5</v>
      </c>
      <c r="H17" s="9">
        <v>382.5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360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125</v>
      </c>
      <c r="H18" s="9">
        <v>125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361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362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'12 12 Różanka dz 336p5  Cynarsk'!K14+'12 12 Różanka dz 336p5  Cynarsk'!K19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K23"/>
  <sheetViews>
    <sheetView topLeftCell="A9" workbookViewId="0">
      <selection activeCell="B21" sqref="B21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110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x14ac:dyDescent="0.25">
      <c r="A7" s="8" t="s">
        <v>50</v>
      </c>
      <c r="B7" s="8" t="s">
        <v>0</v>
      </c>
      <c r="C7" s="6" t="s">
        <v>0</v>
      </c>
      <c r="D7" s="6" t="s">
        <v>0</v>
      </c>
      <c r="E7" s="8" t="s">
        <v>110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363</v>
      </c>
      <c r="B8" s="10" t="s">
        <v>292</v>
      </c>
      <c r="C8" s="7" t="s">
        <v>0</v>
      </c>
      <c r="D8" s="7" t="s">
        <v>0</v>
      </c>
      <c r="E8" s="10" t="s">
        <v>113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364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0.15</v>
      </c>
      <c r="H9" s="9">
        <v>0.15</v>
      </c>
      <c r="I9" s="9">
        <v>1</v>
      </c>
      <c r="J9" s="9"/>
      <c r="K9" s="9">
        <f t="shared" ref="K9:K17" si="0">ROUND(H9*J9, 2)</f>
        <v>0</v>
      </c>
    </row>
    <row r="10" spans="1:11" ht="30" outlineLevel="2" x14ac:dyDescent="0.25">
      <c r="A10" s="12" t="s">
        <v>365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 t="shared" si="0"/>
        <v>0</v>
      </c>
    </row>
    <row r="11" spans="1:11" ht="45" outlineLevel="2" x14ac:dyDescent="0.25">
      <c r="A11" s="12" t="s">
        <v>366</v>
      </c>
      <c r="B11" s="12" t="s">
        <v>185</v>
      </c>
      <c r="C11" s="13" t="s">
        <v>0</v>
      </c>
      <c r="D11" s="13" t="s">
        <v>0</v>
      </c>
      <c r="E11" s="12" t="s">
        <v>246</v>
      </c>
      <c r="F11" s="12" t="s">
        <v>186</v>
      </c>
      <c r="G11" s="14">
        <v>7</v>
      </c>
      <c r="H11" s="9">
        <v>7</v>
      </c>
      <c r="I11" s="9">
        <v>1</v>
      </c>
      <c r="J11" s="9"/>
      <c r="K11" s="9">
        <f t="shared" si="0"/>
        <v>0</v>
      </c>
    </row>
    <row r="12" spans="1:11" ht="30" outlineLevel="2" x14ac:dyDescent="0.25">
      <c r="A12" s="12" t="s">
        <v>368</v>
      </c>
      <c r="B12" s="12" t="s">
        <v>369</v>
      </c>
      <c r="C12" s="13" t="s">
        <v>0</v>
      </c>
      <c r="D12" s="13" t="s">
        <v>0</v>
      </c>
      <c r="E12" s="12" t="s">
        <v>367</v>
      </c>
      <c r="F12" s="12" t="s">
        <v>186</v>
      </c>
      <c r="G12" s="14">
        <v>255</v>
      </c>
      <c r="H12" s="9">
        <v>255</v>
      </c>
      <c r="I12" s="9">
        <v>1</v>
      </c>
      <c r="J12" s="9"/>
      <c r="K12" s="9">
        <f t="shared" si="0"/>
        <v>0</v>
      </c>
    </row>
    <row r="13" spans="1:11" ht="45" outlineLevel="2" x14ac:dyDescent="0.25">
      <c r="A13" s="12" t="s">
        <v>371</v>
      </c>
      <c r="B13" s="12" t="s">
        <v>372</v>
      </c>
      <c r="C13" s="13" t="s">
        <v>0</v>
      </c>
      <c r="D13" s="13" t="s">
        <v>0</v>
      </c>
      <c r="E13" s="12" t="s">
        <v>370</v>
      </c>
      <c r="F13" s="12" t="s">
        <v>186</v>
      </c>
      <c r="G13" s="14">
        <v>255</v>
      </c>
      <c r="H13" s="9">
        <v>255</v>
      </c>
      <c r="I13" s="9">
        <v>1</v>
      </c>
      <c r="J13" s="9"/>
      <c r="K13" s="9">
        <f t="shared" si="0"/>
        <v>0</v>
      </c>
    </row>
    <row r="14" spans="1:11" ht="45" outlineLevel="2" x14ac:dyDescent="0.25">
      <c r="A14" s="12" t="s">
        <v>373</v>
      </c>
      <c r="B14" s="12" t="s">
        <v>192</v>
      </c>
      <c r="C14" s="13" t="s">
        <v>0</v>
      </c>
      <c r="D14" s="13" t="s">
        <v>0</v>
      </c>
      <c r="E14" s="12" t="s">
        <v>190</v>
      </c>
      <c r="F14" s="12" t="s">
        <v>186</v>
      </c>
      <c r="G14" s="14">
        <v>255</v>
      </c>
      <c r="H14" s="9">
        <v>255</v>
      </c>
      <c r="I14" s="9">
        <v>1</v>
      </c>
      <c r="J14" s="9"/>
      <c r="K14" s="9">
        <f t="shared" si="0"/>
        <v>0</v>
      </c>
    </row>
    <row r="15" spans="1:11" ht="45" outlineLevel="2" x14ac:dyDescent="0.25">
      <c r="A15" s="12" t="s">
        <v>375</v>
      </c>
      <c r="B15" s="12" t="s">
        <v>225</v>
      </c>
      <c r="C15" s="13" t="s">
        <v>0</v>
      </c>
      <c r="D15" s="13" t="s">
        <v>0</v>
      </c>
      <c r="E15" s="12" t="s">
        <v>374</v>
      </c>
      <c r="F15" s="12" t="s">
        <v>186</v>
      </c>
      <c r="G15" s="14">
        <v>225</v>
      </c>
      <c r="H15" s="9">
        <v>225</v>
      </c>
      <c r="I15" s="9">
        <v>1</v>
      </c>
      <c r="J15" s="9"/>
      <c r="K15" s="9">
        <f t="shared" si="0"/>
        <v>0</v>
      </c>
    </row>
    <row r="16" spans="1:11" ht="60" outlineLevel="2" x14ac:dyDescent="0.25">
      <c r="A16" s="12" t="s">
        <v>377</v>
      </c>
      <c r="B16" s="12" t="s">
        <v>250</v>
      </c>
      <c r="C16" s="13" t="s">
        <v>0</v>
      </c>
      <c r="D16" s="13" t="s">
        <v>0</v>
      </c>
      <c r="E16" s="12" t="s">
        <v>376</v>
      </c>
      <c r="F16" s="12" t="s">
        <v>186</v>
      </c>
      <c r="G16" s="14">
        <v>525</v>
      </c>
      <c r="H16" s="9">
        <v>525</v>
      </c>
      <c r="I16" s="9">
        <v>1</v>
      </c>
      <c r="J16" s="9"/>
      <c r="K16" s="9">
        <f t="shared" si="0"/>
        <v>0</v>
      </c>
    </row>
    <row r="17" spans="1:11" ht="45" outlineLevel="2" x14ac:dyDescent="0.25">
      <c r="A17" s="12" t="s">
        <v>378</v>
      </c>
      <c r="B17" s="12" t="s">
        <v>225</v>
      </c>
      <c r="C17" s="13" t="s">
        <v>0</v>
      </c>
      <c r="D17" s="13" t="s">
        <v>0</v>
      </c>
      <c r="E17" s="12" t="s">
        <v>253</v>
      </c>
      <c r="F17" s="12" t="s">
        <v>255</v>
      </c>
      <c r="G17" s="14">
        <v>10</v>
      </c>
      <c r="H17" s="9">
        <v>10</v>
      </c>
      <c r="I17" s="9">
        <v>1</v>
      </c>
      <c r="J17" s="9"/>
      <c r="K17" s="9">
        <f t="shared" si="0"/>
        <v>0</v>
      </c>
    </row>
    <row r="18" spans="1:11" outlineLevel="2" x14ac:dyDescent="0.25">
      <c r="A18" s="23" t="s">
        <v>379</v>
      </c>
      <c r="B18" s="24" t="s">
        <v>0</v>
      </c>
      <c r="C18" s="24" t="s">
        <v>0</v>
      </c>
      <c r="D18" s="24" t="s">
        <v>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 t="s">
        <v>0</v>
      </c>
      <c r="K18" s="9">
        <f>SUM(K9:K17)</f>
        <v>0</v>
      </c>
    </row>
    <row r="19" spans="1:11" outlineLevel="1" x14ac:dyDescent="0.25">
      <c r="A19" s="10" t="s">
        <v>380</v>
      </c>
      <c r="B19" s="10" t="s">
        <v>0</v>
      </c>
      <c r="C19" s="7" t="s">
        <v>0</v>
      </c>
      <c r="D19" s="7" t="s">
        <v>0</v>
      </c>
      <c r="E19" s="10" t="s">
        <v>38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</row>
    <row r="20" spans="1:11" ht="45" outlineLevel="2" x14ac:dyDescent="0.25">
      <c r="A20" s="12" t="s">
        <v>382</v>
      </c>
      <c r="B20" s="12" t="s">
        <v>225</v>
      </c>
      <c r="C20" s="13" t="s">
        <v>0</v>
      </c>
      <c r="D20" s="13" t="s">
        <v>0</v>
      </c>
      <c r="E20" s="12" t="s">
        <v>381</v>
      </c>
      <c r="F20" s="12" t="s">
        <v>186</v>
      </c>
      <c r="G20" s="14">
        <v>750</v>
      </c>
      <c r="H20" s="9">
        <v>750</v>
      </c>
      <c r="I20" s="9">
        <v>1</v>
      </c>
      <c r="J20" s="9"/>
      <c r="K20" s="9">
        <f>ROUND(H20*J20, 2)</f>
        <v>0</v>
      </c>
    </row>
    <row r="21" spans="1:11" ht="45" outlineLevel="2" x14ac:dyDescent="0.25">
      <c r="A21" s="12" t="s">
        <v>384</v>
      </c>
      <c r="B21" s="12" t="s">
        <v>501</v>
      </c>
      <c r="C21" s="13" t="s">
        <v>0</v>
      </c>
      <c r="D21" s="13" t="s">
        <v>0</v>
      </c>
      <c r="E21" s="12" t="s">
        <v>383</v>
      </c>
      <c r="F21" s="12" t="s">
        <v>186</v>
      </c>
      <c r="G21" s="14">
        <v>112.5</v>
      </c>
      <c r="H21" s="9">
        <v>112.5</v>
      </c>
      <c r="I21" s="9">
        <v>1</v>
      </c>
      <c r="J21" s="9"/>
      <c r="K21" s="9">
        <f>ROUND(H21*J21, 2)</f>
        <v>0</v>
      </c>
    </row>
    <row r="22" spans="1:11" outlineLevel="2" x14ac:dyDescent="0.25">
      <c r="A22" s="23" t="s">
        <v>385</v>
      </c>
      <c r="B22" s="24" t="s">
        <v>0</v>
      </c>
      <c r="C22" s="24" t="s">
        <v>0</v>
      </c>
      <c r="D22" s="24" t="s">
        <v>0</v>
      </c>
      <c r="E22" s="24" t="s">
        <v>0</v>
      </c>
      <c r="F22" s="24" t="s">
        <v>0</v>
      </c>
      <c r="G22" s="24" t="s">
        <v>0</v>
      </c>
      <c r="H22" s="24" t="s">
        <v>0</v>
      </c>
      <c r="I22" s="24" t="s">
        <v>0</v>
      </c>
      <c r="J22" s="24" t="s">
        <v>0</v>
      </c>
      <c r="K22" s="9">
        <f>SUM(K20:K21)</f>
        <v>0</v>
      </c>
    </row>
    <row r="23" spans="1:11" outlineLevel="1" x14ac:dyDescent="0.25">
      <c r="A23" s="23" t="s">
        <v>386</v>
      </c>
      <c r="B23" s="24" t="s">
        <v>0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 t="s">
        <v>0</v>
      </c>
      <c r="I23" s="24" t="s">
        <v>0</v>
      </c>
      <c r="J23" s="24" t="s">
        <v>0</v>
      </c>
      <c r="K23" s="15">
        <f>'13 13 G112454R_ Różnanka _Rola '!K18+'13 13 G112454R_ Różnanka _Rola '!K22</f>
        <v>0</v>
      </c>
    </row>
  </sheetData>
  <mergeCells count="8">
    <mergeCell ref="A18:J18"/>
    <mergeCell ref="A22:J22"/>
    <mergeCell ref="A23:J23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118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52</v>
      </c>
      <c r="B7" s="8" t="s">
        <v>0</v>
      </c>
      <c r="C7" s="6" t="s">
        <v>0</v>
      </c>
      <c r="D7" s="6" t="s">
        <v>0</v>
      </c>
      <c r="E7" s="8" t="s">
        <v>118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387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388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0.11</v>
      </c>
      <c r="H9" s="9">
        <v>0.11</v>
      </c>
      <c r="I9" s="9">
        <v>1</v>
      </c>
      <c r="J9" s="9"/>
      <c r="K9" s="9">
        <f>ROUND(H9*J9, 2)</f>
        <v>0</v>
      </c>
    </row>
    <row r="10" spans="1:11" ht="45" outlineLevel="2" x14ac:dyDescent="0.25">
      <c r="A10" s="12" t="s">
        <v>389</v>
      </c>
      <c r="B10" s="12" t="s">
        <v>181</v>
      </c>
      <c r="C10" s="13" t="s">
        <v>0</v>
      </c>
      <c r="D10" s="13" t="s">
        <v>0</v>
      </c>
      <c r="E10" s="12" t="s">
        <v>307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390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4</v>
      </c>
      <c r="H11" s="9">
        <v>4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391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321.5</v>
      </c>
      <c r="H12" s="9">
        <v>321.5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392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424.5</v>
      </c>
      <c r="H13" s="9">
        <v>424.5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393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394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395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349.5</v>
      </c>
      <c r="H16" s="9">
        <v>349.5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396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349.5</v>
      </c>
      <c r="H17" s="9">
        <v>349.5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397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110</v>
      </c>
      <c r="H18" s="9">
        <v>110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398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399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'14 14 wewnętrzna Szufnarowa dz1'!K14+'14 14 wewnętrzna Szufnarowa dz1'!K19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125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55</v>
      </c>
      <c r="B7" s="8" t="s">
        <v>0</v>
      </c>
      <c r="C7" s="6" t="s">
        <v>0</v>
      </c>
      <c r="D7" s="6" t="s">
        <v>0</v>
      </c>
      <c r="E7" s="8" t="s">
        <v>125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400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401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0.18</v>
      </c>
      <c r="H9" s="9">
        <v>0.18</v>
      </c>
      <c r="I9" s="9">
        <v>1</v>
      </c>
      <c r="J9" s="9"/>
      <c r="K9" s="9">
        <f>ROUND(H9*J9, 2)</f>
        <v>0</v>
      </c>
    </row>
    <row r="10" spans="1:11" ht="45" outlineLevel="2" x14ac:dyDescent="0.25">
      <c r="A10" s="12" t="s">
        <v>402</v>
      </c>
      <c r="B10" s="12" t="s">
        <v>181</v>
      </c>
      <c r="C10" s="13" t="s">
        <v>0</v>
      </c>
      <c r="D10" s="13" t="s">
        <v>0</v>
      </c>
      <c r="E10" s="12" t="s">
        <v>307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403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4</v>
      </c>
      <c r="H11" s="9">
        <v>4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404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561.5</v>
      </c>
      <c r="H12" s="9">
        <v>561.5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405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744.5</v>
      </c>
      <c r="H13" s="9">
        <v>744.5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406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407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408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561.5</v>
      </c>
      <c r="H16" s="9">
        <v>561.5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409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561.5</v>
      </c>
      <c r="H17" s="9">
        <v>561.5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410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185</v>
      </c>
      <c r="H18" s="9">
        <v>185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411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412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'15 15 wewnętrzna Szufnarowa dz '!K14+'15 15 wewnętrzna Szufnarowa dz 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132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57</v>
      </c>
      <c r="B7" s="8" t="s">
        <v>0</v>
      </c>
      <c r="C7" s="6" t="s">
        <v>0</v>
      </c>
      <c r="D7" s="6" t="s">
        <v>0</v>
      </c>
      <c r="E7" s="8" t="s">
        <v>132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413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414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0.4</v>
      </c>
      <c r="H9" s="9">
        <v>0.4</v>
      </c>
      <c r="I9" s="9">
        <v>1</v>
      </c>
      <c r="J9" s="9"/>
      <c r="K9" s="9">
        <f>ROUND(H9*J9, 2)</f>
        <v>0</v>
      </c>
    </row>
    <row r="10" spans="1:11" ht="45" outlineLevel="2" x14ac:dyDescent="0.25">
      <c r="A10" s="12" t="s">
        <v>415</v>
      </c>
      <c r="B10" s="12" t="s">
        <v>181</v>
      </c>
      <c r="C10" s="13" t="s">
        <v>0</v>
      </c>
      <c r="D10" s="13" t="s">
        <v>0</v>
      </c>
      <c r="E10" s="12" t="s">
        <v>307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416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1.5</v>
      </c>
      <c r="H11" s="9">
        <v>1.5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417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1200</v>
      </c>
      <c r="H12" s="9">
        <v>1200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418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1600</v>
      </c>
      <c r="H13" s="9">
        <v>1600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419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420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421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1200</v>
      </c>
      <c r="H16" s="9">
        <v>1200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422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1200</v>
      </c>
      <c r="H17" s="9">
        <v>1200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423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400</v>
      </c>
      <c r="H18" s="9">
        <v>400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424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425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'16 16 wewnętrzna Szufnarowa dz '!K14+'16 16 wewnętrzna Szufnarowa dz 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K23"/>
  <sheetViews>
    <sheetView topLeftCell="A12" workbookViewId="0">
      <selection activeCell="B21" sqref="B21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139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45" x14ac:dyDescent="0.25">
      <c r="A7" s="8" t="s">
        <v>59</v>
      </c>
      <c r="B7" s="8" t="s">
        <v>0</v>
      </c>
      <c r="C7" s="6" t="s">
        <v>0</v>
      </c>
      <c r="D7" s="6" t="s">
        <v>0</v>
      </c>
      <c r="E7" s="8" t="s">
        <v>139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426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427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0.25</v>
      </c>
      <c r="H9" s="9">
        <v>0.25</v>
      </c>
      <c r="I9" s="9">
        <v>1</v>
      </c>
      <c r="J9" s="9"/>
      <c r="K9" s="9">
        <f t="shared" ref="K9:K17" si="0">ROUND(H9*J9, 2)</f>
        <v>0</v>
      </c>
    </row>
    <row r="10" spans="1:11" ht="30" outlineLevel="2" x14ac:dyDescent="0.25">
      <c r="A10" s="12" t="s">
        <v>428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 t="shared" si="0"/>
        <v>0</v>
      </c>
    </row>
    <row r="11" spans="1:11" ht="45" outlineLevel="2" x14ac:dyDescent="0.25">
      <c r="A11" s="12" t="s">
        <v>429</v>
      </c>
      <c r="B11" s="12" t="s">
        <v>185</v>
      </c>
      <c r="C11" s="13" t="s">
        <v>0</v>
      </c>
      <c r="D11" s="13" t="s">
        <v>0</v>
      </c>
      <c r="E11" s="12" t="s">
        <v>246</v>
      </c>
      <c r="F11" s="12" t="s">
        <v>186</v>
      </c>
      <c r="G11" s="14">
        <v>35</v>
      </c>
      <c r="H11" s="9">
        <v>35</v>
      </c>
      <c r="I11" s="9">
        <v>1</v>
      </c>
      <c r="J11" s="9"/>
      <c r="K11" s="9">
        <f t="shared" si="0"/>
        <v>0</v>
      </c>
    </row>
    <row r="12" spans="1:11" ht="30" outlineLevel="2" x14ac:dyDescent="0.25">
      <c r="A12" s="12" t="s">
        <v>430</v>
      </c>
      <c r="B12" s="12" t="s">
        <v>0</v>
      </c>
      <c r="C12" s="13" t="s">
        <v>0</v>
      </c>
      <c r="D12" s="13" t="s">
        <v>0</v>
      </c>
      <c r="E12" s="12" t="s">
        <v>367</v>
      </c>
      <c r="F12" s="12" t="s">
        <v>186</v>
      </c>
      <c r="G12" s="14">
        <v>175</v>
      </c>
      <c r="H12" s="9">
        <v>175</v>
      </c>
      <c r="I12" s="9">
        <v>1</v>
      </c>
      <c r="J12" s="9"/>
      <c r="K12" s="9">
        <f t="shared" si="0"/>
        <v>0</v>
      </c>
    </row>
    <row r="13" spans="1:11" ht="45" outlineLevel="2" x14ac:dyDescent="0.25">
      <c r="A13" s="12" t="s">
        <v>431</v>
      </c>
      <c r="B13" s="12" t="s">
        <v>432</v>
      </c>
      <c r="C13" s="13" t="s">
        <v>0</v>
      </c>
      <c r="D13" s="13" t="s">
        <v>0</v>
      </c>
      <c r="E13" s="12" t="s">
        <v>370</v>
      </c>
      <c r="F13" s="12" t="s">
        <v>186</v>
      </c>
      <c r="G13" s="14">
        <v>175</v>
      </c>
      <c r="H13" s="9">
        <v>175</v>
      </c>
      <c r="I13" s="9">
        <v>1</v>
      </c>
      <c r="J13" s="9"/>
      <c r="K13" s="9">
        <f t="shared" si="0"/>
        <v>0</v>
      </c>
    </row>
    <row r="14" spans="1:11" ht="45" outlineLevel="2" x14ac:dyDescent="0.25">
      <c r="A14" s="12" t="s">
        <v>433</v>
      </c>
      <c r="B14" s="12" t="s">
        <v>192</v>
      </c>
      <c r="C14" s="13" t="s">
        <v>0</v>
      </c>
      <c r="D14" s="13" t="s">
        <v>0</v>
      </c>
      <c r="E14" s="12" t="s">
        <v>190</v>
      </c>
      <c r="F14" s="12" t="s">
        <v>186</v>
      </c>
      <c r="G14" s="14">
        <v>175</v>
      </c>
      <c r="H14" s="9">
        <v>175</v>
      </c>
      <c r="I14" s="9">
        <v>1</v>
      </c>
      <c r="J14" s="9"/>
      <c r="K14" s="9">
        <f t="shared" si="0"/>
        <v>0</v>
      </c>
    </row>
    <row r="15" spans="1:11" ht="45" outlineLevel="2" x14ac:dyDescent="0.25">
      <c r="A15" s="12" t="s">
        <v>434</v>
      </c>
      <c r="B15" s="12" t="s">
        <v>225</v>
      </c>
      <c r="C15" s="13" t="s">
        <v>0</v>
      </c>
      <c r="D15" s="13" t="s">
        <v>0</v>
      </c>
      <c r="E15" s="12" t="s">
        <v>374</v>
      </c>
      <c r="F15" s="12" t="s">
        <v>186</v>
      </c>
      <c r="G15" s="14">
        <v>125</v>
      </c>
      <c r="H15" s="9">
        <v>125</v>
      </c>
      <c r="I15" s="9">
        <v>1</v>
      </c>
      <c r="J15" s="9"/>
      <c r="K15" s="9">
        <f t="shared" si="0"/>
        <v>0</v>
      </c>
    </row>
    <row r="16" spans="1:11" ht="60" outlineLevel="2" x14ac:dyDescent="0.25">
      <c r="A16" s="12" t="s">
        <v>435</v>
      </c>
      <c r="B16" s="12" t="s">
        <v>250</v>
      </c>
      <c r="C16" s="13" t="s">
        <v>0</v>
      </c>
      <c r="D16" s="13" t="s">
        <v>0</v>
      </c>
      <c r="E16" s="12" t="s">
        <v>376</v>
      </c>
      <c r="F16" s="12" t="s">
        <v>186</v>
      </c>
      <c r="G16" s="14">
        <v>625</v>
      </c>
      <c r="H16" s="9">
        <v>625</v>
      </c>
      <c r="I16" s="9">
        <v>1</v>
      </c>
      <c r="J16" s="9"/>
      <c r="K16" s="9">
        <f t="shared" si="0"/>
        <v>0</v>
      </c>
    </row>
    <row r="17" spans="1:11" ht="45" outlineLevel="2" x14ac:dyDescent="0.25">
      <c r="A17" s="12" t="s">
        <v>436</v>
      </c>
      <c r="B17" s="12" t="s">
        <v>225</v>
      </c>
      <c r="C17" s="13" t="s">
        <v>0</v>
      </c>
      <c r="D17" s="13" t="s">
        <v>0</v>
      </c>
      <c r="E17" s="12" t="s">
        <v>253</v>
      </c>
      <c r="F17" s="12" t="s">
        <v>255</v>
      </c>
      <c r="G17" s="14">
        <v>31.25</v>
      </c>
      <c r="H17" s="9">
        <v>31.25</v>
      </c>
      <c r="I17" s="9">
        <v>1</v>
      </c>
      <c r="J17" s="9"/>
      <c r="K17" s="9">
        <f t="shared" si="0"/>
        <v>0</v>
      </c>
    </row>
    <row r="18" spans="1:11" outlineLevel="2" x14ac:dyDescent="0.25">
      <c r="A18" s="23" t="s">
        <v>437</v>
      </c>
      <c r="B18" s="24" t="s">
        <v>0</v>
      </c>
      <c r="C18" s="24" t="s">
        <v>0</v>
      </c>
      <c r="D18" s="24" t="s">
        <v>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 t="s">
        <v>0</v>
      </c>
      <c r="K18" s="9">
        <f>SUM(K9:K17)</f>
        <v>0</v>
      </c>
    </row>
    <row r="19" spans="1:11" outlineLevel="1" x14ac:dyDescent="0.25">
      <c r="A19" s="10" t="s">
        <v>438</v>
      </c>
      <c r="B19" s="10" t="s">
        <v>0</v>
      </c>
      <c r="C19" s="7" t="s">
        <v>0</v>
      </c>
      <c r="D19" s="7" t="s">
        <v>0</v>
      </c>
      <c r="E19" s="10" t="s">
        <v>38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</row>
    <row r="20" spans="1:11" ht="45" outlineLevel="2" x14ac:dyDescent="0.25">
      <c r="A20" s="12" t="s">
        <v>439</v>
      </c>
      <c r="B20" s="12" t="s">
        <v>225</v>
      </c>
      <c r="C20" s="13" t="s">
        <v>0</v>
      </c>
      <c r="D20" s="13" t="s">
        <v>0</v>
      </c>
      <c r="E20" s="12" t="s">
        <v>381</v>
      </c>
      <c r="F20" s="12" t="s">
        <v>186</v>
      </c>
      <c r="G20" s="14">
        <v>750</v>
      </c>
      <c r="H20" s="9">
        <v>750</v>
      </c>
      <c r="I20" s="9">
        <v>1</v>
      </c>
      <c r="J20" s="9"/>
      <c r="K20" s="9">
        <f>ROUND(H20*J20, 2)</f>
        <v>0</v>
      </c>
    </row>
    <row r="21" spans="1:11" ht="45" outlineLevel="2" x14ac:dyDescent="0.25">
      <c r="A21" s="12" t="s">
        <v>441</v>
      </c>
      <c r="B21" s="12" t="s">
        <v>501</v>
      </c>
      <c r="C21" s="13" t="s">
        <v>0</v>
      </c>
      <c r="D21" s="13" t="s">
        <v>0</v>
      </c>
      <c r="E21" s="12" t="s">
        <v>440</v>
      </c>
      <c r="F21" s="12" t="s">
        <v>186</v>
      </c>
      <c r="G21" s="14">
        <v>250</v>
      </c>
      <c r="H21" s="9">
        <v>250</v>
      </c>
      <c r="I21" s="9">
        <v>1</v>
      </c>
      <c r="J21" s="9"/>
      <c r="K21" s="9">
        <f>ROUND(H21*J21, 2)</f>
        <v>0</v>
      </c>
    </row>
    <row r="22" spans="1:11" outlineLevel="2" x14ac:dyDescent="0.25">
      <c r="A22" s="23" t="s">
        <v>442</v>
      </c>
      <c r="B22" s="24" t="s">
        <v>0</v>
      </c>
      <c r="C22" s="24" t="s">
        <v>0</v>
      </c>
      <c r="D22" s="24" t="s">
        <v>0</v>
      </c>
      <c r="E22" s="24" t="s">
        <v>0</v>
      </c>
      <c r="F22" s="24" t="s">
        <v>0</v>
      </c>
      <c r="G22" s="24" t="s">
        <v>0</v>
      </c>
      <c r="H22" s="24" t="s">
        <v>0</v>
      </c>
      <c r="I22" s="24" t="s">
        <v>0</v>
      </c>
      <c r="J22" s="24" t="s">
        <v>0</v>
      </c>
      <c r="K22" s="9">
        <f>SUM(K20:K21)</f>
        <v>0</v>
      </c>
    </row>
    <row r="23" spans="1:11" outlineLevel="1" x14ac:dyDescent="0.25">
      <c r="A23" s="23" t="s">
        <v>443</v>
      </c>
      <c r="B23" s="24" t="s">
        <v>0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 t="s">
        <v>0</v>
      </c>
      <c r="I23" s="24" t="s">
        <v>0</v>
      </c>
      <c r="J23" s="24" t="s">
        <v>0</v>
      </c>
      <c r="K23" s="15">
        <f>'17 17 Wewnętrzna za Domem straż'!K18+'17 17 Wewnętrzna za Domem straż'!K22</f>
        <v>0</v>
      </c>
    </row>
  </sheetData>
  <mergeCells count="8">
    <mergeCell ref="A18:J18"/>
    <mergeCell ref="A22:J22"/>
    <mergeCell ref="A23:J23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67"/>
  <sheetViews>
    <sheetView workbookViewId="0">
      <selection activeCell="N26" sqref="N26"/>
    </sheetView>
  </sheetViews>
  <sheetFormatPr defaultRowHeight="15" outlineLevelRow="2" x14ac:dyDescent="0.25"/>
  <cols>
    <col min="1" max="1" width="11" customWidth="1"/>
    <col min="2" max="2" width="16" hidden="1" customWidth="1"/>
    <col min="3" max="3" width="42" customWidth="1"/>
    <col min="4" max="4" width="14" customWidth="1"/>
  </cols>
  <sheetData>
    <row r="1" spans="1:4" x14ac:dyDescent="0.25">
      <c r="A1" s="21" t="s">
        <v>1</v>
      </c>
      <c r="B1" s="21" t="s">
        <v>0</v>
      </c>
      <c r="C1" s="21" t="s">
        <v>0</v>
      </c>
      <c r="D1" s="21" t="s">
        <v>0</v>
      </c>
    </row>
    <row r="2" spans="1:4" ht="15" customHeight="1" x14ac:dyDescent="0.25">
      <c r="A2" s="5"/>
      <c r="B2" s="22" t="s">
        <v>0</v>
      </c>
      <c r="C2" s="22" t="s">
        <v>0</v>
      </c>
      <c r="D2" s="22" t="s">
        <v>0</v>
      </c>
    </row>
    <row r="3" spans="1:4" x14ac:dyDescent="0.25">
      <c r="A3" s="5" t="s">
        <v>14</v>
      </c>
      <c r="B3" s="22"/>
      <c r="C3" s="22"/>
      <c r="D3" s="22"/>
    </row>
    <row r="5" spans="1:4" ht="30" x14ac:dyDescent="0.25">
      <c r="A5" s="1" t="s">
        <v>15</v>
      </c>
      <c r="B5" s="1" t="s">
        <v>16</v>
      </c>
      <c r="C5" s="1" t="s">
        <v>17</v>
      </c>
      <c r="D5" s="1" t="s">
        <v>18</v>
      </c>
    </row>
    <row r="6" spans="1:4" x14ac:dyDescent="0.25">
      <c r="A6" s="1" t="s">
        <v>20</v>
      </c>
      <c r="B6" s="1" t="s">
        <v>22</v>
      </c>
      <c r="C6" s="1" t="s">
        <v>23</v>
      </c>
      <c r="D6" s="1" t="s">
        <v>24</v>
      </c>
    </row>
    <row r="7" spans="1:4" ht="30" x14ac:dyDescent="0.25">
      <c r="A7" s="8" t="s">
        <v>20</v>
      </c>
      <c r="B7" s="8" t="s">
        <v>32</v>
      </c>
      <c r="C7" s="8" t="s">
        <v>1</v>
      </c>
      <c r="D7" s="11">
        <f>'1 1 wewnętrzna Jaszczurowa dz 5'!K20+'2 2 wewnętrzna Jaszczurowa dz 4'!K20+'3 3 wewnętrzna Jaszczurowa dz 4'!K20+'4 4 wewnętrzna Jazowa 156_1, 15'!K20+'5 5 G112460R_Jazowa_Skrzyżowani'!K21+'6 6 wewnętrzna Kożuchów 460p1 C'!K20+'7 7 wewnętrzna Markuszowa dz 61'!K20+'8 8 wewnętrzna Markuszowa dz 65'!K20+'9 9 Niewodna dz 136p1 135_1 134'!K20+'10 10 wewnętrzna Oparówka dz17_'!K20+'11 11 wewnętrzna Pstrągówka dz '!K21+'12 12 Różanka dz 336p5  Cynarsk'!K20+'13 13 G112454R_ Różnanka _Rola '!K23+'14 14 wewnętrzna Szufnarowa dz1'!K20+'15 15 wewnętrzna Szufnarowa dz '!K20+'16 16 wewnętrzna Szufnarowa dz '!K20+'17 17 Wewnętrzna za Domem straż'!K23+'18 18 wewnetrzna Wiśniowa dz nr'!K20+'19 19 wewnetrzna Wiśniowa dz nr'!K20+'20 20 G112456R_Wiśniowa SKR UG'!K26</f>
        <v>0</v>
      </c>
    </row>
    <row r="8" spans="1:4" outlineLevel="1" collapsed="1" x14ac:dyDescent="0.25">
      <c r="A8" s="8" t="s">
        <v>21</v>
      </c>
      <c r="B8" s="8" t="s">
        <v>33</v>
      </c>
      <c r="C8" s="8" t="s">
        <v>34</v>
      </c>
      <c r="D8" s="11">
        <f>'1 1 wewnętrzna Jaszczurowa dz 5'!K20</f>
        <v>0</v>
      </c>
    </row>
    <row r="9" spans="1:4" hidden="1" outlineLevel="2" x14ac:dyDescent="0.25">
      <c r="A9" s="10" t="s">
        <v>22</v>
      </c>
      <c r="B9" s="10" t="s">
        <v>35</v>
      </c>
      <c r="C9" s="10" t="s">
        <v>36</v>
      </c>
      <c r="D9" s="16">
        <f>'1 1 wewnętrzna Jaszczurowa dz 5'!K14</f>
        <v>0</v>
      </c>
    </row>
    <row r="10" spans="1:4" hidden="1" outlineLevel="2" x14ac:dyDescent="0.25">
      <c r="A10" s="10" t="s">
        <v>23</v>
      </c>
      <c r="B10" s="10" t="s">
        <v>37</v>
      </c>
      <c r="C10" s="10" t="s">
        <v>38</v>
      </c>
      <c r="D10" s="16">
        <f>'1 1 wewnętrzna Jaszczurowa dz 5'!K19</f>
        <v>0</v>
      </c>
    </row>
    <row r="11" spans="1:4" ht="30" outlineLevel="1" collapsed="1" x14ac:dyDescent="0.25">
      <c r="A11" s="8" t="s">
        <v>24</v>
      </c>
      <c r="B11" s="8" t="s">
        <v>39</v>
      </c>
      <c r="C11" s="8" t="s">
        <v>40</v>
      </c>
      <c r="D11" s="11">
        <f>'2 2 wewnętrzna Jaszczurowa dz 4'!K20</f>
        <v>0</v>
      </c>
    </row>
    <row r="12" spans="1:4" hidden="1" outlineLevel="2" x14ac:dyDescent="0.25">
      <c r="A12" s="10" t="s">
        <v>25</v>
      </c>
      <c r="B12" s="10" t="s">
        <v>41</v>
      </c>
      <c r="C12" s="10" t="s">
        <v>36</v>
      </c>
      <c r="D12" s="16">
        <f>'2 2 wewnętrzna Jaszczurowa dz 4'!K14</f>
        <v>0</v>
      </c>
    </row>
    <row r="13" spans="1:4" hidden="1" outlineLevel="2" x14ac:dyDescent="0.25">
      <c r="A13" s="10" t="s">
        <v>26</v>
      </c>
      <c r="B13" s="10" t="s">
        <v>42</v>
      </c>
      <c r="C13" s="10" t="s">
        <v>38</v>
      </c>
      <c r="D13" s="16">
        <f>'2 2 wewnętrzna Jaszczurowa dz 4'!K19</f>
        <v>0</v>
      </c>
    </row>
    <row r="14" spans="1:4" ht="30" outlineLevel="1" collapsed="1" x14ac:dyDescent="0.25">
      <c r="A14" s="8" t="s">
        <v>27</v>
      </c>
      <c r="B14" s="8" t="s">
        <v>43</v>
      </c>
      <c r="C14" s="8" t="s">
        <v>44</v>
      </c>
      <c r="D14" s="11">
        <f>'3 3 wewnętrzna Jaszczurowa dz 4'!K20</f>
        <v>0</v>
      </c>
    </row>
    <row r="15" spans="1:4" hidden="1" outlineLevel="2" x14ac:dyDescent="0.25">
      <c r="A15" s="10" t="s">
        <v>28</v>
      </c>
      <c r="B15" s="10" t="s">
        <v>45</v>
      </c>
      <c r="C15" s="10" t="s">
        <v>36</v>
      </c>
      <c r="D15" s="16">
        <f>'3 3 wewnętrzna Jaszczurowa dz 4'!K14</f>
        <v>0</v>
      </c>
    </row>
    <row r="16" spans="1:4" hidden="1" outlineLevel="2" x14ac:dyDescent="0.25">
      <c r="A16" s="10" t="s">
        <v>29</v>
      </c>
      <c r="B16" s="10" t="s">
        <v>46</v>
      </c>
      <c r="C16" s="10" t="s">
        <v>38</v>
      </c>
      <c r="D16" s="16">
        <f>'3 3 wewnętrzna Jaszczurowa dz 4'!K19</f>
        <v>0</v>
      </c>
    </row>
    <row r="17" spans="1:4" ht="30" outlineLevel="1" collapsed="1" x14ac:dyDescent="0.25">
      <c r="A17" s="8" t="s">
        <v>30</v>
      </c>
      <c r="B17" s="8" t="s">
        <v>47</v>
      </c>
      <c r="C17" s="8" t="s">
        <v>48</v>
      </c>
      <c r="D17" s="11">
        <f>'4 4 wewnętrzna Jazowa 156_1, 15'!K20</f>
        <v>0</v>
      </c>
    </row>
    <row r="18" spans="1:4" hidden="1" outlineLevel="2" x14ac:dyDescent="0.25">
      <c r="A18" s="10" t="s">
        <v>31</v>
      </c>
      <c r="B18" s="10" t="s">
        <v>49</v>
      </c>
      <c r="C18" s="10" t="s">
        <v>36</v>
      </c>
      <c r="D18" s="16">
        <f>'4 4 wewnętrzna Jazowa 156_1, 15'!K14</f>
        <v>0</v>
      </c>
    </row>
    <row r="19" spans="1:4" hidden="1" outlineLevel="2" x14ac:dyDescent="0.25">
      <c r="A19" s="10" t="s">
        <v>50</v>
      </c>
      <c r="B19" s="10" t="s">
        <v>51</v>
      </c>
      <c r="C19" s="10" t="s">
        <v>38</v>
      </c>
      <c r="D19" s="16">
        <f>'4 4 wewnętrzna Jazowa 156_1, 15'!K19</f>
        <v>0</v>
      </c>
    </row>
    <row r="20" spans="1:4" outlineLevel="1" collapsed="1" x14ac:dyDescent="0.25">
      <c r="A20" s="8" t="s">
        <v>52</v>
      </c>
      <c r="B20" s="8" t="s">
        <v>53</v>
      </c>
      <c r="C20" s="8" t="s">
        <v>54</v>
      </c>
      <c r="D20" s="11">
        <f>'5 5 G112460R_Jazowa_Skrzyżowani'!K21</f>
        <v>0</v>
      </c>
    </row>
    <row r="21" spans="1:4" hidden="1" outlineLevel="2" x14ac:dyDescent="0.25">
      <c r="A21" s="10" t="s">
        <v>55</v>
      </c>
      <c r="B21" s="10" t="s">
        <v>56</v>
      </c>
      <c r="C21" s="10" t="s">
        <v>36</v>
      </c>
      <c r="D21" s="16">
        <f>'5 5 G112460R_Jazowa_Skrzyżowani'!K15</f>
        <v>0</v>
      </c>
    </row>
    <row r="22" spans="1:4" hidden="1" outlineLevel="2" x14ac:dyDescent="0.25">
      <c r="A22" s="10" t="s">
        <v>57</v>
      </c>
      <c r="B22" s="10" t="s">
        <v>58</v>
      </c>
      <c r="C22" s="10" t="s">
        <v>38</v>
      </c>
      <c r="D22" s="16">
        <f>'5 5 G112460R_Jazowa_Skrzyżowani'!K20</f>
        <v>0</v>
      </c>
    </row>
    <row r="23" spans="1:4" outlineLevel="1" collapsed="1" x14ac:dyDescent="0.25">
      <c r="A23" s="8" t="s">
        <v>59</v>
      </c>
      <c r="B23" s="8" t="s">
        <v>60</v>
      </c>
      <c r="C23" s="8" t="s">
        <v>61</v>
      </c>
      <c r="D23" s="11">
        <f>'6 6 wewnętrzna Kożuchów 460p1 C'!K20</f>
        <v>0</v>
      </c>
    </row>
    <row r="24" spans="1:4" hidden="1" outlineLevel="2" x14ac:dyDescent="0.25">
      <c r="A24" s="10" t="s">
        <v>62</v>
      </c>
      <c r="B24" s="10" t="s">
        <v>63</v>
      </c>
      <c r="C24" s="10" t="s">
        <v>36</v>
      </c>
      <c r="D24" s="16">
        <f>'6 6 wewnętrzna Kożuchów 460p1 C'!K14</f>
        <v>0</v>
      </c>
    </row>
    <row r="25" spans="1:4" hidden="1" outlineLevel="2" x14ac:dyDescent="0.25">
      <c r="A25" s="10" t="s">
        <v>64</v>
      </c>
      <c r="B25" s="10" t="s">
        <v>65</v>
      </c>
      <c r="C25" s="10" t="s">
        <v>38</v>
      </c>
      <c r="D25" s="16">
        <f>'6 6 wewnętrzna Kożuchów 460p1 C'!K19</f>
        <v>0</v>
      </c>
    </row>
    <row r="26" spans="1:4" outlineLevel="1" collapsed="1" x14ac:dyDescent="0.25">
      <c r="A26" s="8" t="s">
        <v>66</v>
      </c>
      <c r="B26" s="8" t="s">
        <v>67</v>
      </c>
      <c r="C26" s="8" t="s">
        <v>68</v>
      </c>
      <c r="D26" s="11">
        <f>'7 7 wewnętrzna Markuszowa dz 61'!K20</f>
        <v>0</v>
      </c>
    </row>
    <row r="27" spans="1:4" hidden="1" outlineLevel="2" x14ac:dyDescent="0.25">
      <c r="A27" s="10" t="s">
        <v>69</v>
      </c>
      <c r="B27" s="10" t="s">
        <v>70</v>
      </c>
      <c r="C27" s="10" t="s">
        <v>36</v>
      </c>
      <c r="D27" s="16">
        <f>'7 7 wewnętrzna Markuszowa dz 61'!K14</f>
        <v>0</v>
      </c>
    </row>
    <row r="28" spans="1:4" hidden="1" outlineLevel="2" x14ac:dyDescent="0.25">
      <c r="A28" s="10" t="s">
        <v>71</v>
      </c>
      <c r="B28" s="10" t="s">
        <v>72</v>
      </c>
      <c r="C28" s="10" t="s">
        <v>38</v>
      </c>
      <c r="D28" s="16">
        <f>'7 7 wewnętrzna Markuszowa dz 61'!K19</f>
        <v>0</v>
      </c>
    </row>
    <row r="29" spans="1:4" outlineLevel="1" collapsed="1" x14ac:dyDescent="0.25">
      <c r="A29" s="8" t="s">
        <v>73</v>
      </c>
      <c r="B29" s="8" t="s">
        <v>74</v>
      </c>
      <c r="C29" s="8" t="s">
        <v>75</v>
      </c>
      <c r="D29" s="11">
        <f>'8 8 wewnętrzna Markuszowa dz 65'!K20</f>
        <v>0</v>
      </c>
    </row>
    <row r="30" spans="1:4" hidden="1" outlineLevel="2" x14ac:dyDescent="0.25">
      <c r="A30" s="10" t="s">
        <v>76</v>
      </c>
      <c r="B30" s="10" t="s">
        <v>77</v>
      </c>
      <c r="C30" s="10" t="s">
        <v>36</v>
      </c>
      <c r="D30" s="16">
        <f>'8 8 wewnętrzna Markuszowa dz 65'!K14</f>
        <v>0</v>
      </c>
    </row>
    <row r="31" spans="1:4" hidden="1" outlineLevel="2" x14ac:dyDescent="0.25">
      <c r="A31" s="10" t="s">
        <v>78</v>
      </c>
      <c r="B31" s="10" t="s">
        <v>79</v>
      </c>
      <c r="C31" s="10" t="s">
        <v>38</v>
      </c>
      <c r="D31" s="16">
        <f>'8 8 wewnętrzna Markuszowa dz 65'!K19</f>
        <v>0</v>
      </c>
    </row>
    <row r="32" spans="1:4" ht="30" outlineLevel="1" collapsed="1" x14ac:dyDescent="0.25">
      <c r="A32" s="8" t="s">
        <v>80</v>
      </c>
      <c r="B32" s="8" t="s">
        <v>81</v>
      </c>
      <c r="C32" s="8" t="s">
        <v>82</v>
      </c>
      <c r="D32" s="11">
        <f>'9 9 Niewodna dz 136p1 135_1 134'!K20</f>
        <v>0</v>
      </c>
    </row>
    <row r="33" spans="1:4" hidden="1" outlineLevel="2" x14ac:dyDescent="0.25">
      <c r="A33" s="10" t="s">
        <v>83</v>
      </c>
      <c r="B33" s="10" t="s">
        <v>84</v>
      </c>
      <c r="C33" s="10" t="s">
        <v>36</v>
      </c>
      <c r="D33" s="16">
        <f>'9 9 Niewodna dz 136p1 135_1 134'!K14</f>
        <v>0</v>
      </c>
    </row>
    <row r="34" spans="1:4" hidden="1" outlineLevel="2" x14ac:dyDescent="0.25">
      <c r="A34" s="10" t="s">
        <v>85</v>
      </c>
      <c r="B34" s="10" t="s">
        <v>86</v>
      </c>
      <c r="C34" s="10" t="s">
        <v>38</v>
      </c>
      <c r="D34" s="16">
        <f>'9 9 Niewodna dz 136p1 135_1 134'!K19</f>
        <v>0</v>
      </c>
    </row>
    <row r="35" spans="1:4" ht="30" outlineLevel="1" collapsed="1" x14ac:dyDescent="0.25">
      <c r="A35" s="8" t="s">
        <v>87</v>
      </c>
      <c r="B35" s="8" t="s">
        <v>88</v>
      </c>
      <c r="C35" s="8" t="s">
        <v>89</v>
      </c>
      <c r="D35" s="11">
        <f>'10 10 wewnętrzna Oparówka dz17_'!K20</f>
        <v>0</v>
      </c>
    </row>
    <row r="36" spans="1:4" hidden="1" outlineLevel="2" x14ac:dyDescent="0.25">
      <c r="A36" s="10" t="s">
        <v>90</v>
      </c>
      <c r="B36" s="10" t="s">
        <v>91</v>
      </c>
      <c r="C36" s="10" t="s">
        <v>36</v>
      </c>
      <c r="D36" s="16">
        <f>'10 10 wewnętrzna Oparówka dz17_'!K14</f>
        <v>0</v>
      </c>
    </row>
    <row r="37" spans="1:4" hidden="1" outlineLevel="2" x14ac:dyDescent="0.25">
      <c r="A37" s="10" t="s">
        <v>92</v>
      </c>
      <c r="B37" s="10" t="s">
        <v>93</v>
      </c>
      <c r="C37" s="10" t="s">
        <v>38</v>
      </c>
      <c r="D37" s="16">
        <f>'10 10 wewnętrzna Oparówka dz17_'!K19</f>
        <v>0</v>
      </c>
    </row>
    <row r="38" spans="1:4" ht="30" outlineLevel="1" collapsed="1" x14ac:dyDescent="0.25">
      <c r="A38" s="8" t="s">
        <v>94</v>
      </c>
      <c r="B38" s="8" t="s">
        <v>95</v>
      </c>
      <c r="C38" s="8" t="s">
        <v>96</v>
      </c>
      <c r="D38" s="11">
        <f>'11 11 wewnętrzna Pstrągówka dz '!K21</f>
        <v>0</v>
      </c>
    </row>
    <row r="39" spans="1:4" hidden="1" outlineLevel="2" x14ac:dyDescent="0.25">
      <c r="A39" s="10" t="s">
        <v>97</v>
      </c>
      <c r="B39" s="10" t="s">
        <v>98</v>
      </c>
      <c r="C39" s="10" t="s">
        <v>36</v>
      </c>
      <c r="D39" s="16">
        <f>'11 11 wewnętrzna Pstrągówka dz '!K15</f>
        <v>0</v>
      </c>
    </row>
    <row r="40" spans="1:4" hidden="1" outlineLevel="2" x14ac:dyDescent="0.25">
      <c r="A40" s="10" t="s">
        <v>99</v>
      </c>
      <c r="B40" s="10" t="s">
        <v>100</v>
      </c>
      <c r="C40" s="10" t="s">
        <v>38</v>
      </c>
      <c r="D40" s="16">
        <f>'11 11 wewnętrzna Pstrągówka dz '!K20</f>
        <v>0</v>
      </c>
    </row>
    <row r="41" spans="1:4" outlineLevel="1" collapsed="1" x14ac:dyDescent="0.25">
      <c r="A41" s="8" t="s">
        <v>101</v>
      </c>
      <c r="B41" s="8" t="s">
        <v>102</v>
      </c>
      <c r="C41" s="8" t="s">
        <v>103</v>
      </c>
      <c r="D41" s="11">
        <f>'12 12 Różanka dz 336p5  Cynarsk'!K20</f>
        <v>0</v>
      </c>
    </row>
    <row r="42" spans="1:4" hidden="1" outlineLevel="2" x14ac:dyDescent="0.25">
      <c r="A42" s="10" t="s">
        <v>104</v>
      </c>
      <c r="B42" s="10" t="s">
        <v>105</v>
      </c>
      <c r="C42" s="10" t="s">
        <v>36</v>
      </c>
      <c r="D42" s="16">
        <f>'12 12 Różanka dz 336p5  Cynarsk'!K14</f>
        <v>0</v>
      </c>
    </row>
    <row r="43" spans="1:4" hidden="1" outlineLevel="2" x14ac:dyDescent="0.25">
      <c r="A43" s="10" t="s">
        <v>106</v>
      </c>
      <c r="B43" s="10" t="s">
        <v>107</v>
      </c>
      <c r="C43" s="10" t="s">
        <v>38</v>
      </c>
      <c r="D43" s="16">
        <f>'12 12 Różanka dz 336p5  Cynarsk'!K19</f>
        <v>0</v>
      </c>
    </row>
    <row r="44" spans="1:4" outlineLevel="1" collapsed="1" x14ac:dyDescent="0.25">
      <c r="A44" s="8" t="s">
        <v>108</v>
      </c>
      <c r="B44" s="8" t="s">
        <v>109</v>
      </c>
      <c r="C44" s="8" t="s">
        <v>110</v>
      </c>
      <c r="D44" s="11">
        <f>'13 13 G112454R_ Różnanka _Rola '!K23</f>
        <v>0</v>
      </c>
    </row>
    <row r="45" spans="1:4" hidden="1" outlineLevel="2" x14ac:dyDescent="0.25">
      <c r="A45" s="10" t="s">
        <v>111</v>
      </c>
      <c r="B45" s="10" t="s">
        <v>112</v>
      </c>
      <c r="C45" s="10" t="s">
        <v>113</v>
      </c>
      <c r="D45" s="16">
        <f>'13 13 G112454R_ Różnanka _Rola '!K18</f>
        <v>0</v>
      </c>
    </row>
    <row r="46" spans="1:4" hidden="1" outlineLevel="2" x14ac:dyDescent="0.25">
      <c r="A46" s="10" t="s">
        <v>114</v>
      </c>
      <c r="B46" s="10" t="s">
        <v>115</v>
      </c>
      <c r="C46" s="10" t="s">
        <v>38</v>
      </c>
      <c r="D46" s="16">
        <f>'13 13 G112454R_ Różnanka _Rola '!K22</f>
        <v>0</v>
      </c>
    </row>
    <row r="47" spans="1:4" ht="30" outlineLevel="1" collapsed="1" x14ac:dyDescent="0.25">
      <c r="A47" s="8" t="s">
        <v>116</v>
      </c>
      <c r="B47" s="8" t="s">
        <v>117</v>
      </c>
      <c r="C47" s="8" t="s">
        <v>118</v>
      </c>
      <c r="D47" s="11">
        <f>'14 14 wewnętrzna Szufnarowa dz1'!K20</f>
        <v>0</v>
      </c>
    </row>
    <row r="48" spans="1:4" hidden="1" outlineLevel="2" x14ac:dyDescent="0.25">
      <c r="A48" s="10" t="s">
        <v>119</v>
      </c>
      <c r="B48" s="10" t="s">
        <v>120</v>
      </c>
      <c r="C48" s="10" t="s">
        <v>36</v>
      </c>
      <c r="D48" s="16">
        <f>'14 14 wewnętrzna Szufnarowa dz1'!K14</f>
        <v>0</v>
      </c>
    </row>
    <row r="49" spans="1:4" hidden="1" outlineLevel="2" x14ac:dyDescent="0.25">
      <c r="A49" s="10" t="s">
        <v>121</v>
      </c>
      <c r="B49" s="10" t="s">
        <v>122</v>
      </c>
      <c r="C49" s="10" t="s">
        <v>38</v>
      </c>
      <c r="D49" s="16">
        <f>'14 14 wewnętrzna Szufnarowa dz1'!K19</f>
        <v>0</v>
      </c>
    </row>
    <row r="50" spans="1:4" ht="30" outlineLevel="1" collapsed="1" x14ac:dyDescent="0.25">
      <c r="A50" s="8" t="s">
        <v>123</v>
      </c>
      <c r="B50" s="8" t="s">
        <v>124</v>
      </c>
      <c r="C50" s="8" t="s">
        <v>125</v>
      </c>
      <c r="D50" s="11">
        <f>'15 15 wewnętrzna Szufnarowa dz '!K20</f>
        <v>0</v>
      </c>
    </row>
    <row r="51" spans="1:4" hidden="1" outlineLevel="2" x14ac:dyDescent="0.25">
      <c r="A51" s="10" t="s">
        <v>126</v>
      </c>
      <c r="B51" s="10" t="s">
        <v>127</v>
      </c>
      <c r="C51" s="10" t="s">
        <v>36</v>
      </c>
      <c r="D51" s="16">
        <f>'15 15 wewnętrzna Szufnarowa dz '!K14</f>
        <v>0</v>
      </c>
    </row>
    <row r="52" spans="1:4" hidden="1" outlineLevel="2" x14ac:dyDescent="0.25">
      <c r="A52" s="10" t="s">
        <v>128</v>
      </c>
      <c r="B52" s="10" t="s">
        <v>129</v>
      </c>
      <c r="C52" s="10" t="s">
        <v>38</v>
      </c>
      <c r="D52" s="16">
        <f>'15 15 wewnętrzna Szufnarowa dz '!K19</f>
        <v>0</v>
      </c>
    </row>
    <row r="53" spans="1:4" ht="30" outlineLevel="1" collapsed="1" x14ac:dyDescent="0.25">
      <c r="A53" s="8" t="s">
        <v>130</v>
      </c>
      <c r="B53" s="8" t="s">
        <v>131</v>
      </c>
      <c r="C53" s="8" t="s">
        <v>132</v>
      </c>
      <c r="D53" s="11">
        <f>'16 16 wewnętrzna Szufnarowa dz '!K20</f>
        <v>0</v>
      </c>
    </row>
    <row r="54" spans="1:4" hidden="1" outlineLevel="2" x14ac:dyDescent="0.25">
      <c r="A54" s="10" t="s">
        <v>133</v>
      </c>
      <c r="B54" s="10" t="s">
        <v>134</v>
      </c>
      <c r="C54" s="10" t="s">
        <v>36</v>
      </c>
      <c r="D54" s="16">
        <f>'16 16 wewnętrzna Szufnarowa dz '!K14</f>
        <v>0</v>
      </c>
    </row>
    <row r="55" spans="1:4" hidden="1" outlineLevel="2" x14ac:dyDescent="0.25">
      <c r="A55" s="10" t="s">
        <v>135</v>
      </c>
      <c r="B55" s="10" t="s">
        <v>136</v>
      </c>
      <c r="C55" s="10" t="s">
        <v>38</v>
      </c>
      <c r="D55" s="16">
        <f>'16 16 wewnętrzna Szufnarowa dz '!K19</f>
        <v>0</v>
      </c>
    </row>
    <row r="56" spans="1:4" ht="45" outlineLevel="1" collapsed="1" x14ac:dyDescent="0.25">
      <c r="A56" s="8" t="s">
        <v>137</v>
      </c>
      <c r="B56" s="8" t="s">
        <v>138</v>
      </c>
      <c r="C56" s="8" t="s">
        <v>139</v>
      </c>
      <c r="D56" s="11">
        <f>'17 17 Wewnętrzna za Domem straż'!K23</f>
        <v>0</v>
      </c>
    </row>
    <row r="57" spans="1:4" hidden="1" outlineLevel="2" x14ac:dyDescent="0.25">
      <c r="A57" s="10" t="s">
        <v>140</v>
      </c>
      <c r="B57" s="10" t="s">
        <v>141</v>
      </c>
      <c r="C57" s="10" t="s">
        <v>36</v>
      </c>
      <c r="D57" s="16">
        <f>'17 17 Wewnętrzna za Domem straż'!K18</f>
        <v>0</v>
      </c>
    </row>
    <row r="58" spans="1:4" hidden="1" outlineLevel="2" x14ac:dyDescent="0.25">
      <c r="A58" s="10" t="s">
        <v>142</v>
      </c>
      <c r="B58" s="10" t="s">
        <v>143</v>
      </c>
      <c r="C58" s="10" t="s">
        <v>38</v>
      </c>
      <c r="D58" s="16">
        <f>'17 17 Wewnętrzna za Domem straż'!K22</f>
        <v>0</v>
      </c>
    </row>
    <row r="59" spans="1:4" ht="30" outlineLevel="1" collapsed="1" x14ac:dyDescent="0.25">
      <c r="A59" s="8" t="s">
        <v>144</v>
      </c>
      <c r="B59" s="8" t="s">
        <v>145</v>
      </c>
      <c r="C59" s="8" t="s">
        <v>146</v>
      </c>
      <c r="D59" s="11">
        <f>'18 18 wewnetrzna Wiśniowa dz nr'!K20</f>
        <v>0</v>
      </c>
    </row>
    <row r="60" spans="1:4" hidden="1" outlineLevel="2" x14ac:dyDescent="0.25">
      <c r="A60" s="10" t="s">
        <v>147</v>
      </c>
      <c r="B60" s="10" t="s">
        <v>148</v>
      </c>
      <c r="C60" s="10" t="s">
        <v>36</v>
      </c>
      <c r="D60" s="16">
        <f>'18 18 wewnetrzna Wiśniowa dz nr'!K14</f>
        <v>0</v>
      </c>
    </row>
    <row r="61" spans="1:4" hidden="1" outlineLevel="2" x14ac:dyDescent="0.25">
      <c r="A61" s="10" t="s">
        <v>149</v>
      </c>
      <c r="B61" s="10" t="s">
        <v>150</v>
      </c>
      <c r="C61" s="10" t="s">
        <v>38</v>
      </c>
      <c r="D61" s="16">
        <f>'18 18 wewnetrzna Wiśniowa dz nr'!K19</f>
        <v>0</v>
      </c>
    </row>
    <row r="62" spans="1:4" ht="30" outlineLevel="1" collapsed="1" x14ac:dyDescent="0.25">
      <c r="A62" s="8" t="s">
        <v>151</v>
      </c>
      <c r="B62" s="8" t="s">
        <v>152</v>
      </c>
      <c r="C62" s="8" t="s">
        <v>153</v>
      </c>
      <c r="D62" s="11">
        <f>'19 19 wewnetrzna Wiśniowa dz nr'!K20</f>
        <v>0</v>
      </c>
    </row>
    <row r="63" spans="1:4" hidden="1" outlineLevel="2" x14ac:dyDescent="0.25">
      <c r="A63" s="10" t="s">
        <v>154</v>
      </c>
      <c r="B63" s="10" t="s">
        <v>155</v>
      </c>
      <c r="C63" s="10" t="s">
        <v>36</v>
      </c>
      <c r="D63" s="16">
        <f>'19 19 wewnetrzna Wiśniowa dz nr'!K14</f>
        <v>0</v>
      </c>
    </row>
    <row r="64" spans="1:4" hidden="1" outlineLevel="2" x14ac:dyDescent="0.25">
      <c r="A64" s="10" t="s">
        <v>156</v>
      </c>
      <c r="B64" s="10" t="s">
        <v>157</v>
      </c>
      <c r="C64" s="10" t="s">
        <v>38</v>
      </c>
      <c r="D64" s="16">
        <f>'19 19 wewnetrzna Wiśniowa dz nr'!K19</f>
        <v>0</v>
      </c>
    </row>
    <row r="65" spans="1:4" outlineLevel="1" collapsed="1" x14ac:dyDescent="0.25">
      <c r="A65" s="8" t="s">
        <v>158</v>
      </c>
      <c r="B65" s="8" t="s">
        <v>159</v>
      </c>
      <c r="C65" s="8" t="s">
        <v>160</v>
      </c>
      <c r="D65" s="11">
        <f>'20 20 G112456R_Wiśniowa SKR UG'!K26</f>
        <v>0</v>
      </c>
    </row>
    <row r="66" spans="1:4" ht="30" hidden="1" outlineLevel="2" x14ac:dyDescent="0.25">
      <c r="A66" s="10" t="s">
        <v>161</v>
      </c>
      <c r="B66" s="10" t="s">
        <v>162</v>
      </c>
      <c r="C66" s="10" t="s">
        <v>163</v>
      </c>
      <c r="D66" s="16">
        <f>'20 20 G112456R_Wiśniowa SKR UG'!K20</f>
        <v>0</v>
      </c>
    </row>
    <row r="67" spans="1:4" hidden="1" outlineLevel="2" x14ac:dyDescent="0.25">
      <c r="A67" s="10" t="s">
        <v>164</v>
      </c>
      <c r="B67" s="10" t="s">
        <v>165</v>
      </c>
      <c r="C67" s="10" t="s">
        <v>38</v>
      </c>
      <c r="D67" s="16">
        <f>'20 20 G112456R_Wiśniowa SKR UG'!K25</f>
        <v>0</v>
      </c>
    </row>
  </sheetData>
  <mergeCells count="3">
    <mergeCell ref="A1:D1"/>
    <mergeCell ref="B2:D2"/>
    <mergeCell ref="B3:D3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146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62</v>
      </c>
      <c r="B7" s="8" t="s">
        <v>0</v>
      </c>
      <c r="C7" s="6" t="s">
        <v>0</v>
      </c>
      <c r="D7" s="6" t="s">
        <v>0</v>
      </c>
      <c r="E7" s="8" t="s">
        <v>146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444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445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7.0000000000000007E-2</v>
      </c>
      <c r="H9" s="9">
        <v>7.0000000000000007E-2</v>
      </c>
      <c r="I9" s="9">
        <v>1</v>
      </c>
      <c r="J9" s="9"/>
      <c r="K9" s="9">
        <f>ROUND(H9*J9, 2)</f>
        <v>0</v>
      </c>
    </row>
    <row r="10" spans="1:11" ht="45" outlineLevel="2" x14ac:dyDescent="0.25">
      <c r="A10" s="12" t="s">
        <v>446</v>
      </c>
      <c r="B10" s="12" t="s">
        <v>181</v>
      </c>
      <c r="C10" s="13" t="s">
        <v>0</v>
      </c>
      <c r="D10" s="13" t="s">
        <v>0</v>
      </c>
      <c r="E10" s="12" t="s">
        <v>307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447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4</v>
      </c>
      <c r="H11" s="9">
        <v>4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448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216.5</v>
      </c>
      <c r="H12" s="9">
        <v>216.5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449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279.5</v>
      </c>
      <c r="H13" s="9">
        <v>279.5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450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451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452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216.5</v>
      </c>
      <c r="H16" s="9">
        <v>216.5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453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216.5</v>
      </c>
      <c r="H17" s="9">
        <v>216.5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454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68</v>
      </c>
      <c r="H18" s="9">
        <v>68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455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456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'18 18 wewnetrzna Wiśniowa dz nr'!K14+'18 18 wewnetrzna Wiśniowa dz nr'!K19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K20"/>
  <sheetViews>
    <sheetView topLeftCell="A6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153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64</v>
      </c>
      <c r="B7" s="8" t="s">
        <v>0</v>
      </c>
      <c r="C7" s="6" t="s">
        <v>0</v>
      </c>
      <c r="D7" s="6" t="s">
        <v>0</v>
      </c>
      <c r="E7" s="8" t="s">
        <v>153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457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458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0.06</v>
      </c>
      <c r="H9" s="9">
        <v>0.06</v>
      </c>
      <c r="I9" s="9">
        <v>1</v>
      </c>
      <c r="J9" s="9"/>
      <c r="K9" s="9">
        <f>ROUND(H9*J9, 2)</f>
        <v>0</v>
      </c>
    </row>
    <row r="10" spans="1:11" ht="45" outlineLevel="2" x14ac:dyDescent="0.25">
      <c r="A10" s="12" t="s">
        <v>459</v>
      </c>
      <c r="B10" s="12" t="s">
        <v>181</v>
      </c>
      <c r="C10" s="13" t="s">
        <v>0</v>
      </c>
      <c r="D10" s="13" t="s">
        <v>0</v>
      </c>
      <c r="E10" s="12" t="s">
        <v>307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460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4</v>
      </c>
      <c r="H11" s="9">
        <v>4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461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192.5</v>
      </c>
      <c r="H12" s="9">
        <v>192.5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462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252.5</v>
      </c>
      <c r="H13" s="9">
        <v>252.5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463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464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465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192.5</v>
      </c>
      <c r="H16" s="9">
        <v>192.5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466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192.5</v>
      </c>
      <c r="H17" s="9">
        <v>192.5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467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60</v>
      </c>
      <c r="H18" s="9">
        <v>60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468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469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'19 19 wewnetrzna Wiśniowa dz nr'!K14+'19 19 wewnetrzna Wiśniowa dz nr'!K19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K26"/>
  <sheetViews>
    <sheetView workbookViewId="0">
      <selection activeCell="B24" sqref="B24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160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x14ac:dyDescent="0.25">
      <c r="A7" s="8" t="s">
        <v>66</v>
      </c>
      <c r="B7" s="8" t="s">
        <v>0</v>
      </c>
      <c r="C7" s="6" t="s">
        <v>0</v>
      </c>
      <c r="D7" s="6" t="s">
        <v>0</v>
      </c>
      <c r="E7" s="8" t="s">
        <v>160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470</v>
      </c>
      <c r="B8" s="10" t="s">
        <v>292</v>
      </c>
      <c r="C8" s="7" t="s">
        <v>0</v>
      </c>
      <c r="D8" s="7" t="s">
        <v>0</v>
      </c>
      <c r="E8" s="10" t="s">
        <v>163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471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0.18</v>
      </c>
      <c r="H9" s="9">
        <v>0.18</v>
      </c>
      <c r="I9" s="9">
        <v>1</v>
      </c>
      <c r="J9" s="9"/>
      <c r="K9" s="9">
        <f t="shared" ref="K9:K19" si="0">ROUND(H9*J9, 2)</f>
        <v>0</v>
      </c>
    </row>
    <row r="10" spans="1:11" ht="30" outlineLevel="2" x14ac:dyDescent="0.25">
      <c r="A10" s="12" t="s">
        <v>472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 t="shared" si="0"/>
        <v>0</v>
      </c>
    </row>
    <row r="11" spans="1:11" ht="60" outlineLevel="2" x14ac:dyDescent="0.25">
      <c r="A11" s="12" t="s">
        <v>474</v>
      </c>
      <c r="B11" s="12" t="s">
        <v>475</v>
      </c>
      <c r="C11" s="13" t="s">
        <v>0</v>
      </c>
      <c r="D11" s="13" t="s">
        <v>0</v>
      </c>
      <c r="E11" s="12" t="s">
        <v>473</v>
      </c>
      <c r="F11" s="12" t="s">
        <v>476</v>
      </c>
      <c r="G11" s="14">
        <v>1</v>
      </c>
      <c r="H11" s="9">
        <v>1</v>
      </c>
      <c r="I11" s="9">
        <v>1</v>
      </c>
      <c r="J11" s="9"/>
      <c r="K11" s="9">
        <f t="shared" si="0"/>
        <v>0</v>
      </c>
    </row>
    <row r="12" spans="1:11" ht="30" outlineLevel="2" x14ac:dyDescent="0.25">
      <c r="A12" s="12" t="s">
        <v>478</v>
      </c>
      <c r="B12" s="12" t="s">
        <v>475</v>
      </c>
      <c r="C12" s="13" t="s">
        <v>0</v>
      </c>
      <c r="D12" s="13" t="s">
        <v>0</v>
      </c>
      <c r="E12" s="12" t="s">
        <v>477</v>
      </c>
      <c r="F12" s="12" t="s">
        <v>342</v>
      </c>
      <c r="G12" s="14">
        <v>4</v>
      </c>
      <c r="H12" s="9">
        <v>4</v>
      </c>
      <c r="I12" s="9">
        <v>1</v>
      </c>
      <c r="J12" s="9"/>
      <c r="K12" s="9">
        <f t="shared" si="0"/>
        <v>0</v>
      </c>
    </row>
    <row r="13" spans="1:11" ht="45" outlineLevel="2" x14ac:dyDescent="0.25">
      <c r="A13" s="12" t="s">
        <v>480</v>
      </c>
      <c r="B13" s="12" t="s">
        <v>185</v>
      </c>
      <c r="C13" s="13" t="s">
        <v>0</v>
      </c>
      <c r="D13" s="13" t="s">
        <v>0</v>
      </c>
      <c r="E13" s="12" t="s">
        <v>479</v>
      </c>
      <c r="F13" s="12" t="s">
        <v>186</v>
      </c>
      <c r="G13" s="14">
        <v>500</v>
      </c>
      <c r="H13" s="9">
        <v>500</v>
      </c>
      <c r="I13" s="9">
        <v>1</v>
      </c>
      <c r="J13" s="9"/>
      <c r="K13" s="9">
        <f t="shared" si="0"/>
        <v>0</v>
      </c>
    </row>
    <row r="14" spans="1:11" ht="45" outlineLevel="2" x14ac:dyDescent="0.25">
      <c r="A14" s="12" t="s">
        <v>482</v>
      </c>
      <c r="B14" s="12" t="s">
        <v>369</v>
      </c>
      <c r="C14" s="13" t="s">
        <v>0</v>
      </c>
      <c r="D14" s="13" t="s">
        <v>0</v>
      </c>
      <c r="E14" s="12" t="s">
        <v>481</v>
      </c>
      <c r="F14" s="12" t="s">
        <v>186</v>
      </c>
      <c r="G14" s="14">
        <v>745</v>
      </c>
      <c r="H14" s="9">
        <v>745</v>
      </c>
      <c r="I14" s="9">
        <v>1</v>
      </c>
      <c r="J14" s="9"/>
      <c r="K14" s="9">
        <f t="shared" si="0"/>
        <v>0</v>
      </c>
    </row>
    <row r="15" spans="1:11" ht="45" outlineLevel="2" x14ac:dyDescent="0.25">
      <c r="A15" s="12" t="s">
        <v>483</v>
      </c>
      <c r="B15" s="12" t="s">
        <v>189</v>
      </c>
      <c r="C15" s="13" t="s">
        <v>0</v>
      </c>
      <c r="D15" s="13" t="s">
        <v>0</v>
      </c>
      <c r="E15" s="12" t="s">
        <v>187</v>
      </c>
      <c r="F15" s="12" t="s">
        <v>186</v>
      </c>
      <c r="G15" s="14">
        <v>745</v>
      </c>
      <c r="H15" s="9">
        <v>745</v>
      </c>
      <c r="I15" s="9">
        <v>1</v>
      </c>
      <c r="J15" s="9"/>
      <c r="K15" s="9">
        <f t="shared" si="0"/>
        <v>0</v>
      </c>
    </row>
    <row r="16" spans="1:11" ht="60" outlineLevel="2" x14ac:dyDescent="0.25">
      <c r="A16" s="12" t="s">
        <v>485</v>
      </c>
      <c r="B16" s="12" t="s">
        <v>486</v>
      </c>
      <c r="C16" s="13" t="s">
        <v>0</v>
      </c>
      <c r="D16" s="13" t="s">
        <v>0</v>
      </c>
      <c r="E16" s="12" t="s">
        <v>484</v>
      </c>
      <c r="F16" s="12" t="s">
        <v>487</v>
      </c>
      <c r="G16" s="14">
        <v>65</v>
      </c>
      <c r="H16" s="9">
        <v>65</v>
      </c>
      <c r="I16" s="9">
        <v>1</v>
      </c>
      <c r="J16" s="9"/>
      <c r="K16" s="9">
        <f t="shared" si="0"/>
        <v>0</v>
      </c>
    </row>
    <row r="17" spans="1:11" ht="45" outlineLevel="2" x14ac:dyDescent="0.25">
      <c r="A17" s="12" t="s">
        <v>488</v>
      </c>
      <c r="B17" s="12" t="s">
        <v>192</v>
      </c>
      <c r="C17" s="13" t="s">
        <v>0</v>
      </c>
      <c r="D17" s="13" t="s">
        <v>0</v>
      </c>
      <c r="E17" s="12" t="s">
        <v>190</v>
      </c>
      <c r="F17" s="12" t="s">
        <v>186</v>
      </c>
      <c r="G17" s="14">
        <v>745</v>
      </c>
      <c r="H17" s="9">
        <v>745</v>
      </c>
      <c r="I17" s="9">
        <v>1</v>
      </c>
      <c r="J17" s="9"/>
      <c r="K17" s="9">
        <f t="shared" si="0"/>
        <v>0</v>
      </c>
    </row>
    <row r="18" spans="1:11" ht="30" outlineLevel="2" x14ac:dyDescent="0.25">
      <c r="A18" s="12" t="s">
        <v>490</v>
      </c>
      <c r="B18" s="12" t="s">
        <v>491</v>
      </c>
      <c r="C18" s="13" t="s">
        <v>0</v>
      </c>
      <c r="D18" s="13" t="s">
        <v>0</v>
      </c>
      <c r="E18" s="12" t="s">
        <v>489</v>
      </c>
      <c r="F18" s="12" t="s">
        <v>342</v>
      </c>
      <c r="G18" s="14">
        <v>4</v>
      </c>
      <c r="H18" s="9">
        <v>4</v>
      </c>
      <c r="I18" s="9">
        <v>1</v>
      </c>
      <c r="J18" s="9"/>
      <c r="K18" s="9">
        <f t="shared" si="0"/>
        <v>0</v>
      </c>
    </row>
    <row r="19" spans="1:11" ht="45" outlineLevel="2" x14ac:dyDescent="0.25">
      <c r="A19" s="12" t="s">
        <v>492</v>
      </c>
      <c r="B19" s="12" t="s">
        <v>192</v>
      </c>
      <c r="C19" s="13" t="s">
        <v>0</v>
      </c>
      <c r="D19" s="13" t="s">
        <v>0</v>
      </c>
      <c r="E19" s="12" t="s">
        <v>253</v>
      </c>
      <c r="F19" s="12" t="s">
        <v>255</v>
      </c>
      <c r="G19" s="14">
        <v>5</v>
      </c>
      <c r="H19" s="9">
        <v>5</v>
      </c>
      <c r="I19" s="9">
        <v>1</v>
      </c>
      <c r="J19" s="9"/>
      <c r="K19" s="9">
        <f t="shared" si="0"/>
        <v>0</v>
      </c>
    </row>
    <row r="20" spans="1:11" outlineLevel="2" x14ac:dyDescent="0.25">
      <c r="A20" s="23" t="s">
        <v>493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9">
        <f>SUM(K9:K19)</f>
        <v>0</v>
      </c>
    </row>
    <row r="21" spans="1:11" outlineLevel="1" x14ac:dyDescent="0.25">
      <c r="A21" s="10" t="s">
        <v>494</v>
      </c>
      <c r="B21" s="10" t="s">
        <v>0</v>
      </c>
      <c r="C21" s="7" t="s">
        <v>0</v>
      </c>
      <c r="D21" s="7" t="s">
        <v>0</v>
      </c>
      <c r="E21" s="10" t="s">
        <v>38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</row>
    <row r="22" spans="1:11" ht="45" outlineLevel="2" x14ac:dyDescent="0.25">
      <c r="A22" s="12" t="s">
        <v>496</v>
      </c>
      <c r="B22" s="12" t="s">
        <v>192</v>
      </c>
      <c r="C22" s="13" t="s">
        <v>0</v>
      </c>
      <c r="D22" s="13" t="s">
        <v>0</v>
      </c>
      <c r="E22" s="12" t="s">
        <v>495</v>
      </c>
      <c r="F22" s="12" t="s">
        <v>186</v>
      </c>
      <c r="G22" s="14">
        <v>720</v>
      </c>
      <c r="H22" s="9">
        <v>720</v>
      </c>
      <c r="I22" s="9">
        <v>1</v>
      </c>
      <c r="J22" s="9"/>
      <c r="K22" s="9">
        <f>ROUND(H22*J22, 2)</f>
        <v>0</v>
      </c>
    </row>
    <row r="23" spans="1:11" ht="45" outlineLevel="2" x14ac:dyDescent="0.25">
      <c r="A23" s="12" t="s">
        <v>497</v>
      </c>
      <c r="B23" s="12" t="s">
        <v>192</v>
      </c>
      <c r="C23" s="13" t="s">
        <v>0</v>
      </c>
      <c r="D23" s="13" t="s">
        <v>0</v>
      </c>
      <c r="E23" s="12" t="s">
        <v>198</v>
      </c>
      <c r="F23" s="12" t="s">
        <v>186</v>
      </c>
      <c r="G23" s="14">
        <v>750</v>
      </c>
      <c r="H23" s="9">
        <v>750</v>
      </c>
      <c r="I23" s="9">
        <v>1</v>
      </c>
      <c r="J23" s="9"/>
      <c r="K23" s="9">
        <f>ROUND(H23*J23, 2)</f>
        <v>0</v>
      </c>
    </row>
    <row r="24" spans="1:11" ht="45" outlineLevel="2" x14ac:dyDescent="0.25">
      <c r="A24" s="12" t="s">
        <v>498</v>
      </c>
      <c r="B24" s="12" t="s">
        <v>501</v>
      </c>
      <c r="C24" s="13" t="s">
        <v>0</v>
      </c>
      <c r="D24" s="13" t="s">
        <v>0</v>
      </c>
      <c r="E24" s="12" t="s">
        <v>190</v>
      </c>
      <c r="F24" s="12" t="s">
        <v>186</v>
      </c>
      <c r="G24" s="14">
        <v>75</v>
      </c>
      <c r="H24" s="9">
        <v>75</v>
      </c>
      <c r="I24" s="9">
        <v>1</v>
      </c>
      <c r="J24" s="9"/>
      <c r="K24" s="9">
        <f>ROUND(H24*J24, 2)</f>
        <v>0</v>
      </c>
    </row>
    <row r="25" spans="1:11" outlineLevel="2" x14ac:dyDescent="0.25">
      <c r="A25" s="23" t="s">
        <v>499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 t="s">
        <v>0</v>
      </c>
      <c r="K25" s="9">
        <f>SUM(K22:K24)</f>
        <v>0</v>
      </c>
    </row>
    <row r="26" spans="1:11" outlineLevel="1" x14ac:dyDescent="0.25">
      <c r="A26" s="23" t="s">
        <v>500</v>
      </c>
      <c r="B26" s="24" t="s">
        <v>0</v>
      </c>
      <c r="C26" s="24" t="s">
        <v>0</v>
      </c>
      <c r="D26" s="24" t="s">
        <v>0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0</v>
      </c>
      <c r="J26" s="24" t="s">
        <v>0</v>
      </c>
      <c r="K26" s="15">
        <f>'20 20 G112456R_Wiśniowa SKR UG'!K20+'20 20 G112456R_Wiśniowa SKR UG'!K25</f>
        <v>0</v>
      </c>
    </row>
  </sheetData>
  <mergeCells count="8">
    <mergeCell ref="A20:J20"/>
    <mergeCell ref="A25:J25"/>
    <mergeCell ref="A26:J26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20"/>
  <sheetViews>
    <sheetView tabSelected="1" workbookViewId="0">
      <selection activeCell="N12" sqref="N12"/>
    </sheetView>
  </sheetViews>
  <sheetFormatPr defaultRowHeight="15" outlineLevelRow="2" outlineLevelCol="1" x14ac:dyDescent="0.25"/>
  <cols>
    <col min="1" max="1" width="11" customWidth="1"/>
    <col min="2" max="2" width="17.140625" customWidth="1" outlineLevel="1" collapsed="1"/>
    <col min="3" max="3" width="15.5703125" hidden="1" customWidth="1" outlineLevel="1" collapsed="1"/>
    <col min="4" max="4" width="14.5703125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34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6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x14ac:dyDescent="0.25">
      <c r="A7" s="8" t="s">
        <v>20</v>
      </c>
      <c r="B7" s="8" t="s">
        <v>0</v>
      </c>
      <c r="C7" s="6" t="s">
        <v>0</v>
      </c>
      <c r="D7" s="6" t="s">
        <v>0</v>
      </c>
      <c r="E7" s="8" t="s">
        <v>34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174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176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0.24</v>
      </c>
      <c r="H9" s="9">
        <v>0.24</v>
      </c>
      <c r="I9" s="9">
        <v>1</v>
      </c>
      <c r="J9" s="9"/>
      <c r="K9" s="9">
        <f>ROUND(H9*J9, 2)</f>
        <v>0</v>
      </c>
    </row>
    <row r="10" spans="1:11" ht="30" outlineLevel="2" x14ac:dyDescent="0.25">
      <c r="A10" s="12" t="s">
        <v>180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184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3</v>
      </c>
      <c r="H11" s="9">
        <v>3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188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727.5</v>
      </c>
      <c r="H12" s="9">
        <v>727.5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191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727.5</v>
      </c>
      <c r="H13" s="9">
        <v>727.5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193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194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196</v>
      </c>
      <c r="B16" s="12" t="s">
        <v>197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727.5</v>
      </c>
      <c r="H16" s="9">
        <v>727.5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199</v>
      </c>
      <c r="B17" s="12" t="s">
        <v>197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727.5</v>
      </c>
      <c r="H17" s="9">
        <v>727.5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200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240</v>
      </c>
      <c r="H18" s="9">
        <v>240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201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202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'1 1 wewnętrzna Jaszczurowa dz 5'!K14+'1 1 wewnętrzna Jaszczurowa dz 5'!K19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20"/>
  <sheetViews>
    <sheetView topLeftCell="A10" workbookViewId="0">
      <selection activeCell="E18" sqref="E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40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21</v>
      </c>
      <c r="B7" s="8" t="s">
        <v>0</v>
      </c>
      <c r="C7" s="6" t="s">
        <v>0</v>
      </c>
      <c r="D7" s="6" t="s">
        <v>0</v>
      </c>
      <c r="E7" s="8" t="s">
        <v>40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203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204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0.16</v>
      </c>
      <c r="H9" s="9">
        <v>0.16</v>
      </c>
      <c r="I9" s="9">
        <v>1</v>
      </c>
      <c r="J9" s="9"/>
      <c r="K9" s="9">
        <f>ROUND(H9*J9, 2)</f>
        <v>0</v>
      </c>
    </row>
    <row r="10" spans="1:11" ht="30" outlineLevel="2" x14ac:dyDescent="0.25">
      <c r="A10" s="12" t="s">
        <v>205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206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4</v>
      </c>
      <c r="H11" s="9">
        <v>4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207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492.5</v>
      </c>
      <c r="H12" s="9">
        <v>492.5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208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492.5</v>
      </c>
      <c r="H13" s="9">
        <v>492.5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209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210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211</v>
      </c>
      <c r="B16" s="12" t="s">
        <v>197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492.5</v>
      </c>
      <c r="H16" s="9">
        <v>492.5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212</v>
      </c>
      <c r="B17" s="12" t="s">
        <v>197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492.5</v>
      </c>
      <c r="H17" s="9">
        <v>492.5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213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160</v>
      </c>
      <c r="H18" s="9">
        <v>160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214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215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'2 2 wewnętrzna Jaszczurowa dz 4'!K14+'2 2 wewnętrzna Jaszczurowa dz 4'!K19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20"/>
  <sheetViews>
    <sheetView topLeftCell="A7" workbookViewId="0">
      <selection activeCell="E18" sqref="E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44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22</v>
      </c>
      <c r="B7" s="8" t="s">
        <v>0</v>
      </c>
      <c r="C7" s="6" t="s">
        <v>0</v>
      </c>
      <c r="D7" s="6" t="s">
        <v>0</v>
      </c>
      <c r="E7" s="8" t="s">
        <v>44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216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217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0.2</v>
      </c>
      <c r="H9" s="9">
        <v>0.2</v>
      </c>
      <c r="I9" s="9">
        <v>1</v>
      </c>
      <c r="J9" s="9"/>
      <c r="K9" s="9">
        <f>ROUND(H9*J9, 2)</f>
        <v>0</v>
      </c>
    </row>
    <row r="10" spans="1:11" ht="30" outlineLevel="2" x14ac:dyDescent="0.25">
      <c r="A10" s="12" t="s">
        <v>218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219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4</v>
      </c>
      <c r="H11" s="9">
        <v>4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220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612.5</v>
      </c>
      <c r="H12" s="9">
        <v>612.5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221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612.5</v>
      </c>
      <c r="H13" s="9">
        <v>612.5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222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223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224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612.5</v>
      </c>
      <c r="H16" s="9">
        <v>612.5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226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612.5</v>
      </c>
      <c r="H17" s="9">
        <v>612.5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227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200</v>
      </c>
      <c r="H18" s="9">
        <v>200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228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229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'3 3 wewnętrzna Jaszczurowa dz 4'!K14+'3 3 wewnętrzna Jaszczurowa dz 4'!K19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20"/>
  <sheetViews>
    <sheetView workbookViewId="0">
      <selection activeCell="F9" sqref="F9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48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ht="30" x14ac:dyDescent="0.25">
      <c r="A7" s="8" t="s">
        <v>23</v>
      </c>
      <c r="B7" s="8" t="s">
        <v>0</v>
      </c>
      <c r="C7" s="6" t="s">
        <v>0</v>
      </c>
      <c r="D7" s="6" t="s">
        <v>0</v>
      </c>
      <c r="E7" s="8" t="s">
        <v>48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230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231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0.12</v>
      </c>
      <c r="H9" s="9">
        <v>0.12</v>
      </c>
      <c r="I9" s="9">
        <v>1</v>
      </c>
      <c r="J9" s="9"/>
      <c r="K9" s="9">
        <f>ROUND(H9*J9, 2)</f>
        <v>0</v>
      </c>
    </row>
    <row r="10" spans="1:11" ht="30" outlineLevel="2" x14ac:dyDescent="0.25">
      <c r="A10" s="12" t="s">
        <v>232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233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3</v>
      </c>
      <c r="H11" s="9">
        <v>3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234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367.5</v>
      </c>
      <c r="H12" s="9">
        <v>367.5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235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367.5</v>
      </c>
      <c r="H13" s="9">
        <v>367.5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236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237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238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367.5</v>
      </c>
      <c r="H16" s="9">
        <v>367.5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239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367.5</v>
      </c>
      <c r="H17" s="9">
        <v>367.5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240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120</v>
      </c>
      <c r="H18" s="9">
        <v>120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241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242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'4 4 wewnętrzna Jazowa 156_1, 15'!K14+'4 4 wewnętrzna Jazowa 156_1, 15'!K19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21"/>
  <sheetViews>
    <sheetView topLeftCell="A10" workbookViewId="0">
      <selection activeCell="B19" sqref="B19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7" width="14" customWidth="1"/>
    <col min="8" max="8" width="15.7109375" customWidth="1"/>
    <col min="9" max="9" width="14" hidden="1" customWidth="1"/>
    <col min="10" max="11" width="14" customWidth="1"/>
  </cols>
  <sheetData>
    <row r="1" spans="1:11" x14ac:dyDescent="0.25">
      <c r="A1" s="21" t="s">
        <v>54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x14ac:dyDescent="0.25">
      <c r="A7" s="8" t="s">
        <v>24</v>
      </c>
      <c r="B7" s="8" t="s">
        <v>0</v>
      </c>
      <c r="C7" s="6" t="s">
        <v>0</v>
      </c>
      <c r="D7" s="6" t="s">
        <v>0</v>
      </c>
      <c r="E7" s="8" t="s">
        <v>54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243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244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0.36</v>
      </c>
      <c r="H9" s="9">
        <v>0.36</v>
      </c>
      <c r="I9" s="9">
        <v>1</v>
      </c>
      <c r="J9" s="9"/>
      <c r="K9" s="9">
        <f t="shared" ref="K9:K14" si="0">ROUND(H9*J9, 2)</f>
        <v>0</v>
      </c>
    </row>
    <row r="10" spans="1:11" ht="30" outlineLevel="2" x14ac:dyDescent="0.25">
      <c r="A10" s="12" t="s">
        <v>245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 t="shared" si="0"/>
        <v>0</v>
      </c>
    </row>
    <row r="11" spans="1:11" ht="45" outlineLevel="2" x14ac:dyDescent="0.25">
      <c r="A11" s="12" t="s">
        <v>247</v>
      </c>
      <c r="B11" s="12" t="s">
        <v>185</v>
      </c>
      <c r="C11" s="13" t="s">
        <v>0</v>
      </c>
      <c r="D11" s="13" t="s">
        <v>0</v>
      </c>
      <c r="E11" s="12" t="s">
        <v>246</v>
      </c>
      <c r="F11" s="12" t="s">
        <v>186</v>
      </c>
      <c r="G11" s="14">
        <v>53</v>
      </c>
      <c r="H11" s="9">
        <v>53</v>
      </c>
      <c r="I11" s="9">
        <v>1</v>
      </c>
      <c r="J11" s="9"/>
      <c r="K11" s="9">
        <f t="shared" si="0"/>
        <v>0</v>
      </c>
    </row>
    <row r="12" spans="1:11" ht="30" outlineLevel="2" x14ac:dyDescent="0.25">
      <c r="A12" s="12" t="s">
        <v>249</v>
      </c>
      <c r="B12" s="12" t="s">
        <v>250</v>
      </c>
      <c r="C12" s="13" t="s">
        <v>0</v>
      </c>
      <c r="D12" s="13" t="s">
        <v>0</v>
      </c>
      <c r="E12" s="12" t="s">
        <v>248</v>
      </c>
      <c r="F12" s="12" t="s">
        <v>186</v>
      </c>
      <c r="G12" s="14">
        <v>1553.5</v>
      </c>
      <c r="H12" s="9">
        <v>1553.5</v>
      </c>
      <c r="I12" s="9">
        <v>1</v>
      </c>
      <c r="J12" s="9"/>
      <c r="K12" s="9">
        <f t="shared" si="0"/>
        <v>0</v>
      </c>
    </row>
    <row r="13" spans="1:11" outlineLevel="2" x14ac:dyDescent="0.25">
      <c r="A13" s="12" t="s">
        <v>252</v>
      </c>
      <c r="B13" s="12" t="s">
        <v>250</v>
      </c>
      <c r="C13" s="13" t="s">
        <v>0</v>
      </c>
      <c r="D13" s="13" t="s">
        <v>0</v>
      </c>
      <c r="E13" s="12" t="s">
        <v>251</v>
      </c>
      <c r="F13" s="12" t="s">
        <v>186</v>
      </c>
      <c r="G13" s="14">
        <v>1553.5</v>
      </c>
      <c r="H13" s="9">
        <v>1553.5</v>
      </c>
      <c r="I13" s="9">
        <v>1</v>
      </c>
      <c r="J13" s="9"/>
      <c r="K13" s="9">
        <f t="shared" si="0"/>
        <v>0</v>
      </c>
    </row>
    <row r="14" spans="1:11" ht="45" outlineLevel="2" x14ac:dyDescent="0.25">
      <c r="A14" s="12" t="s">
        <v>254</v>
      </c>
      <c r="B14" s="12" t="s">
        <v>225</v>
      </c>
      <c r="C14" s="13" t="s">
        <v>0</v>
      </c>
      <c r="D14" s="13" t="s">
        <v>0</v>
      </c>
      <c r="E14" s="12" t="s">
        <v>253</v>
      </c>
      <c r="F14" s="12" t="s">
        <v>255</v>
      </c>
      <c r="G14" s="14">
        <v>20</v>
      </c>
      <c r="H14" s="9">
        <v>20</v>
      </c>
      <c r="I14" s="9">
        <v>1</v>
      </c>
      <c r="J14" s="9"/>
      <c r="K14" s="9">
        <f t="shared" si="0"/>
        <v>0</v>
      </c>
    </row>
    <row r="15" spans="1:11" outlineLevel="2" x14ac:dyDescent="0.25">
      <c r="A15" s="23" t="s">
        <v>256</v>
      </c>
      <c r="B15" s="24" t="s">
        <v>0</v>
      </c>
      <c r="C15" s="24" t="s">
        <v>0</v>
      </c>
      <c r="D15" s="24" t="s">
        <v>0</v>
      </c>
      <c r="E15" s="24" t="s">
        <v>0</v>
      </c>
      <c r="F15" s="24" t="s">
        <v>0</v>
      </c>
      <c r="G15" s="24" t="s">
        <v>0</v>
      </c>
      <c r="H15" s="24" t="s">
        <v>0</v>
      </c>
      <c r="I15" s="24" t="s">
        <v>0</v>
      </c>
      <c r="J15" s="24" t="s">
        <v>0</v>
      </c>
      <c r="K15" s="9">
        <f>SUM(K9:K14)</f>
        <v>0</v>
      </c>
    </row>
    <row r="16" spans="1:11" outlineLevel="1" x14ac:dyDescent="0.25">
      <c r="A16" s="10" t="s">
        <v>257</v>
      </c>
      <c r="B16" s="10" t="s">
        <v>0</v>
      </c>
      <c r="C16" s="7" t="s">
        <v>0</v>
      </c>
      <c r="D16" s="7" t="s">
        <v>0</v>
      </c>
      <c r="E16" s="10" t="s">
        <v>38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</row>
    <row r="17" spans="1:11" ht="45" outlineLevel="2" x14ac:dyDescent="0.25">
      <c r="A17" s="12" t="s">
        <v>258</v>
      </c>
      <c r="B17" s="12" t="s">
        <v>225</v>
      </c>
      <c r="C17" s="13" t="s">
        <v>0</v>
      </c>
      <c r="D17" s="13" t="s">
        <v>0</v>
      </c>
      <c r="E17" s="12" t="s">
        <v>195</v>
      </c>
      <c r="F17" s="12" t="s">
        <v>186</v>
      </c>
      <c r="G17" s="14">
        <v>1603</v>
      </c>
      <c r="H17" s="9">
        <v>1603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259</v>
      </c>
      <c r="B18" s="12" t="s">
        <v>225</v>
      </c>
      <c r="C18" s="13" t="s">
        <v>0</v>
      </c>
      <c r="D18" s="13" t="s">
        <v>0</v>
      </c>
      <c r="E18" s="12" t="s">
        <v>198</v>
      </c>
      <c r="F18" s="12" t="s">
        <v>186</v>
      </c>
      <c r="G18" s="14">
        <v>1603</v>
      </c>
      <c r="H18" s="9">
        <v>1603</v>
      </c>
      <c r="I18" s="9">
        <v>1</v>
      </c>
      <c r="J18" s="9"/>
      <c r="K18" s="9">
        <f>ROUND(H18*J18, 2)</f>
        <v>0</v>
      </c>
    </row>
    <row r="19" spans="1:11" ht="45" outlineLevel="2" x14ac:dyDescent="0.25">
      <c r="A19" s="12" t="s">
        <v>260</v>
      </c>
      <c r="B19" s="12" t="s">
        <v>501</v>
      </c>
      <c r="C19" s="13" t="s">
        <v>0</v>
      </c>
      <c r="D19" s="13" t="s">
        <v>0</v>
      </c>
      <c r="E19" s="12" t="s">
        <v>190</v>
      </c>
      <c r="F19" s="12" t="s">
        <v>186</v>
      </c>
      <c r="G19" s="14">
        <v>360</v>
      </c>
      <c r="H19" s="9">
        <v>360</v>
      </c>
      <c r="I19" s="9">
        <v>1</v>
      </c>
      <c r="J19" s="9"/>
      <c r="K19" s="9">
        <f>ROUND(H19*J19, 2)</f>
        <v>0</v>
      </c>
    </row>
    <row r="20" spans="1:11" outlineLevel="2" x14ac:dyDescent="0.25">
      <c r="A20" s="23" t="s">
        <v>261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9">
        <f>SUM(K17:K19)</f>
        <v>0</v>
      </c>
    </row>
    <row r="21" spans="1:11" outlineLevel="1" x14ac:dyDescent="0.25">
      <c r="A21" s="23" t="s">
        <v>262</v>
      </c>
      <c r="B21" s="24" t="s">
        <v>0</v>
      </c>
      <c r="C21" s="24" t="s">
        <v>0</v>
      </c>
      <c r="D21" s="24" t="s">
        <v>0</v>
      </c>
      <c r="E21" s="24" t="s">
        <v>0</v>
      </c>
      <c r="F21" s="24" t="s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15">
        <f>'5 5 G112460R_Jazowa_Skrzyżowani'!K15+'5 5 G112460R_Jazowa_Skrzyżowani'!K20</f>
        <v>0</v>
      </c>
    </row>
  </sheetData>
  <mergeCells count="8">
    <mergeCell ref="A15:J15"/>
    <mergeCell ref="A20:J20"/>
    <mergeCell ref="A21:J21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20"/>
  <sheetViews>
    <sheetView topLeftCell="A10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3.42578125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61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6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x14ac:dyDescent="0.25">
      <c r="A7" s="8" t="s">
        <v>25</v>
      </c>
      <c r="B7" s="8" t="s">
        <v>0</v>
      </c>
      <c r="C7" s="6" t="s">
        <v>0</v>
      </c>
      <c r="D7" s="6" t="s">
        <v>0</v>
      </c>
      <c r="E7" s="8" t="s">
        <v>61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263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264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0.05</v>
      </c>
      <c r="H9" s="9">
        <v>0.05</v>
      </c>
      <c r="I9" s="9">
        <v>1</v>
      </c>
      <c r="J9" s="9"/>
      <c r="K9" s="9">
        <f>ROUND(H9*J9, 2)</f>
        <v>0</v>
      </c>
    </row>
    <row r="10" spans="1:11" ht="30" outlineLevel="2" x14ac:dyDescent="0.25">
      <c r="A10" s="12" t="s">
        <v>265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266</v>
      </c>
      <c r="B11" s="12" t="s">
        <v>185</v>
      </c>
      <c r="C11" s="13" t="s">
        <v>0</v>
      </c>
      <c r="D11" s="13" t="s">
        <v>0</v>
      </c>
      <c r="E11" s="12" t="s">
        <v>246</v>
      </c>
      <c r="F11" s="12" t="s">
        <v>186</v>
      </c>
      <c r="G11" s="14">
        <v>3.2</v>
      </c>
      <c r="H11" s="9">
        <v>3.2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268</v>
      </c>
      <c r="B12" s="12" t="s">
        <v>269</v>
      </c>
      <c r="C12" s="13" t="s">
        <v>0</v>
      </c>
      <c r="D12" s="13" t="s">
        <v>0</v>
      </c>
      <c r="E12" s="12" t="s">
        <v>267</v>
      </c>
      <c r="F12" s="12" t="s">
        <v>186</v>
      </c>
      <c r="G12" s="14">
        <v>173.2</v>
      </c>
      <c r="H12" s="9">
        <v>173.2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270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173.2</v>
      </c>
      <c r="H13" s="9">
        <v>173.2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271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272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273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173.5</v>
      </c>
      <c r="H16" s="9">
        <v>173.5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274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173.5</v>
      </c>
      <c r="H17" s="9">
        <v>173.5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275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25</v>
      </c>
      <c r="H18" s="9">
        <v>25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276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277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'6 6 wewnętrzna Kożuchów 460p1 C'!K14+'6 6 wewnętrzna Kożuchów 460p1 C'!K19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20"/>
  <sheetViews>
    <sheetView topLeftCell="A5" workbookViewId="0">
      <selection activeCell="B18" sqref="B18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4" width="11" hidden="1" customWidth="1" outlineLevel="1" collapsed="1"/>
    <col min="5" max="5" width="45" customWidth="1"/>
    <col min="6" max="8" width="14" customWidth="1"/>
    <col min="9" max="9" width="14" hidden="1" customWidth="1"/>
    <col min="10" max="11" width="14" customWidth="1"/>
  </cols>
  <sheetData>
    <row r="1" spans="1:11" x14ac:dyDescent="0.25">
      <c r="A1" s="21" t="s">
        <v>68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</row>
    <row r="2" spans="1:11" x14ac:dyDescent="0.25">
      <c r="A2" s="22" t="s">
        <v>13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x14ac:dyDescent="0.25">
      <c r="A3" s="22" t="s">
        <v>14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</row>
    <row r="5" spans="1:11" ht="90" x14ac:dyDescent="0.25">
      <c r="A5" s="1" t="s">
        <v>15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18</v>
      </c>
    </row>
    <row r="6" spans="1:11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</row>
    <row r="7" spans="1:11" x14ac:dyDescent="0.25">
      <c r="A7" s="8" t="s">
        <v>26</v>
      </c>
      <c r="B7" s="8" t="s">
        <v>0</v>
      </c>
      <c r="C7" s="6" t="s">
        <v>0</v>
      </c>
      <c r="D7" s="6" t="s">
        <v>0</v>
      </c>
      <c r="E7" s="8" t="s">
        <v>68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1:11" outlineLevel="1" x14ac:dyDescent="0.25">
      <c r="A8" s="10" t="s">
        <v>278</v>
      </c>
      <c r="B8" s="10" t="s">
        <v>0</v>
      </c>
      <c r="C8" s="7" t="s">
        <v>0</v>
      </c>
      <c r="D8" s="7" t="s">
        <v>0</v>
      </c>
      <c r="E8" s="10" t="s">
        <v>36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</row>
    <row r="9" spans="1:11" ht="45" outlineLevel="2" x14ac:dyDescent="0.25">
      <c r="A9" s="12" t="s">
        <v>279</v>
      </c>
      <c r="B9" s="12" t="s">
        <v>177</v>
      </c>
      <c r="C9" s="13" t="s">
        <v>0</v>
      </c>
      <c r="D9" s="13" t="s">
        <v>0</v>
      </c>
      <c r="E9" s="12" t="s">
        <v>175</v>
      </c>
      <c r="F9" s="12" t="s">
        <v>178</v>
      </c>
      <c r="G9" s="14">
        <v>0.12</v>
      </c>
      <c r="H9" s="9">
        <v>0.12</v>
      </c>
      <c r="I9" s="9">
        <v>1</v>
      </c>
      <c r="J9" s="9"/>
      <c r="K9" s="9">
        <f>ROUND(H9*J9, 2)</f>
        <v>0</v>
      </c>
    </row>
    <row r="10" spans="1:11" ht="30" outlineLevel="2" x14ac:dyDescent="0.25">
      <c r="A10" s="12" t="s">
        <v>280</v>
      </c>
      <c r="B10" s="12" t="s">
        <v>181</v>
      </c>
      <c r="C10" s="13" t="s">
        <v>0</v>
      </c>
      <c r="D10" s="13" t="s">
        <v>0</v>
      </c>
      <c r="E10" s="12" t="s">
        <v>179</v>
      </c>
      <c r="F10" s="12" t="s">
        <v>182</v>
      </c>
      <c r="G10" s="14">
        <v>1</v>
      </c>
      <c r="H10" s="9">
        <v>1</v>
      </c>
      <c r="I10" s="9">
        <v>1</v>
      </c>
      <c r="J10" s="9"/>
      <c r="K10" s="9">
        <f>ROUND(H10*J10, 2)</f>
        <v>0</v>
      </c>
    </row>
    <row r="11" spans="1:11" ht="45" outlineLevel="2" x14ac:dyDescent="0.25">
      <c r="A11" s="12" t="s">
        <v>281</v>
      </c>
      <c r="B11" s="12" t="s">
        <v>185</v>
      </c>
      <c r="C11" s="13" t="s">
        <v>0</v>
      </c>
      <c r="D11" s="13" t="s">
        <v>0</v>
      </c>
      <c r="E11" s="12" t="s">
        <v>183</v>
      </c>
      <c r="F11" s="12" t="s">
        <v>186</v>
      </c>
      <c r="G11" s="14">
        <v>3</v>
      </c>
      <c r="H11" s="9">
        <v>3</v>
      </c>
      <c r="I11" s="9">
        <v>1</v>
      </c>
      <c r="J11" s="9"/>
      <c r="K11" s="9">
        <f>ROUND(H11*J11, 2)</f>
        <v>0</v>
      </c>
    </row>
    <row r="12" spans="1:11" ht="45" outlineLevel="2" x14ac:dyDescent="0.25">
      <c r="A12" s="12" t="s">
        <v>282</v>
      </c>
      <c r="B12" s="12" t="s">
        <v>189</v>
      </c>
      <c r="C12" s="13" t="s">
        <v>0</v>
      </c>
      <c r="D12" s="13" t="s">
        <v>0</v>
      </c>
      <c r="E12" s="12" t="s">
        <v>187</v>
      </c>
      <c r="F12" s="12" t="s">
        <v>186</v>
      </c>
      <c r="G12" s="14">
        <v>367.5</v>
      </c>
      <c r="H12" s="9">
        <v>367.5</v>
      </c>
      <c r="I12" s="9">
        <v>1</v>
      </c>
      <c r="J12" s="9"/>
      <c r="K12" s="9">
        <f>ROUND(H12*J12, 2)</f>
        <v>0</v>
      </c>
    </row>
    <row r="13" spans="1:11" ht="45" outlineLevel="2" x14ac:dyDescent="0.25">
      <c r="A13" s="12" t="s">
        <v>283</v>
      </c>
      <c r="B13" s="12" t="s">
        <v>192</v>
      </c>
      <c r="C13" s="13" t="s">
        <v>0</v>
      </c>
      <c r="D13" s="13" t="s">
        <v>0</v>
      </c>
      <c r="E13" s="12" t="s">
        <v>190</v>
      </c>
      <c r="F13" s="12" t="s">
        <v>186</v>
      </c>
      <c r="G13" s="14">
        <v>367.5</v>
      </c>
      <c r="H13" s="9">
        <v>367.5</v>
      </c>
      <c r="I13" s="9">
        <v>1</v>
      </c>
      <c r="J13" s="9"/>
      <c r="K13" s="9">
        <f>ROUND(H13*J13, 2)</f>
        <v>0</v>
      </c>
    </row>
    <row r="14" spans="1:11" outlineLevel="2" x14ac:dyDescent="0.25">
      <c r="A14" s="23" t="s">
        <v>284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9">
        <f>SUM(K9:K13)</f>
        <v>0</v>
      </c>
    </row>
    <row r="15" spans="1:11" outlineLevel="1" x14ac:dyDescent="0.25">
      <c r="A15" s="10" t="s">
        <v>285</v>
      </c>
      <c r="B15" s="10" t="s">
        <v>0</v>
      </c>
      <c r="C15" s="7" t="s">
        <v>0</v>
      </c>
      <c r="D15" s="7" t="s">
        <v>0</v>
      </c>
      <c r="E15" s="10" t="s">
        <v>38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45" outlineLevel="2" x14ac:dyDescent="0.25">
      <c r="A16" s="12" t="s">
        <v>286</v>
      </c>
      <c r="B16" s="12" t="s">
        <v>225</v>
      </c>
      <c r="C16" s="13" t="s">
        <v>0</v>
      </c>
      <c r="D16" s="13" t="s">
        <v>0</v>
      </c>
      <c r="E16" s="12" t="s">
        <v>195</v>
      </c>
      <c r="F16" s="12" t="s">
        <v>186</v>
      </c>
      <c r="G16" s="14">
        <v>367.5</v>
      </c>
      <c r="H16" s="9">
        <v>367.5</v>
      </c>
      <c r="I16" s="9">
        <v>1</v>
      </c>
      <c r="J16" s="9"/>
      <c r="K16" s="9">
        <f>ROUND(H16*J16, 2)</f>
        <v>0</v>
      </c>
    </row>
    <row r="17" spans="1:11" ht="45" outlineLevel="2" x14ac:dyDescent="0.25">
      <c r="A17" s="12" t="s">
        <v>287</v>
      </c>
      <c r="B17" s="12" t="s">
        <v>225</v>
      </c>
      <c r="C17" s="13" t="s">
        <v>0</v>
      </c>
      <c r="D17" s="13" t="s">
        <v>0</v>
      </c>
      <c r="E17" s="12" t="s">
        <v>198</v>
      </c>
      <c r="F17" s="12" t="s">
        <v>186</v>
      </c>
      <c r="G17" s="14">
        <v>367.5</v>
      </c>
      <c r="H17" s="9">
        <v>367.5</v>
      </c>
      <c r="I17" s="9">
        <v>1</v>
      </c>
      <c r="J17" s="9"/>
      <c r="K17" s="9">
        <f>ROUND(H17*J17, 2)</f>
        <v>0</v>
      </c>
    </row>
    <row r="18" spans="1:11" ht="45" outlineLevel="2" x14ac:dyDescent="0.25">
      <c r="A18" s="12" t="s">
        <v>288</v>
      </c>
      <c r="B18" s="12" t="s">
        <v>501</v>
      </c>
      <c r="C18" s="13" t="s">
        <v>0</v>
      </c>
      <c r="D18" s="13" t="s">
        <v>0</v>
      </c>
      <c r="E18" s="12" t="s">
        <v>190</v>
      </c>
      <c r="F18" s="12" t="s">
        <v>186</v>
      </c>
      <c r="G18" s="14">
        <v>120</v>
      </c>
      <c r="H18" s="9">
        <v>120</v>
      </c>
      <c r="I18" s="9">
        <v>1</v>
      </c>
      <c r="J18" s="9"/>
      <c r="K18" s="9">
        <f>ROUND(H18*J18, 2)</f>
        <v>0</v>
      </c>
    </row>
    <row r="19" spans="1:11" outlineLevel="2" x14ac:dyDescent="0.25">
      <c r="A19" s="23" t="s">
        <v>289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9">
        <f>SUM(K16:K18)</f>
        <v>0</v>
      </c>
    </row>
    <row r="20" spans="1:11" outlineLevel="1" x14ac:dyDescent="0.25">
      <c r="A20" s="23" t="s">
        <v>290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15">
        <f>'7 7 wewnętrzna Markuszowa dz 61'!K14+'7 7 wewnętrzna Markuszowa dz 61'!K19</f>
        <v>0</v>
      </c>
    </row>
  </sheetData>
  <mergeCells count="8">
    <mergeCell ref="A14:J14"/>
    <mergeCell ref="A19:J19"/>
    <mergeCell ref="A20:J20"/>
    <mergeCell ref="A1:K1"/>
    <mergeCell ref="A2:B2"/>
    <mergeCell ref="C2:K2"/>
    <mergeCell ref="A3:B3"/>
    <mergeCell ref="C3:K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KARTA TYTUŁOWA</vt:lpstr>
      <vt:lpstr>ZBIORCZE ZESTAWIENIE KOSZTÓW</vt:lpstr>
      <vt:lpstr>1 1 wewnętrzna Jaszczurowa dz 5</vt:lpstr>
      <vt:lpstr>2 2 wewnętrzna Jaszczurowa dz 4</vt:lpstr>
      <vt:lpstr>3 3 wewnętrzna Jaszczurowa dz 4</vt:lpstr>
      <vt:lpstr>4 4 wewnętrzna Jazowa 156_1, 15</vt:lpstr>
      <vt:lpstr>5 5 G112460R_Jazowa_Skrzyżowani</vt:lpstr>
      <vt:lpstr>6 6 wewnętrzna Kożuchów 460p1 C</vt:lpstr>
      <vt:lpstr>7 7 wewnętrzna Markuszowa dz 61</vt:lpstr>
      <vt:lpstr>8 8 wewnętrzna Markuszowa dz 65</vt:lpstr>
      <vt:lpstr>9 9 Niewodna dz 136p1 135_1 134</vt:lpstr>
      <vt:lpstr>10 10 wewnętrzna Oparówka dz17_</vt:lpstr>
      <vt:lpstr>11 11 wewnętrzna Pstrągówka dz </vt:lpstr>
      <vt:lpstr>12 12 Różanka dz 336p5  Cynarsk</vt:lpstr>
      <vt:lpstr>13 13 G112454R_ Różnanka _Rola </vt:lpstr>
      <vt:lpstr>14 14 wewnętrzna Szufnarowa dz1</vt:lpstr>
      <vt:lpstr>15 15 wewnętrzna Szufnarowa dz </vt:lpstr>
      <vt:lpstr>16 16 wewnętrzna Szufnarowa dz </vt:lpstr>
      <vt:lpstr>17 17 Wewnętrzna za Domem straż</vt:lpstr>
      <vt:lpstr>18 18 wewnetrzna Wiśniowa dz nr</vt:lpstr>
      <vt:lpstr>19 19 wewnetrzna Wiśniowa dz nr</vt:lpstr>
      <vt:lpstr>20 20 G112456R_Wiśniowa SKR 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Furtek</dc:creator>
  <cp:lastModifiedBy>Angelika Bujak</cp:lastModifiedBy>
  <cp:lastPrinted>2024-01-31T11:36:26Z</cp:lastPrinted>
  <dcterms:created xsi:type="dcterms:W3CDTF">2024-01-24T13:21:41Z</dcterms:created>
  <dcterms:modified xsi:type="dcterms:W3CDTF">2024-01-31T11:36:48Z</dcterms:modified>
</cp:coreProperties>
</file>