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49" documentId="8_{96A418E5-5529-44CC-AE32-747BCDD19764}" xr6:coauthVersionLast="47" xr6:coauthVersionMax="47" xr10:uidLastSave="{B01C1B2E-FC1F-4760-B224-30F7F707C9DF}"/>
  <bookViews>
    <workbookView xWindow="-108" yWindow="-108" windowWidth="23256" windowHeight="12456" xr2:uid="{00000000-000D-0000-FFFF-FFFF00000000}"/>
  </bookViews>
  <sheets>
    <sheet name="I część zamówienia" sheetId="1" r:id="rId1"/>
  </sheets>
  <definedNames>
    <definedName name="_xlnm.Print_Area" localSheetId="0">'I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I26" i="1" s="1"/>
  <c r="D25" i="1"/>
  <c r="F25" i="1" s="1"/>
  <c r="F24" i="1"/>
  <c r="H24" i="1" s="1"/>
  <c r="I24" i="1" s="1"/>
  <c r="D27" i="1" l="1"/>
  <c r="H25" i="1"/>
  <c r="H27" i="1" s="1"/>
  <c r="F27" i="1"/>
  <c r="I25" i="1" l="1"/>
  <c r="I27" i="1" s="1"/>
  <c r="D13" i="1" l="1"/>
  <c r="D12" i="1"/>
  <c r="D15" i="1" l="1"/>
  <c r="H14" i="1"/>
  <c r="I14" i="1" s="1"/>
  <c r="F11" i="1" l="1"/>
  <c r="F13" i="1"/>
  <c r="H11" i="1" l="1"/>
  <c r="I11" i="1" s="1"/>
  <c r="H13" i="1"/>
  <c r="I13" i="1" s="1"/>
  <c r="F12" i="1" l="1"/>
  <c r="H12" i="1" l="1"/>
  <c r="I12" i="1" s="1"/>
  <c r="F10" i="1" l="1"/>
  <c r="F15" i="1" s="1"/>
  <c r="H10" i="1" l="1"/>
  <c r="H15" i="1" s="1"/>
  <c r="I10" i="1" l="1"/>
  <c r="I15" i="1" s="1"/>
</calcChain>
</file>

<file path=xl/sharedStrings.xml><?xml version="1.0" encoding="utf-8"?>
<sst xmlns="http://schemas.openxmlformats.org/spreadsheetml/2006/main" count="43" uniqueCount="23">
  <si>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</si>
  <si>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</si>
  <si>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</si>
  <si>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</si>
  <si>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</si>
  <si>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</si>
  <si>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</si>
  <si>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</si>
  <si>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</si>
  <si>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</si>
  <si>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</si>
  <si>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>Razem brutto (suma poz. 1-5)</t>
  </si>
  <si>
    <t>„Kompleksowa dostawa energii elektrycznej wraz z usługą dystrybucji do Gminy Goszczanów w okresie od 01.01.2024 r. do 31.12.2024 r.”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</si>
  <si>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</si>
  <si>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 xml:space="preserve">Energia elektryczna (czynna)  dla Taryf  CXX  i BXX -  od 01.01.2024 do 31.12.2024 r. </t>
  </si>
  <si>
    <t>Energia elektryczna (czynna)  dla Taryf  GXX - od 01.01.2024 r. do 31.12.2024 r.</t>
  </si>
  <si>
    <t>Prawo opcji 15% ilości energii dla zamówienia podstawowego dla Taryf CXX i BXX - od 01.01.2024 do 31.12.2024 r.</t>
  </si>
  <si>
    <t>Prawo opcji 15% ilości energii dla zamówienia podstawowego dla Taryf GXX - od 01.01.2024 do 31.12.2024 r.</t>
  </si>
  <si>
    <t xml:space="preserve">Energia elektryczna (czynna)  dla Taryf  CXX -  od 01.01.2024 do 31.12.2024 r. </t>
  </si>
  <si>
    <t xml:space="preserve"> I część zamówienia - dotyczy zamówienia na rok 2024 </t>
  </si>
  <si>
    <t>II część zamówienia - dotyczy zamówienia na rok 2024 - na zasadach prosumenta</t>
  </si>
  <si>
    <t xml:space="preserve">Załącznik nr 3.1 do SWZ - kalkulator 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</si>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</sst>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showGridLines="0" tabSelected="1" topLeftCell="A7" zoomScale="80" zoomScaleNormal="80" workbookViewId="0">
      <selection activeCell="G39" sqref="G39"/>
    </sheetView>
  </sheetViews>
  <sheetFormatPr defaultColWidth="9.33203125" defaultRowHeight="14.4" x14ac:dyDescent="0.3"/>
  <cols>
    <col min="1" max="1" width="5.6640625" style="2" customWidth="1"/>
    <col min="2" max="2" width="6.6640625" style="2" customWidth="1"/>
    <col min="3" max="3" width="56.88671875" style="2" customWidth="1"/>
    <col min="4" max="4" width="11" style="2" customWidth="1"/>
    <col min="5" max="5" width="11.109375" style="2" customWidth="1"/>
    <col min="6" max="6" width="12.554687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7.77734375" style="2" customWidth="1"/>
    <col min="19" max="19" width="20.2187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1" ht="26.4" customHeight="1" x14ac:dyDescent="0.3">
      <c r="A1" s="1"/>
      <c r="B1" s="40" t="s">
        <v>21</v>
      </c>
      <c r="C1" s="40"/>
      <c r="D1" s="40"/>
      <c r="E1" s="40"/>
      <c r="F1" s="40"/>
      <c r="G1" s="40"/>
      <c r="H1" s="40"/>
      <c r="I1" s="40"/>
      <c r="J1" s="1"/>
      <c r="K1" s="1"/>
    </row>
    <row r="2" spans="1:11" x14ac:dyDescent="0.3">
      <c r="A2" s="3"/>
      <c r="B2" s="39" t="s">
        <v>12</v>
      </c>
      <c r="C2" s="39"/>
      <c r="D2" s="39"/>
      <c r="E2" s="39"/>
      <c r="F2" s="39"/>
      <c r="G2" s="39"/>
      <c r="H2" s="39"/>
      <c r="I2" s="39"/>
      <c r="J2" s="3"/>
      <c r="K2" s="3"/>
    </row>
    <row r="3" spans="1:1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5.4" customHeight="1" x14ac:dyDescent="0.3">
      <c r="A4" s="34"/>
      <c r="B4" s="47" t="s">
        <v>19</v>
      </c>
      <c r="C4" s="47"/>
      <c r="D4" s="47"/>
      <c r="E4" s="47"/>
      <c r="F4" s="47"/>
      <c r="G4" s="47"/>
      <c r="H4" s="47"/>
      <c r="I4" s="47"/>
    </row>
    <row r="5" spans="1:11" s="5" customFormat="1" x14ac:dyDescent="0.3">
      <c r="B5" s="41" t="s">
        <v>0</v>
      </c>
      <c r="C5" s="41" t="s">
        <v>1</v>
      </c>
      <c r="D5" s="41" t="s">
        <v>10</v>
      </c>
      <c r="E5" s="41" t="s">
        <v>5</v>
      </c>
      <c r="F5" s="41" t="s">
        <v>7</v>
      </c>
      <c r="G5" s="43" t="s">
        <v>2</v>
      </c>
      <c r="H5" s="44"/>
      <c r="I5" s="41" t="s">
        <v>6</v>
      </c>
    </row>
    <row r="6" spans="1:11" s="5" customFormat="1" x14ac:dyDescent="0.3">
      <c r="B6" s="42"/>
      <c r="C6" s="42"/>
      <c r="D6" s="42"/>
      <c r="E6" s="42"/>
      <c r="F6" s="42"/>
      <c r="G6" s="45"/>
      <c r="H6" s="46"/>
      <c r="I6" s="42"/>
    </row>
    <row r="7" spans="1:11" s="5" customFormat="1" ht="75.599999999999994" customHeight="1" x14ac:dyDescent="0.3">
      <c r="B7" s="42"/>
      <c r="C7" s="42"/>
      <c r="D7" s="42"/>
      <c r="E7" s="42"/>
      <c r="F7" s="42"/>
      <c r="G7" s="6" t="s">
        <v>3</v>
      </c>
      <c r="H7" s="6" t="s">
        <v>8</v>
      </c>
      <c r="I7" s="42"/>
    </row>
    <row r="8" spans="1:11" s="5" customFormat="1" x14ac:dyDescent="0.3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K8" s="29"/>
    </row>
    <row r="9" spans="1:11" s="5" customFormat="1" x14ac:dyDescent="0.3">
      <c r="B9" s="36" t="s">
        <v>9</v>
      </c>
      <c r="C9" s="37"/>
      <c r="D9" s="37"/>
      <c r="E9" s="37"/>
      <c r="F9" s="37"/>
      <c r="G9" s="37"/>
      <c r="H9" s="37"/>
      <c r="I9" s="38"/>
    </row>
    <row r="10" spans="1:11" ht="33.6" customHeight="1" x14ac:dyDescent="0.3">
      <c r="B10" s="8">
        <v>1</v>
      </c>
      <c r="C10" s="30" t="s">
        <v>14</v>
      </c>
      <c r="D10" s="9">
        <v>527371</v>
      </c>
      <c r="E10" s="10"/>
      <c r="F10" s="11">
        <f>ROUND(D10*E10,2)</f>
        <v>0</v>
      </c>
      <c r="G10" s="11">
        <v>23</v>
      </c>
      <c r="H10" s="11">
        <f>ROUND(F10*0.23,2)</f>
        <v>0</v>
      </c>
      <c r="I10" s="11">
        <f>F10+H10</f>
        <v>0</v>
      </c>
      <c r="K10" s="18"/>
    </row>
    <row r="11" spans="1:11" ht="33.6" customHeight="1" x14ac:dyDescent="0.3">
      <c r="B11" s="8">
        <v>2</v>
      </c>
      <c r="C11" s="30" t="s">
        <v>15</v>
      </c>
      <c r="D11" s="9">
        <v>101</v>
      </c>
      <c r="E11" s="10"/>
      <c r="F11" s="11">
        <f t="shared" ref="F11" si="0">ROUND(D11*E11,2)</f>
        <v>0</v>
      </c>
      <c r="G11" s="11">
        <v>23</v>
      </c>
      <c r="H11" s="11">
        <f t="shared" ref="H11" si="1">ROUND(F11*0.23,2)</f>
        <v>0</v>
      </c>
      <c r="I11" s="11">
        <f t="shared" ref="I11" si="2">F11+H11</f>
        <v>0</v>
      </c>
    </row>
    <row r="12" spans="1:11" ht="33.6" customHeight="1" x14ac:dyDescent="0.3">
      <c r="B12" s="28">
        <v>3</v>
      </c>
      <c r="C12" s="31" t="s">
        <v>16</v>
      </c>
      <c r="D12" s="19">
        <f>ROUND(D10*0.15,0)</f>
        <v>79106</v>
      </c>
      <c r="E12" s="20"/>
      <c r="F12" s="21">
        <f t="shared" ref="F12:F13" si="3">ROUND(D12*E12,2)</f>
        <v>0</v>
      </c>
      <c r="G12" s="21">
        <v>23</v>
      </c>
      <c r="H12" s="21">
        <f t="shared" ref="H12:H13" si="4">ROUND(F12*0.23,2)</f>
        <v>0</v>
      </c>
      <c r="I12" s="21">
        <f t="shared" ref="I12:I13" si="5">F12+H12</f>
        <v>0</v>
      </c>
    </row>
    <row r="13" spans="1:11" ht="36.6" customHeight="1" x14ac:dyDescent="0.3">
      <c r="B13" s="28">
        <v>4</v>
      </c>
      <c r="C13" s="31" t="s">
        <v>17</v>
      </c>
      <c r="D13" s="19">
        <f>ROUND(D11*0.15,0)</f>
        <v>15</v>
      </c>
      <c r="E13" s="20"/>
      <c r="F13" s="21">
        <f t="shared" si="3"/>
        <v>0</v>
      </c>
      <c r="G13" s="21">
        <v>23</v>
      </c>
      <c r="H13" s="21">
        <f t="shared" si="4"/>
        <v>0</v>
      </c>
      <c r="I13" s="21">
        <f t="shared" si="5"/>
        <v>0</v>
      </c>
    </row>
    <row r="14" spans="1:11" ht="63" customHeight="1" x14ac:dyDescent="0.3">
      <c r="B14" s="22">
        <v>5</v>
      </c>
      <c r="C14" s="23" t="s">
        <v>13</v>
      </c>
      <c r="D14" s="24" t="s">
        <v>4</v>
      </c>
      <c r="E14" s="25" t="s">
        <v>4</v>
      </c>
      <c r="F14" s="26">
        <v>257891.79</v>
      </c>
      <c r="G14" s="26">
        <v>23</v>
      </c>
      <c r="H14" s="26">
        <f>ROUND(F14*0.23,2)</f>
        <v>59315.11</v>
      </c>
      <c r="I14" s="26">
        <f>ROUND((F14+H14),2)</f>
        <v>317206.90000000002</v>
      </c>
    </row>
    <row r="15" spans="1:11" ht="28.95" customHeight="1" x14ac:dyDescent="0.3">
      <c r="B15" s="8">
        <v>6</v>
      </c>
      <c r="C15" s="12" t="s">
        <v>11</v>
      </c>
      <c r="D15" s="13">
        <f>SUM(D10:D14)</f>
        <v>606593</v>
      </c>
      <c r="E15" s="27" t="s">
        <v>4</v>
      </c>
      <c r="F15" s="14">
        <f>SUM(F10:F14)</f>
        <v>257891.79</v>
      </c>
      <c r="G15" s="14" t="s">
        <v>4</v>
      </c>
      <c r="H15" s="14">
        <f>SUM(H10:H14)</f>
        <v>59315.11</v>
      </c>
      <c r="I15" s="14">
        <f>SUM(I10:I14)</f>
        <v>317206.90000000002</v>
      </c>
    </row>
    <row r="16" spans="1:11" x14ac:dyDescent="0.3">
      <c r="C16" s="3"/>
      <c r="D16" s="15"/>
      <c r="E16" s="4"/>
      <c r="F16" s="16"/>
      <c r="G16" s="17"/>
      <c r="H16" s="16"/>
      <c r="I16" s="17"/>
    </row>
    <row r="18" spans="1:19" ht="35.4" customHeight="1" x14ac:dyDescent="0.3">
      <c r="A18" s="35"/>
      <c r="B18" s="48" t="s">
        <v>20</v>
      </c>
      <c r="C18" s="48"/>
      <c r="D18" s="48"/>
      <c r="E18" s="48"/>
      <c r="F18" s="48"/>
      <c r="G18" s="48"/>
      <c r="H18" s="48"/>
      <c r="I18" s="48"/>
      <c r="J18" s="1"/>
      <c r="K18" s="1"/>
    </row>
    <row r="19" spans="1:19" ht="14.4" customHeight="1" x14ac:dyDescent="0.3">
      <c r="A19" s="5"/>
      <c r="B19" s="41" t="s">
        <v>0</v>
      </c>
      <c r="C19" s="41" t="s">
        <v>1</v>
      </c>
      <c r="D19" s="41" t="s">
        <v>10</v>
      </c>
      <c r="E19" s="41" t="s">
        <v>5</v>
      </c>
      <c r="F19" s="41" t="s">
        <v>7</v>
      </c>
      <c r="G19" s="43" t="s">
        <v>2</v>
      </c>
      <c r="H19" s="44"/>
      <c r="I19" s="41" t="s">
        <v>6</v>
      </c>
    </row>
    <row r="20" spans="1:19" x14ac:dyDescent="0.3">
      <c r="A20" s="5"/>
      <c r="B20" s="42"/>
      <c r="C20" s="42"/>
      <c r="D20" s="42"/>
      <c r="E20" s="42"/>
      <c r="F20" s="42"/>
      <c r="G20" s="45"/>
      <c r="H20" s="46"/>
      <c r="I20" s="42"/>
    </row>
    <row r="21" spans="1:19" ht="57.6" x14ac:dyDescent="0.3">
      <c r="A21" s="5"/>
      <c r="B21" s="42"/>
      <c r="C21" s="50"/>
      <c r="D21" s="50"/>
      <c r="E21" s="50"/>
      <c r="F21" s="50"/>
      <c r="G21" s="6" t="s">
        <v>3</v>
      </c>
      <c r="H21" s="6" t="s">
        <v>8</v>
      </c>
      <c r="I21" s="50"/>
      <c r="J21" s="18"/>
    </row>
    <row r="22" spans="1:19" x14ac:dyDescent="0.3">
      <c r="A22" s="5"/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18"/>
    </row>
    <row r="23" spans="1:19" x14ac:dyDescent="0.3">
      <c r="A23" s="5"/>
      <c r="B23" s="36" t="s">
        <v>9</v>
      </c>
      <c r="C23" s="37"/>
      <c r="D23" s="37"/>
      <c r="E23" s="37"/>
      <c r="F23" s="37"/>
      <c r="G23" s="37"/>
      <c r="H23" s="37"/>
      <c r="I23" s="38"/>
      <c r="J23" s="18"/>
      <c r="S23" s="18"/>
    </row>
    <row r="24" spans="1:19" ht="31.8" customHeight="1" x14ac:dyDescent="0.3">
      <c r="B24" s="8">
        <v>1</v>
      </c>
      <c r="C24" s="32" t="s">
        <v>18</v>
      </c>
      <c r="D24" s="9">
        <v>42276</v>
      </c>
      <c r="E24" s="10"/>
      <c r="F24" s="11">
        <f>ROUND(D24*E24,2)</f>
        <v>0</v>
      </c>
      <c r="G24" s="11">
        <v>23</v>
      </c>
      <c r="H24" s="11">
        <f>ROUND(F24*0.23,2)</f>
        <v>0</v>
      </c>
      <c r="I24" s="11">
        <f>F24+H24</f>
        <v>0</v>
      </c>
      <c r="J24" s="18"/>
    </row>
    <row r="25" spans="1:19" ht="37.200000000000003" customHeight="1" x14ac:dyDescent="0.3">
      <c r="B25" s="28">
        <v>3</v>
      </c>
      <c r="C25" s="33" t="s">
        <v>16</v>
      </c>
      <c r="D25" s="19">
        <f>ROUND(D24*0.15,0)</f>
        <v>6341</v>
      </c>
      <c r="E25" s="20"/>
      <c r="F25" s="21">
        <f t="shared" ref="F25" si="6">ROUND(D25*E25,2)</f>
        <v>0</v>
      </c>
      <c r="G25" s="21">
        <v>23</v>
      </c>
      <c r="H25" s="21">
        <f t="shared" ref="H25" si="7">ROUND(F25*0.23,2)</f>
        <v>0</v>
      </c>
      <c r="I25" s="21">
        <f t="shared" ref="I25" si="8">F25+H25</f>
        <v>0</v>
      </c>
      <c r="J25" s="18"/>
      <c r="K25" s="3"/>
    </row>
    <row r="26" spans="1:19" ht="64.8" customHeight="1" x14ac:dyDescent="0.3">
      <c r="B26" s="22">
        <v>5</v>
      </c>
      <c r="C26" s="23" t="s">
        <v>13</v>
      </c>
      <c r="D26" s="24" t="s">
        <v>4</v>
      </c>
      <c r="E26" s="25" t="s">
        <v>4</v>
      </c>
      <c r="F26" s="26">
        <v>41197.5</v>
      </c>
      <c r="G26" s="26">
        <v>23</v>
      </c>
      <c r="H26" s="26">
        <f>ROUND(F26*0.23,2)</f>
        <v>9475.43</v>
      </c>
      <c r="I26" s="26">
        <f>ROUND((F26+H26),2)</f>
        <v>50672.93</v>
      </c>
    </row>
    <row r="27" spans="1:19" x14ac:dyDescent="0.3">
      <c r="B27" s="8">
        <v>6</v>
      </c>
      <c r="C27" s="12" t="s">
        <v>11</v>
      </c>
      <c r="D27" s="13">
        <f>SUM(D24:D26)</f>
        <v>48617</v>
      </c>
      <c r="E27" s="27" t="s">
        <v>4</v>
      </c>
      <c r="F27" s="14">
        <f>SUM(F24:F26)</f>
        <v>41197.5</v>
      </c>
      <c r="G27" s="14" t="s">
        <v>4</v>
      </c>
      <c r="H27" s="14">
        <f>SUM(H24:H26)</f>
        <v>9475.43</v>
      </c>
      <c r="I27" s="14">
        <f>SUM(I24:I26)</f>
        <v>50672.93</v>
      </c>
    </row>
    <row r="29" spans="1:19" ht="45.6" customHeight="1" x14ac:dyDescent="0.3">
      <c r="B29" s="49" t="s">
        <v>22</v>
      </c>
      <c r="C29" s="49"/>
      <c r="D29" s="49"/>
      <c r="E29" s="49"/>
      <c r="F29" s="49"/>
      <c r="G29" s="49"/>
      <c r="H29" s="49"/>
      <c r="I29" s="49"/>
    </row>
  </sheetData>
  <mergeCells count="21">
    <mergeCell ref="B18:I18"/>
    <mergeCell ref="B29:I29"/>
    <mergeCell ref="B19:B21"/>
    <mergeCell ref="G19:H20"/>
    <mergeCell ref="I19:I21"/>
    <mergeCell ref="B23:I23"/>
    <mergeCell ref="C19:C21"/>
    <mergeCell ref="D19:D21"/>
    <mergeCell ref="E19:E21"/>
    <mergeCell ref="F19:F21"/>
    <mergeCell ref="B9:I9"/>
    <mergeCell ref="B2:I2"/>
    <mergeCell ref="B1:I1"/>
    <mergeCell ref="B5:B7"/>
    <mergeCell ref="C5:C7"/>
    <mergeCell ref="D5:D7"/>
    <mergeCell ref="E5:E7"/>
    <mergeCell ref="F5:F7"/>
    <mergeCell ref="G5:H6"/>
    <mergeCell ref="I5:I7"/>
    <mergeCell ref="B4:I4"/>
  </mergeCells>
  <phoneticPr fontId="3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część zamówienia</vt:lpstr>
      <vt:lpstr>'I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2023-10-26T06:54:57Z</dcterms:modified>
</cp:coreProperties>
</file>