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8A4B08B7-0C64-C045-BDD1-BFE09A11FDF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F8" i="1" s="1"/>
  <c r="P9" i="1"/>
  <c r="P10" i="1"/>
  <c r="P11" i="1"/>
  <c r="P12" i="1"/>
  <c r="F12" i="1" s="1"/>
  <c r="P13" i="1"/>
  <c r="P14" i="1"/>
  <c r="K15" i="1"/>
  <c r="G5" i="1"/>
  <c r="G6" i="1"/>
  <c r="G7" i="1"/>
  <c r="G8" i="1"/>
  <c r="G9" i="1"/>
  <c r="G10" i="1"/>
  <c r="G11" i="1"/>
  <c r="G12" i="1"/>
  <c r="G13" i="1"/>
  <c r="G14" i="1"/>
  <c r="F5" i="1"/>
  <c r="F6" i="1"/>
  <c r="F7" i="1"/>
  <c r="F9" i="1"/>
  <c r="F10" i="1"/>
  <c r="F11" i="1"/>
  <c r="F13" i="1"/>
  <c r="F14" i="1"/>
  <c r="D15" i="1"/>
  <c r="E23" i="1"/>
  <c r="E22" i="1"/>
  <c r="E21" i="1"/>
  <c r="E20" i="1"/>
  <c r="E19" i="1"/>
  <c r="M15" i="1"/>
  <c r="J15" i="1"/>
  <c r="P4" i="1"/>
  <c r="G4" i="1"/>
  <c r="H12" i="1" l="1"/>
  <c r="I12" i="1" s="1"/>
  <c r="H8" i="1"/>
  <c r="I8" i="1" s="1"/>
  <c r="H11" i="1"/>
  <c r="H7" i="1"/>
  <c r="H14" i="1"/>
  <c r="H10" i="1"/>
  <c r="H6" i="1"/>
  <c r="H9" i="1"/>
  <c r="I9" i="1" s="1"/>
  <c r="I14" i="1"/>
  <c r="H5" i="1"/>
  <c r="I5" i="1" s="1"/>
  <c r="H13" i="1"/>
  <c r="I13" i="1" s="1"/>
  <c r="I11" i="1"/>
  <c r="I7" i="1"/>
  <c r="I10" i="1"/>
  <c r="I6" i="1"/>
  <c r="E15" i="1"/>
  <c r="H4" i="1"/>
  <c r="I4" i="1" s="1"/>
  <c r="F4" i="1"/>
  <c r="G15" i="1"/>
  <c r="F15" i="1" l="1"/>
  <c r="H15" i="1"/>
  <c r="I15" i="1"/>
</calcChain>
</file>

<file path=xl/sharedStrings.xml><?xml version="1.0" encoding="utf-8"?>
<sst xmlns="http://schemas.openxmlformats.org/spreadsheetml/2006/main" count="52" uniqueCount="42">
  <si>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</si>
  <si>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</si>
  <si>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</si>
  <si>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</si>
  <si>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</si>
  <si>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</si>
  <si>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</si>
  <si>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</si>
  <si>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</si>
  <si>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</si>
  <si>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</si>
  <si>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</si>
  <si>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</si>
  <si>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</si>
  <si>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</si>
  <si>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</si>
  <si>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</si>
  <si>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Wizard SV Gel and PCR Clean-Up System (250 preps)</t>
  </si>
  <si>
    <t>ReliaPrep RNA Clean-Up and Concentration System (250 preps)</t>
  </si>
  <si>
    <t>CellTiter-Glo 2.0 Cell Viability kit</t>
  </si>
  <si>
    <t>Caspase-Glo® 3/7 Assay Systems
Promega</t>
  </si>
  <si>
    <t>CellTiter-Glo® 3D Cell Viability Assay</t>
  </si>
  <si>
    <t>NanoLuc®-MAP3K21 Fusion Vector</t>
  </si>
  <si>
    <t>NanoBRET™ TE Intracellular Kinase Assays K10</t>
  </si>
  <si>
    <t>Dual-Luciferase Reporter Assay System (10x100 reactions)</t>
  </si>
  <si>
    <t>Dual-Glo Luciferase Assay System (10mL)</t>
  </si>
  <si>
    <t>Dual-Glo Luciferase Assay System (100mL)</t>
  </si>
  <si>
    <t xml:space="preserve">Dual-Luciferase® Reporter Assay System </t>
  </si>
  <si>
    <t>A9282</t>
  </si>
  <si>
    <t>Z1073</t>
  </si>
  <si>
    <t>G9242</t>
  </si>
  <si>
    <t>G8091</t>
  </si>
  <si>
    <t>G9682</t>
  </si>
  <si>
    <t>NV3481</t>
  </si>
  <si>
    <t>N2640</t>
  </si>
  <si>
    <t>E1960</t>
  </si>
  <si>
    <t>E2920</t>
  </si>
  <si>
    <t>E2940</t>
  </si>
  <si>
    <t>E1910</t>
  </si>
  <si>
    <t>Promega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</si>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</sst>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18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2"/>
  <sheetViews>
    <sheetView tabSelected="1" topLeftCell="A2" zoomScaleNormal="100" workbookViewId="0">
      <selection activeCell="P4" sqref="P4:P14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40</v>
      </c>
      <c r="L3" s="38" t="s">
        <v>41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" x14ac:dyDescent="0.2">
      <c r="A4" s="11">
        <v>1</v>
      </c>
      <c r="B4" s="35" t="s">
        <v>17</v>
      </c>
      <c r="C4" s="12">
        <v>1</v>
      </c>
      <c r="D4" s="32"/>
      <c r="E4" s="33"/>
      <c r="F4" s="13">
        <f t="shared" ref="F4:F14" si="0">(1+P4)*D4</f>
        <v>0</v>
      </c>
      <c r="G4" s="14">
        <f t="shared" ref="G4:G14" si="1">D4*C4</f>
        <v>0</v>
      </c>
      <c r="H4" s="14">
        <f t="shared" ref="H4:H14" si="2">P4*G4</f>
        <v>0</v>
      </c>
      <c r="I4" s="14">
        <f t="shared" ref="I4:I14" si="3">G4+H4</f>
        <v>0</v>
      </c>
      <c r="J4" s="34"/>
      <c r="K4" s="42"/>
      <c r="L4" s="46">
        <v>12</v>
      </c>
      <c r="M4" s="42"/>
      <c r="N4" s="34" t="s">
        <v>39</v>
      </c>
      <c r="O4" s="34" t="s">
        <v>28</v>
      </c>
      <c r="P4" s="15">
        <f t="shared" ref="P4:P14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2" x14ac:dyDescent="0.2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4"/>
      <c r="L5" s="47"/>
      <c r="M5" s="43"/>
      <c r="N5" s="34" t="s">
        <v>39</v>
      </c>
      <c r="O5" s="34" t="s">
        <v>29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6" x14ac:dyDescent="0.2">
      <c r="A6" s="35">
        <v>3</v>
      </c>
      <c r="B6" s="35" t="s">
        <v>19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4"/>
      <c r="L6" s="47"/>
      <c r="M6" s="43"/>
      <c r="N6" s="34" t="s">
        <v>39</v>
      </c>
      <c r="O6" s="34" t="s">
        <v>30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2" x14ac:dyDescent="0.2">
      <c r="A7" s="35">
        <v>4</v>
      </c>
      <c r="B7" s="35" t="s">
        <v>20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4"/>
      <c r="L7" s="47"/>
      <c r="M7" s="43"/>
      <c r="N7" s="34" t="s">
        <v>39</v>
      </c>
      <c r="O7" s="34" t="s">
        <v>31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6" x14ac:dyDescent="0.2">
      <c r="A8" s="35">
        <v>5</v>
      </c>
      <c r="B8" s="35" t="s">
        <v>21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4"/>
      <c r="L8" s="47"/>
      <c r="M8" s="43"/>
      <c r="N8" s="34" t="s">
        <v>39</v>
      </c>
      <c r="O8" s="34" t="s">
        <v>32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x14ac:dyDescent="0.2">
      <c r="A9" s="35">
        <v>6</v>
      </c>
      <c r="B9" s="35" t="s">
        <v>22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4"/>
      <c r="L9" s="47"/>
      <c r="M9" s="43"/>
      <c r="N9" s="34" t="s">
        <v>39</v>
      </c>
      <c r="O9" s="34" t="s">
        <v>33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" x14ac:dyDescent="0.2">
      <c r="A10" s="35">
        <v>7</v>
      </c>
      <c r="B10" s="35" t="s">
        <v>23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4"/>
      <c r="L10" s="47"/>
      <c r="M10" s="43"/>
      <c r="N10" s="34" t="s">
        <v>39</v>
      </c>
      <c r="O10" s="34" t="s">
        <v>34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2" x14ac:dyDescent="0.2">
      <c r="A11" s="35">
        <v>8</v>
      </c>
      <c r="B11" s="35" t="s">
        <v>24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4"/>
      <c r="L11" s="47"/>
      <c r="M11" s="43"/>
      <c r="N11" s="34" t="s">
        <v>39</v>
      </c>
      <c r="O11" s="34" t="s">
        <v>35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" x14ac:dyDescent="0.2">
      <c r="A12" s="35">
        <v>9</v>
      </c>
      <c r="B12" s="35" t="s">
        <v>25</v>
      </c>
      <c r="C12" s="12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4"/>
      <c r="L12" s="47"/>
      <c r="M12" s="43"/>
      <c r="N12" s="34" t="s">
        <v>39</v>
      </c>
      <c r="O12" s="34" t="s">
        <v>36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" x14ac:dyDescent="0.2">
      <c r="A13" s="35">
        <v>10</v>
      </c>
      <c r="B13" s="35" t="s">
        <v>26</v>
      </c>
      <c r="C13" s="12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2"/>
        <v>0</v>
      </c>
      <c r="I13" s="14">
        <f t="shared" si="3"/>
        <v>0</v>
      </c>
      <c r="J13" s="34"/>
      <c r="K13" s="44"/>
      <c r="L13" s="47"/>
      <c r="M13" s="43"/>
      <c r="N13" s="34" t="s">
        <v>39</v>
      </c>
      <c r="O13" s="34" t="s">
        <v>37</v>
      </c>
      <c r="P13" s="15">
        <f t="shared" si="4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7" thickBot="1" x14ac:dyDescent="0.25">
      <c r="A14" s="35">
        <v>11</v>
      </c>
      <c r="B14" s="35" t="s">
        <v>27</v>
      </c>
      <c r="C14" s="12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2"/>
        <v>0</v>
      </c>
      <c r="I14" s="14">
        <f t="shared" si="3"/>
        <v>0</v>
      </c>
      <c r="J14" s="34"/>
      <c r="K14" s="45"/>
      <c r="L14" s="48"/>
      <c r="M14" s="43"/>
      <c r="N14" s="34" t="s">
        <v>39</v>
      </c>
      <c r="O14" s="34" t="s">
        <v>38</v>
      </c>
      <c r="P14" s="15">
        <f t="shared" si="4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41.25" customHeight="1" thickBot="1" x14ac:dyDescent="0.25">
      <c r="A15" s="16"/>
      <c r="B15" s="16"/>
      <c r="C15" s="16"/>
      <c r="D15" s="17">
        <f>SUM(D4:D14)</f>
        <v>0</v>
      </c>
      <c r="E15" s="17" t="str">
        <f>IFERROR(CONCATENATE((IF(E19&gt;0,D19*100&amp;"%","")),(IF(E20&gt;0,", "&amp;D20*100&amp;"%", "")),(IF(E21&gt;0,", "&amp;D21*100&amp;"%", "")),(IF(E22&gt;0,", "&amp;D22*100&amp;"%", "")),(IF(E23&gt;0,", "&amp;D23, ""))),"")</f>
        <v/>
      </c>
      <c r="F15" s="18">
        <f>SUM(F4:F14)</f>
        <v>0</v>
      </c>
      <c r="G15" s="19">
        <f>SUM(G4:G14)</f>
        <v>0</v>
      </c>
      <c r="H15" s="18">
        <f>SUM(H4:H14)</f>
        <v>0</v>
      </c>
      <c r="I15" s="19">
        <f>SUM(I4:I14)</f>
        <v>0</v>
      </c>
      <c r="J15" s="20" t="str">
        <f>IFERROR(SUM(J4:J14)/COUNT(J4:J14),"")</f>
        <v/>
      </c>
      <c r="K15" s="20">
        <f>K4</f>
        <v>0</v>
      </c>
      <c r="L15" s="20"/>
      <c r="M15" s="21">
        <f>M4</f>
        <v>0</v>
      </c>
      <c r="N15" s="22"/>
      <c r="O15" s="22"/>
      <c r="P15" s="10"/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8" ht="15" customHeight="1" x14ac:dyDescent="0.2">
      <c r="A17" s="36" t="s">
        <v>14</v>
      </c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28" ht="15" customHeight="1" x14ac:dyDescent="0.2">
      <c r="A18" s="36" t="s">
        <v>15</v>
      </c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28" ht="45.75" customHeight="1" x14ac:dyDescent="0.2">
      <c r="A19" s="23"/>
      <c r="B19" s="25"/>
      <c r="C19" s="23"/>
      <c r="D19" s="26">
        <v>0.23</v>
      </c>
      <c r="E19" s="27">
        <f t="shared" ref="E19:E23" si="5">COUNTIF(E$4,D19)</f>
        <v>0</v>
      </c>
      <c r="F19" s="23"/>
      <c r="G19" s="23"/>
      <c r="H19" s="23"/>
      <c r="I19" s="23"/>
      <c r="J19" s="23"/>
      <c r="K19" s="23"/>
      <c r="L19" s="23"/>
      <c r="M19" s="23"/>
      <c r="N19" s="28"/>
      <c r="O19" s="28"/>
    </row>
    <row r="20" spans="1:28" ht="15" customHeight="1" x14ac:dyDescent="0.2">
      <c r="A20" s="23"/>
      <c r="B20" s="24"/>
      <c r="C20" s="23"/>
      <c r="D20" s="26">
        <v>0.08</v>
      </c>
      <c r="E20" s="27">
        <f t="shared" si="5"/>
        <v>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28" ht="15" customHeight="1" x14ac:dyDescent="0.2">
      <c r="A21" s="23"/>
      <c r="B21" s="24"/>
      <c r="C21" s="23"/>
      <c r="D21" s="26">
        <v>0.05</v>
      </c>
      <c r="E21" s="27">
        <f t="shared" si="5"/>
        <v>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28" ht="30" customHeight="1" x14ac:dyDescent="0.2">
      <c r="A22" s="1"/>
      <c r="B22" s="3"/>
      <c r="C22" s="29"/>
      <c r="D22" s="26">
        <v>0</v>
      </c>
      <c r="E22" s="27">
        <f t="shared" si="5"/>
        <v>0</v>
      </c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">
      <c r="A23" s="1"/>
      <c r="B23" s="3"/>
      <c r="C23" s="29"/>
      <c r="D23" s="31" t="s">
        <v>10</v>
      </c>
      <c r="E23" s="27">
        <f t="shared" si="5"/>
        <v>0</v>
      </c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0" customHeight="1" x14ac:dyDescent="0.2">
      <c r="A24" s="1"/>
      <c r="B24" s="3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customHeight="1" x14ac:dyDescent="0.2">
      <c r="A25" s="1"/>
      <c r="B25" s="3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2">
      <c r="A26" s="1"/>
      <c r="B26" s="2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x14ac:dyDescent="0.2">
      <c r="A27" s="1"/>
      <c r="B27" s="23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customHeight="1" x14ac:dyDescent="0.2">
      <c r="A28" s="1"/>
      <c r="B28" s="23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30" customHeight="1" x14ac:dyDescent="0.2">
      <c r="A29" s="1"/>
      <c r="B29" s="3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customHeight="1" x14ac:dyDescent="0.2">
      <c r="A31" s="1"/>
      <c r="B31" s="2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2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</sheetData>
  <mergeCells count="4">
    <mergeCell ref="A1:O1"/>
    <mergeCell ref="M4:M14"/>
    <mergeCell ref="K4:K14"/>
    <mergeCell ref="L4:L14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2022-06-22T14:09:05Z</dcterms:modified>
</cp:coreProperties>
</file>