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oje dokumenty (z przeniesienia)\Inwestycje\Inwestycje 2022\Szkólka leśna 2022\Przetarg na realizację\mat ostateczne\Elem składowe\Pojed_ pliki po poprawkach\"/>
    </mc:Choice>
  </mc:AlternateContent>
  <xr:revisionPtr revIDLastSave="0" documentId="13_ncr:1_{AE25182B-48A2-4C42-8E00-7C969A8EE120}" xr6:coauthVersionLast="36" xr6:coauthVersionMax="36" xr10:uidLastSave="{00000000-0000-0000-0000-000000000000}"/>
  <bookViews>
    <workbookView xWindow="0" yWindow="0" windowWidth="28800" windowHeight="12810" xr2:uid="{843C51A7-9972-4AEA-8120-6F8FB8981BD7}"/>
  </bookViews>
  <sheets>
    <sheet name="Obl_wart_rob_bud." sheetId="1" r:id="rId1"/>
  </sheets>
  <definedNames>
    <definedName name="_xlnm.Print_Area" localSheetId="0">Obl_wart_rob_bud.!$A$1:$I$71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  <c r="E7" i="1" l="1"/>
  <c r="C7" i="1"/>
  <c r="E37" i="1" l="1"/>
  <c r="F37" i="1"/>
  <c r="F36" i="1" s="1"/>
  <c r="E45" i="1"/>
  <c r="F49" i="1"/>
  <c r="F52" i="1"/>
  <c r="E55" i="1"/>
  <c r="E32" i="1"/>
  <c r="F32" i="1"/>
  <c r="E27" i="1"/>
  <c r="F27" i="1"/>
  <c r="F17" i="1"/>
  <c r="E17" i="1"/>
  <c r="F9" i="1"/>
  <c r="E9" i="1"/>
  <c r="D17" i="1"/>
  <c r="C17" i="1"/>
  <c r="D9" i="1"/>
  <c r="C9" i="1"/>
  <c r="E36" i="1" l="1"/>
  <c r="E58" i="1" s="1"/>
  <c r="F58" i="1"/>
  <c r="E59" i="1" l="1"/>
  <c r="E60" i="1" s="1"/>
  <c r="F59" i="1"/>
  <c r="F60" i="1" s="1"/>
  <c r="C55" i="1" l="1"/>
  <c r="D52" i="1"/>
  <c r="D49" i="1"/>
  <c r="C45" i="1"/>
  <c r="D37" i="1"/>
  <c r="C37" i="1"/>
  <c r="D32" i="1"/>
  <c r="C32" i="1"/>
  <c r="D27" i="1"/>
  <c r="C27" i="1"/>
  <c r="H32" i="1" l="1"/>
  <c r="H27" i="1"/>
  <c r="D36" i="1"/>
  <c r="D58" i="1" s="1"/>
  <c r="C36" i="1"/>
  <c r="H36" i="1" s="1"/>
  <c r="C64" i="1" l="1"/>
  <c r="D59" i="1"/>
  <c r="D60" i="1" s="1"/>
  <c r="C58" i="1"/>
  <c r="H7" i="1"/>
  <c r="C63" i="1" l="1"/>
  <c r="C65" i="1" s="1"/>
  <c r="D64" i="1" s="1"/>
  <c r="C59" i="1"/>
  <c r="H59" i="1" s="1"/>
  <c r="H58" i="1"/>
  <c r="D63" i="1" l="1"/>
  <c r="D65" i="1" s="1"/>
  <c r="C60" i="1"/>
  <c r="H60" i="1" s="1"/>
</calcChain>
</file>

<file path=xl/sharedStrings.xml><?xml version="1.0" encoding="utf-8"?>
<sst xmlns="http://schemas.openxmlformats.org/spreadsheetml/2006/main" count="206" uniqueCount="124">
  <si>
    <t>Lp</t>
  </si>
  <si>
    <t>Rodzaj robót</t>
  </si>
  <si>
    <t>Uwagi</t>
  </si>
  <si>
    <t>Roboty ogólnobudowlane i drogowe</t>
  </si>
  <si>
    <t>1.1</t>
  </si>
  <si>
    <t>Roboty remontowe pompowni</t>
  </si>
  <si>
    <t>1.2</t>
  </si>
  <si>
    <t>Roboty rozbiórkowe</t>
  </si>
  <si>
    <t>1.2.1</t>
  </si>
  <si>
    <t>- wiaty na sprzęt leśny</t>
  </si>
  <si>
    <t>1.2.2</t>
  </si>
  <si>
    <t>- prowizorycznych chłodni gruntowych</t>
  </si>
  <si>
    <t>1.2.3</t>
  </si>
  <si>
    <t>- bud. socjalnego (częściowa)</t>
  </si>
  <si>
    <t>1.3</t>
  </si>
  <si>
    <t>Budowa bud. nr 1 (garażowego)</t>
  </si>
  <si>
    <t>1.4</t>
  </si>
  <si>
    <t>Budowa bud. nr 2 (magazyn.-składowego)</t>
  </si>
  <si>
    <t>1.5</t>
  </si>
  <si>
    <t>Instalacja chłodnicza</t>
  </si>
  <si>
    <t>1.6</t>
  </si>
  <si>
    <t>Przebudowa bud. nr 3 (bud. socjalnego)</t>
  </si>
  <si>
    <t>1.7</t>
  </si>
  <si>
    <t>Elementy zagospodarowania terenu</t>
  </si>
  <si>
    <t>1.7.1</t>
  </si>
  <si>
    <t>- drogi wewnętrzne</t>
  </si>
  <si>
    <t>1.7.2</t>
  </si>
  <si>
    <t>- place manewrowe przed bud. nr 1 i nr 2</t>
  </si>
  <si>
    <t>1.7.3</t>
  </si>
  <si>
    <t>- miejsca postojowe dla samochodów osob.</t>
  </si>
  <si>
    <t>1.7.4</t>
  </si>
  <si>
    <t>- chodniki</t>
  </si>
  <si>
    <t>1.7.5</t>
  </si>
  <si>
    <t>- schody terenowe na skarpie</t>
  </si>
  <si>
    <t>1.7.6</t>
  </si>
  <si>
    <t>- place utwardzone - kompostowniki</t>
  </si>
  <si>
    <t>1.7.7</t>
  </si>
  <si>
    <t>- ogrodzenie strefy ochronnej studni głęb.</t>
  </si>
  <si>
    <t>1.7.8</t>
  </si>
  <si>
    <t>- utwardzony plac pod panele fotowolt.</t>
  </si>
  <si>
    <t>1.8</t>
  </si>
  <si>
    <t>2</t>
  </si>
  <si>
    <t>Automatyczny system nawadniania</t>
  </si>
  <si>
    <t>2.1</t>
  </si>
  <si>
    <t>2.2</t>
  </si>
  <si>
    <t>Rurociąg główny</t>
  </si>
  <si>
    <t>2.3</t>
  </si>
  <si>
    <t>Instalacja zraszająca</t>
  </si>
  <si>
    <t>2.4</t>
  </si>
  <si>
    <t>Roboty hydrauliczne pompowni</t>
  </si>
  <si>
    <t>Inst. elektryczne sterowania deszczownią</t>
  </si>
  <si>
    <t>3</t>
  </si>
  <si>
    <t>Instalacje sanitarne</t>
  </si>
  <si>
    <t>3.1</t>
  </si>
  <si>
    <t>Budynek nr 1</t>
  </si>
  <si>
    <t>3.2</t>
  </si>
  <si>
    <t>Budynek nr 2</t>
  </si>
  <si>
    <t>3.3</t>
  </si>
  <si>
    <t>Budynek nr 3</t>
  </si>
  <si>
    <t>4</t>
  </si>
  <si>
    <t>Instalacje elektryczne</t>
  </si>
  <si>
    <t>4.1</t>
  </si>
  <si>
    <t>Instalacje zewnętrzne</t>
  </si>
  <si>
    <t>4.1.1</t>
  </si>
  <si>
    <t>- oświetlenie terenu</t>
  </si>
  <si>
    <t>4.1.2</t>
  </si>
  <si>
    <t>- zasilenie budynku nr 1</t>
  </si>
  <si>
    <t>4.1.3</t>
  </si>
  <si>
    <t>- zasilenie budynku nr 2</t>
  </si>
  <si>
    <t>4.1.4</t>
  </si>
  <si>
    <t>- zasilenie budynku nr 3</t>
  </si>
  <si>
    <t>4.1.5</t>
  </si>
  <si>
    <t>- zasilenie budynku ujęcia wody (pompowni)</t>
  </si>
  <si>
    <t>4.1.6</t>
  </si>
  <si>
    <t>- zasilenie pompy głębinowej</t>
  </si>
  <si>
    <t>4.1.7</t>
  </si>
  <si>
    <t>- instalacja CCTV</t>
  </si>
  <si>
    <t>4.2</t>
  </si>
  <si>
    <t>Inst. elektr. wewn. w bud. nr 1 (garażowym)</t>
  </si>
  <si>
    <t>4.2.1</t>
  </si>
  <si>
    <t>Inst. elektr. wewn.</t>
  </si>
  <si>
    <t>4.2.2</t>
  </si>
  <si>
    <t>Inst. fotowoltaiczna i agregat prądotwórczy</t>
  </si>
  <si>
    <t>4.2.3</t>
  </si>
  <si>
    <t>Inst. SSWiN</t>
  </si>
  <si>
    <t>4.3</t>
  </si>
  <si>
    <t>Inst. elektr. wewn. w bud. nr 2 (mag.-skład.)</t>
  </si>
  <si>
    <t>4.3.1</t>
  </si>
  <si>
    <t>4.3.2</t>
  </si>
  <si>
    <t>4.4</t>
  </si>
  <si>
    <t>Inst. elektr. wewn. w bud. nr 3 (socjalnym)</t>
  </si>
  <si>
    <t>4.4.1</t>
  </si>
  <si>
    <t>4.4.2</t>
  </si>
  <si>
    <t>4.5</t>
  </si>
  <si>
    <t>Inst. elektr. wewn. w bud. pompowni</t>
  </si>
  <si>
    <t>4.5.1</t>
  </si>
  <si>
    <t>4.5.2</t>
  </si>
  <si>
    <t>Razem:</t>
  </si>
  <si>
    <t>-</t>
  </si>
  <si>
    <r>
      <t>do wykonania w</t>
    </r>
    <r>
      <rPr>
        <b/>
        <sz val="11"/>
        <color rgb="FFFF0000"/>
        <rFont val="Calibri"/>
        <family val="2"/>
        <charset val="238"/>
        <scheme val="minor"/>
      </rPr>
      <t xml:space="preserve"> 2023 r.</t>
    </r>
  </si>
  <si>
    <r>
      <t>do wykonania w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7030A0"/>
        <rFont val="Calibri"/>
        <family val="2"/>
        <charset val="238"/>
        <scheme val="minor"/>
      </rPr>
      <t>2024 r.</t>
    </r>
  </si>
  <si>
    <t>Studnia głębinowa
(wraz z montażem pompy)</t>
  </si>
  <si>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2023 r.</t>
    </r>
    <r>
      <rPr>
        <u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bez robót wykończeniowych,
</t>
    </r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2024 r.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pozostałe roboty</t>
    </r>
  </si>
  <si>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2023 r.</t>
    </r>
    <r>
      <rPr>
        <u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stan zerowy,
</t>
    </r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2024 r.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pozostałe roboty</t>
    </r>
  </si>
  <si>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2023 r.</t>
    </r>
    <r>
      <rPr>
        <sz val="11"/>
        <color theme="1"/>
        <rFont val="Calibri"/>
        <family val="2"/>
        <charset val="238"/>
        <scheme val="minor"/>
      </rPr>
      <t xml:space="preserve">:
do nawadniania kwater nr 4 i 6
(rozp. robót </t>
    </r>
    <r>
      <rPr>
        <u/>
        <sz val="11"/>
        <color theme="1"/>
        <rFont val="Calibri"/>
        <family val="2"/>
        <charset val="238"/>
        <scheme val="minor"/>
      </rPr>
      <t>od V.2023 r.</t>
    </r>
    <r>
      <rPr>
        <sz val="11"/>
        <color theme="1"/>
        <rFont val="Calibri"/>
        <family val="2"/>
        <charset val="238"/>
        <scheme val="minor"/>
      </rPr>
      <t xml:space="preserve">),
do nawadniania kwater nr 3 i 5
(rozp. robót </t>
    </r>
    <r>
      <rPr>
        <u/>
        <sz val="11"/>
        <color theme="1"/>
        <rFont val="Calibri"/>
        <family val="2"/>
        <charset val="238"/>
        <scheme val="minor"/>
      </rPr>
      <t>od X. 2023 r.</t>
    </r>
    <r>
      <rPr>
        <sz val="11"/>
        <color theme="1"/>
        <rFont val="Calibri"/>
        <family val="2"/>
        <charset val="238"/>
        <scheme val="minor"/>
      </rPr>
      <t xml:space="preserve">),
</t>
    </r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2024 r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:
poz. roboty
do nawadniania kwater nr 1 i 2
(rozp. robót </t>
    </r>
    <r>
      <rPr>
        <u/>
        <sz val="11"/>
        <color theme="1"/>
        <rFont val="Calibri"/>
        <family val="2"/>
        <charset val="238"/>
        <scheme val="minor"/>
      </rPr>
      <t>od X. 2024 r.)</t>
    </r>
  </si>
  <si>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2023 r.</t>
    </r>
    <r>
      <rPr>
        <sz val="11"/>
        <color theme="1"/>
        <rFont val="Calibri"/>
        <family val="2"/>
        <charset val="238"/>
        <scheme val="minor"/>
      </rPr>
      <t xml:space="preserve">:
do nawadniania kwater nr 4 i 6
(rozp. robót </t>
    </r>
    <r>
      <rPr>
        <u/>
        <sz val="11"/>
        <color theme="1"/>
        <rFont val="Calibri"/>
        <family val="2"/>
        <charset val="238"/>
        <scheme val="minor"/>
      </rPr>
      <t>od V.2023 r.</t>
    </r>
    <r>
      <rPr>
        <sz val="11"/>
        <color theme="1"/>
        <rFont val="Calibri"/>
        <family val="2"/>
        <charset val="238"/>
        <scheme val="minor"/>
      </rPr>
      <t xml:space="preserve">),
do nawadniania kwater nr 3 i 5
(rozp. robót </t>
    </r>
    <r>
      <rPr>
        <u/>
        <sz val="11"/>
        <color theme="1"/>
        <rFont val="Calibri"/>
        <family val="2"/>
        <charset val="238"/>
        <scheme val="minor"/>
      </rPr>
      <t>od X. 2023 r.</t>
    </r>
    <r>
      <rPr>
        <sz val="11"/>
        <color theme="1"/>
        <rFont val="Calibri"/>
        <family val="2"/>
        <charset val="238"/>
        <scheme val="minor"/>
      </rPr>
      <t xml:space="preserve">),
</t>
    </r>
    <r>
      <rPr>
        <u/>
        <sz val="11"/>
        <color theme="1"/>
        <rFont val="Calibri"/>
        <family val="2"/>
        <charset val="238"/>
        <scheme val="minor"/>
      </rPr>
      <t xml:space="preserve">w </t>
    </r>
    <r>
      <rPr>
        <b/>
        <u/>
        <sz val="11"/>
        <color theme="1"/>
        <rFont val="Calibri"/>
        <family val="2"/>
        <charset val="238"/>
        <scheme val="minor"/>
      </rPr>
      <t>2024 r.</t>
    </r>
    <r>
      <rPr>
        <sz val="11"/>
        <color theme="1"/>
        <rFont val="Calibri"/>
        <family val="2"/>
        <charset val="238"/>
        <scheme val="minor"/>
      </rPr>
      <t xml:space="preserve">:
poz. roboty
do nawadniania kwater nr 1 i 2
(rozp. robót </t>
    </r>
    <r>
      <rPr>
        <u/>
        <sz val="11"/>
        <color theme="1"/>
        <rFont val="Calibri"/>
        <family val="2"/>
        <charset val="238"/>
        <scheme val="minor"/>
      </rPr>
      <t>od X. 2024 r.</t>
    </r>
    <r>
      <rPr>
        <sz val="11"/>
        <color theme="1"/>
        <rFont val="Calibri"/>
        <family val="2"/>
        <charset val="238"/>
        <scheme val="minor"/>
      </rPr>
      <t>)</t>
    </r>
  </si>
  <si>
    <t>Nazwa podwykonawcy</t>
  </si>
  <si>
    <t>Wartość robót budowlanych (netto) z kosztorysów ofertowych
[PLN]</t>
  </si>
  <si>
    <t>w tym wartość robót
planowanych do wykonania
przez podwykonawców</t>
  </si>
  <si>
    <r>
      <t>w</t>
    </r>
    <r>
      <rPr>
        <b/>
        <sz val="11"/>
        <color rgb="FFFF0000"/>
        <rFont val="Calibri"/>
        <family val="2"/>
        <charset val="238"/>
        <scheme val="minor"/>
      </rPr>
      <t xml:space="preserve"> 2023 r.</t>
    </r>
  </si>
  <si>
    <r>
      <t>w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7030A0"/>
        <rFont val="Calibri"/>
        <family val="2"/>
        <charset val="238"/>
        <scheme val="minor"/>
      </rPr>
      <t>2024 r.</t>
    </r>
  </si>
  <si>
    <r>
      <t xml:space="preserve">Razem wart. robót
wykonanych przez Wykonawcę
i podwykonawców w latach
</t>
    </r>
    <r>
      <rPr>
        <b/>
        <sz val="11"/>
        <color rgb="FFFF0000"/>
        <rFont val="Calibri"/>
        <family val="2"/>
        <charset val="238"/>
        <scheme val="minor"/>
      </rPr>
      <t>2023</t>
    </r>
    <r>
      <rPr>
        <b/>
        <sz val="11"/>
        <color theme="1"/>
        <rFont val="Calibri"/>
        <family val="2"/>
        <charset val="238"/>
        <scheme val="minor"/>
      </rPr>
      <t xml:space="preserve"> -</t>
    </r>
    <r>
      <rPr>
        <b/>
        <sz val="11"/>
        <color rgb="FF7030A0"/>
        <rFont val="Calibri"/>
        <family val="2"/>
        <charset val="238"/>
        <scheme val="minor"/>
      </rPr>
      <t>2024</t>
    </r>
  </si>
  <si>
    <t>Podział kosztów inwestycji na poszczególne lata:</t>
  </si>
  <si>
    <r>
      <t xml:space="preserve">Razem plan. do wykonania rob. bud. w </t>
    </r>
    <r>
      <rPr>
        <b/>
        <sz val="11"/>
        <color rgb="FFFF0000"/>
        <rFont val="Calibri"/>
        <family val="2"/>
        <charset val="238"/>
        <scheme val="minor"/>
      </rPr>
      <t>2023 r.</t>
    </r>
  </si>
  <si>
    <r>
      <t xml:space="preserve">Razem plan. do wykonania rob. bud. w </t>
    </r>
    <r>
      <rPr>
        <b/>
        <sz val="11"/>
        <color rgb="FF7030A0"/>
        <rFont val="Calibri"/>
        <family val="2"/>
        <charset val="238"/>
        <scheme val="minor"/>
      </rPr>
      <t>2024 r.</t>
    </r>
  </si>
  <si>
    <t>Wartość podatku VAT (23%):</t>
  </si>
  <si>
    <t>RAZEM wartość robót netto:</t>
  </si>
  <si>
    <t>RAZEM wartość robót brutto:</t>
  </si>
  <si>
    <t>OBLICZENIE WARTOŚCI ROBÓT BUDOWLANYCH BUDOWY OBIEKTÓW I ELEMENTÓW INFRASTRUKTURY NA SZKÓŁCE LEŚNEJ OMULEW
DO WYKONANIA W LATACH 2023-2024
(WG KOSZTORYSÓW OFERTOWYCH WYKONAWCY)*</t>
  </si>
  <si>
    <t>*/ Wartość robót budowlanych zostanie obliczona automatycznie po uzupełnieniu kolorowych komórek tabeli (oznaczonych 1,00) wartościami  robót,  wynikającymi z kosztorysów ofertowych [kol. 3-4] i wartościami robót wykonywanymi przez podwykonawców [kol. 5-6] (lub wartościami zerowymi w przypadku braku realizacji poszczególnych robót przy udziale podwykonawców) [kol. 5-6]</t>
  </si>
  <si>
    <t>……………………………………………
(miejscowość oraz data)</t>
  </si>
  <si>
    <t>..........................................................................................…………………………………………………………………………………
Podpisy w formie* lub postaci elektronicznej* osoby (osób), uprawnionej/-ych do składania oświadczeń woli w imieniu odpowiednio:
a)	Wykonawcy;
b)	każdego ze wspólników (w przypadku składania oferty wspólnej (konsorcjum, spółka cywilna));</t>
  </si>
  <si>
    <t>SPECYFIKACJA WARUNKÓW ZAMÓWIENIA - załączniki
Nr postępowania: SA.270.1.2023</t>
  </si>
  <si>
    <t>ZAŁĄCZNIK NR 3.2
do Specyfikacji Warunków Zamówienia (SWZ)
z dnia 12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</si>
</sst>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0" fillId="0" borderId="21" xfId="0" applyBorder="1"/>
    <xf numFmtId="0" fontId="0" fillId="0" borderId="23" xfId="0" applyBorder="1"/>
    <xf numFmtId="49" fontId="7" fillId="0" borderId="19" xfId="0" applyNumberFormat="1" applyFont="1" applyBorder="1" applyAlignment="1" applyProtection="1">
      <alignment horizontal="left" vertical="center"/>
      <protection locked="0"/>
    </xf>
    <xf numFmtId="43" fontId="6" fillId="0" borderId="23" xfId="1" applyFont="1" applyBorder="1" applyAlignment="1">
      <alignment vertical="top"/>
    </xf>
    <xf numFmtId="0" fontId="3" fillId="0" borderId="23" xfId="0" applyFont="1" applyBorder="1" applyAlignment="1">
      <alignment vertical="top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3" fontId="9" fillId="0" borderId="23" xfId="1" applyFont="1" applyBorder="1" applyProtection="1">
      <protection locked="0"/>
    </xf>
    <xf numFmtId="164" fontId="10" fillId="0" borderId="23" xfId="1" applyNumberFormat="1" applyFont="1" applyBorder="1" applyProtection="1"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43" fontId="14" fillId="3" borderId="0" xfId="0" applyNumberFormat="1" applyFont="1" applyFill="1" applyBorder="1"/>
    <xf numFmtId="0" fontId="14" fillId="3" borderId="0" xfId="0" applyFont="1" applyFill="1" applyBorder="1"/>
    <xf numFmtId="0" fontId="3" fillId="0" borderId="0" xfId="0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9" fontId="9" fillId="0" borderId="0" xfId="2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1" xfId="0" applyBorder="1"/>
    <xf numFmtId="164" fontId="6" fillId="0" borderId="23" xfId="1" applyNumberFormat="1" applyFont="1" applyBorder="1" applyAlignment="1" applyProtection="1">
      <alignment vertical="top"/>
      <protection locked="0"/>
    </xf>
    <xf numFmtId="164" fontId="10" fillId="0" borderId="23" xfId="1" applyNumberFormat="1" applyFont="1" applyBorder="1" applyAlignment="1" applyProtection="1">
      <alignment vertical="top"/>
      <protection locked="0"/>
    </xf>
    <xf numFmtId="164" fontId="10" fillId="0" borderId="17" xfId="1" applyNumberFormat="1" applyFont="1" applyBorder="1" applyAlignment="1" applyProtection="1">
      <alignment vertical="top"/>
      <protection locked="0"/>
    </xf>
    <xf numFmtId="0" fontId="0" fillId="0" borderId="26" xfId="0" applyBorder="1"/>
    <xf numFmtId="0" fontId="0" fillId="0" borderId="18" xfId="0" applyBorder="1"/>
    <xf numFmtId="43" fontId="12" fillId="3" borderId="33" xfId="0" applyNumberFormat="1" applyFont="1" applyFill="1" applyBorder="1" applyAlignment="1">
      <alignment vertical="center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0" fillId="0" borderId="52" xfId="0" applyBorder="1"/>
    <xf numFmtId="0" fontId="3" fillId="0" borderId="28" xfId="0" applyFont="1" applyBorder="1" applyAlignment="1">
      <alignment vertical="top"/>
    </xf>
    <xf numFmtId="0" fontId="0" fillId="0" borderId="24" xfId="0" applyBorder="1"/>
    <xf numFmtId="0" fontId="21" fillId="0" borderId="0" xfId="0" applyFont="1"/>
    <xf numFmtId="49" fontId="7" fillId="0" borderId="26" xfId="0" applyNumberFormat="1" applyFont="1" applyBorder="1" applyProtection="1">
      <protection locked="0"/>
    </xf>
    <xf numFmtId="43" fontId="18" fillId="0" borderId="17" xfId="1" applyFont="1" applyBorder="1" applyAlignment="1">
      <alignment horizontal="center" vertical="center"/>
    </xf>
    <xf numFmtId="43" fontId="3" fillId="0" borderId="56" xfId="1" applyFont="1" applyBorder="1" applyAlignment="1" applyProtection="1">
      <alignment horizontal="center" vertical="center"/>
      <protection locked="0"/>
    </xf>
    <xf numFmtId="43" fontId="7" fillId="0" borderId="57" xfId="1" applyFont="1" applyBorder="1" applyAlignment="1" applyProtection="1">
      <alignment horizontal="center" vertical="center"/>
      <protection locked="0"/>
    </xf>
    <xf numFmtId="43" fontId="7" fillId="0" borderId="23" xfId="1" applyFont="1" applyBorder="1" applyAlignment="1" applyProtection="1">
      <alignment horizontal="center" vertical="center"/>
      <protection locked="0"/>
    </xf>
    <xf numFmtId="164" fontId="6" fillId="0" borderId="23" xfId="1" applyNumberFormat="1" applyFont="1" applyBorder="1" applyAlignment="1" applyProtection="1">
      <alignment horizontal="right" vertical="top"/>
      <protection locked="0"/>
    </xf>
    <xf numFmtId="43" fontId="6" fillId="0" borderId="18" xfId="1" applyFont="1" applyBorder="1" applyAlignment="1">
      <alignment vertical="top"/>
    </xf>
    <xf numFmtId="164" fontId="6" fillId="0" borderId="18" xfId="1" applyNumberFormat="1" applyFont="1" applyBorder="1" applyAlignment="1" applyProtection="1">
      <alignment vertical="top"/>
      <protection locked="0"/>
    </xf>
    <xf numFmtId="164" fontId="6" fillId="0" borderId="18" xfId="1" applyNumberFormat="1" applyFont="1" applyBorder="1" applyAlignment="1" applyProtection="1">
      <alignment horizontal="right" vertical="top"/>
      <protection locked="0"/>
    </xf>
    <xf numFmtId="0" fontId="3" fillId="0" borderId="18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0" xfId="0" applyFont="1" applyAlignment="1"/>
    <xf numFmtId="43" fontId="6" fillId="0" borderId="29" xfId="0" applyNumberFormat="1" applyFont="1" applyBorder="1"/>
    <xf numFmtId="43" fontId="15" fillId="0" borderId="53" xfId="0" applyNumberFormat="1" applyFont="1" applyBorder="1"/>
    <xf numFmtId="9" fontId="15" fillId="0" borderId="32" xfId="2" applyFont="1" applyBorder="1" applyAlignment="1">
      <alignment horizontal="center" vertical="center"/>
    </xf>
    <xf numFmtId="0" fontId="0" fillId="0" borderId="19" xfId="0" applyBorder="1"/>
    <xf numFmtId="9" fontId="9" fillId="0" borderId="25" xfId="2" applyFont="1" applyBorder="1" applyAlignment="1">
      <alignment horizontal="center" vertical="center"/>
    </xf>
    <xf numFmtId="0" fontId="0" fillId="0" borderId="15" xfId="0" applyBorder="1"/>
    <xf numFmtId="43" fontId="5" fillId="0" borderId="16" xfId="0" applyNumberFormat="1" applyFont="1" applyBorder="1" applyAlignment="1">
      <alignment horizontal="center" vertical="center"/>
    </xf>
    <xf numFmtId="9" fontId="2" fillId="0" borderId="17" xfId="2" applyFont="1" applyBorder="1" applyAlignment="1">
      <alignment horizontal="center" vertical="center"/>
    </xf>
    <xf numFmtId="0" fontId="15" fillId="0" borderId="31" xfId="0" applyFont="1" applyBorder="1" applyAlignment="1">
      <alignment horizontal="right"/>
    </xf>
    <xf numFmtId="43" fontId="4" fillId="3" borderId="0" xfId="0" applyNumberFormat="1" applyFont="1" applyFill="1" applyBorder="1"/>
    <xf numFmtId="43" fontId="13" fillId="3" borderId="54" xfId="0" applyNumberFormat="1" applyFont="1" applyFill="1" applyBorder="1" applyAlignment="1">
      <alignment vertical="center"/>
    </xf>
    <xf numFmtId="43" fontId="9" fillId="0" borderId="57" xfId="1" applyFont="1" applyBorder="1" applyProtection="1">
      <protection locked="0"/>
    </xf>
    <xf numFmtId="49" fontId="7" fillId="0" borderId="48" xfId="0" applyNumberFormat="1" applyFont="1" applyBorder="1" applyAlignment="1" applyProtection="1">
      <alignment vertical="center"/>
      <protection locked="0"/>
    </xf>
    <xf numFmtId="164" fontId="10" fillId="0" borderId="19" xfId="1" applyNumberFormat="1" applyFont="1" applyBorder="1" applyProtection="1"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3" fontId="13" fillId="3" borderId="32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top"/>
    </xf>
    <xf numFmtId="164" fontId="6" fillId="0" borderId="19" xfId="1" applyNumberFormat="1" applyFont="1" applyBorder="1" applyAlignment="1" applyProtection="1">
      <alignment horizontal="right" vertical="top"/>
      <protection locked="0"/>
    </xf>
    <xf numFmtId="0" fontId="3" fillId="0" borderId="30" xfId="0" applyFont="1" applyBorder="1" applyAlignment="1">
      <alignment vertical="top"/>
    </xf>
    <xf numFmtId="0" fontId="0" fillId="0" borderId="25" xfId="0" applyBorder="1"/>
    <xf numFmtId="0" fontId="15" fillId="3" borderId="54" xfId="0" applyFont="1" applyFill="1" applyBorder="1" applyAlignment="1">
      <alignment horizontal="left" vertical="center"/>
    </xf>
    <xf numFmtId="43" fontId="16" fillId="3" borderId="33" xfId="1" applyFont="1" applyFill="1" applyBorder="1" applyAlignment="1" applyProtection="1">
      <alignment horizontal="right" vertical="center"/>
      <protection locked="0"/>
    </xf>
    <xf numFmtId="43" fontId="17" fillId="3" borderId="32" xfId="1" applyFont="1" applyFill="1" applyBorder="1" applyAlignment="1" applyProtection="1">
      <alignment horizontal="right" vertical="center"/>
      <protection locked="0"/>
    </xf>
    <xf numFmtId="164" fontId="17" fillId="3" borderId="32" xfId="1" applyNumberFormat="1" applyFont="1" applyFill="1" applyBorder="1" applyAlignment="1" applyProtection="1">
      <alignment horizontal="right" vertical="center"/>
      <protection locked="0"/>
    </xf>
    <xf numFmtId="164" fontId="15" fillId="3" borderId="35" xfId="1" applyNumberFormat="1" applyFont="1" applyFill="1" applyBorder="1" applyAlignment="1" applyProtection="1">
      <alignment horizontal="right" vertical="center"/>
      <protection locked="0"/>
    </xf>
    <xf numFmtId="49" fontId="22" fillId="3" borderId="34" xfId="0" applyNumberFormat="1" applyFont="1" applyFill="1" applyBorder="1" applyAlignment="1" applyProtection="1">
      <alignment horizontal="center" vertical="center" wrapText="1"/>
      <protection locked="0"/>
    </xf>
    <xf numFmtId="43" fontId="7" fillId="2" borderId="17" xfId="1" applyFont="1" applyFill="1" applyBorder="1" applyAlignment="1" applyProtection="1">
      <alignment vertical="top"/>
      <protection locked="0"/>
    </xf>
    <xf numFmtId="43" fontId="7" fillId="2" borderId="25" xfId="1" applyFont="1" applyFill="1" applyBorder="1" applyAlignment="1" applyProtection="1">
      <alignment vertical="top"/>
      <protection locked="0"/>
    </xf>
    <xf numFmtId="43" fontId="3" fillId="2" borderId="57" xfId="1" applyFont="1" applyFill="1" applyBorder="1" applyAlignment="1" applyProtection="1">
      <alignment vertical="center"/>
      <protection locked="0"/>
    </xf>
    <xf numFmtId="43" fontId="18" fillId="2" borderId="23" xfId="1" applyFont="1" applyFill="1" applyBorder="1" applyAlignment="1" applyProtection="1">
      <alignment vertical="center"/>
      <protection locked="0"/>
    </xf>
    <xf numFmtId="43" fontId="18" fillId="2" borderId="17" xfId="1" applyFont="1" applyFill="1" applyBorder="1" applyAlignment="1"/>
    <xf numFmtId="43" fontId="18" fillId="2" borderId="23" xfId="1" applyFont="1" applyFill="1" applyBorder="1" applyProtection="1">
      <protection locked="0"/>
    </xf>
    <xf numFmtId="43" fontId="7" fillId="2" borderId="23" xfId="1" applyFont="1" applyFill="1" applyBorder="1" applyAlignment="1" applyProtection="1">
      <alignment vertical="top"/>
      <protection locked="0"/>
    </xf>
    <xf numFmtId="43" fontId="7" fillId="2" borderId="57" xfId="1" applyFont="1" applyFill="1" applyBorder="1" applyProtection="1">
      <protection locked="0"/>
    </xf>
    <xf numFmtId="49" fontId="15" fillId="3" borderId="31" xfId="0" applyNumberFormat="1" applyFont="1" applyFill="1" applyBorder="1" applyAlignment="1" applyProtection="1">
      <alignment horizontal="left" vertical="center"/>
      <protection locked="0"/>
    </xf>
    <xf numFmtId="43" fontId="7" fillId="4" borderId="56" xfId="1" applyFont="1" applyFill="1" applyBorder="1" applyAlignment="1" applyProtection="1">
      <alignment vertical="center"/>
      <protection locked="0"/>
    </xf>
    <xf numFmtId="43" fontId="7" fillId="4" borderId="28" xfId="1" applyFont="1" applyFill="1" applyBorder="1" applyAlignment="1">
      <alignment vertical="center"/>
    </xf>
    <xf numFmtId="43" fontId="7" fillId="4" borderId="57" xfId="1" applyFont="1" applyFill="1" applyBorder="1" applyAlignment="1" applyProtection="1">
      <alignment vertical="center"/>
      <protection locked="0"/>
    </xf>
    <xf numFmtId="43" fontId="7" fillId="4" borderId="25" xfId="1" applyFont="1" applyFill="1" applyBorder="1" applyAlignment="1">
      <alignment vertical="center"/>
    </xf>
    <xf numFmtId="43" fontId="7" fillId="4" borderId="57" xfId="1" applyFont="1" applyFill="1" applyBorder="1" applyProtection="1">
      <protection locked="0"/>
    </xf>
    <xf numFmtId="43" fontId="7" fillId="4" borderId="61" xfId="1" applyFont="1" applyFill="1" applyBorder="1" applyProtection="1">
      <protection locked="0"/>
    </xf>
    <xf numFmtId="43" fontId="9" fillId="6" borderId="23" xfId="1" applyFont="1" applyFill="1" applyBorder="1" applyProtection="1">
      <protection locked="0"/>
    </xf>
    <xf numFmtId="164" fontId="10" fillId="5" borderId="23" xfId="1" applyNumberFormat="1" applyFont="1" applyFill="1" applyBorder="1" applyProtection="1">
      <protection locked="0"/>
    </xf>
    <xf numFmtId="164" fontId="10" fillId="5" borderId="23" xfId="1" applyNumberFormat="1" applyFont="1" applyFill="1" applyBorder="1" applyAlignment="1" applyProtection="1">
      <alignment vertical="top"/>
      <protection locked="0"/>
    </xf>
    <xf numFmtId="164" fontId="10" fillId="5" borderId="17" xfId="1" applyNumberFormat="1" applyFont="1" applyFill="1" applyBorder="1" applyAlignment="1" applyProtection="1">
      <alignment vertical="top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0" fontId="0" fillId="0" borderId="48" xfId="0" applyBorder="1"/>
    <xf numFmtId="43" fontId="9" fillId="6" borderId="25" xfId="1" applyFont="1" applyFill="1" applyBorder="1" applyProtection="1">
      <protection locked="0"/>
    </xf>
    <xf numFmtId="43" fontId="9" fillId="0" borderId="25" xfId="1" applyFont="1" applyBorder="1" applyProtection="1">
      <protection locked="0"/>
    </xf>
    <xf numFmtId="43" fontId="9" fillId="0" borderId="37" xfId="1" applyFont="1" applyBorder="1" applyProtection="1">
      <protection locked="0"/>
    </xf>
    <xf numFmtId="0" fontId="0" fillId="0" borderId="37" xfId="0" applyBorder="1"/>
    <xf numFmtId="49" fontId="15" fillId="3" borderId="31" xfId="0" applyNumberFormat="1" applyFont="1" applyFill="1" applyBorder="1" applyAlignment="1" applyProtection="1">
      <alignment vertical="center"/>
      <protection locked="0"/>
    </xf>
    <xf numFmtId="0" fontId="15" fillId="3" borderId="54" xfId="0" applyFont="1" applyFill="1" applyBorder="1" applyAlignment="1">
      <alignment vertical="center"/>
    </xf>
    <xf numFmtId="164" fontId="17" fillId="3" borderId="32" xfId="1" applyNumberFormat="1" applyFont="1" applyFill="1" applyBorder="1" applyAlignment="1" applyProtection="1">
      <alignment vertical="center"/>
      <protection locked="0"/>
    </xf>
    <xf numFmtId="164" fontId="15" fillId="3" borderId="31" xfId="1" applyNumberFormat="1" applyFont="1" applyFill="1" applyBorder="1" applyAlignment="1" applyProtection="1">
      <alignment horizontal="right" vertical="center"/>
      <protection locked="0"/>
    </xf>
    <xf numFmtId="49" fontId="22" fillId="3" borderId="35" xfId="0" applyNumberFormat="1" applyFont="1" applyFill="1" applyBorder="1" applyAlignment="1" applyProtection="1">
      <alignment horizontal="center" vertical="center" wrapText="1"/>
      <protection locked="0"/>
    </xf>
    <xf numFmtId="43" fontId="11" fillId="6" borderId="56" xfId="1" applyFont="1" applyFill="1" applyBorder="1" applyProtection="1">
      <protection locked="0"/>
    </xf>
    <xf numFmtId="43" fontId="0" fillId="0" borderId="17" xfId="1" applyFont="1" applyBorder="1"/>
    <xf numFmtId="43" fontId="0" fillId="0" borderId="52" xfId="1" applyFont="1" applyBorder="1"/>
    <xf numFmtId="0" fontId="15" fillId="3" borderId="54" xfId="0" applyFont="1" applyFill="1" applyBorder="1" applyAlignment="1"/>
    <xf numFmtId="164" fontId="17" fillId="3" borderId="32" xfId="1" applyNumberFormat="1" applyFont="1" applyFill="1" applyBorder="1" applyAlignment="1" applyProtection="1">
      <protection locked="0"/>
    </xf>
    <xf numFmtId="164" fontId="15" fillId="3" borderId="31" xfId="1" applyNumberFormat="1" applyFont="1" applyFill="1" applyBorder="1" applyAlignment="1" applyProtection="1">
      <alignment horizontal="right"/>
      <protection locked="0"/>
    </xf>
    <xf numFmtId="0" fontId="21" fillId="3" borderId="35" xfId="0" applyFont="1" applyFill="1" applyBorder="1" applyAlignment="1"/>
    <xf numFmtId="43" fontId="13" fillId="3" borderId="32" xfId="0" applyNumberFormat="1" applyFont="1" applyFill="1" applyBorder="1" applyAlignment="1">
      <alignment horizontal="center" vertical="center"/>
    </xf>
    <xf numFmtId="43" fontId="13" fillId="3" borderId="2" xfId="0" applyNumberFormat="1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3" fontId="13" fillId="3" borderId="39" xfId="0" applyNumberFormat="1" applyFont="1" applyFill="1" applyBorder="1" applyAlignment="1">
      <alignment vertical="center"/>
    </xf>
    <xf numFmtId="43" fontId="13" fillId="3" borderId="39" xfId="0" applyNumberFormat="1" applyFont="1" applyFill="1" applyBorder="1" applyAlignment="1">
      <alignment horizontal="center" vertical="center"/>
    </xf>
    <xf numFmtId="0" fontId="0" fillId="3" borderId="39" xfId="0" applyFill="1" applyBorder="1"/>
    <xf numFmtId="0" fontId="0" fillId="3" borderId="23" xfId="0" applyFill="1" applyBorder="1"/>
    <xf numFmtId="43" fontId="12" fillId="3" borderId="58" xfId="0" applyNumberFormat="1" applyFont="1" applyFill="1" applyBorder="1" applyAlignment="1">
      <alignment vertical="center"/>
    </xf>
    <xf numFmtId="43" fontId="13" fillId="3" borderId="25" xfId="0" applyNumberFormat="1" applyFont="1" applyFill="1" applyBorder="1" applyAlignment="1">
      <alignment vertical="center"/>
    </xf>
    <xf numFmtId="43" fontId="13" fillId="3" borderId="25" xfId="0" applyNumberFormat="1" applyFont="1" applyFill="1" applyBorder="1" applyAlignment="1">
      <alignment horizontal="center" vertical="center"/>
    </xf>
    <xf numFmtId="0" fontId="0" fillId="3" borderId="25" xfId="0" applyFill="1" applyBorder="1"/>
    <xf numFmtId="0" fontId="0" fillId="3" borderId="32" xfId="0" applyFill="1" applyBorder="1"/>
    <xf numFmtId="43" fontId="12" fillId="3" borderId="59" xfId="0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 applyProtection="1">
      <alignment horizontal="right" vertical="center"/>
      <protection locked="0"/>
    </xf>
    <xf numFmtId="164" fontId="4" fillId="3" borderId="15" xfId="1" applyNumberFormat="1" applyFont="1" applyFill="1" applyBorder="1" applyAlignment="1" applyProtection="1">
      <alignment horizontal="right" vertical="center"/>
      <protection locked="0"/>
    </xf>
    <xf numFmtId="164" fontId="4" fillId="3" borderId="31" xfId="1" applyNumberFormat="1" applyFont="1" applyFill="1" applyBorder="1" applyAlignment="1" applyProtection="1">
      <alignment horizontal="right" vertical="center"/>
      <protection locked="0"/>
    </xf>
    <xf numFmtId="43" fontId="7" fillId="2" borderId="20" xfId="1" applyFont="1" applyFill="1" applyBorder="1" applyAlignment="1" applyProtection="1">
      <alignment vertical="top"/>
      <protection locked="0"/>
    </xf>
    <xf numFmtId="49" fontId="0" fillId="3" borderId="15" xfId="0" applyNumberFormat="1" applyFill="1" applyBorder="1" applyAlignment="1" applyProtection="1">
      <alignment horizontal="left" vertical="center"/>
      <protection locked="0"/>
    </xf>
    <xf numFmtId="0" fontId="0" fillId="3" borderId="24" xfId="0" applyFill="1" applyBorder="1"/>
    <xf numFmtId="0" fontId="0" fillId="3" borderId="17" xfId="0" applyFill="1" applyBorder="1"/>
    <xf numFmtId="0" fontId="0" fillId="3" borderId="52" xfId="0" applyFill="1" applyBorder="1"/>
    <xf numFmtId="0" fontId="0" fillId="3" borderId="38" xfId="0" applyFill="1" applyBorder="1"/>
    <xf numFmtId="49" fontId="0" fillId="3" borderId="19" xfId="0" applyNumberFormat="1" applyFill="1" applyBorder="1" applyAlignment="1" applyProtection="1">
      <alignment horizontal="left" vertical="center"/>
      <protection locked="0"/>
    </xf>
    <xf numFmtId="0" fontId="0" fillId="3" borderId="26" xfId="0" applyFill="1" applyBorder="1"/>
    <xf numFmtId="43" fontId="6" fillId="3" borderId="23" xfId="1" applyFont="1" applyFill="1" applyBorder="1" applyAlignment="1" applyProtection="1">
      <protection locked="0"/>
    </xf>
    <xf numFmtId="43" fontId="6" fillId="3" borderId="20" xfId="1" applyFont="1" applyFill="1" applyBorder="1" applyAlignment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0" fillId="3" borderId="26" xfId="0" applyFill="1" applyBorder="1" applyAlignment="1">
      <alignment vertical="center"/>
    </xf>
    <xf numFmtId="43" fontId="3" fillId="3" borderId="57" xfId="1" applyFont="1" applyFill="1" applyBorder="1" applyAlignment="1" applyProtection="1">
      <alignment horizontal="right" vertical="center"/>
      <protection locked="0"/>
    </xf>
    <xf numFmtId="43" fontId="5" fillId="3" borderId="57" xfId="1" applyFont="1" applyFill="1" applyBorder="1" applyProtection="1">
      <protection locked="0"/>
    </xf>
    <xf numFmtId="43" fontId="6" fillId="3" borderId="23" xfId="1" applyFont="1" applyFill="1" applyBorder="1" applyProtection="1">
      <protection locked="0"/>
    </xf>
    <xf numFmtId="164" fontId="6" fillId="3" borderId="23" xfId="1" applyNumberFormat="1" applyFont="1" applyFill="1" applyBorder="1" applyProtection="1">
      <protection locked="0"/>
    </xf>
    <xf numFmtId="164" fontId="6" fillId="3" borderId="18" xfId="1" applyNumberFormat="1" applyFont="1" applyFill="1" applyBorder="1" applyProtection="1">
      <protection locked="0"/>
    </xf>
    <xf numFmtId="164" fontId="6" fillId="3" borderId="23" xfId="1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vertical="center"/>
      <protection locked="0"/>
    </xf>
    <xf numFmtId="164" fontId="6" fillId="3" borderId="23" xfId="0" applyNumberFormat="1" applyFont="1" applyFill="1" applyBorder="1" applyAlignment="1"/>
    <xf numFmtId="164" fontId="6" fillId="3" borderId="18" xfId="0" applyNumberFormat="1" applyFont="1" applyFill="1" applyBorder="1" applyAlignment="1"/>
    <xf numFmtId="49" fontId="0" fillId="3" borderId="25" xfId="0" applyNumberFormat="1" applyFill="1" applyBorder="1" applyAlignment="1" applyProtection="1">
      <alignment horizontal="center" vertical="center" wrapText="1"/>
      <protection locked="0"/>
    </xf>
    <xf numFmtId="49" fontId="0" fillId="3" borderId="37" xfId="0" applyNumberFormat="1" applyFill="1" applyBorder="1" applyAlignment="1" applyProtection="1">
      <alignment horizontal="center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3" fontId="10" fillId="3" borderId="28" xfId="1" applyFont="1" applyFill="1" applyBorder="1" applyAlignment="1">
      <alignment vertical="center"/>
    </xf>
    <xf numFmtId="43" fontId="9" fillId="3" borderId="52" xfId="1" applyFont="1" applyFill="1" applyBorder="1" applyAlignment="1">
      <alignment vertical="center"/>
    </xf>
    <xf numFmtId="164" fontId="0" fillId="3" borderId="52" xfId="0" applyNumberFormat="1" applyFill="1" applyBorder="1" applyAlignment="1">
      <alignment wrapText="1"/>
    </xf>
    <xf numFmtId="43" fontId="10" fillId="3" borderId="25" xfId="1" applyFont="1" applyFill="1" applyBorder="1" applyAlignment="1">
      <alignment vertical="center"/>
    </xf>
    <xf numFmtId="43" fontId="9" fillId="3" borderId="18" xfId="1" applyFont="1" applyFill="1" applyBorder="1" applyAlignment="1">
      <alignment vertical="center"/>
    </xf>
    <xf numFmtId="164" fontId="0" fillId="3" borderId="18" xfId="0" applyNumberFormat="1" applyFill="1" applyBorder="1" applyAlignment="1">
      <alignment wrapText="1"/>
    </xf>
    <xf numFmtId="0" fontId="0" fillId="3" borderId="24" xfId="0" applyFill="1" applyBorder="1" applyAlignment="1">
      <alignment vertical="center"/>
    </xf>
    <xf numFmtId="49" fontId="0" fillId="3" borderId="30" xfId="0" applyNumberFormat="1" applyFill="1" applyBorder="1" applyAlignment="1" applyProtection="1">
      <alignment horizontal="left" vertical="center"/>
      <protection locked="0"/>
    </xf>
    <xf numFmtId="0" fontId="0" fillId="3" borderId="48" xfId="0" applyFill="1" applyBorder="1"/>
    <xf numFmtId="43" fontId="0" fillId="3" borderId="23" xfId="1" applyFont="1" applyFill="1" applyBorder="1" applyAlignment="1">
      <alignment horizontal="center" vertical="center"/>
    </xf>
    <xf numFmtId="43" fontId="9" fillId="3" borderId="23" xfId="1" applyFont="1" applyFill="1" applyBorder="1" applyAlignment="1">
      <alignment vertical="center"/>
    </xf>
    <xf numFmtId="43" fontId="9" fillId="3" borderId="18" xfId="1" applyFont="1" applyFill="1" applyBorder="1" applyAlignment="1">
      <alignment horizontal="center" vertical="center"/>
    </xf>
    <xf numFmtId="43" fontId="9" fillId="3" borderId="37" xfId="1" applyFont="1" applyFill="1" applyBorder="1" applyAlignment="1">
      <alignment horizontal="center" vertical="center"/>
    </xf>
    <xf numFmtId="0" fontId="0" fillId="3" borderId="37" xfId="0" applyFill="1" applyBorder="1"/>
    <xf numFmtId="49" fontId="3" fillId="3" borderId="15" xfId="0" applyNumberFormat="1" applyFont="1" applyFill="1" applyBorder="1" applyAlignment="1" applyProtection="1">
      <alignment horizontal="left" vertical="center"/>
      <protection locked="0"/>
    </xf>
    <xf numFmtId="49" fontId="3" fillId="3" borderId="24" xfId="0" applyNumberFormat="1" applyFont="1" applyFill="1" applyBorder="1" applyProtection="1">
      <protection locked="0"/>
    </xf>
    <xf numFmtId="164" fontId="6" fillId="3" borderId="17" xfId="1" applyNumberFormat="1" applyFont="1" applyFill="1" applyBorder="1" applyProtection="1">
      <protection locked="0"/>
    </xf>
    <xf numFmtId="164" fontId="6" fillId="3" borderId="15" xfId="1" applyNumberFormat="1" applyFont="1" applyFill="1" applyBorder="1" applyProtection="1">
      <protection locked="0"/>
    </xf>
    <xf numFmtId="49" fontId="3" fillId="3" borderId="19" xfId="0" applyNumberFormat="1" applyFont="1" applyFill="1" applyBorder="1" applyAlignment="1" applyProtection="1">
      <alignment horizontal="left" vertical="center"/>
      <protection locked="0"/>
    </xf>
    <xf numFmtId="49" fontId="3" fillId="3" borderId="26" xfId="0" applyNumberFormat="1" applyFont="1" applyFill="1" applyBorder="1" applyAlignment="1" applyProtection="1">
      <alignment horizontal="left" wrapText="1"/>
      <protection locked="0"/>
    </xf>
    <xf numFmtId="43" fontId="3" fillId="3" borderId="23" xfId="0" applyNumberFormat="1" applyFont="1" applyFill="1" applyBorder="1" applyAlignment="1">
      <alignment vertical="top"/>
    </xf>
    <xf numFmtId="43" fontId="3" fillId="3" borderId="19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 applyProtection="1">
      <alignment horizontal="left" vertical="center" wrapText="1"/>
      <protection locked="0"/>
    </xf>
    <xf numFmtId="164" fontId="6" fillId="3" borderId="23" xfId="1" applyNumberFormat="1" applyFont="1" applyFill="1" applyBorder="1" applyAlignment="1" applyProtection="1">
      <alignment vertical="top"/>
      <protection locked="0"/>
    </xf>
    <xf numFmtId="164" fontId="6" fillId="3" borderId="19" xfId="1" applyNumberFormat="1" applyFont="1" applyFill="1" applyBorder="1" applyAlignment="1" applyProtection="1">
      <alignment horizontal="right" vertical="top"/>
      <protection locked="0"/>
    </xf>
    <xf numFmtId="49" fontId="7" fillId="3" borderId="15" xfId="0" applyNumberFormat="1" applyFont="1" applyFill="1" applyBorder="1" applyAlignment="1" applyProtection="1">
      <alignment horizontal="left" vertical="center"/>
      <protection locked="0"/>
    </xf>
    <xf numFmtId="49" fontId="7" fillId="3" borderId="24" xfId="0" applyNumberFormat="1" applyFont="1" applyFill="1" applyBorder="1" applyProtection="1">
      <protection locked="0"/>
    </xf>
    <xf numFmtId="49" fontId="7" fillId="3" borderId="19" xfId="0" applyNumberFormat="1" applyFont="1" applyFill="1" applyBorder="1" applyAlignment="1" applyProtection="1">
      <alignment horizontal="left" vertical="center"/>
      <protection locked="0"/>
    </xf>
    <xf numFmtId="49" fontId="7" fillId="3" borderId="26" xfId="0" applyNumberFormat="1" applyFont="1" applyFill="1" applyBorder="1" applyProtection="1">
      <protection locked="0"/>
    </xf>
    <xf numFmtId="0" fontId="0" fillId="3" borderId="48" xfId="0" applyFill="1" applyBorder="1" applyAlignment="1">
      <alignment vertical="center" wrapText="1"/>
    </xf>
    <xf numFmtId="164" fontId="0" fillId="3" borderId="21" xfId="0" applyNumberFormat="1" applyFill="1" applyBorder="1" applyAlignment="1">
      <alignment wrapText="1"/>
    </xf>
    <xf numFmtId="0" fontId="15" fillId="3" borderId="51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3" fontId="16" fillId="3" borderId="60" xfId="1" applyFont="1" applyFill="1" applyBorder="1" applyAlignment="1" applyProtection="1">
      <alignment horizontal="right" vertical="center"/>
      <protection locked="0"/>
    </xf>
    <xf numFmtId="43" fontId="17" fillId="3" borderId="8" xfId="1" applyFont="1" applyFill="1" applyBorder="1" applyAlignment="1" applyProtection="1">
      <alignment horizontal="right" vertical="center"/>
      <protection locked="0"/>
    </xf>
    <xf numFmtId="164" fontId="17" fillId="3" borderId="8" xfId="1" applyNumberFormat="1" applyFont="1" applyFill="1" applyBorder="1" applyAlignment="1" applyProtection="1">
      <alignment horizontal="right" vertical="center"/>
      <protection locked="0"/>
    </xf>
    <xf numFmtId="164" fontId="15" fillId="3" borderId="9" xfId="1" applyNumberFormat="1" applyFont="1" applyFill="1" applyBorder="1" applyAlignment="1" applyProtection="1">
      <alignment horizontal="right" vertical="center"/>
      <protection locked="0"/>
    </xf>
    <xf numFmtId="49" fontId="22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3" fontId="18" fillId="2" borderId="61" xfId="1" applyFont="1" applyFill="1" applyBorder="1" applyAlignment="1" applyProtection="1">
      <alignment vertical="center"/>
      <protection locked="0"/>
    </xf>
    <xf numFmtId="43" fontId="3" fillId="3" borderId="36" xfId="1" applyFont="1" applyFill="1" applyBorder="1" applyAlignment="1" applyProtection="1">
      <alignment horizontal="center" vertical="center"/>
      <protection locked="0"/>
    </xf>
    <xf numFmtId="43" fontId="0" fillId="3" borderId="8" xfId="1" applyFont="1" applyFill="1" applyBorder="1" applyAlignment="1">
      <alignment horizontal="center" vertical="center"/>
    </xf>
    <xf numFmtId="43" fontId="9" fillId="3" borderId="8" xfId="1" applyFont="1" applyFill="1" applyBorder="1" applyAlignment="1">
      <alignment vertical="center"/>
    </xf>
    <xf numFmtId="43" fontId="5" fillId="3" borderId="57" xfId="1" applyFont="1" applyFill="1" applyBorder="1" applyAlignment="1" applyProtection="1">
      <protection locked="0"/>
    </xf>
    <xf numFmtId="43" fontId="7" fillId="2" borderId="56" xfId="1" applyFont="1" applyFill="1" applyBorder="1" applyAlignment="1" applyProtection="1">
      <protection locked="0"/>
    </xf>
    <xf numFmtId="164" fontId="16" fillId="3" borderId="33" xfId="1" applyNumberFormat="1" applyFont="1" applyFill="1" applyBorder="1" applyAlignment="1" applyProtection="1">
      <protection locked="0"/>
    </xf>
    <xf numFmtId="43" fontId="0" fillId="3" borderId="60" xfId="1" applyFont="1" applyFill="1" applyBorder="1" applyAlignment="1">
      <alignment horizontal="center" vertical="center"/>
    </xf>
    <xf numFmtId="164" fontId="16" fillId="3" borderId="33" xfId="1" applyNumberFormat="1" applyFont="1" applyFill="1" applyBorder="1" applyAlignment="1" applyProtection="1">
      <alignment vertical="center"/>
      <protection locked="0"/>
    </xf>
    <xf numFmtId="164" fontId="5" fillId="3" borderId="56" xfId="1" applyNumberFormat="1" applyFont="1" applyFill="1" applyBorder="1" applyProtection="1">
      <protection locked="0"/>
    </xf>
    <xf numFmtId="164" fontId="11" fillId="5" borderId="57" xfId="1" applyNumberFormat="1" applyFont="1" applyFill="1" applyBorder="1" applyProtection="1">
      <protection locked="0"/>
    </xf>
    <xf numFmtId="164" fontId="5" fillId="3" borderId="57" xfId="1" applyNumberFormat="1" applyFont="1" applyFill="1" applyBorder="1" applyAlignment="1" applyProtection="1">
      <alignment vertical="top"/>
      <protection locked="0"/>
    </xf>
    <xf numFmtId="164" fontId="2" fillId="5" borderId="57" xfId="1" applyNumberFormat="1" applyFont="1" applyFill="1" applyBorder="1" applyAlignment="1" applyProtection="1">
      <alignment vertical="top"/>
      <protection locked="0"/>
    </xf>
    <xf numFmtId="164" fontId="2" fillId="5" borderId="56" xfId="1" applyNumberFormat="1" applyFont="1" applyFill="1" applyBorder="1" applyAlignment="1" applyProtection="1">
      <alignment vertical="top"/>
      <protection locked="0"/>
    </xf>
    <xf numFmtId="164" fontId="11" fillId="5" borderId="57" xfId="1" applyNumberFormat="1" applyFont="1" applyFill="1" applyBorder="1" applyAlignment="1" applyProtection="1">
      <alignment vertical="top"/>
      <protection locked="0"/>
    </xf>
    <xf numFmtId="164" fontId="11" fillId="5" borderId="40" xfId="1" applyNumberFormat="1" applyFont="1" applyFill="1" applyBorder="1" applyAlignment="1" applyProtection="1">
      <alignment vertical="top"/>
      <protection locked="0"/>
    </xf>
    <xf numFmtId="43" fontId="18" fillId="3" borderId="17" xfId="1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3" fontId="18" fillId="3" borderId="16" xfId="1" applyFont="1" applyFill="1" applyBorder="1" applyAlignment="1">
      <alignment horizontal="center" vertical="center"/>
    </xf>
    <xf numFmtId="43" fontId="18" fillId="0" borderId="16" xfId="1" applyFont="1" applyBorder="1" applyAlignment="1">
      <alignment horizontal="center" vertical="center"/>
    </xf>
    <xf numFmtId="43" fontId="7" fillId="2" borderId="16" xfId="1" applyFont="1" applyFill="1" applyBorder="1" applyAlignment="1" applyProtection="1">
      <alignment vertical="top"/>
      <protection locked="0"/>
    </xf>
    <xf numFmtId="43" fontId="7" fillId="2" borderId="29" xfId="1" applyFont="1" applyFill="1" applyBorder="1" applyAlignment="1" applyProtection="1">
      <alignment vertical="top"/>
      <protection locked="0"/>
    </xf>
    <xf numFmtId="43" fontId="6" fillId="2" borderId="20" xfId="1" applyFont="1" applyFill="1" applyBorder="1" applyAlignment="1" applyProtection="1">
      <alignment vertical="center"/>
      <protection locked="0"/>
    </xf>
    <xf numFmtId="43" fontId="6" fillId="2" borderId="16" xfId="1" applyFont="1" applyFill="1" applyBorder="1" applyAlignment="1"/>
    <xf numFmtId="43" fontId="6" fillId="2" borderId="20" xfId="1" applyFont="1" applyFill="1" applyBorder="1" applyProtection="1">
      <protection locked="0"/>
    </xf>
    <xf numFmtId="43" fontId="6" fillId="3" borderId="20" xfId="1" applyFont="1" applyFill="1" applyBorder="1" applyProtection="1">
      <protection locked="0"/>
    </xf>
    <xf numFmtId="43" fontId="7" fillId="0" borderId="20" xfId="1" applyFont="1" applyBorder="1" applyAlignment="1" applyProtection="1">
      <alignment horizontal="center" vertical="center"/>
      <protection locked="0"/>
    </xf>
    <xf numFmtId="43" fontId="3" fillId="3" borderId="5" xfId="1" applyFont="1" applyFill="1" applyBorder="1" applyAlignment="1" applyProtection="1">
      <alignment horizontal="center" vertical="center"/>
      <protection locked="0"/>
    </xf>
    <xf numFmtId="43" fontId="17" fillId="3" borderId="53" xfId="1" applyFont="1" applyFill="1" applyBorder="1" applyAlignment="1" applyProtection="1">
      <alignment horizontal="right" vertical="center"/>
      <protection locked="0"/>
    </xf>
    <xf numFmtId="43" fontId="7" fillId="4" borderId="27" xfId="1" applyFont="1" applyFill="1" applyBorder="1" applyAlignment="1">
      <alignment vertical="center"/>
    </xf>
    <xf numFmtId="43" fontId="7" fillId="4" borderId="29" xfId="1" applyFont="1" applyFill="1" applyBorder="1" applyAlignment="1">
      <alignment vertical="center"/>
    </xf>
    <xf numFmtId="43" fontId="0" fillId="3" borderId="20" xfId="1" applyFont="1" applyFill="1" applyBorder="1" applyAlignment="1">
      <alignment horizontal="center" vertical="center"/>
    </xf>
    <xf numFmtId="43" fontId="0" fillId="3" borderId="6" xfId="1" applyFont="1" applyFill="1" applyBorder="1" applyAlignment="1">
      <alignment horizontal="center" vertical="center"/>
    </xf>
    <xf numFmtId="164" fontId="17" fillId="3" borderId="53" xfId="1" applyNumberFormat="1" applyFont="1" applyFill="1" applyBorder="1" applyAlignment="1" applyProtection="1">
      <protection locked="0"/>
    </xf>
    <xf numFmtId="43" fontId="9" fillId="6" borderId="20" xfId="1" applyFont="1" applyFill="1" applyBorder="1" applyProtection="1">
      <protection locked="0"/>
    </xf>
    <xf numFmtId="43" fontId="9" fillId="6" borderId="29" xfId="1" applyFont="1" applyFill="1" applyBorder="1" applyProtection="1">
      <protection locked="0"/>
    </xf>
    <xf numFmtId="164" fontId="17" fillId="3" borderId="53" xfId="1" applyNumberFormat="1" applyFont="1" applyFill="1" applyBorder="1" applyAlignment="1" applyProtection="1">
      <alignment vertical="center"/>
      <protection locked="0"/>
    </xf>
    <xf numFmtId="164" fontId="6" fillId="3" borderId="16" xfId="1" applyNumberFormat="1" applyFont="1" applyFill="1" applyBorder="1" applyProtection="1">
      <protection locked="0"/>
    </xf>
    <xf numFmtId="164" fontId="10" fillId="5" borderId="20" xfId="1" applyNumberFormat="1" applyFont="1" applyFill="1" applyBorder="1" applyProtection="1">
      <protection locked="0"/>
    </xf>
    <xf numFmtId="164" fontId="6" fillId="3" borderId="20" xfId="1" applyNumberFormat="1" applyFont="1" applyFill="1" applyBorder="1" applyAlignment="1" applyProtection="1">
      <alignment vertical="top"/>
      <protection locked="0"/>
    </xf>
    <xf numFmtId="164" fontId="10" fillId="5" borderId="20" xfId="1" applyNumberFormat="1" applyFont="1" applyFill="1" applyBorder="1" applyAlignment="1" applyProtection="1">
      <alignment vertical="top"/>
      <protection locked="0"/>
    </xf>
    <xf numFmtId="164" fontId="10" fillId="5" borderId="16" xfId="1" applyNumberFormat="1" applyFont="1" applyFill="1" applyBorder="1" applyAlignment="1" applyProtection="1">
      <alignment vertical="top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43" fontId="3" fillId="2" borderId="56" xfId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3" borderId="5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8C90-1FE2-4E69-B1C3-1B871BE71F95}">
  <dimension ref="A1:I72"/>
  <sheetViews>
    <sheetView tabSelected="1" topLeftCell="A40" zoomScaleNormal="100" workbookViewId="0">
      <selection activeCell="F7" sqref="F7"/>
    </sheetView>
  </sheetViews>
  <sheetFormatPr defaultRowHeight="15" x14ac:dyDescent="0.25"/>
  <cols>
    <col min="1" max="1" width="8.140625" customWidth="1"/>
    <col min="2" max="2" width="41.5703125" customWidth="1"/>
    <col min="3" max="3" width="21.5703125" customWidth="1"/>
    <col min="4" max="6" width="21.28515625" customWidth="1"/>
    <col min="7" max="7" width="23.5703125" customWidth="1"/>
    <col min="8" max="8" width="29.28515625" customWidth="1"/>
    <col min="9" max="9" width="36.7109375" customWidth="1"/>
  </cols>
  <sheetData>
    <row r="1" spans="1:9" ht="45.75" customHeight="1" x14ac:dyDescent="0.25">
      <c r="A1" s="255" t="s">
        <v>123</v>
      </c>
      <c r="B1" s="256"/>
      <c r="C1" s="256"/>
      <c r="D1" s="256"/>
      <c r="E1" s="256"/>
      <c r="F1" s="256"/>
      <c r="G1" s="256"/>
      <c r="H1" s="256"/>
      <c r="I1" s="256"/>
    </row>
    <row r="2" spans="1:9" ht="76.5" customHeight="1" thickBot="1" x14ac:dyDescent="0.3">
      <c r="A2" s="271" t="s">
        <v>118</v>
      </c>
      <c r="B2" s="271"/>
      <c r="C2" s="271"/>
      <c r="D2" s="271"/>
      <c r="E2" s="271"/>
      <c r="F2" s="271"/>
      <c r="G2" s="271"/>
      <c r="H2" s="271"/>
      <c r="I2" s="271"/>
    </row>
    <row r="3" spans="1:9" ht="33.75" customHeight="1" thickBot="1" x14ac:dyDescent="0.3">
      <c r="A3" s="275" t="s">
        <v>0</v>
      </c>
      <c r="B3" s="272" t="s">
        <v>1</v>
      </c>
      <c r="C3" s="260" t="s">
        <v>107</v>
      </c>
      <c r="D3" s="261"/>
      <c r="E3" s="261"/>
      <c r="F3" s="261"/>
      <c r="G3" s="261"/>
      <c r="H3" s="262"/>
      <c r="I3" s="252" t="s">
        <v>2</v>
      </c>
    </row>
    <row r="4" spans="1:9" ht="45" customHeight="1" x14ac:dyDescent="0.25">
      <c r="A4" s="276"/>
      <c r="B4" s="273"/>
      <c r="C4" s="265" t="s">
        <v>99</v>
      </c>
      <c r="D4" s="267" t="s">
        <v>100</v>
      </c>
      <c r="E4" s="263" t="s">
        <v>108</v>
      </c>
      <c r="F4" s="264"/>
      <c r="G4" s="248" t="s">
        <v>106</v>
      </c>
      <c r="H4" s="250" t="s">
        <v>111</v>
      </c>
      <c r="I4" s="253"/>
    </row>
    <row r="5" spans="1:9" ht="16.5" customHeight="1" thickBot="1" x14ac:dyDescent="0.3">
      <c r="A5" s="277"/>
      <c r="B5" s="274"/>
      <c r="C5" s="266"/>
      <c r="D5" s="268"/>
      <c r="E5" s="191" t="s">
        <v>109</v>
      </c>
      <c r="F5" s="209" t="s">
        <v>110</v>
      </c>
      <c r="G5" s="249"/>
      <c r="H5" s="251"/>
      <c r="I5" s="254"/>
    </row>
    <row r="6" spans="1:9" ht="16.5" thickTop="1" thickBot="1" x14ac:dyDescent="0.3">
      <c r="A6" s="189">
        <v>1</v>
      </c>
      <c r="B6" s="190">
        <v>2</v>
      </c>
      <c r="C6" s="191">
        <v>3</v>
      </c>
      <c r="D6" s="2">
        <v>4</v>
      </c>
      <c r="E6" s="191">
        <v>5</v>
      </c>
      <c r="F6" s="1">
        <v>6</v>
      </c>
      <c r="G6" s="2">
        <v>7</v>
      </c>
      <c r="H6" s="3">
        <v>8</v>
      </c>
      <c r="I6" s="22">
        <v>9</v>
      </c>
    </row>
    <row r="7" spans="1:9" s="34" customFormat="1" ht="17.25" thickTop="1" thickBot="1" x14ac:dyDescent="0.3">
      <c r="A7" s="182">
        <v>1</v>
      </c>
      <c r="B7" s="183" t="s">
        <v>3</v>
      </c>
      <c r="C7" s="184">
        <f>SUM(C8+C9+C13+C14+C15+C16+C17+C26)</f>
        <v>7</v>
      </c>
      <c r="D7" s="185">
        <f>SUM(D8+D9+D13+D14+D15+D16+D17+D26)</f>
        <v>12</v>
      </c>
      <c r="E7" s="184">
        <f>SUM(E8+E9+E13+E14+E15+E16+E17+E26)</f>
        <v>7</v>
      </c>
      <c r="F7" s="185">
        <f>SUM(F8+F9+F13+F14+F15+F16+F17+F26)</f>
        <v>12</v>
      </c>
      <c r="G7" s="186"/>
      <c r="H7" s="187">
        <f>SUM(C7:D7)</f>
        <v>19</v>
      </c>
      <c r="I7" s="188"/>
    </row>
    <row r="8" spans="1:9" x14ac:dyDescent="0.25">
      <c r="A8" s="127" t="s">
        <v>4</v>
      </c>
      <c r="B8" s="128" t="s">
        <v>5</v>
      </c>
      <c r="C8" s="237">
        <v>1</v>
      </c>
      <c r="D8" s="208">
        <v>0</v>
      </c>
      <c r="E8" s="237">
        <v>1</v>
      </c>
      <c r="F8" s="210">
        <v>0</v>
      </c>
      <c r="G8" s="129"/>
      <c r="H8" s="130"/>
      <c r="I8" s="131"/>
    </row>
    <row r="9" spans="1:9" x14ac:dyDescent="0.25">
      <c r="A9" s="132" t="s">
        <v>6</v>
      </c>
      <c r="B9" s="133" t="s">
        <v>7</v>
      </c>
      <c r="C9" s="196">
        <f>SUM(C10:C12)</f>
        <v>1</v>
      </c>
      <c r="D9" s="134">
        <f>SUM(D10:D12)</f>
        <v>2</v>
      </c>
      <c r="E9" s="196">
        <f>SUM(E10:E12)</f>
        <v>1</v>
      </c>
      <c r="F9" s="135">
        <f>SUM(F10:F12)</f>
        <v>2</v>
      </c>
      <c r="G9" s="116"/>
      <c r="H9" s="136"/>
      <c r="I9" s="137"/>
    </row>
    <row r="10" spans="1:9" x14ac:dyDescent="0.25">
      <c r="A10" s="176" t="s">
        <v>8</v>
      </c>
      <c r="B10" s="177" t="s">
        <v>9</v>
      </c>
      <c r="C10" s="197">
        <v>1</v>
      </c>
      <c r="D10" s="36" t="s">
        <v>98</v>
      </c>
      <c r="E10" s="197">
        <v>1</v>
      </c>
      <c r="F10" s="211" t="s">
        <v>98</v>
      </c>
      <c r="G10" s="8"/>
      <c r="H10" s="41"/>
      <c r="I10" s="5"/>
    </row>
    <row r="11" spans="1:9" x14ac:dyDescent="0.25">
      <c r="A11" s="178" t="s">
        <v>10</v>
      </c>
      <c r="B11" s="179" t="s">
        <v>11</v>
      </c>
      <c r="C11" s="37" t="s">
        <v>98</v>
      </c>
      <c r="D11" s="73">
        <v>1</v>
      </c>
      <c r="E11" s="37" t="s">
        <v>98</v>
      </c>
      <c r="F11" s="212">
        <v>1</v>
      </c>
      <c r="G11" s="24"/>
      <c r="H11" s="42"/>
      <c r="I11" s="5"/>
    </row>
    <row r="12" spans="1:9" x14ac:dyDescent="0.25">
      <c r="A12" s="178" t="s">
        <v>12</v>
      </c>
      <c r="B12" s="179" t="s">
        <v>13</v>
      </c>
      <c r="C12" s="37" t="s">
        <v>98</v>
      </c>
      <c r="D12" s="74">
        <v>1</v>
      </c>
      <c r="E12" s="37" t="s">
        <v>98</v>
      </c>
      <c r="F12" s="213">
        <v>1</v>
      </c>
      <c r="G12" s="24"/>
      <c r="H12" s="42"/>
      <c r="I12" s="5"/>
    </row>
    <row r="13" spans="1:9" ht="30" x14ac:dyDescent="0.25">
      <c r="A13" s="132" t="s">
        <v>14</v>
      </c>
      <c r="B13" s="138" t="s">
        <v>15</v>
      </c>
      <c r="C13" s="75">
        <v>1</v>
      </c>
      <c r="D13" s="76">
        <v>1</v>
      </c>
      <c r="E13" s="75">
        <v>1</v>
      </c>
      <c r="F13" s="214">
        <v>1</v>
      </c>
      <c r="G13" s="144"/>
      <c r="H13" s="145"/>
      <c r="I13" s="181" t="s">
        <v>102</v>
      </c>
    </row>
    <row r="14" spans="1:9" ht="30" x14ac:dyDescent="0.25">
      <c r="A14" s="132" t="s">
        <v>16</v>
      </c>
      <c r="B14" s="138" t="s">
        <v>17</v>
      </c>
      <c r="C14" s="75">
        <v>1</v>
      </c>
      <c r="D14" s="76">
        <v>1</v>
      </c>
      <c r="E14" s="75">
        <v>1</v>
      </c>
      <c r="F14" s="214">
        <v>1</v>
      </c>
      <c r="G14" s="144"/>
      <c r="H14" s="145"/>
      <c r="I14" s="181" t="s">
        <v>103</v>
      </c>
    </row>
    <row r="15" spans="1:9" x14ac:dyDescent="0.25">
      <c r="A15" s="132" t="s">
        <v>18</v>
      </c>
      <c r="B15" s="133" t="s">
        <v>19</v>
      </c>
      <c r="C15" s="139">
        <v>0</v>
      </c>
      <c r="D15" s="77">
        <v>1</v>
      </c>
      <c r="E15" s="139">
        <v>0</v>
      </c>
      <c r="F15" s="215">
        <v>1</v>
      </c>
      <c r="G15" s="146"/>
      <c r="H15" s="147"/>
      <c r="I15" s="137"/>
    </row>
    <row r="16" spans="1:9" x14ac:dyDescent="0.25">
      <c r="A16" s="132" t="s">
        <v>20</v>
      </c>
      <c r="B16" s="133" t="s">
        <v>21</v>
      </c>
      <c r="C16" s="139">
        <v>0</v>
      </c>
      <c r="D16" s="78">
        <v>1</v>
      </c>
      <c r="E16" s="139">
        <v>0</v>
      </c>
      <c r="F16" s="216">
        <v>1</v>
      </c>
      <c r="G16" s="142"/>
      <c r="H16" s="143"/>
      <c r="I16" s="137"/>
    </row>
    <row r="17" spans="1:9" x14ac:dyDescent="0.25">
      <c r="A17" s="132" t="s">
        <v>22</v>
      </c>
      <c r="B17" s="133" t="s">
        <v>23</v>
      </c>
      <c r="C17" s="140">
        <f>SUM(C18:C25)</f>
        <v>2</v>
      </c>
      <c r="D17" s="141">
        <f>SUM(D18:D25)</f>
        <v>6</v>
      </c>
      <c r="E17" s="140">
        <f>SUM(E18:E25)</f>
        <v>2</v>
      </c>
      <c r="F17" s="217">
        <f>SUM(F18:F25)</f>
        <v>6</v>
      </c>
      <c r="G17" s="142"/>
      <c r="H17" s="143"/>
      <c r="I17" s="137"/>
    </row>
    <row r="18" spans="1:9" x14ac:dyDescent="0.25">
      <c r="A18" s="178" t="s">
        <v>24</v>
      </c>
      <c r="B18" s="179" t="s">
        <v>25</v>
      </c>
      <c r="C18" s="38" t="s">
        <v>98</v>
      </c>
      <c r="D18" s="74">
        <v>1</v>
      </c>
      <c r="E18" s="38" t="s">
        <v>98</v>
      </c>
      <c r="F18" s="213">
        <v>1</v>
      </c>
      <c r="G18" s="40"/>
      <c r="H18" s="43"/>
      <c r="I18" s="5"/>
    </row>
    <row r="19" spans="1:9" x14ac:dyDescent="0.25">
      <c r="A19" s="178" t="s">
        <v>26</v>
      </c>
      <c r="B19" s="179" t="s">
        <v>27</v>
      </c>
      <c r="C19" s="38" t="s">
        <v>98</v>
      </c>
      <c r="D19" s="74">
        <v>1</v>
      </c>
      <c r="E19" s="38" t="s">
        <v>98</v>
      </c>
      <c r="F19" s="213">
        <v>1</v>
      </c>
      <c r="G19" s="40"/>
      <c r="H19" s="43"/>
      <c r="I19" s="5"/>
    </row>
    <row r="20" spans="1:9" x14ac:dyDescent="0.25">
      <c r="A20" s="178" t="s">
        <v>28</v>
      </c>
      <c r="B20" s="179" t="s">
        <v>29</v>
      </c>
      <c r="C20" s="38" t="s">
        <v>98</v>
      </c>
      <c r="D20" s="74">
        <v>1</v>
      </c>
      <c r="E20" s="38" t="s">
        <v>98</v>
      </c>
      <c r="F20" s="213">
        <v>1</v>
      </c>
      <c r="G20" s="40"/>
      <c r="H20" s="43"/>
      <c r="I20" s="5"/>
    </row>
    <row r="21" spans="1:9" x14ac:dyDescent="0.25">
      <c r="A21" s="178" t="s">
        <v>30</v>
      </c>
      <c r="B21" s="179" t="s">
        <v>31</v>
      </c>
      <c r="C21" s="38" t="s">
        <v>98</v>
      </c>
      <c r="D21" s="74">
        <v>1</v>
      </c>
      <c r="E21" s="38" t="s">
        <v>98</v>
      </c>
      <c r="F21" s="213">
        <v>1</v>
      </c>
      <c r="G21" s="40"/>
      <c r="H21" s="43"/>
      <c r="I21" s="5"/>
    </row>
    <row r="22" spans="1:9" x14ac:dyDescent="0.25">
      <c r="A22" s="178" t="s">
        <v>32</v>
      </c>
      <c r="B22" s="179" t="s">
        <v>33</v>
      </c>
      <c r="C22" s="38" t="s">
        <v>98</v>
      </c>
      <c r="D22" s="79">
        <v>1</v>
      </c>
      <c r="E22" s="38" t="s">
        <v>98</v>
      </c>
      <c r="F22" s="126">
        <v>1</v>
      </c>
      <c r="G22" s="40"/>
      <c r="H22" s="43"/>
      <c r="I22" s="5"/>
    </row>
    <row r="23" spans="1:9" x14ac:dyDescent="0.25">
      <c r="A23" s="178" t="s">
        <v>34</v>
      </c>
      <c r="B23" s="179" t="s">
        <v>35</v>
      </c>
      <c r="C23" s="38" t="s">
        <v>98</v>
      </c>
      <c r="D23" s="73">
        <v>1</v>
      </c>
      <c r="E23" s="38" t="s">
        <v>98</v>
      </c>
      <c r="F23" s="212">
        <v>1</v>
      </c>
      <c r="G23" s="24"/>
      <c r="H23" s="42"/>
      <c r="I23" s="5"/>
    </row>
    <row r="24" spans="1:9" x14ac:dyDescent="0.25">
      <c r="A24" s="178" t="s">
        <v>36</v>
      </c>
      <c r="B24" s="179" t="s">
        <v>37</v>
      </c>
      <c r="C24" s="80">
        <v>1</v>
      </c>
      <c r="D24" s="39" t="s">
        <v>98</v>
      </c>
      <c r="E24" s="80">
        <v>1</v>
      </c>
      <c r="F24" s="218" t="s">
        <v>98</v>
      </c>
      <c r="G24" s="9"/>
      <c r="H24" s="44"/>
      <c r="I24" s="5"/>
    </row>
    <row r="25" spans="1:9" x14ac:dyDescent="0.25">
      <c r="A25" s="178" t="s">
        <v>38</v>
      </c>
      <c r="B25" s="179" t="s">
        <v>39</v>
      </c>
      <c r="C25" s="80">
        <v>1</v>
      </c>
      <c r="D25" s="39" t="s">
        <v>98</v>
      </c>
      <c r="E25" s="80">
        <v>1</v>
      </c>
      <c r="F25" s="218" t="s">
        <v>98</v>
      </c>
      <c r="G25" s="32"/>
      <c r="H25" s="45"/>
      <c r="I25" s="23"/>
    </row>
    <row r="26" spans="1:9" ht="58.5" customHeight="1" thickBot="1" x14ac:dyDescent="0.3">
      <c r="A26" s="158" t="s">
        <v>40</v>
      </c>
      <c r="B26" s="180" t="s">
        <v>101</v>
      </c>
      <c r="C26" s="192">
        <v>1</v>
      </c>
      <c r="D26" s="193">
        <v>0</v>
      </c>
      <c r="E26" s="192">
        <v>1</v>
      </c>
      <c r="F26" s="219">
        <v>0</v>
      </c>
      <c r="G26" s="148"/>
      <c r="H26" s="149"/>
      <c r="I26" s="150"/>
    </row>
    <row r="27" spans="1:9" s="34" customFormat="1" ht="16.5" thickBot="1" x14ac:dyDescent="0.3">
      <c r="A27" s="81" t="s">
        <v>41</v>
      </c>
      <c r="B27" s="67" t="s">
        <v>42</v>
      </c>
      <c r="C27" s="68">
        <f>SUM(C28:C31)</f>
        <v>4</v>
      </c>
      <c r="D27" s="69">
        <f>SUM(D28:D31)</f>
        <v>2</v>
      </c>
      <c r="E27" s="68">
        <f>SUM(E28:E31)</f>
        <v>4</v>
      </c>
      <c r="F27" s="220">
        <f>SUM(F28:F31)</f>
        <v>2</v>
      </c>
      <c r="G27" s="70"/>
      <c r="H27" s="71">
        <f>SUM(C27:D27)</f>
        <v>6</v>
      </c>
      <c r="I27" s="72"/>
    </row>
    <row r="28" spans="1:9" ht="135" x14ac:dyDescent="0.25">
      <c r="A28" s="127" t="s">
        <v>43</v>
      </c>
      <c r="B28" s="157" t="s">
        <v>45</v>
      </c>
      <c r="C28" s="82">
        <v>1</v>
      </c>
      <c r="D28" s="83">
        <v>1</v>
      </c>
      <c r="E28" s="82">
        <v>1</v>
      </c>
      <c r="F28" s="221">
        <v>1</v>
      </c>
      <c r="G28" s="151"/>
      <c r="H28" s="152"/>
      <c r="I28" s="153" t="s">
        <v>104</v>
      </c>
    </row>
    <row r="29" spans="1:9" ht="135" x14ac:dyDescent="0.25">
      <c r="A29" s="132" t="s">
        <v>44</v>
      </c>
      <c r="B29" s="138" t="s">
        <v>47</v>
      </c>
      <c r="C29" s="84">
        <v>1</v>
      </c>
      <c r="D29" s="85">
        <v>1</v>
      </c>
      <c r="E29" s="84">
        <v>1</v>
      </c>
      <c r="F29" s="222">
        <v>1</v>
      </c>
      <c r="G29" s="154"/>
      <c r="H29" s="155"/>
      <c r="I29" s="156" t="s">
        <v>105</v>
      </c>
    </row>
    <row r="30" spans="1:9" x14ac:dyDescent="0.25">
      <c r="A30" s="132" t="s">
        <v>46</v>
      </c>
      <c r="B30" s="133" t="s">
        <v>49</v>
      </c>
      <c r="C30" s="86">
        <v>1</v>
      </c>
      <c r="D30" s="160" t="s">
        <v>98</v>
      </c>
      <c r="E30" s="86">
        <v>1</v>
      </c>
      <c r="F30" s="223" t="s">
        <v>98</v>
      </c>
      <c r="G30" s="161"/>
      <c r="H30" s="162"/>
      <c r="I30" s="136"/>
    </row>
    <row r="31" spans="1:9" ht="15.75" thickBot="1" x14ac:dyDescent="0.3">
      <c r="A31" s="158" t="s">
        <v>48</v>
      </c>
      <c r="B31" s="159" t="s">
        <v>50</v>
      </c>
      <c r="C31" s="87">
        <v>1</v>
      </c>
      <c r="D31" s="194" t="s">
        <v>98</v>
      </c>
      <c r="E31" s="87">
        <v>1</v>
      </c>
      <c r="F31" s="224" t="s">
        <v>98</v>
      </c>
      <c r="G31" s="195"/>
      <c r="H31" s="163"/>
      <c r="I31" s="164"/>
    </row>
    <row r="32" spans="1:9" ht="16.5" thickBot="1" x14ac:dyDescent="0.3">
      <c r="A32" s="81" t="s">
        <v>51</v>
      </c>
      <c r="B32" s="106" t="s">
        <v>52</v>
      </c>
      <c r="C32" s="198">
        <f t="shared" ref="C32:F32" si="0">SUM(C33:C35)</f>
        <v>1</v>
      </c>
      <c r="D32" s="107">
        <f t="shared" si="0"/>
        <v>2</v>
      </c>
      <c r="E32" s="198">
        <f t="shared" si="0"/>
        <v>1</v>
      </c>
      <c r="F32" s="225">
        <f t="shared" si="0"/>
        <v>2</v>
      </c>
      <c r="G32" s="107"/>
      <c r="H32" s="108">
        <f>SUM(C32:D32)</f>
        <v>3</v>
      </c>
      <c r="I32" s="109"/>
    </row>
    <row r="33" spans="1:9" x14ac:dyDescent="0.25">
      <c r="A33" s="30" t="s">
        <v>53</v>
      </c>
      <c r="B33" s="33" t="s">
        <v>54</v>
      </c>
      <c r="C33" s="103">
        <v>1</v>
      </c>
      <c r="D33" s="39" t="s">
        <v>98</v>
      </c>
      <c r="E33" s="103">
        <v>1</v>
      </c>
      <c r="F33" s="218" t="s">
        <v>98</v>
      </c>
      <c r="G33" s="104"/>
      <c r="H33" s="105"/>
      <c r="I33" s="31"/>
    </row>
    <row r="34" spans="1:9" x14ac:dyDescent="0.25">
      <c r="A34" s="4" t="s">
        <v>55</v>
      </c>
      <c r="B34" s="27" t="s">
        <v>56</v>
      </c>
      <c r="C34" s="38" t="s">
        <v>98</v>
      </c>
      <c r="D34" s="88">
        <v>1</v>
      </c>
      <c r="E34" s="38" t="s">
        <v>98</v>
      </c>
      <c r="F34" s="226">
        <v>1</v>
      </c>
      <c r="G34" s="11"/>
      <c r="H34" s="58"/>
      <c r="I34" s="28"/>
    </row>
    <row r="35" spans="1:9" ht="15.75" thickBot="1" x14ac:dyDescent="0.3">
      <c r="A35" s="92" t="s">
        <v>57</v>
      </c>
      <c r="B35" s="93" t="s">
        <v>58</v>
      </c>
      <c r="C35" s="199" t="s">
        <v>98</v>
      </c>
      <c r="D35" s="94">
        <v>1</v>
      </c>
      <c r="E35" s="199" t="s">
        <v>98</v>
      </c>
      <c r="F35" s="227">
        <v>1</v>
      </c>
      <c r="G35" s="95"/>
      <c r="H35" s="96"/>
      <c r="I35" s="97"/>
    </row>
    <row r="36" spans="1:9" s="34" customFormat="1" ht="16.5" thickBot="1" x14ac:dyDescent="0.3">
      <c r="A36" s="98" t="s">
        <v>59</v>
      </c>
      <c r="B36" s="99" t="s">
        <v>60</v>
      </c>
      <c r="C36" s="200">
        <f>C37+C45+C55</f>
        <v>7</v>
      </c>
      <c r="D36" s="100">
        <f>D37+D49+D52</f>
        <v>8</v>
      </c>
      <c r="E36" s="200">
        <f>E37+E45+E55</f>
        <v>7</v>
      </c>
      <c r="F36" s="228">
        <f>F37+F49+F52</f>
        <v>8</v>
      </c>
      <c r="G36" s="100"/>
      <c r="H36" s="101">
        <f>SUM(C36:D36)</f>
        <v>15</v>
      </c>
      <c r="I36" s="102"/>
    </row>
    <row r="37" spans="1:9" x14ac:dyDescent="0.25">
      <c r="A37" s="165" t="s">
        <v>61</v>
      </c>
      <c r="B37" s="166" t="s">
        <v>62</v>
      </c>
      <c r="C37" s="201">
        <f>SUM(C38:C44)</f>
        <v>2</v>
      </c>
      <c r="D37" s="167">
        <f>SUM(D38:D44)</f>
        <v>4</v>
      </c>
      <c r="E37" s="201">
        <f>SUM(E38:E44)</f>
        <v>2</v>
      </c>
      <c r="F37" s="229">
        <f>SUM(F38:F44)</f>
        <v>4</v>
      </c>
      <c r="G37" s="167"/>
      <c r="H37" s="168"/>
      <c r="I37" s="129"/>
    </row>
    <row r="38" spans="1:9" x14ac:dyDescent="0.25">
      <c r="A38" s="7" t="s">
        <v>63</v>
      </c>
      <c r="B38" s="35" t="s">
        <v>64</v>
      </c>
      <c r="C38" s="38" t="s">
        <v>98</v>
      </c>
      <c r="D38" s="89">
        <v>1</v>
      </c>
      <c r="E38" s="38" t="s">
        <v>98</v>
      </c>
      <c r="F38" s="230">
        <v>1</v>
      </c>
      <c r="G38" s="12"/>
      <c r="H38" s="60"/>
      <c r="I38" s="6"/>
    </row>
    <row r="39" spans="1:9" x14ac:dyDescent="0.25">
      <c r="A39" s="7" t="s">
        <v>65</v>
      </c>
      <c r="B39" s="35" t="s">
        <v>66</v>
      </c>
      <c r="C39" s="202">
        <v>1</v>
      </c>
      <c r="D39" s="39" t="s">
        <v>98</v>
      </c>
      <c r="E39" s="202">
        <v>1</v>
      </c>
      <c r="F39" s="218" t="s">
        <v>98</v>
      </c>
      <c r="G39" s="6"/>
      <c r="H39" s="50"/>
      <c r="I39" s="6"/>
    </row>
    <row r="40" spans="1:9" x14ac:dyDescent="0.25">
      <c r="A40" s="7" t="s">
        <v>67</v>
      </c>
      <c r="B40" s="35" t="s">
        <v>68</v>
      </c>
      <c r="C40" s="38" t="s">
        <v>98</v>
      </c>
      <c r="D40" s="89">
        <v>1</v>
      </c>
      <c r="E40" s="38" t="s">
        <v>98</v>
      </c>
      <c r="F40" s="230">
        <v>1</v>
      </c>
      <c r="G40" s="12"/>
      <c r="H40" s="60"/>
      <c r="I40" s="6"/>
    </row>
    <row r="41" spans="1:9" x14ac:dyDescent="0.25">
      <c r="A41" s="7" t="s">
        <v>69</v>
      </c>
      <c r="B41" s="35" t="s">
        <v>70</v>
      </c>
      <c r="C41" s="38" t="s">
        <v>98</v>
      </c>
      <c r="D41" s="89">
        <v>1</v>
      </c>
      <c r="E41" s="38" t="s">
        <v>98</v>
      </c>
      <c r="F41" s="230">
        <v>1</v>
      </c>
      <c r="G41" s="12"/>
      <c r="H41" s="60"/>
      <c r="I41" s="6"/>
    </row>
    <row r="42" spans="1:9" x14ac:dyDescent="0.25">
      <c r="A42" s="7" t="s">
        <v>71</v>
      </c>
      <c r="B42" s="35" t="s">
        <v>72</v>
      </c>
      <c r="C42" s="202">
        <v>1</v>
      </c>
      <c r="D42" s="39" t="s">
        <v>98</v>
      </c>
      <c r="E42" s="202">
        <v>1</v>
      </c>
      <c r="F42" s="218" t="s">
        <v>98</v>
      </c>
      <c r="G42" s="6"/>
      <c r="H42" s="50"/>
      <c r="I42" s="6"/>
    </row>
    <row r="43" spans="1:9" x14ac:dyDescent="0.25">
      <c r="A43" s="7" t="s">
        <v>73</v>
      </c>
      <c r="B43" s="35" t="s">
        <v>74</v>
      </c>
      <c r="C43" s="38" t="s">
        <v>98</v>
      </c>
      <c r="D43" s="39" t="s">
        <v>98</v>
      </c>
      <c r="E43" s="38" t="s">
        <v>98</v>
      </c>
      <c r="F43" s="218" t="s">
        <v>98</v>
      </c>
      <c r="G43" s="10"/>
      <c r="H43" s="61"/>
      <c r="I43" s="6"/>
    </row>
    <row r="44" spans="1:9" x14ac:dyDescent="0.25">
      <c r="A44" s="7" t="s">
        <v>75</v>
      </c>
      <c r="B44" s="35" t="s">
        <v>76</v>
      </c>
      <c r="C44" s="38" t="s">
        <v>98</v>
      </c>
      <c r="D44" s="89">
        <v>1</v>
      </c>
      <c r="E44" s="38" t="s">
        <v>98</v>
      </c>
      <c r="F44" s="230">
        <v>1</v>
      </c>
      <c r="G44" s="12"/>
      <c r="H44" s="60"/>
      <c r="I44" s="6"/>
    </row>
    <row r="45" spans="1:9" ht="14.25" customHeight="1" x14ac:dyDescent="0.25">
      <c r="A45" s="169" t="s">
        <v>77</v>
      </c>
      <c r="B45" s="170" t="s">
        <v>78</v>
      </c>
      <c r="C45" s="203">
        <f>SUM(C46:C48)</f>
        <v>3</v>
      </c>
      <c r="D45" s="39" t="s">
        <v>98</v>
      </c>
      <c r="E45" s="203">
        <f>SUM(E46:E48)</f>
        <v>3</v>
      </c>
      <c r="F45" s="218" t="s">
        <v>98</v>
      </c>
      <c r="G45" s="171"/>
      <c r="H45" s="172"/>
      <c r="I45" s="116"/>
    </row>
    <row r="46" spans="1:9" x14ac:dyDescent="0.25">
      <c r="A46" s="7" t="s">
        <v>79</v>
      </c>
      <c r="B46" s="35" t="s">
        <v>80</v>
      </c>
      <c r="C46" s="204">
        <v>1</v>
      </c>
      <c r="D46" s="39" t="s">
        <v>98</v>
      </c>
      <c r="E46" s="204">
        <v>1</v>
      </c>
      <c r="F46" s="218" t="s">
        <v>98</v>
      </c>
      <c r="G46" s="9"/>
      <c r="H46" s="63"/>
      <c r="I46" s="6"/>
    </row>
    <row r="47" spans="1:9" x14ac:dyDescent="0.25">
      <c r="A47" s="7" t="s">
        <v>81</v>
      </c>
      <c r="B47" s="35" t="s">
        <v>82</v>
      </c>
      <c r="C47" s="204">
        <v>1</v>
      </c>
      <c r="D47" s="39" t="s">
        <v>98</v>
      </c>
      <c r="E47" s="204">
        <v>1</v>
      </c>
      <c r="F47" s="218" t="s">
        <v>98</v>
      </c>
      <c r="G47" s="9"/>
      <c r="H47" s="63"/>
      <c r="I47" s="6"/>
    </row>
    <row r="48" spans="1:9" x14ac:dyDescent="0.25">
      <c r="A48" s="7" t="s">
        <v>83</v>
      </c>
      <c r="B48" s="35" t="s">
        <v>84</v>
      </c>
      <c r="C48" s="205">
        <v>1</v>
      </c>
      <c r="D48" s="39" t="s">
        <v>98</v>
      </c>
      <c r="E48" s="205">
        <v>1</v>
      </c>
      <c r="F48" s="218" t="s">
        <v>98</v>
      </c>
      <c r="G48" s="9"/>
      <c r="H48" s="63"/>
      <c r="I48" s="6"/>
    </row>
    <row r="49" spans="1:9" ht="17.25" customHeight="1" x14ac:dyDescent="0.25">
      <c r="A49" s="169" t="s">
        <v>85</v>
      </c>
      <c r="B49" s="173" t="s">
        <v>86</v>
      </c>
      <c r="C49" s="38" t="s">
        <v>98</v>
      </c>
      <c r="D49" s="174">
        <f>SUM(D50:D51)</f>
        <v>2</v>
      </c>
      <c r="E49" s="38" t="s">
        <v>98</v>
      </c>
      <c r="F49" s="231">
        <f>SUM(F50:F51)</f>
        <v>2</v>
      </c>
      <c r="G49" s="174"/>
      <c r="H49" s="175"/>
      <c r="I49" s="116"/>
    </row>
    <row r="50" spans="1:9" x14ac:dyDescent="0.25">
      <c r="A50" s="7" t="s">
        <v>87</v>
      </c>
      <c r="B50" s="35" t="s">
        <v>80</v>
      </c>
      <c r="C50" s="38" t="s">
        <v>98</v>
      </c>
      <c r="D50" s="90">
        <v>1</v>
      </c>
      <c r="E50" s="38" t="s">
        <v>98</v>
      </c>
      <c r="F50" s="232">
        <v>1</v>
      </c>
      <c r="G50" s="25"/>
      <c r="H50" s="64"/>
      <c r="I50" s="6"/>
    </row>
    <row r="51" spans="1:9" x14ac:dyDescent="0.25">
      <c r="A51" s="7" t="s">
        <v>88</v>
      </c>
      <c r="B51" s="35" t="s">
        <v>84</v>
      </c>
      <c r="C51" s="38" t="s">
        <v>98</v>
      </c>
      <c r="D51" s="91">
        <v>1</v>
      </c>
      <c r="E51" s="38" t="s">
        <v>98</v>
      </c>
      <c r="F51" s="233">
        <v>1</v>
      </c>
      <c r="G51" s="26"/>
      <c r="H51" s="64"/>
      <c r="I51" s="6"/>
    </row>
    <row r="52" spans="1:9" ht="16.5" customHeight="1" x14ac:dyDescent="0.25">
      <c r="A52" s="169" t="s">
        <v>89</v>
      </c>
      <c r="B52" s="173" t="s">
        <v>90</v>
      </c>
      <c r="C52" s="38" t="s">
        <v>98</v>
      </c>
      <c r="D52" s="174">
        <f>SUM(D53:D54)</f>
        <v>2</v>
      </c>
      <c r="E52" s="38" t="s">
        <v>98</v>
      </c>
      <c r="F52" s="231">
        <f>SUM(F53:F54)</f>
        <v>2</v>
      </c>
      <c r="G52" s="174"/>
      <c r="H52" s="175"/>
      <c r="I52" s="116"/>
    </row>
    <row r="53" spans="1:9" x14ac:dyDescent="0.25">
      <c r="A53" s="7" t="s">
        <v>91</v>
      </c>
      <c r="B53" s="35" t="s">
        <v>80</v>
      </c>
      <c r="C53" s="38" t="s">
        <v>98</v>
      </c>
      <c r="D53" s="90">
        <v>1</v>
      </c>
      <c r="E53" s="38" t="s">
        <v>98</v>
      </c>
      <c r="F53" s="232">
        <v>1</v>
      </c>
      <c r="G53" s="25"/>
      <c r="H53" s="64"/>
      <c r="I53" s="6"/>
    </row>
    <row r="54" spans="1:9" x14ac:dyDescent="0.25">
      <c r="A54" s="7" t="s">
        <v>92</v>
      </c>
      <c r="B54" s="35" t="s">
        <v>84</v>
      </c>
      <c r="C54" s="38" t="s">
        <v>98</v>
      </c>
      <c r="D54" s="91">
        <v>1</v>
      </c>
      <c r="E54" s="38" t="s">
        <v>98</v>
      </c>
      <c r="F54" s="233">
        <v>1</v>
      </c>
      <c r="G54" s="26"/>
      <c r="H54" s="64"/>
      <c r="I54" s="6"/>
    </row>
    <row r="55" spans="1:9" ht="17.25" customHeight="1" x14ac:dyDescent="0.25">
      <c r="A55" s="169" t="s">
        <v>93</v>
      </c>
      <c r="B55" s="173" t="s">
        <v>94</v>
      </c>
      <c r="C55" s="203">
        <f>SUM(C56:C57)</f>
        <v>2</v>
      </c>
      <c r="D55" s="39" t="s">
        <v>98</v>
      </c>
      <c r="E55" s="203">
        <f>SUM(E56:E57)</f>
        <v>2</v>
      </c>
      <c r="F55" s="218" t="s">
        <v>98</v>
      </c>
      <c r="G55" s="171"/>
      <c r="H55" s="172"/>
      <c r="I55" s="116"/>
    </row>
    <row r="56" spans="1:9" x14ac:dyDescent="0.25">
      <c r="A56" s="7" t="s">
        <v>95</v>
      </c>
      <c r="B56" s="35" t="s">
        <v>80</v>
      </c>
      <c r="C56" s="206">
        <v>1</v>
      </c>
      <c r="D56" s="39" t="s">
        <v>98</v>
      </c>
      <c r="E56" s="206">
        <v>1</v>
      </c>
      <c r="F56" s="218" t="s">
        <v>98</v>
      </c>
      <c r="G56" s="9"/>
      <c r="H56" s="63"/>
      <c r="I56" s="6"/>
    </row>
    <row r="57" spans="1:9" ht="15.75" thickBot="1" x14ac:dyDescent="0.3">
      <c r="A57" s="13" t="s">
        <v>96</v>
      </c>
      <c r="B57" s="59" t="s">
        <v>84</v>
      </c>
      <c r="C57" s="207">
        <v>1</v>
      </c>
      <c r="D57" s="39" t="s">
        <v>98</v>
      </c>
      <c r="E57" s="207">
        <v>1</v>
      </c>
      <c r="F57" s="218" t="s">
        <v>98</v>
      </c>
      <c r="G57" s="14"/>
      <c r="H57" s="65"/>
      <c r="I57" s="66"/>
    </row>
    <row r="58" spans="1:9" ht="18.75" x14ac:dyDescent="0.25">
      <c r="A58" s="269" t="s">
        <v>116</v>
      </c>
      <c r="B58" s="270"/>
      <c r="C58" s="122">
        <f>C7+C27+C32+C36</f>
        <v>19</v>
      </c>
      <c r="D58" s="113">
        <f>D7+D27+D32+D36</f>
        <v>24</v>
      </c>
      <c r="E58" s="122">
        <f>E7+E27+E32+E36</f>
        <v>19</v>
      </c>
      <c r="F58" s="111">
        <f>F7+F27+F32+F36</f>
        <v>24</v>
      </c>
      <c r="G58" s="114" t="s">
        <v>98</v>
      </c>
      <c r="H58" s="123">
        <f>SUM(C58:D58)</f>
        <v>43</v>
      </c>
      <c r="I58" s="115"/>
    </row>
    <row r="59" spans="1:9" ht="19.5" thickBot="1" x14ac:dyDescent="0.3">
      <c r="A59" s="245" t="s">
        <v>115</v>
      </c>
      <c r="B59" s="246"/>
      <c r="C59" s="117">
        <f>PRODUCT(C58*23%)</f>
        <v>4.37</v>
      </c>
      <c r="D59" s="118">
        <f>PRODUCT(D58*23%)</f>
        <v>5.5200000000000005</v>
      </c>
      <c r="E59" s="117">
        <f>PRODUCT(E58*23%)</f>
        <v>4.37</v>
      </c>
      <c r="F59" s="112">
        <f>PRODUCT(F58*23%)</f>
        <v>5.5200000000000005</v>
      </c>
      <c r="G59" s="119" t="s">
        <v>98</v>
      </c>
      <c r="H59" s="124">
        <f>SUM(C59:D59)</f>
        <v>9.89</v>
      </c>
      <c r="I59" s="120"/>
    </row>
    <row r="60" spans="1:9" ht="19.5" thickBot="1" x14ac:dyDescent="0.3">
      <c r="A60" s="240" t="s">
        <v>117</v>
      </c>
      <c r="B60" s="241"/>
      <c r="C60" s="29">
        <f>SUM(C58:C59)</f>
        <v>23.37</v>
      </c>
      <c r="D60" s="62">
        <f>SUM(D58:D59)</f>
        <v>29.52</v>
      </c>
      <c r="E60" s="29">
        <f>SUM(E58:E59)</f>
        <v>23.37</v>
      </c>
      <c r="F60" s="57">
        <f>SUM(F58:F59)</f>
        <v>29.52</v>
      </c>
      <c r="G60" s="110" t="s">
        <v>98</v>
      </c>
      <c r="H60" s="125">
        <f>SUM(C60:D60)</f>
        <v>52.89</v>
      </c>
      <c r="I60" s="121"/>
    </row>
    <row r="61" spans="1:9" ht="19.5" thickBot="1" x14ac:dyDescent="0.35">
      <c r="A61" s="15"/>
      <c r="B61" s="15"/>
      <c r="C61" s="56"/>
      <c r="D61" s="17"/>
      <c r="E61" s="17"/>
      <c r="F61" s="17"/>
      <c r="G61" s="17"/>
      <c r="H61" s="17"/>
      <c r="I61" s="16"/>
    </row>
    <row r="62" spans="1:9" ht="16.5" customHeight="1" thickBot="1" x14ac:dyDescent="0.3">
      <c r="A62" s="46"/>
      <c r="B62" s="242" t="s">
        <v>112</v>
      </c>
      <c r="C62" s="243"/>
      <c r="D62" s="244"/>
      <c r="E62" s="18"/>
      <c r="F62" s="247" t="s">
        <v>119</v>
      </c>
      <c r="G62" s="247"/>
      <c r="H62" s="247"/>
      <c r="I62" s="247"/>
    </row>
    <row r="63" spans="1:9" x14ac:dyDescent="0.25">
      <c r="B63" s="52" t="s">
        <v>113</v>
      </c>
      <c r="C63" s="53">
        <f>C58</f>
        <v>19</v>
      </c>
      <c r="D63" s="54">
        <f>PRODUCT(C63/C65)</f>
        <v>0.44186046511627908</v>
      </c>
      <c r="E63" s="19"/>
      <c r="F63" s="247"/>
      <c r="G63" s="247"/>
      <c r="H63" s="247"/>
      <c r="I63" s="247"/>
    </row>
    <row r="64" spans="1:9" ht="15.75" thickBot="1" x14ac:dyDescent="0.3">
      <c r="B64" s="52" t="s">
        <v>114</v>
      </c>
      <c r="C64" s="47">
        <f>D58</f>
        <v>24</v>
      </c>
      <c r="D64" s="51">
        <f>PRODUCT(C64/C65)</f>
        <v>0.55813953488372092</v>
      </c>
      <c r="E64" s="20"/>
      <c r="F64" s="247"/>
      <c r="G64" s="247"/>
      <c r="H64" s="247"/>
      <c r="I64" s="247"/>
    </row>
    <row r="65" spans="1:9" ht="16.5" thickBot="1" x14ac:dyDescent="0.3">
      <c r="B65" s="55" t="s">
        <v>97</v>
      </c>
      <c r="C65" s="48">
        <f>SUM(C63:C64)</f>
        <v>43</v>
      </c>
      <c r="D65" s="49">
        <f>SUM(D63:D64)</f>
        <v>1</v>
      </c>
      <c r="E65" s="21"/>
      <c r="F65" s="247"/>
      <c r="G65" s="247"/>
      <c r="H65" s="247"/>
      <c r="I65" s="247"/>
    </row>
    <row r="67" spans="1:9" ht="85.5" customHeight="1" x14ac:dyDescent="0.25">
      <c r="A67" s="257" t="s">
        <v>120</v>
      </c>
      <c r="B67" s="258"/>
      <c r="C67" s="258"/>
      <c r="E67" s="259" t="s">
        <v>121</v>
      </c>
      <c r="F67" s="259"/>
      <c r="G67" s="259"/>
      <c r="H67" s="259"/>
      <c r="I67" s="259"/>
    </row>
    <row r="68" spans="1:9" ht="85.5" customHeight="1" x14ac:dyDescent="0.25">
      <c r="A68" s="234"/>
      <c r="B68" s="235"/>
      <c r="C68" s="235"/>
      <c r="E68" s="236"/>
      <c r="F68" s="236"/>
      <c r="G68" s="236"/>
      <c r="H68" s="236"/>
      <c r="I68" s="236"/>
    </row>
    <row r="69" spans="1:9" ht="85.5" customHeight="1" x14ac:dyDescent="0.25">
      <c r="A69" s="234"/>
      <c r="B69" s="235"/>
      <c r="C69" s="235"/>
      <c r="E69" s="236"/>
      <c r="F69" s="236"/>
      <c r="G69" s="236"/>
      <c r="H69" s="236"/>
      <c r="I69" s="236"/>
    </row>
    <row r="70" spans="1:9" ht="85.5" customHeight="1" x14ac:dyDescent="0.25">
      <c r="A70" s="234"/>
      <c r="B70" s="235"/>
      <c r="C70" s="235"/>
      <c r="E70" s="236"/>
      <c r="F70" s="236"/>
      <c r="G70" s="236"/>
      <c r="H70" s="236"/>
      <c r="I70" s="236"/>
    </row>
    <row r="71" spans="1:9" ht="85.5" customHeight="1" x14ac:dyDescent="0.25">
      <c r="A71" s="238" t="s">
        <v>122</v>
      </c>
      <c r="B71" s="239"/>
      <c r="C71" s="239"/>
      <c r="D71" s="239"/>
      <c r="E71" s="239"/>
      <c r="F71" s="239"/>
      <c r="G71" s="239"/>
      <c r="H71" s="239"/>
      <c r="I71" s="239"/>
    </row>
    <row r="72" spans="1:9" ht="33.75" customHeight="1" x14ac:dyDescent="0.25"/>
  </sheetData>
  <mergeCells count="19">
    <mergeCell ref="G4:G5"/>
    <mergeCell ref="H4:H5"/>
    <mergeCell ref="I3:I5"/>
    <mergeCell ref="A1:I1"/>
    <mergeCell ref="A67:C67"/>
    <mergeCell ref="E67:I67"/>
    <mergeCell ref="C3:H3"/>
    <mergeCell ref="E4:F4"/>
    <mergeCell ref="C4:C5"/>
    <mergeCell ref="D4:D5"/>
    <mergeCell ref="A58:B58"/>
    <mergeCell ref="A2:I2"/>
    <mergeCell ref="B3:B5"/>
    <mergeCell ref="A3:A5"/>
    <mergeCell ref="A71:I71"/>
    <mergeCell ref="A60:B60"/>
    <mergeCell ref="B62:D62"/>
    <mergeCell ref="A59:B59"/>
    <mergeCell ref="F62:I6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Obl_wart_rob_bud.</vt:lpstr>
      <vt:lpstr>Obl_wart_rob_bud.!Obszar_wydruku</vt:lpstr>
    </vt:vector>
  </TitlesOfParts>
  <Company>Nadleśnictwo Jedwabno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Frąckiewicz</dc:creator>
  <cp:lastModifiedBy>Mirosław Frąckiewicz</cp:lastModifiedBy>
  <cp:lastPrinted>2023-03-28T11:41:43Z</cp:lastPrinted>
  <dcterms:created xsi:type="dcterms:W3CDTF">2023-03-28T08:18:04Z</dcterms:created>
  <dcterms:modified xsi:type="dcterms:W3CDTF">2023-04-19T05:01:13Z</dcterms:modified>
</cp:coreProperties>
</file>