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mberger\Documents\Inwestycje\ZADANIA\Targowisko\SIWZ do odgłoszenia\Piąty ZAPROJEKTUJ I WYBUDUJ\SWZ - TARGOWISKO\"/>
    </mc:Choice>
  </mc:AlternateContent>
  <xr:revisionPtr revIDLastSave="0" documentId="13_ncr:1_{BBC5D47E-E62E-489C-B8F7-8BD4F3830B70}" xr6:coauthVersionLast="36" xr6:coauthVersionMax="36" xr10:uidLastSave="{00000000-0000-0000-0000-000000000000}"/>
  <bookViews>
    <workbookView xWindow="-38520" yWindow="-120" windowWidth="38640" windowHeight="15840" xr2:uid="{00000000-000D-0000-FFFF-FFFF00000000}"/>
  </bookViews>
  <sheets>
    <sheet name="Arkusz1" sheetId="1" r:id="rId1"/>
  </sheets>
  <definedNames>
    <definedName name="_xlnm.Print_Area" localSheetId="0">Arkusz1!$A$1:$C$119</definedName>
    <definedName name="_xlnm.Print_Titles" localSheetId="0">Arkusz1!$1:$1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1" i="1" l="1"/>
  <c r="H111" i="1"/>
  <c r="H112" i="1" s="1"/>
  <c r="H113" i="1" s="1"/>
  <c r="I110" i="1"/>
  <c r="I97" i="1"/>
  <c r="I77" i="1"/>
  <c r="I67" i="1"/>
  <c r="I56" i="1"/>
  <c r="I45" i="1"/>
  <c r="I34" i="1"/>
  <c r="I23" i="1"/>
  <c r="I10" i="1"/>
  <c r="I78" i="1" l="1"/>
  <c r="I79" i="1" s="1"/>
  <c r="F111" i="1"/>
  <c r="F112" i="1" s="1"/>
  <c r="F113" i="1" s="1"/>
  <c r="G110" i="1"/>
  <c r="G97" i="1"/>
  <c r="G77" i="1"/>
  <c r="G67" i="1"/>
  <c r="G56" i="1"/>
  <c r="G78" i="1" s="1"/>
  <c r="G79" i="1" s="1"/>
  <c r="G45" i="1"/>
  <c r="G34" i="1"/>
  <c r="G23" i="1"/>
  <c r="G10" i="1"/>
  <c r="D111" i="1"/>
  <c r="D112" i="1" s="1"/>
  <c r="D113" i="1" s="1"/>
  <c r="E110" i="1"/>
  <c r="E111" i="1"/>
  <c r="E97" i="1"/>
  <c r="E23" i="1"/>
  <c r="E78" i="1" s="1"/>
  <c r="E67" i="1"/>
  <c r="E77" i="1"/>
  <c r="E56" i="1"/>
  <c r="E45" i="1"/>
  <c r="E34" i="1"/>
  <c r="E10" i="1"/>
  <c r="I111" i="1" l="1"/>
  <c r="G111" i="1"/>
</calcChain>
</file>

<file path=xl/sharedStrings.xml><?xml version="1.0" encoding="utf-8"?>
<sst xmlns="http://schemas.openxmlformats.org/spreadsheetml/2006/main" count="218" uniqueCount="168">
  <si>
    <t>STAN ZEROWY</t>
  </si>
  <si>
    <t>STAN SUROWY</t>
  </si>
  <si>
    <t>STAN WYKOŃCZENIOWY WEWNĘTRZNY</t>
  </si>
  <si>
    <t>STAN WYKOŃCZENIOWY ZEWNĘTRZNY</t>
  </si>
  <si>
    <t>INSTALACJE I URZĄDZNIA KANALIZACYJNE</t>
  </si>
  <si>
    <t>INSTALACJE I URZĄDZENIA ZAOPATRZENIA W CIEPŁO</t>
  </si>
  <si>
    <t>INSTALACJE I URZĄDZANIA TECHNIKI WENTYLACYJNEJ</t>
  </si>
  <si>
    <t>INSTALACJE I URZĄDZANIA ELEKTRYCZNE</t>
  </si>
  <si>
    <t>INSTALACJE I URZĄDZENIA TELETECHNICZNE</t>
  </si>
  <si>
    <t>PAWILON 1</t>
  </si>
  <si>
    <t>PAWILON 3</t>
  </si>
  <si>
    <t>BUDYNEK BIUROWY</t>
  </si>
  <si>
    <t>TOALETA OGÓLNO DOSTEPNA</t>
  </si>
  <si>
    <t>SUMA BUDYNKI</t>
  </si>
  <si>
    <t>HALA TARGOWA</t>
  </si>
  <si>
    <t>ROBOTY ZIEMNE</t>
  </si>
  <si>
    <t>FUNDAMENTY</t>
  </si>
  <si>
    <t>KONSTRUKCJE ZELBETOWE</t>
  </si>
  <si>
    <t>KONSTRUKCJA DREWNIANA</t>
  </si>
  <si>
    <t>POKRYCIE DACHU+RYNNY</t>
  </si>
  <si>
    <t>ŚWIETLIKI DACHOWE</t>
  </si>
  <si>
    <t>WYK ELEWACJI</t>
  </si>
  <si>
    <t>ELEKTRYKA</t>
  </si>
  <si>
    <t>TELETECHNIKA</t>
  </si>
  <si>
    <t>FOTOVOLTAIKA</t>
  </si>
  <si>
    <t>STOŁY STRAGANOWE</t>
  </si>
  <si>
    <t>PRZEGRODY STRAGANOWE</t>
  </si>
  <si>
    <t xml:space="preserve">WYKOŃCZENIE </t>
  </si>
  <si>
    <t>UTWARDZENIE</t>
  </si>
  <si>
    <t>ZAGOSPODAROWANIE</t>
  </si>
  <si>
    <t>PARKINGI OGÓLNODOSTENE</t>
  </si>
  <si>
    <t>PRKINGI PRACOWNICZE</t>
  </si>
  <si>
    <t>PLACE ROZŁADUNKOWE</t>
  </si>
  <si>
    <t>MAŁA ARCHITEKTURA</t>
  </si>
  <si>
    <t>DROGI WEWNETRZNE CIAGI PIESZO JEZDNNE</t>
  </si>
  <si>
    <t>CZĘŚĆ REKREACYJNA</t>
  </si>
  <si>
    <t>NASADZENIA</t>
  </si>
  <si>
    <t>PAWILON 4</t>
  </si>
  <si>
    <t>Wartość netto</t>
  </si>
  <si>
    <t>PAWILON 2</t>
  </si>
  <si>
    <t>OŚWIETLENIE</t>
  </si>
  <si>
    <t>STOLARKA OKIENNA I DRZWIOWA</t>
  </si>
  <si>
    <t>TRAWNIKI</t>
  </si>
  <si>
    <t>MONITORING</t>
  </si>
  <si>
    <t>BRAMY, FURTKI, OGRODZENIA</t>
  </si>
  <si>
    <t>ZESTAWIENIE RZECZOWO - FINANSOWE</t>
  </si>
  <si>
    <t>Załącznik nr 1a</t>
  </si>
  <si>
    <t>BUDOWA</t>
  </si>
  <si>
    <t>PROJEKT BUDOWLANY</t>
  </si>
  <si>
    <t>PROJEKT WYKONAWCZY</t>
  </si>
  <si>
    <t>NADZÓR PROJEKTOWY NA ETAPIE BUDOWY</t>
  </si>
  <si>
    <t>PRACE PROJEKTOWE</t>
  </si>
  <si>
    <t>STANOWISKA HANDLU ZEWNĘTRZNEGO Z SAMOCHODÓW</t>
  </si>
  <si>
    <t>INSTALACJE ZEWNĘTRZNE I PRZYŁĄCZA</t>
  </si>
  <si>
    <t>"Budowa TARGOWISKA MIEJSKIEGO w Dębnie w formule  ZAPROJEKTUJ I WYBUDUJ"</t>
  </si>
  <si>
    <t>I</t>
  </si>
  <si>
    <t>II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</si>
  <si>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</si>
  <si>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</si>
  <si>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</si>
  <si>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</si>
  <si>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</si>
  <si>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</si>
  <si>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</si>
  <si>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</si>
  <si>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</si>
  <si>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</si>
  <si>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</si>
  <si>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</si>
  <si>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</si>
  <si>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</si>
  <si>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</si>
  <si>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</si>
  <si>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</si>
  <si>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</si>
  <si>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</si>
  <si>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</si>
  <si>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</si>
  <si>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</si>
  <si>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</si>
  <si>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</si>
  <si>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</si>
  <si>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</si>
  <si>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</si>
  <si>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</si>
  <si>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</si>
  <si>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</si>
  <si>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</si>
  <si>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</si>
  <si>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</si>
  <si>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</si>
  <si>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</si>
  <si>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</si>
  <si>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</si>
  <si>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</si>
  <si>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</si>
  <si>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</si>
  <si>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</si>
  <si>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</si>
  <si>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</si>
  <si>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</si>
  <si>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</si>
  <si>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</si>
  <si>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</si>
  <si>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</si>
  <si>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</si>
  <si>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</si>
  <si>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</si>
  <si>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</si>
  <si>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</si>
  <si>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</si>
  <si>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</si>
  <si>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</si>
  <si>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</si>
  <si>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</si>
  <si>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</si>
  <si>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</si>
  <si>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</si>
  <si>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</si>
  <si>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</si>
  <si>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</si>
  <si>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7.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</si>
  <si>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</si>
  <si>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</si>
  <si>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</si>
  <si>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</si>
  <si>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</si>
  <si>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</si>
  <si>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</si>
  <si>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</si>
  <si>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</si>
  <si>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</si>
  <si>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</si>
  <si>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</si>
  <si>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</si>
  <si>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</si>
  <si>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</si>
  <si>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</si>
  <si>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</si>
  <si>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8.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</si>
  <si>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</si>
  <si>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</si>
  <si>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</si>
  <si>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</si>
  <si>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</si>
  <si>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</si>
  <si>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</si>
  <si>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</si>
  <si>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</si>
  <si>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</si>
  <si>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</si>
  <si>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</si>
  <si>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I.1</t>
  </si>
  <si>
    <t>I.2</t>
  </si>
  <si>
    <t>I.3</t>
  </si>
  <si>
    <t>I.4</t>
  </si>
  <si>
    <t>KONCEPCJE DLA ZAGOSPODAROWAŃ TERENÓW REKREACYJNYCH</t>
  </si>
  <si>
    <t>RAZEM BRUTTO</t>
  </si>
  <si>
    <t>VAT</t>
  </si>
  <si>
    <t>RAZEM NETTO</t>
  </si>
  <si>
    <t>TABLICE informujących o pochodzeniu środków wg załącznika nr 3</t>
  </si>
  <si>
    <t xml:space="preserve">podpis i pieczęć Wykonawcy </t>
  </si>
  <si>
    <t xml:space="preserve">data </t>
  </si>
  <si>
    <t>WÓZKI TRANSPORTOWE o udźwigu min. 300kg - 4 szt.</t>
  </si>
  <si>
    <t>4.10</t>
  </si>
  <si>
    <t>STB</t>
  </si>
  <si>
    <t>Drew-plast</t>
  </si>
  <si>
    <t>LEPIKO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</si>
</sst>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1" fillId="4" borderId="1" xfId="0" applyFont="1" applyFill="1" applyBorder="1" applyAlignment="1">
      <alignment horizontal="right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7" xfId="0" applyFill="1" applyBorder="1"/>
    <xf numFmtId="49" fontId="0" fillId="0" borderId="6" xfId="1" applyNumberFormat="1" applyFont="1" applyBorder="1"/>
    <xf numFmtId="44" fontId="0" fillId="0" borderId="7" xfId="0" applyNumberFormat="1" applyBorder="1"/>
    <xf numFmtId="164" fontId="0" fillId="0" borderId="7" xfId="0" applyNumberFormat="1" applyBorder="1"/>
    <xf numFmtId="0" fontId="0" fillId="4" borderId="7" xfId="0" applyFill="1" applyBorder="1"/>
    <xf numFmtId="0" fontId="2" fillId="5" borderId="9" xfId="0" applyFont="1" applyFill="1" applyBorder="1" applyAlignment="1">
      <alignment horizontal="right"/>
    </xf>
    <xf numFmtId="164" fontId="2" fillId="5" borderId="10" xfId="0" applyNumberFormat="1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5" xfId="0" applyFill="1" applyBorder="1"/>
    <xf numFmtId="49" fontId="0" fillId="0" borderId="8" xfId="1" applyNumberFormat="1" applyFont="1" applyBorder="1"/>
    <xf numFmtId="44" fontId="0" fillId="0" borderId="10" xfId="0" applyNumberFormat="1" applyBorder="1"/>
    <xf numFmtId="49" fontId="0" fillId="0" borderId="12" xfId="1" applyNumberFormat="1" applyFont="1" applyBorder="1"/>
    <xf numFmtId="44" fontId="0" fillId="0" borderId="14" xfId="0" applyNumberFormat="1" applyBorder="1"/>
    <xf numFmtId="0" fontId="0" fillId="0" borderId="17" xfId="0" applyBorder="1"/>
    <xf numFmtId="44" fontId="1" fillId="3" borderId="18" xfId="0" applyNumberFormat="1" applyFont="1" applyFill="1" applyBorder="1"/>
    <xf numFmtId="164" fontId="0" fillId="0" borderId="10" xfId="0" applyNumberFormat="1" applyBorder="1"/>
    <xf numFmtId="0" fontId="0" fillId="0" borderId="19" xfId="0" applyBorder="1"/>
    <xf numFmtId="0" fontId="0" fillId="0" borderId="20" xfId="0" applyBorder="1"/>
    <xf numFmtId="49" fontId="0" fillId="0" borderId="15" xfId="1" applyNumberFormat="1" applyFont="1" applyBorder="1"/>
    <xf numFmtId="0" fontId="0" fillId="2" borderId="16" xfId="0" applyFill="1" applyBorder="1"/>
    <xf numFmtId="49" fontId="0" fillId="0" borderId="3" xfId="1" applyNumberFormat="1" applyFont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2" borderId="2" xfId="0" applyFont="1" applyFill="1" applyBorder="1"/>
    <xf numFmtId="0" fontId="1" fillId="3" borderId="22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15" xfId="0" applyBorder="1"/>
    <xf numFmtId="0" fontId="0" fillId="0" borderId="2" xfId="0" applyFill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0" fillId="0" borderId="0" xfId="0" applyAlignment="1">
      <alignment horizontal="right" vertical="top"/>
    </xf>
    <xf numFmtId="49" fontId="1" fillId="0" borderId="6" xfId="1" applyNumberFormat="1" applyFont="1" applyBorder="1"/>
    <xf numFmtId="0" fontId="1" fillId="0" borderId="1" xfId="0" applyFont="1" applyBorder="1"/>
    <xf numFmtId="43" fontId="0" fillId="0" borderId="0" xfId="1" applyFont="1"/>
    <xf numFmtId="43" fontId="0" fillId="0" borderId="19" xfId="1" applyFont="1" applyBorder="1"/>
    <xf numFmtId="43" fontId="0" fillId="0" borderId="24" xfId="1" applyFont="1" applyBorder="1"/>
    <xf numFmtId="0" fontId="0" fillId="0" borderId="25" xfId="0" applyBorder="1"/>
    <xf numFmtId="43" fontId="0" fillId="0" borderId="25" xfId="0" applyNumberFormat="1" applyBorder="1"/>
    <xf numFmtId="44" fontId="0" fillId="0" borderId="25" xfId="0" applyNumberFormat="1" applyBorder="1"/>
    <xf numFmtId="164" fontId="0" fillId="0" borderId="25" xfId="0" applyNumberFormat="1" applyBorder="1"/>
    <xf numFmtId="43" fontId="0" fillId="0" borderId="26" xfId="1" applyFont="1" applyBorder="1"/>
    <xf numFmtId="43" fontId="0" fillId="0" borderId="27" xfId="0" applyNumberFormat="1" applyBorder="1"/>
    <xf numFmtId="43" fontId="1" fillId="0" borderId="0" xfId="1" applyFont="1"/>
    <xf numFmtId="43" fontId="1" fillId="0" borderId="0" xfId="0" applyNumberFormat="1" applyFont="1"/>
    <xf numFmtId="43" fontId="5" fillId="0" borderId="25" xfId="0" applyNumberFormat="1" applyFont="1" applyBorder="1"/>
    <xf numFmtId="43" fontId="0" fillId="0" borderId="25" xfId="1" applyFont="1" applyBorder="1"/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44" fontId="0" fillId="6" borderId="25" xfId="0" applyNumberFormat="1" applyFill="1" applyBorder="1"/>
    <xf numFmtId="43" fontId="0" fillId="6" borderId="25" xfId="0" applyNumberFormat="1" applyFill="1" applyBorder="1"/>
    <xf numFmtId="164" fontId="0" fillId="6" borderId="25" xfId="0" applyNumberFormat="1" applyFill="1" applyBorder="1"/>
    <xf numFmtId="43" fontId="1" fillId="6" borderId="0" xfId="1" applyFont="1" applyFill="1"/>
    <xf numFmtId="43" fontId="0" fillId="6" borderId="27" xfId="0" applyNumberFormat="1" applyFill="1" applyBorder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9"/>
  <sheetViews>
    <sheetView tabSelected="1" topLeftCell="C88" zoomScaleNormal="100" workbookViewId="0">
      <selection activeCell="J10" sqref="J10"/>
    </sheetView>
  </sheetViews>
  <sheetFormatPr defaultRowHeight="15" x14ac:dyDescent="0.25"/>
  <cols>
    <col min="1" max="1" width="4.5703125" bestFit="1" customWidth="1"/>
    <col min="2" max="2" width="59.85546875" bestFit="1" customWidth="1"/>
    <col min="3" max="3" width="16.28515625" customWidth="1"/>
    <col min="4" max="4" width="17.5703125" style="44" customWidth="1"/>
    <col min="5" max="5" width="15" bestFit="1" customWidth="1"/>
    <col min="6" max="7" width="15.140625" bestFit="1" customWidth="1"/>
    <col min="8" max="8" width="15" bestFit="1" customWidth="1"/>
    <col min="9" max="9" width="14.85546875" bestFit="1" customWidth="1"/>
  </cols>
  <sheetData>
    <row r="1" spans="1:10" ht="24" customHeight="1" x14ac:dyDescent="0.25">
      <c r="C1" s="41" t="s">
        <v>46</v>
      </c>
    </row>
    <row r="2" spans="1:10" x14ac:dyDescent="0.25">
      <c r="A2" s="59" t="s">
        <v>45</v>
      </c>
      <c r="B2" s="59"/>
      <c r="C2" s="59"/>
    </row>
    <row r="3" spans="1:10" ht="36.75" customHeight="1" thickBot="1" x14ac:dyDescent="0.3">
      <c r="A3" s="60" t="s">
        <v>54</v>
      </c>
      <c r="B3" s="60"/>
      <c r="C3" s="60"/>
    </row>
    <row r="4" spans="1:10" ht="15.75" thickBot="1" x14ac:dyDescent="0.3">
      <c r="A4" s="3" t="s">
        <v>55</v>
      </c>
      <c r="B4" s="57" t="s">
        <v>51</v>
      </c>
      <c r="C4" s="58"/>
      <c r="D4" s="44" t="s">
        <v>165</v>
      </c>
      <c r="F4" s="44" t="s">
        <v>166</v>
      </c>
      <c r="H4" s="44" t="s">
        <v>167</v>
      </c>
    </row>
    <row r="5" spans="1:10" x14ac:dyDescent="0.25">
      <c r="A5" s="38"/>
      <c r="B5" s="39"/>
      <c r="C5" s="19" t="s">
        <v>38</v>
      </c>
      <c r="D5" s="45"/>
      <c r="E5" s="29"/>
      <c r="F5" s="45"/>
      <c r="G5" s="29"/>
      <c r="H5" s="45"/>
      <c r="I5" s="29"/>
    </row>
    <row r="6" spans="1:10" x14ac:dyDescent="0.25">
      <c r="A6" s="4" t="s">
        <v>152</v>
      </c>
      <c r="B6" s="1" t="s">
        <v>156</v>
      </c>
      <c r="C6" s="5"/>
      <c r="D6" s="46">
        <v>80000</v>
      </c>
      <c r="E6" s="47"/>
      <c r="F6" s="46">
        <v>7500</v>
      </c>
      <c r="G6" s="47"/>
      <c r="H6" s="46">
        <v>41225.29</v>
      </c>
      <c r="I6" s="47"/>
    </row>
    <row r="7" spans="1:10" x14ac:dyDescent="0.25">
      <c r="A7" s="4" t="s">
        <v>153</v>
      </c>
      <c r="B7" s="1" t="s">
        <v>48</v>
      </c>
      <c r="C7" s="5"/>
      <c r="D7" s="46">
        <v>180039</v>
      </c>
      <c r="E7" s="47"/>
      <c r="F7" s="46">
        <v>140000</v>
      </c>
      <c r="G7" s="47"/>
      <c r="H7" s="46">
        <v>82450.58</v>
      </c>
      <c r="I7" s="47"/>
    </row>
    <row r="8" spans="1:10" x14ac:dyDescent="0.25">
      <c r="A8" s="4" t="s">
        <v>154</v>
      </c>
      <c r="B8" s="1" t="s">
        <v>49</v>
      </c>
      <c r="C8" s="5"/>
      <c r="D8" s="46">
        <v>150000</v>
      </c>
      <c r="E8" s="47"/>
      <c r="F8" s="46">
        <v>140000</v>
      </c>
      <c r="G8" s="47"/>
      <c r="H8" s="46">
        <v>88339.91</v>
      </c>
      <c r="I8" s="47"/>
    </row>
    <row r="9" spans="1:10" ht="15.75" thickBot="1" x14ac:dyDescent="0.3">
      <c r="A9" s="6" t="s">
        <v>155</v>
      </c>
      <c r="B9" s="7" t="s">
        <v>50</v>
      </c>
      <c r="C9" s="8"/>
      <c r="D9" s="46">
        <v>15000</v>
      </c>
      <c r="E9" s="47"/>
      <c r="F9" s="46">
        <v>22500</v>
      </c>
      <c r="G9" s="47"/>
      <c r="H9" s="46">
        <v>35335.96</v>
      </c>
      <c r="I9" s="47"/>
    </row>
    <row r="10" spans="1:10" ht="12.75" customHeight="1" thickBot="1" x14ac:dyDescent="0.3">
      <c r="A10" s="28"/>
      <c r="B10" s="9"/>
      <c r="C10" s="29"/>
      <c r="D10" s="46"/>
      <c r="E10" s="48">
        <f>SUM(D6:D9)</f>
        <v>425039</v>
      </c>
      <c r="F10" s="46"/>
      <c r="G10" s="48">
        <f>SUM(F6:F9)</f>
        <v>310000</v>
      </c>
      <c r="H10" s="46"/>
      <c r="I10" s="48">
        <f>SUM(H6:H9)</f>
        <v>247351.74</v>
      </c>
      <c r="J10">
        <v>0</v>
      </c>
    </row>
    <row r="11" spans="1:10" x14ac:dyDescent="0.25">
      <c r="A11" s="3" t="s">
        <v>56</v>
      </c>
      <c r="B11" s="57" t="s">
        <v>47</v>
      </c>
      <c r="C11" s="58"/>
      <c r="D11" s="46"/>
      <c r="E11" s="47"/>
      <c r="F11" s="46"/>
      <c r="G11" s="47"/>
      <c r="H11" s="46"/>
      <c r="I11" s="47"/>
    </row>
    <row r="12" spans="1:10" ht="15.75" thickBot="1" x14ac:dyDescent="0.3">
      <c r="A12" s="17"/>
      <c r="B12" s="18"/>
      <c r="C12" s="19" t="s">
        <v>38</v>
      </c>
      <c r="D12" s="46"/>
      <c r="E12" s="47"/>
      <c r="F12" s="46"/>
      <c r="G12" s="47"/>
      <c r="H12" s="46"/>
      <c r="I12" s="47"/>
    </row>
    <row r="13" spans="1:10" x14ac:dyDescent="0.25">
      <c r="A13" s="3" t="s">
        <v>57</v>
      </c>
      <c r="B13" s="34" t="s">
        <v>9</v>
      </c>
      <c r="C13" s="20"/>
      <c r="D13" s="46"/>
      <c r="E13" s="47"/>
      <c r="F13" s="46"/>
      <c r="G13" s="47"/>
      <c r="H13" s="46"/>
      <c r="I13" s="47"/>
    </row>
    <row r="14" spans="1:10" x14ac:dyDescent="0.25">
      <c r="A14" s="11" t="s">
        <v>58</v>
      </c>
      <c r="B14" s="1" t="s">
        <v>0</v>
      </c>
      <c r="C14" s="12"/>
      <c r="D14" s="46">
        <v>23100.6</v>
      </c>
      <c r="E14" s="49"/>
      <c r="F14" s="46">
        <v>104385.77</v>
      </c>
      <c r="G14" s="49"/>
      <c r="H14" s="46">
        <v>85419.7</v>
      </c>
      <c r="I14" s="49"/>
    </row>
    <row r="15" spans="1:10" x14ac:dyDescent="0.25">
      <c r="A15" s="11" t="s">
        <v>59</v>
      </c>
      <c r="B15" s="1" t="s">
        <v>1</v>
      </c>
      <c r="C15" s="12"/>
      <c r="D15" s="46">
        <v>92238.36</v>
      </c>
      <c r="E15" s="49"/>
      <c r="F15" s="46">
        <v>243348.39</v>
      </c>
      <c r="G15" s="49"/>
      <c r="H15" s="46">
        <v>110314.02</v>
      </c>
      <c r="I15" s="49"/>
    </row>
    <row r="16" spans="1:10" x14ac:dyDescent="0.25">
      <c r="A16" s="11" t="s">
        <v>60</v>
      </c>
      <c r="B16" s="1" t="s">
        <v>41</v>
      </c>
      <c r="C16" s="12"/>
      <c r="D16" s="46">
        <v>18000</v>
      </c>
      <c r="E16" s="49"/>
      <c r="F16" s="46">
        <v>24942.87</v>
      </c>
      <c r="G16" s="49"/>
      <c r="H16" s="46">
        <v>118828.37</v>
      </c>
      <c r="I16" s="49"/>
    </row>
    <row r="17" spans="1:10" x14ac:dyDescent="0.25">
      <c r="A17" s="11" t="s">
        <v>61</v>
      </c>
      <c r="B17" s="1" t="s">
        <v>2</v>
      </c>
      <c r="C17" s="12"/>
      <c r="D17" s="46">
        <v>44360.23</v>
      </c>
      <c r="E17" s="49"/>
      <c r="F17" s="46">
        <v>38796.339999999997</v>
      </c>
      <c r="G17" s="49"/>
      <c r="H17" s="46">
        <v>77442.240000000005</v>
      </c>
      <c r="I17" s="49"/>
    </row>
    <row r="18" spans="1:10" x14ac:dyDescent="0.25">
      <c r="A18" s="11" t="s">
        <v>62</v>
      </c>
      <c r="B18" s="1" t="s">
        <v>3</v>
      </c>
      <c r="C18" s="12"/>
      <c r="D18" s="46">
        <v>16530.5</v>
      </c>
      <c r="E18" s="49"/>
      <c r="F18" s="46">
        <v>35248.65</v>
      </c>
      <c r="G18" s="49"/>
      <c r="H18" s="46">
        <v>153539.59</v>
      </c>
      <c r="I18" s="49"/>
    </row>
    <row r="19" spans="1:10" x14ac:dyDescent="0.25">
      <c r="A19" s="11" t="s">
        <v>63</v>
      </c>
      <c r="B19" s="1" t="s">
        <v>4</v>
      </c>
      <c r="C19" s="12"/>
      <c r="D19" s="46">
        <v>6000</v>
      </c>
      <c r="E19" s="49"/>
      <c r="F19" s="46">
        <v>15219.12</v>
      </c>
      <c r="G19" s="49"/>
      <c r="H19" s="46">
        <v>20203.099999999999</v>
      </c>
      <c r="I19" s="49"/>
    </row>
    <row r="20" spans="1:10" x14ac:dyDescent="0.25">
      <c r="A20" s="11" t="s">
        <v>64</v>
      </c>
      <c r="B20" s="1" t="s">
        <v>5</v>
      </c>
      <c r="C20" s="12"/>
      <c r="D20" s="46">
        <v>22600</v>
      </c>
      <c r="E20" s="49"/>
      <c r="F20" s="46">
        <v>49384.7</v>
      </c>
      <c r="G20" s="49"/>
      <c r="H20" s="46">
        <v>22039.75</v>
      </c>
      <c r="I20" s="49"/>
    </row>
    <row r="21" spans="1:10" x14ac:dyDescent="0.25">
      <c r="A21" s="11" t="s">
        <v>65</v>
      </c>
      <c r="B21" s="1" t="s">
        <v>6</v>
      </c>
      <c r="C21" s="12"/>
      <c r="D21" s="46">
        <v>5405.6</v>
      </c>
      <c r="E21" s="49"/>
      <c r="F21" s="46">
        <v>10184.790000000001</v>
      </c>
      <c r="G21" s="49"/>
      <c r="H21" s="46">
        <v>71629.179999999993</v>
      </c>
      <c r="I21" s="49"/>
    </row>
    <row r="22" spans="1:10" x14ac:dyDescent="0.25">
      <c r="A22" s="11" t="s">
        <v>66</v>
      </c>
      <c r="B22" s="1" t="s">
        <v>7</v>
      </c>
      <c r="C22" s="12"/>
      <c r="D22" s="46">
        <v>12800</v>
      </c>
      <c r="E22" s="49"/>
      <c r="F22" s="46">
        <v>33266.43</v>
      </c>
      <c r="G22" s="49"/>
      <c r="H22" s="46">
        <v>40406.199999999997</v>
      </c>
      <c r="I22" s="49"/>
    </row>
    <row r="23" spans="1:10" ht="15.75" thickBot="1" x14ac:dyDescent="0.3">
      <c r="A23" s="21" t="s">
        <v>67</v>
      </c>
      <c r="B23" s="7" t="s">
        <v>8</v>
      </c>
      <c r="C23" s="22"/>
      <c r="D23" s="46">
        <v>600.87</v>
      </c>
      <c r="E23" s="49">
        <f>SUM(D14:D23)</f>
        <v>241636.16</v>
      </c>
      <c r="F23" s="46">
        <v>622.04</v>
      </c>
      <c r="G23" s="49">
        <f>SUM(F14:F23)</f>
        <v>555399.10000000009</v>
      </c>
      <c r="H23" s="46">
        <v>19468.439999999999</v>
      </c>
      <c r="I23" s="61">
        <f>SUM(H14:H23)</f>
        <v>719290.58999999985</v>
      </c>
      <c r="J23">
        <v>-0.01</v>
      </c>
    </row>
    <row r="24" spans="1:10" x14ac:dyDescent="0.25">
      <c r="A24" s="11" t="s">
        <v>68</v>
      </c>
      <c r="B24" s="33" t="s">
        <v>39</v>
      </c>
      <c r="C24" s="10"/>
      <c r="D24" s="46"/>
      <c r="E24" s="47"/>
      <c r="F24" s="46"/>
      <c r="G24" s="47"/>
      <c r="H24" s="46"/>
      <c r="I24" s="47"/>
    </row>
    <row r="25" spans="1:10" x14ac:dyDescent="0.25">
      <c r="A25" s="11" t="s">
        <v>69</v>
      </c>
      <c r="B25" s="1" t="s">
        <v>0</v>
      </c>
      <c r="C25" s="12"/>
      <c r="D25" s="46">
        <v>23100.6</v>
      </c>
      <c r="E25" s="47"/>
      <c r="F25" s="46">
        <v>104385.77</v>
      </c>
      <c r="G25" s="47"/>
      <c r="H25" s="46">
        <v>100612.91</v>
      </c>
      <c r="I25" s="47"/>
    </row>
    <row r="26" spans="1:10" x14ac:dyDescent="0.25">
      <c r="A26" s="11" t="s">
        <v>70</v>
      </c>
      <c r="B26" s="1" t="s">
        <v>1</v>
      </c>
      <c r="C26" s="12"/>
      <c r="D26" s="46">
        <v>92238.36</v>
      </c>
      <c r="E26" s="47"/>
      <c r="F26" s="46">
        <v>243348.39</v>
      </c>
      <c r="G26" s="47"/>
      <c r="H26" s="46">
        <v>129935.07</v>
      </c>
      <c r="I26" s="47"/>
    </row>
    <row r="27" spans="1:10" x14ac:dyDescent="0.25">
      <c r="A27" s="11" t="s">
        <v>71</v>
      </c>
      <c r="B27" s="1" t="s">
        <v>41</v>
      </c>
      <c r="C27" s="12"/>
      <c r="D27" s="46">
        <v>18000</v>
      </c>
      <c r="E27" s="47"/>
      <c r="F27" s="46">
        <v>24942.87</v>
      </c>
      <c r="G27" s="47"/>
      <c r="H27" s="46">
        <v>139963.82</v>
      </c>
      <c r="I27" s="47"/>
    </row>
    <row r="28" spans="1:10" x14ac:dyDescent="0.25">
      <c r="A28" s="11" t="s">
        <v>72</v>
      </c>
      <c r="B28" s="1" t="s">
        <v>2</v>
      </c>
      <c r="C28" s="12"/>
      <c r="D28" s="46">
        <v>44360.23</v>
      </c>
      <c r="E28" s="47"/>
      <c r="F28" s="46">
        <v>38796.339999999997</v>
      </c>
      <c r="G28" s="47"/>
      <c r="H28" s="46">
        <v>91216.53</v>
      </c>
      <c r="I28" s="47"/>
    </row>
    <row r="29" spans="1:10" x14ac:dyDescent="0.25">
      <c r="A29" s="11" t="s">
        <v>73</v>
      </c>
      <c r="B29" s="1" t="s">
        <v>3</v>
      </c>
      <c r="C29" s="12"/>
      <c r="D29" s="46">
        <v>16530.5</v>
      </c>
      <c r="E29" s="47"/>
      <c r="F29" s="46">
        <v>35248.65</v>
      </c>
      <c r="G29" s="47"/>
      <c r="H29" s="46">
        <v>180848.97</v>
      </c>
      <c r="I29" s="47"/>
    </row>
    <row r="30" spans="1:10" x14ac:dyDescent="0.25">
      <c r="A30" s="11" t="s">
        <v>74</v>
      </c>
      <c r="B30" s="1" t="s">
        <v>4</v>
      </c>
      <c r="C30" s="12"/>
      <c r="D30" s="46">
        <v>6000</v>
      </c>
      <c r="E30" s="47"/>
      <c r="F30" s="46">
        <v>15219.12</v>
      </c>
      <c r="G30" s="47"/>
      <c r="H30" s="46">
        <v>23796.53</v>
      </c>
      <c r="I30" s="47"/>
    </row>
    <row r="31" spans="1:10" x14ac:dyDescent="0.25">
      <c r="A31" s="11" t="s">
        <v>75</v>
      </c>
      <c r="B31" s="1" t="s">
        <v>5</v>
      </c>
      <c r="C31" s="12"/>
      <c r="D31" s="46">
        <v>22600</v>
      </c>
      <c r="E31" s="47"/>
      <c r="F31" s="46">
        <v>49384.7</v>
      </c>
      <c r="G31" s="47"/>
      <c r="H31" s="46">
        <v>25959.86</v>
      </c>
      <c r="I31" s="47"/>
    </row>
    <row r="32" spans="1:10" x14ac:dyDescent="0.25">
      <c r="A32" s="11" t="s">
        <v>76</v>
      </c>
      <c r="B32" s="1" t="s">
        <v>6</v>
      </c>
      <c r="C32" s="12"/>
      <c r="D32" s="46">
        <v>5405.6</v>
      </c>
      <c r="E32" s="47"/>
      <c r="F32" s="46">
        <v>10184.790000000001</v>
      </c>
      <c r="G32" s="47"/>
      <c r="H32" s="46">
        <v>84369.53</v>
      </c>
      <c r="I32" s="47"/>
    </row>
    <row r="33" spans="1:10" x14ac:dyDescent="0.25">
      <c r="A33" s="11" t="s">
        <v>77</v>
      </c>
      <c r="B33" s="1" t="s">
        <v>7</v>
      </c>
      <c r="C33" s="12"/>
      <c r="D33" s="46">
        <v>12800</v>
      </c>
      <c r="E33" s="47"/>
      <c r="F33" s="46">
        <v>33266.43</v>
      </c>
      <c r="G33" s="47"/>
      <c r="H33" s="46">
        <v>47593.07</v>
      </c>
      <c r="I33" s="47"/>
    </row>
    <row r="34" spans="1:10" ht="15.75" thickBot="1" x14ac:dyDescent="0.3">
      <c r="A34" s="23" t="s">
        <v>78</v>
      </c>
      <c r="B34" s="18" t="s">
        <v>8</v>
      </c>
      <c r="C34" s="24"/>
      <c r="D34" s="46">
        <v>600.87</v>
      </c>
      <c r="E34" s="48">
        <f>SUM(D25:D34)</f>
        <v>241636.16</v>
      </c>
      <c r="F34" s="46">
        <v>622.04</v>
      </c>
      <c r="G34" s="48">
        <f>SUM(F25:F34)</f>
        <v>555399.10000000009</v>
      </c>
      <c r="H34" s="46">
        <v>22931.21</v>
      </c>
      <c r="I34" s="62">
        <f>SUM(H25:H34)</f>
        <v>847227.5</v>
      </c>
      <c r="J34">
        <v>0.01</v>
      </c>
    </row>
    <row r="35" spans="1:10" x14ac:dyDescent="0.25">
      <c r="A35" s="32" t="s">
        <v>80</v>
      </c>
      <c r="B35" s="34" t="s">
        <v>10</v>
      </c>
      <c r="C35" s="20"/>
      <c r="D35" s="46"/>
      <c r="E35" s="47"/>
      <c r="F35" s="46"/>
      <c r="G35" s="47"/>
      <c r="H35" s="46"/>
      <c r="I35" s="47"/>
    </row>
    <row r="36" spans="1:10" x14ac:dyDescent="0.25">
      <c r="A36" s="11" t="s">
        <v>79</v>
      </c>
      <c r="B36" s="1" t="s">
        <v>0</v>
      </c>
      <c r="C36" s="12"/>
      <c r="D36" s="46">
        <v>23100.6</v>
      </c>
      <c r="E36" s="47"/>
      <c r="F36" s="46">
        <v>78784.58</v>
      </c>
      <c r="G36" s="47"/>
      <c r="H36" s="46">
        <v>60329.13</v>
      </c>
      <c r="I36" s="47"/>
    </row>
    <row r="37" spans="1:10" x14ac:dyDescent="0.25">
      <c r="A37" s="11" t="s">
        <v>81</v>
      </c>
      <c r="B37" s="1" t="s">
        <v>1</v>
      </c>
      <c r="C37" s="12"/>
      <c r="D37" s="46">
        <v>74151.8</v>
      </c>
      <c r="E37" s="47"/>
      <c r="F37" s="46">
        <v>183665.86</v>
      </c>
      <c r="G37" s="47"/>
      <c r="H37" s="46">
        <v>77911.179999999993</v>
      </c>
      <c r="I37" s="47"/>
    </row>
    <row r="38" spans="1:10" x14ac:dyDescent="0.25">
      <c r="A38" s="11" t="s">
        <v>82</v>
      </c>
      <c r="B38" s="1" t="s">
        <v>41</v>
      </c>
      <c r="C38" s="12"/>
      <c r="D38" s="46">
        <v>18000</v>
      </c>
      <c r="E38" s="47"/>
      <c r="F38" s="46">
        <v>18822.919999999998</v>
      </c>
      <c r="G38" s="47"/>
      <c r="H38" s="46">
        <v>83924.58</v>
      </c>
      <c r="I38" s="47"/>
    </row>
    <row r="39" spans="1:10" x14ac:dyDescent="0.25">
      <c r="A39" s="11" t="s">
        <v>83</v>
      </c>
      <c r="B39" s="1" t="s">
        <v>2</v>
      </c>
      <c r="C39" s="12"/>
      <c r="D39" s="46">
        <v>30844.67</v>
      </c>
      <c r="E39" s="47"/>
      <c r="F39" s="46">
        <v>27400.59</v>
      </c>
      <c r="G39" s="47"/>
      <c r="H39" s="46">
        <v>54694.92</v>
      </c>
      <c r="I39" s="47"/>
    </row>
    <row r="40" spans="1:10" x14ac:dyDescent="0.25">
      <c r="A40" s="11" t="s">
        <v>84</v>
      </c>
      <c r="B40" s="1" t="s">
        <v>3</v>
      </c>
      <c r="C40" s="12"/>
      <c r="D40" s="46">
        <v>12600</v>
      </c>
      <c r="E40" s="47"/>
      <c r="F40" s="46">
        <v>26603.72</v>
      </c>
      <c r="G40" s="47"/>
      <c r="H40" s="46">
        <v>108439.98</v>
      </c>
      <c r="I40" s="47"/>
    </row>
    <row r="41" spans="1:10" x14ac:dyDescent="0.25">
      <c r="A41" s="11" t="s">
        <v>85</v>
      </c>
      <c r="B41" s="1" t="s">
        <v>4</v>
      </c>
      <c r="C41" s="12"/>
      <c r="D41" s="46">
        <v>4520.6000000000004</v>
      </c>
      <c r="E41" s="47"/>
      <c r="F41" s="46">
        <v>11486.55</v>
      </c>
      <c r="G41" s="47"/>
      <c r="H41" s="46">
        <v>14268.79</v>
      </c>
      <c r="I41" s="47"/>
    </row>
    <row r="42" spans="1:10" x14ac:dyDescent="0.25">
      <c r="A42" s="11" t="s">
        <v>86</v>
      </c>
      <c r="B42" s="1" t="s">
        <v>5</v>
      </c>
      <c r="C42" s="12"/>
      <c r="D42" s="46">
        <v>15039</v>
      </c>
      <c r="E42" s="47"/>
      <c r="F42" s="46">
        <v>37257.730000000003</v>
      </c>
      <c r="G42" s="47"/>
      <c r="H42" s="46">
        <v>15565.95</v>
      </c>
      <c r="I42" s="47"/>
    </row>
    <row r="43" spans="1:10" x14ac:dyDescent="0.25">
      <c r="A43" s="11" t="s">
        <v>87</v>
      </c>
      <c r="B43" s="1" t="s">
        <v>6</v>
      </c>
      <c r="C43" s="12"/>
      <c r="D43" s="46">
        <v>3200</v>
      </c>
      <c r="E43" s="47"/>
      <c r="F43" s="46">
        <v>7686.91</v>
      </c>
      <c r="G43" s="47"/>
      <c r="H43" s="46">
        <v>50589.34</v>
      </c>
      <c r="I43" s="47"/>
    </row>
    <row r="44" spans="1:10" x14ac:dyDescent="0.25">
      <c r="A44" s="11" t="s">
        <v>88</v>
      </c>
      <c r="B44" s="1" t="s">
        <v>7</v>
      </c>
      <c r="C44" s="12"/>
      <c r="D44" s="46">
        <v>8164.48</v>
      </c>
      <c r="E44" s="47"/>
      <c r="F44" s="46">
        <v>25107.66</v>
      </c>
      <c r="G44" s="47"/>
      <c r="H44" s="46">
        <v>28537.58</v>
      </c>
      <c r="I44" s="47"/>
    </row>
    <row r="45" spans="1:10" ht="15.75" thickBot="1" x14ac:dyDescent="0.3">
      <c r="A45" s="21" t="s">
        <v>89</v>
      </c>
      <c r="B45" s="7" t="s">
        <v>8</v>
      </c>
      <c r="C45" s="22"/>
      <c r="D45" s="46">
        <v>560</v>
      </c>
      <c r="E45" s="48">
        <f>SUM(D36:D45)</f>
        <v>190181.15000000002</v>
      </c>
      <c r="F45" s="46">
        <v>469.48</v>
      </c>
      <c r="G45" s="48">
        <f>SUM(F36:F45)</f>
        <v>417285.99999999994</v>
      </c>
      <c r="H45" s="46">
        <v>13749.92</v>
      </c>
      <c r="I45" s="62">
        <f>SUM(H36:H45)</f>
        <v>508011.37</v>
      </c>
      <c r="J45">
        <v>0.01</v>
      </c>
    </row>
    <row r="46" spans="1:10" x14ac:dyDescent="0.25">
      <c r="A46" s="30" t="s">
        <v>90</v>
      </c>
      <c r="B46" s="35" t="s">
        <v>37</v>
      </c>
      <c r="C46" s="31"/>
      <c r="D46" s="46"/>
      <c r="E46" s="47"/>
      <c r="F46" s="46"/>
      <c r="G46" s="47"/>
      <c r="H46" s="46"/>
      <c r="I46" s="47"/>
    </row>
    <row r="47" spans="1:10" x14ac:dyDescent="0.25">
      <c r="A47" s="11" t="s">
        <v>91</v>
      </c>
      <c r="B47" s="1" t="s">
        <v>0</v>
      </c>
      <c r="C47" s="12"/>
      <c r="D47" s="46">
        <v>23100.6</v>
      </c>
      <c r="E47" s="47"/>
      <c r="F47" s="46">
        <v>78784.58</v>
      </c>
      <c r="G47" s="47"/>
      <c r="H47" s="46">
        <v>71059.600000000006</v>
      </c>
      <c r="I47" s="47"/>
    </row>
    <row r="48" spans="1:10" x14ac:dyDescent="0.25">
      <c r="A48" s="11" t="s">
        <v>92</v>
      </c>
      <c r="B48" s="1" t="s">
        <v>1</v>
      </c>
      <c r="C48" s="12"/>
      <c r="D48" s="46">
        <v>74151.8</v>
      </c>
      <c r="E48" s="47"/>
      <c r="F48" s="46">
        <v>183665.86</v>
      </c>
      <c r="G48" s="47"/>
      <c r="H48" s="46">
        <v>91768.89</v>
      </c>
      <c r="I48" s="47"/>
    </row>
    <row r="49" spans="1:10" x14ac:dyDescent="0.25">
      <c r="A49" s="42" t="s">
        <v>93</v>
      </c>
      <c r="B49" s="43" t="s">
        <v>41</v>
      </c>
      <c r="C49" s="12"/>
      <c r="D49" s="46">
        <v>18000</v>
      </c>
      <c r="E49" s="47"/>
      <c r="F49" s="46">
        <v>18822.919999999998</v>
      </c>
      <c r="G49" s="47"/>
      <c r="H49" s="46">
        <v>83924.58</v>
      </c>
      <c r="I49" s="47"/>
    </row>
    <row r="50" spans="1:10" x14ac:dyDescent="0.25">
      <c r="A50" s="11" t="s">
        <v>94</v>
      </c>
      <c r="B50" s="1" t="s">
        <v>2</v>
      </c>
      <c r="C50" s="12"/>
      <c r="D50" s="46">
        <v>30844.67</v>
      </c>
      <c r="E50" s="47"/>
      <c r="F50" s="46">
        <v>27400.59</v>
      </c>
      <c r="G50" s="47"/>
      <c r="H50" s="46">
        <v>54694.92</v>
      </c>
      <c r="I50" s="47"/>
    </row>
    <row r="51" spans="1:10" x14ac:dyDescent="0.25">
      <c r="A51" s="11" t="s">
        <v>95</v>
      </c>
      <c r="B51" s="1" t="s">
        <v>3</v>
      </c>
      <c r="C51" s="12"/>
      <c r="D51" s="46">
        <v>12600</v>
      </c>
      <c r="E51" s="47"/>
      <c r="F51" s="46">
        <v>26603.72</v>
      </c>
      <c r="G51" s="47"/>
      <c r="H51" s="46">
        <v>127727.71</v>
      </c>
      <c r="I51" s="47"/>
    </row>
    <row r="52" spans="1:10" x14ac:dyDescent="0.25">
      <c r="A52" s="11" t="s">
        <v>96</v>
      </c>
      <c r="B52" s="1" t="s">
        <v>4</v>
      </c>
      <c r="C52" s="12"/>
      <c r="D52" s="46">
        <v>4520.6000000000004</v>
      </c>
      <c r="E52" s="47"/>
      <c r="F52" s="46">
        <v>11486.55</v>
      </c>
      <c r="G52" s="47"/>
      <c r="H52" s="46">
        <v>16806.71</v>
      </c>
      <c r="I52" s="47"/>
    </row>
    <row r="53" spans="1:10" x14ac:dyDescent="0.25">
      <c r="A53" s="11" t="s">
        <v>97</v>
      </c>
      <c r="B53" s="1" t="s">
        <v>5</v>
      </c>
      <c r="C53" s="12"/>
      <c r="D53" s="46">
        <v>15039</v>
      </c>
      <c r="E53" s="47"/>
      <c r="F53" s="46">
        <v>37257.730000000003</v>
      </c>
      <c r="G53" s="47"/>
      <c r="H53" s="46">
        <v>18334.599999999999</v>
      </c>
      <c r="I53" s="47"/>
    </row>
    <row r="54" spans="1:10" x14ac:dyDescent="0.25">
      <c r="A54" s="11" t="s">
        <v>98</v>
      </c>
      <c r="B54" s="1" t="s">
        <v>6</v>
      </c>
      <c r="C54" s="12"/>
      <c r="D54" s="46">
        <v>3200</v>
      </c>
      <c r="E54" s="47"/>
      <c r="F54" s="46">
        <v>7686.91</v>
      </c>
      <c r="G54" s="47"/>
      <c r="H54" s="46">
        <v>59587.44</v>
      </c>
      <c r="I54" s="47"/>
    </row>
    <row r="55" spans="1:10" x14ac:dyDescent="0.25">
      <c r="A55" s="11" t="s">
        <v>99</v>
      </c>
      <c r="B55" s="1" t="s">
        <v>7</v>
      </c>
      <c r="C55" s="12"/>
      <c r="D55" s="46">
        <v>8164.48</v>
      </c>
      <c r="E55" s="47"/>
      <c r="F55" s="46">
        <v>25107.66</v>
      </c>
      <c r="G55" s="47"/>
      <c r="H55" s="46">
        <v>33613.43</v>
      </c>
      <c r="I55" s="47"/>
    </row>
    <row r="56" spans="1:10" ht="15.75" thickBot="1" x14ac:dyDescent="0.3">
      <c r="A56" s="11" t="s">
        <v>164</v>
      </c>
      <c r="B56" s="18" t="s">
        <v>8</v>
      </c>
      <c r="C56" s="24"/>
      <c r="D56" s="46">
        <v>600</v>
      </c>
      <c r="E56" s="48">
        <f>SUM(D47:D56)</f>
        <v>190221.15000000002</v>
      </c>
      <c r="F56" s="46">
        <v>469.48</v>
      </c>
      <c r="G56" s="48">
        <f>SUM(F47:F56)</f>
        <v>417285.99999999994</v>
      </c>
      <c r="H56" s="46">
        <v>16195.56</v>
      </c>
      <c r="I56" s="62">
        <f>SUM(H47:H56)</f>
        <v>573713.44000000006</v>
      </c>
      <c r="J56">
        <v>-0.02</v>
      </c>
    </row>
    <row r="57" spans="1:10" x14ac:dyDescent="0.25">
      <c r="A57" s="32" t="s">
        <v>100</v>
      </c>
      <c r="B57" s="34" t="s">
        <v>11</v>
      </c>
      <c r="C57" s="20"/>
      <c r="D57" s="46"/>
      <c r="E57" s="47"/>
      <c r="F57" s="46"/>
      <c r="G57" s="47"/>
      <c r="H57" s="46"/>
      <c r="I57" s="47"/>
    </row>
    <row r="58" spans="1:10" x14ac:dyDescent="0.25">
      <c r="A58" s="11" t="s">
        <v>101</v>
      </c>
      <c r="B58" s="1" t="s">
        <v>0</v>
      </c>
      <c r="C58" s="12"/>
      <c r="D58" s="46">
        <v>13000.32</v>
      </c>
      <c r="E58" s="49"/>
      <c r="F58" s="46">
        <v>53284.09</v>
      </c>
      <c r="G58" s="49"/>
      <c r="H58" s="46">
        <v>29528.95</v>
      </c>
      <c r="I58" s="49"/>
    </row>
    <row r="59" spans="1:10" x14ac:dyDescent="0.25">
      <c r="A59" s="11" t="s">
        <v>102</v>
      </c>
      <c r="B59" s="1" t="s">
        <v>1</v>
      </c>
      <c r="C59" s="12"/>
      <c r="D59" s="46">
        <v>40500</v>
      </c>
      <c r="E59" s="49"/>
      <c r="F59" s="46">
        <v>124218.06</v>
      </c>
      <c r="G59" s="49"/>
      <c r="H59" s="46">
        <v>38134.730000000003</v>
      </c>
      <c r="I59" s="49"/>
    </row>
    <row r="60" spans="1:10" x14ac:dyDescent="0.25">
      <c r="A60" s="11" t="s">
        <v>103</v>
      </c>
      <c r="B60" s="1" t="s">
        <v>41</v>
      </c>
      <c r="C60" s="12"/>
      <c r="D60" s="46">
        <v>11300</v>
      </c>
      <c r="E60" s="49"/>
      <c r="F60" s="46">
        <v>14003.48</v>
      </c>
      <c r="G60" s="49"/>
      <c r="H60" s="46">
        <v>41078.07</v>
      </c>
      <c r="I60" s="49"/>
    </row>
    <row r="61" spans="1:10" x14ac:dyDescent="0.25">
      <c r="A61" s="11" t="s">
        <v>104</v>
      </c>
      <c r="B61" s="1" t="s">
        <v>2</v>
      </c>
      <c r="C61" s="12"/>
      <c r="D61" s="46">
        <v>30584</v>
      </c>
      <c r="E61" s="49"/>
      <c r="F61" s="46">
        <v>13436.49</v>
      </c>
      <c r="G61" s="49"/>
      <c r="H61" s="46">
        <v>26771.200000000001</v>
      </c>
      <c r="I61" s="49"/>
    </row>
    <row r="62" spans="1:10" x14ac:dyDescent="0.25">
      <c r="A62" s="11" t="s">
        <v>105</v>
      </c>
      <c r="B62" s="1" t="s">
        <v>3</v>
      </c>
      <c r="C62" s="12"/>
      <c r="D62" s="46">
        <v>14150</v>
      </c>
      <c r="E62" s="49"/>
      <c r="F62" s="46">
        <v>17992.8</v>
      </c>
      <c r="G62" s="49"/>
      <c r="H62" s="46">
        <v>53077.48</v>
      </c>
      <c r="I62" s="49"/>
    </row>
    <row r="63" spans="1:10" x14ac:dyDescent="0.25">
      <c r="A63" s="11" t="s">
        <v>106</v>
      </c>
      <c r="B63" s="1" t="s">
        <v>4</v>
      </c>
      <c r="C63" s="12"/>
      <c r="D63" s="46">
        <v>12800</v>
      </c>
      <c r="E63" s="49"/>
      <c r="F63" s="46">
        <v>7768.66</v>
      </c>
      <c r="G63" s="49"/>
      <c r="H63" s="46">
        <v>6984.06</v>
      </c>
      <c r="I63" s="49"/>
    </row>
    <row r="64" spans="1:10" x14ac:dyDescent="0.25">
      <c r="A64" s="11" t="s">
        <v>107</v>
      </c>
      <c r="B64" s="1" t="s">
        <v>5</v>
      </c>
      <c r="C64" s="12"/>
      <c r="D64" s="46">
        <v>7620</v>
      </c>
      <c r="E64" s="49"/>
      <c r="F64" s="46">
        <v>25198.39</v>
      </c>
      <c r="G64" s="49"/>
      <c r="H64" s="46">
        <v>7618.97</v>
      </c>
      <c r="I64" s="49"/>
    </row>
    <row r="65" spans="1:10" x14ac:dyDescent="0.25">
      <c r="A65" s="11" t="s">
        <v>108</v>
      </c>
      <c r="B65" s="1" t="s">
        <v>6</v>
      </c>
      <c r="C65" s="12"/>
      <c r="D65" s="46">
        <v>1490.66</v>
      </c>
      <c r="E65" s="49"/>
      <c r="F65" s="46">
        <v>5198.8599999999997</v>
      </c>
      <c r="G65" s="49"/>
      <c r="H65" s="46">
        <v>24761.67</v>
      </c>
      <c r="I65" s="49"/>
    </row>
    <row r="66" spans="1:10" x14ac:dyDescent="0.25">
      <c r="A66" s="11" t="s">
        <v>109</v>
      </c>
      <c r="B66" s="1" t="s">
        <v>7</v>
      </c>
      <c r="C66" s="12"/>
      <c r="D66" s="46">
        <v>4300.25</v>
      </c>
      <c r="E66" s="49"/>
      <c r="F66" s="46">
        <v>16980.97</v>
      </c>
      <c r="G66" s="49"/>
      <c r="H66" s="46">
        <v>13968.12</v>
      </c>
      <c r="I66" s="49"/>
    </row>
    <row r="67" spans="1:10" ht="15.75" thickBot="1" x14ac:dyDescent="0.3">
      <c r="A67" s="21" t="s">
        <v>110</v>
      </c>
      <c r="B67" s="7" t="s">
        <v>8</v>
      </c>
      <c r="C67" s="22"/>
      <c r="D67" s="46">
        <v>800</v>
      </c>
      <c r="E67" s="48">
        <f>SUM(D58:D67)</f>
        <v>136545.23000000001</v>
      </c>
      <c r="F67" s="46">
        <v>317.52</v>
      </c>
      <c r="G67" s="48">
        <f>SUM(F58:F67)</f>
        <v>278399.31999999995</v>
      </c>
      <c r="H67" s="46">
        <v>6730.09</v>
      </c>
      <c r="I67" s="48">
        <f>SUM(H58:H67)</f>
        <v>248653.34</v>
      </c>
      <c r="J67">
        <v>0</v>
      </c>
    </row>
    <row r="68" spans="1:10" x14ac:dyDescent="0.25">
      <c r="A68" s="30" t="s">
        <v>111</v>
      </c>
      <c r="B68" s="35" t="s">
        <v>12</v>
      </c>
      <c r="C68" s="31"/>
      <c r="D68" s="46"/>
      <c r="E68" s="47"/>
      <c r="F68" s="46"/>
      <c r="G68" s="47"/>
      <c r="H68" s="46"/>
      <c r="I68" s="47"/>
    </row>
    <row r="69" spans="1:10" x14ac:dyDescent="0.25">
      <c r="A69" s="11" t="s">
        <v>112</v>
      </c>
      <c r="B69" s="1" t="s">
        <v>0</v>
      </c>
      <c r="C69" s="12"/>
      <c r="D69" s="46">
        <v>10030</v>
      </c>
      <c r="E69" s="49"/>
      <c r="F69" s="46">
        <v>53284.09</v>
      </c>
      <c r="G69" s="49"/>
      <c r="H69" s="46">
        <v>29200.18</v>
      </c>
      <c r="I69" s="49"/>
    </row>
    <row r="70" spans="1:10" x14ac:dyDescent="0.25">
      <c r="A70" s="11" t="s">
        <v>113</v>
      </c>
      <c r="B70" s="1" t="s">
        <v>1</v>
      </c>
      <c r="C70" s="12"/>
      <c r="D70" s="46">
        <v>36800</v>
      </c>
      <c r="E70" s="49"/>
      <c r="F70" s="46">
        <v>124218.06</v>
      </c>
      <c r="G70" s="49"/>
      <c r="H70" s="46">
        <v>37710.14</v>
      </c>
      <c r="I70" s="49"/>
    </row>
    <row r="71" spans="1:10" x14ac:dyDescent="0.25">
      <c r="A71" s="11" t="s">
        <v>114</v>
      </c>
      <c r="B71" s="1" t="s">
        <v>41</v>
      </c>
      <c r="C71" s="12"/>
      <c r="D71" s="46">
        <v>30500</v>
      </c>
      <c r="E71" s="49"/>
      <c r="F71" s="46">
        <v>14003.48</v>
      </c>
      <c r="G71" s="49"/>
      <c r="H71" s="46">
        <v>40620.720000000001</v>
      </c>
      <c r="I71" s="49"/>
    </row>
    <row r="72" spans="1:10" x14ac:dyDescent="0.25">
      <c r="A72" s="11" t="s">
        <v>115</v>
      </c>
      <c r="B72" s="1" t="s">
        <v>2</v>
      </c>
      <c r="C72" s="12"/>
      <c r="D72" s="46">
        <v>14250.6</v>
      </c>
      <c r="E72" s="49"/>
      <c r="F72" s="46">
        <v>13436.49</v>
      </c>
      <c r="G72" s="49"/>
      <c r="H72" s="46">
        <v>44141.120000000003</v>
      </c>
      <c r="I72" s="49"/>
    </row>
    <row r="73" spans="1:10" x14ac:dyDescent="0.25">
      <c r="A73" s="11" t="s">
        <v>116</v>
      </c>
      <c r="B73" s="1" t="s">
        <v>3</v>
      </c>
      <c r="C73" s="12"/>
      <c r="D73" s="46">
        <v>12100.8</v>
      </c>
      <c r="E73" s="49"/>
      <c r="F73" s="46">
        <v>17992.8</v>
      </c>
      <c r="G73" s="49"/>
      <c r="H73" s="46">
        <v>52486.53</v>
      </c>
      <c r="I73" s="49"/>
    </row>
    <row r="74" spans="1:10" x14ac:dyDescent="0.25">
      <c r="A74" s="11" t="s">
        <v>117</v>
      </c>
      <c r="B74" s="1" t="s">
        <v>4</v>
      </c>
      <c r="C74" s="12"/>
      <c r="D74" s="46">
        <v>7826.5</v>
      </c>
      <c r="E74" s="49"/>
      <c r="F74" s="46">
        <v>10274.950000000001</v>
      </c>
      <c r="G74" s="49"/>
      <c r="H74" s="46">
        <v>27625.200000000001</v>
      </c>
      <c r="I74" s="49"/>
    </row>
    <row r="75" spans="1:10" x14ac:dyDescent="0.25">
      <c r="A75" s="11" t="s">
        <v>118</v>
      </c>
      <c r="B75" s="1" t="s">
        <v>5</v>
      </c>
      <c r="C75" s="12"/>
      <c r="D75" s="46">
        <v>1490</v>
      </c>
      <c r="E75" s="49"/>
      <c r="F75" s="46">
        <v>25198.39</v>
      </c>
      <c r="G75" s="49"/>
      <c r="H75" s="46">
        <v>7534.15</v>
      </c>
      <c r="I75" s="49"/>
    </row>
    <row r="76" spans="1:10" x14ac:dyDescent="0.25">
      <c r="A76" s="11" t="s">
        <v>119</v>
      </c>
      <c r="B76" s="1" t="s">
        <v>6</v>
      </c>
      <c r="C76" s="12"/>
      <c r="D76" s="46">
        <v>4160.25</v>
      </c>
      <c r="E76" s="49"/>
      <c r="F76" s="46">
        <v>6553.61</v>
      </c>
      <c r="G76" s="49"/>
      <c r="H76" s="46">
        <v>36728.959999999999</v>
      </c>
      <c r="I76" s="49"/>
    </row>
    <row r="77" spans="1:10" ht="15.75" thickBot="1" x14ac:dyDescent="0.3">
      <c r="A77" s="23" t="s">
        <v>120</v>
      </c>
      <c r="B77" s="18" t="s">
        <v>7</v>
      </c>
      <c r="C77" s="24"/>
      <c r="D77" s="46">
        <v>3460.96</v>
      </c>
      <c r="E77" s="48">
        <f>SUM(D69:D77)</f>
        <v>120619.11000000002</v>
      </c>
      <c r="F77" s="46">
        <v>16980.97</v>
      </c>
      <c r="G77" s="48">
        <f>SUM(F69:F77)</f>
        <v>281942.83999999997</v>
      </c>
      <c r="H77" s="46">
        <v>20467.759999999998</v>
      </c>
      <c r="I77" s="48">
        <f>SUM(H69:H77)</f>
        <v>296514.76</v>
      </c>
      <c r="J77">
        <v>0</v>
      </c>
    </row>
    <row r="78" spans="1:10" ht="15.75" thickBot="1" x14ac:dyDescent="0.3">
      <c r="A78" s="25"/>
      <c r="B78" s="36" t="s">
        <v>13</v>
      </c>
      <c r="C78" s="26"/>
      <c r="D78" s="46"/>
      <c r="E78" s="48">
        <f>E77+E56+E45+E34+E10+E67+E23</f>
        <v>1545877.96</v>
      </c>
      <c r="F78" s="46"/>
      <c r="G78" s="55">
        <f>G77+G56+G45+G34+G10+G67+G23</f>
        <v>2815712.36</v>
      </c>
      <c r="H78" s="46"/>
      <c r="I78" s="55">
        <f>I77+I56+I45+I34+I10+I67+I23</f>
        <v>3440762.74</v>
      </c>
    </row>
    <row r="79" spans="1:10" ht="12.75" customHeight="1" thickBot="1" x14ac:dyDescent="0.3">
      <c r="A79" s="28"/>
      <c r="B79" s="9"/>
      <c r="C79" s="29"/>
      <c r="D79" s="46"/>
      <c r="E79" s="47"/>
      <c r="F79" s="46"/>
      <c r="G79" s="56">
        <f>G78-G10</f>
        <v>2505712.36</v>
      </c>
      <c r="H79" s="46"/>
      <c r="I79" s="56">
        <f>I78-I10</f>
        <v>3193411</v>
      </c>
    </row>
    <row r="80" spans="1:10" x14ac:dyDescent="0.25">
      <c r="A80" s="3" t="s">
        <v>121</v>
      </c>
      <c r="B80" s="34" t="s">
        <v>14</v>
      </c>
      <c r="C80" s="20"/>
      <c r="D80" s="46"/>
      <c r="E80" s="47"/>
      <c r="F80" s="46"/>
      <c r="G80" s="47"/>
      <c r="H80" s="46"/>
      <c r="I80" s="47"/>
    </row>
    <row r="81" spans="1:9" x14ac:dyDescent="0.25">
      <c r="A81" s="11" t="s">
        <v>122</v>
      </c>
      <c r="B81" s="1" t="s">
        <v>15</v>
      </c>
      <c r="C81" s="13"/>
      <c r="D81" s="46">
        <v>87100.22</v>
      </c>
      <c r="E81" s="50"/>
      <c r="F81" s="46">
        <v>327730.21000000002</v>
      </c>
      <c r="G81" s="50"/>
      <c r="H81" s="46">
        <v>181063.31</v>
      </c>
      <c r="I81" s="50"/>
    </row>
    <row r="82" spans="1:9" x14ac:dyDescent="0.25">
      <c r="A82" s="11" t="s">
        <v>123</v>
      </c>
      <c r="B82" s="1" t="s">
        <v>16</v>
      </c>
      <c r="C82" s="13"/>
      <c r="D82" s="46">
        <v>130600.3</v>
      </c>
      <c r="E82" s="50"/>
      <c r="F82" s="46">
        <v>49692.2</v>
      </c>
      <c r="G82" s="50"/>
      <c r="H82" s="46">
        <v>80183.19</v>
      </c>
      <c r="I82" s="50"/>
    </row>
    <row r="83" spans="1:9" x14ac:dyDescent="0.25">
      <c r="A83" s="11" t="s">
        <v>124</v>
      </c>
      <c r="B83" s="1" t="s">
        <v>17</v>
      </c>
      <c r="C83" s="13"/>
      <c r="D83" s="46">
        <v>33333</v>
      </c>
      <c r="E83" s="50"/>
      <c r="F83" s="46">
        <v>198202.3</v>
      </c>
      <c r="G83" s="50"/>
      <c r="H83" s="46">
        <v>106144.99</v>
      </c>
      <c r="I83" s="50"/>
    </row>
    <row r="84" spans="1:9" x14ac:dyDescent="0.25">
      <c r="A84" s="11" t="s">
        <v>125</v>
      </c>
      <c r="B84" s="1" t="s">
        <v>18</v>
      </c>
      <c r="C84" s="13"/>
      <c r="D84" s="46">
        <v>1102900</v>
      </c>
      <c r="E84" s="50"/>
      <c r="F84" s="46">
        <v>976800</v>
      </c>
      <c r="G84" s="50"/>
      <c r="H84" s="46">
        <v>553596.75</v>
      </c>
      <c r="I84" s="50"/>
    </row>
    <row r="85" spans="1:9" x14ac:dyDescent="0.25">
      <c r="A85" s="11" t="s">
        <v>126</v>
      </c>
      <c r="B85" s="1" t="s">
        <v>19</v>
      </c>
      <c r="C85" s="13"/>
      <c r="D85" s="46">
        <v>85900</v>
      </c>
      <c r="E85" s="50"/>
      <c r="F85" s="46">
        <v>342511.35</v>
      </c>
      <c r="G85" s="50"/>
      <c r="H85" s="46">
        <v>156573.65</v>
      </c>
      <c r="I85" s="50"/>
    </row>
    <row r="86" spans="1:9" x14ac:dyDescent="0.25">
      <c r="A86" s="11" t="s">
        <v>127</v>
      </c>
      <c r="B86" s="1" t="s">
        <v>20</v>
      </c>
      <c r="C86" s="13"/>
      <c r="D86" s="46">
        <v>60350.239999999998</v>
      </c>
      <c r="E86" s="50"/>
      <c r="F86" s="46">
        <v>94713.919999999998</v>
      </c>
      <c r="G86" s="50"/>
      <c r="H86" s="46">
        <v>237342.24</v>
      </c>
      <c r="I86" s="50"/>
    </row>
    <row r="87" spans="1:9" x14ac:dyDescent="0.25">
      <c r="A87" s="11" t="s">
        <v>128</v>
      </c>
      <c r="B87" s="1" t="s">
        <v>21</v>
      </c>
      <c r="C87" s="13"/>
      <c r="D87" s="46">
        <v>87850.87</v>
      </c>
      <c r="E87" s="50"/>
      <c r="F87" s="46">
        <v>280800</v>
      </c>
      <c r="G87" s="50"/>
      <c r="H87" s="46">
        <v>120243.38</v>
      </c>
      <c r="I87" s="50"/>
    </row>
    <row r="88" spans="1:9" x14ac:dyDescent="0.25">
      <c r="A88" s="11" t="s">
        <v>129</v>
      </c>
      <c r="B88" s="1" t="s">
        <v>22</v>
      </c>
      <c r="C88" s="13"/>
      <c r="D88" s="46">
        <v>176000</v>
      </c>
      <c r="E88" s="50"/>
      <c r="F88" s="46">
        <v>88803.54</v>
      </c>
      <c r="G88" s="50"/>
      <c r="H88" s="46">
        <v>171385.31</v>
      </c>
      <c r="I88" s="50"/>
    </row>
    <row r="89" spans="1:9" x14ac:dyDescent="0.25">
      <c r="A89" s="11" t="s">
        <v>130</v>
      </c>
      <c r="B89" s="1" t="s">
        <v>23</v>
      </c>
      <c r="C89" s="13"/>
      <c r="D89" s="46">
        <v>140000</v>
      </c>
      <c r="E89" s="50"/>
      <c r="F89" s="46">
        <v>36155.29</v>
      </c>
      <c r="G89" s="50"/>
      <c r="H89" s="46">
        <v>35335.96</v>
      </c>
      <c r="I89" s="50"/>
    </row>
    <row r="90" spans="1:9" x14ac:dyDescent="0.25">
      <c r="A90" s="11" t="s">
        <v>131</v>
      </c>
      <c r="B90" s="1" t="s">
        <v>43</v>
      </c>
      <c r="C90" s="13"/>
      <c r="D90" s="46">
        <v>3800</v>
      </c>
      <c r="E90" s="50"/>
      <c r="F90" s="46">
        <v>54232.94</v>
      </c>
      <c r="G90" s="50"/>
      <c r="H90" s="46">
        <v>35335.96</v>
      </c>
      <c r="I90" s="50"/>
    </row>
    <row r="91" spans="1:9" x14ac:dyDescent="0.25">
      <c r="A91" s="11" t="s">
        <v>132</v>
      </c>
      <c r="B91" s="1" t="s">
        <v>24</v>
      </c>
      <c r="C91" s="13"/>
      <c r="D91" s="46">
        <v>150000</v>
      </c>
      <c r="E91" s="50"/>
      <c r="F91" s="46">
        <v>135000</v>
      </c>
      <c r="G91" s="50"/>
      <c r="H91" s="46">
        <v>123675.87</v>
      </c>
      <c r="I91" s="50"/>
    </row>
    <row r="92" spans="1:9" x14ac:dyDescent="0.25">
      <c r="A92" s="11" t="s">
        <v>133</v>
      </c>
      <c r="B92" s="1" t="s">
        <v>25</v>
      </c>
      <c r="C92" s="13"/>
      <c r="D92" s="46">
        <v>14190.22</v>
      </c>
      <c r="E92" s="50"/>
      <c r="F92" s="46">
        <v>135200</v>
      </c>
      <c r="G92" s="50"/>
      <c r="H92" s="46">
        <v>46820.15</v>
      </c>
      <c r="I92" s="50"/>
    </row>
    <row r="93" spans="1:9" x14ac:dyDescent="0.25">
      <c r="A93" s="11" t="s">
        <v>134</v>
      </c>
      <c r="B93" s="1" t="s">
        <v>26</v>
      </c>
      <c r="C93" s="13"/>
      <c r="D93" s="46">
        <v>18667</v>
      </c>
      <c r="E93" s="50"/>
      <c r="F93" s="46">
        <v>20880</v>
      </c>
      <c r="G93" s="50"/>
      <c r="H93" s="46">
        <v>31802.37</v>
      </c>
      <c r="I93" s="50"/>
    </row>
    <row r="94" spans="1:9" x14ac:dyDescent="0.25">
      <c r="A94" s="11" t="s">
        <v>135</v>
      </c>
      <c r="B94" s="1" t="s">
        <v>27</v>
      </c>
      <c r="C94" s="13"/>
      <c r="D94" s="46">
        <v>33700.6</v>
      </c>
      <c r="E94" s="50"/>
      <c r="F94" s="46">
        <v>52471.46</v>
      </c>
      <c r="G94" s="50"/>
      <c r="H94" s="46">
        <v>52586.98</v>
      </c>
      <c r="I94" s="50"/>
    </row>
    <row r="95" spans="1:9" x14ac:dyDescent="0.25">
      <c r="A95" s="11" t="s">
        <v>136</v>
      </c>
      <c r="B95" s="1" t="s">
        <v>28</v>
      </c>
      <c r="C95" s="13"/>
      <c r="D95" s="46">
        <v>138680.20000000001</v>
      </c>
      <c r="E95" s="50"/>
      <c r="F95" s="46">
        <v>155858.62</v>
      </c>
      <c r="G95" s="50"/>
      <c r="H95" s="46">
        <v>348915.54</v>
      </c>
      <c r="I95" s="50"/>
    </row>
    <row r="96" spans="1:9" x14ac:dyDescent="0.25">
      <c r="A96" s="11" t="s">
        <v>137</v>
      </c>
      <c r="B96" s="1" t="s">
        <v>44</v>
      </c>
      <c r="C96" s="13"/>
      <c r="D96" s="46">
        <v>13668.03</v>
      </c>
      <c r="E96" s="50"/>
      <c r="F96" s="46">
        <v>59077.2</v>
      </c>
      <c r="G96" s="50"/>
      <c r="H96" s="46">
        <v>36749.4</v>
      </c>
      <c r="I96" s="50"/>
    </row>
    <row r="97" spans="1:10" ht="15.75" thickBot="1" x14ac:dyDescent="0.3">
      <c r="A97" s="21" t="s">
        <v>138</v>
      </c>
      <c r="B97" s="7" t="s">
        <v>163</v>
      </c>
      <c r="C97" s="27"/>
      <c r="D97" s="46">
        <v>1596.3</v>
      </c>
      <c r="E97" s="50">
        <f>SUM(D81:D97)</f>
        <v>2278336.9799999995</v>
      </c>
      <c r="F97" s="46">
        <v>2600</v>
      </c>
      <c r="G97" s="50">
        <f>SUM(F81:F97)</f>
        <v>3010729.0300000003</v>
      </c>
      <c r="H97" s="46">
        <v>7067.19</v>
      </c>
      <c r="I97" s="63">
        <f>SUM(H81:H97)</f>
        <v>2324822.2399999998</v>
      </c>
      <c r="J97">
        <v>0.02</v>
      </c>
    </row>
    <row r="98" spans="1:10" x14ac:dyDescent="0.25">
      <c r="A98" s="11" t="s">
        <v>139</v>
      </c>
      <c r="B98" s="33" t="s">
        <v>29</v>
      </c>
      <c r="C98" s="10"/>
      <c r="D98" s="46"/>
      <c r="E98" s="47"/>
      <c r="F98" s="46"/>
      <c r="G98" s="47"/>
      <c r="H98" s="46"/>
      <c r="I98" s="47"/>
    </row>
    <row r="99" spans="1:10" x14ac:dyDescent="0.25">
      <c r="A99" s="11" t="s">
        <v>140</v>
      </c>
      <c r="B99" s="1" t="s">
        <v>52</v>
      </c>
      <c r="C99" s="5"/>
      <c r="D99" s="46">
        <v>39160.5</v>
      </c>
      <c r="E99" s="47"/>
      <c r="F99" s="46">
        <v>57433.599999999999</v>
      </c>
      <c r="G99" s="47"/>
      <c r="H99" s="46">
        <v>48749.68</v>
      </c>
      <c r="I99" s="47"/>
    </row>
    <row r="100" spans="1:10" x14ac:dyDescent="0.25">
      <c r="A100" s="11" t="s">
        <v>141</v>
      </c>
      <c r="B100" s="1" t="s">
        <v>30</v>
      </c>
      <c r="C100" s="5"/>
      <c r="D100" s="46">
        <v>264760.21000000002</v>
      </c>
      <c r="E100" s="47"/>
      <c r="F100" s="46">
        <v>187684.8</v>
      </c>
      <c r="G100" s="47"/>
      <c r="H100" s="46">
        <v>288273.24</v>
      </c>
      <c r="I100" s="47"/>
    </row>
    <row r="101" spans="1:10" x14ac:dyDescent="0.25">
      <c r="A101" s="11" t="s">
        <v>142</v>
      </c>
      <c r="B101" s="1" t="s">
        <v>31</v>
      </c>
      <c r="C101" s="5"/>
      <c r="D101" s="46">
        <v>26153.599999999999</v>
      </c>
      <c r="E101" s="47"/>
      <c r="F101" s="46">
        <v>36101.120000000003</v>
      </c>
      <c r="G101" s="47"/>
      <c r="H101" s="46">
        <v>50053.63</v>
      </c>
      <c r="I101" s="47"/>
    </row>
    <row r="102" spans="1:10" x14ac:dyDescent="0.25">
      <c r="A102" s="11" t="s">
        <v>143</v>
      </c>
      <c r="B102" s="1" t="s">
        <v>32</v>
      </c>
      <c r="C102" s="5"/>
      <c r="D102" s="46">
        <v>41350</v>
      </c>
      <c r="E102" s="47"/>
      <c r="F102" s="46">
        <v>63587.199999999997</v>
      </c>
      <c r="G102" s="47"/>
      <c r="H102" s="46">
        <v>49191.24</v>
      </c>
      <c r="I102" s="47"/>
    </row>
    <row r="103" spans="1:10" x14ac:dyDescent="0.25">
      <c r="A103" s="11" t="s">
        <v>144</v>
      </c>
      <c r="B103" s="1" t="s">
        <v>34</v>
      </c>
      <c r="C103" s="5"/>
      <c r="D103" s="46">
        <v>255167.6</v>
      </c>
      <c r="E103" s="47"/>
      <c r="F103" s="46">
        <v>41024</v>
      </c>
      <c r="G103" s="47"/>
      <c r="H103" s="46">
        <v>674377.38</v>
      </c>
      <c r="I103" s="47"/>
    </row>
    <row r="104" spans="1:10" x14ac:dyDescent="0.25">
      <c r="A104" s="11" t="s">
        <v>145</v>
      </c>
      <c r="B104" s="1" t="s">
        <v>35</v>
      </c>
      <c r="C104" s="5"/>
      <c r="D104" s="46">
        <v>29336</v>
      </c>
      <c r="E104" s="47"/>
      <c r="F104" s="46">
        <v>54921.599999999999</v>
      </c>
      <c r="G104" s="47"/>
      <c r="H104" s="46">
        <v>93821.69</v>
      </c>
      <c r="I104" s="47"/>
    </row>
    <row r="105" spans="1:10" x14ac:dyDescent="0.25">
      <c r="A105" s="11" t="s">
        <v>146</v>
      </c>
      <c r="B105" s="1" t="s">
        <v>40</v>
      </c>
      <c r="C105" s="5"/>
      <c r="D105" s="46">
        <v>10600</v>
      </c>
      <c r="E105" s="47"/>
      <c r="F105" s="46">
        <v>28600</v>
      </c>
      <c r="G105" s="47"/>
      <c r="H105" s="46">
        <v>176679.81</v>
      </c>
      <c r="I105" s="47"/>
    </row>
    <row r="106" spans="1:10" x14ac:dyDescent="0.25">
      <c r="A106" s="11" t="s">
        <v>147</v>
      </c>
      <c r="B106" s="1" t="s">
        <v>33</v>
      </c>
      <c r="C106" s="5"/>
      <c r="D106" s="46">
        <v>16800</v>
      </c>
      <c r="E106" s="47"/>
      <c r="F106" s="46">
        <v>27554</v>
      </c>
      <c r="G106" s="47"/>
      <c r="H106" s="46">
        <v>20023.71</v>
      </c>
      <c r="I106" s="47"/>
    </row>
    <row r="107" spans="1:10" x14ac:dyDescent="0.25">
      <c r="A107" s="11" t="s">
        <v>148</v>
      </c>
      <c r="B107" s="1" t="s">
        <v>42</v>
      </c>
      <c r="C107" s="5"/>
      <c r="D107" s="46">
        <v>31350.5</v>
      </c>
      <c r="E107" s="47"/>
      <c r="F107" s="46">
        <v>20782.04</v>
      </c>
      <c r="G107" s="47"/>
      <c r="H107" s="46">
        <v>52061.65</v>
      </c>
      <c r="I107" s="47"/>
    </row>
    <row r="108" spans="1:10" x14ac:dyDescent="0.25">
      <c r="A108" s="11" t="s">
        <v>149</v>
      </c>
      <c r="B108" s="1" t="s">
        <v>36</v>
      </c>
      <c r="C108" s="5"/>
      <c r="D108" s="46">
        <v>1255.8</v>
      </c>
      <c r="E108" s="47"/>
      <c r="F108" s="46">
        <v>30000</v>
      </c>
      <c r="G108" s="47"/>
      <c r="H108" s="46">
        <v>44169.95</v>
      </c>
      <c r="I108" s="47"/>
    </row>
    <row r="109" spans="1:10" x14ac:dyDescent="0.25">
      <c r="A109" s="11" t="s">
        <v>150</v>
      </c>
      <c r="B109" s="1" t="s">
        <v>53</v>
      </c>
      <c r="C109" s="5"/>
      <c r="D109" s="46">
        <v>318600</v>
      </c>
      <c r="E109" s="47"/>
      <c r="F109" s="46">
        <v>189496.26</v>
      </c>
      <c r="G109" s="47"/>
      <c r="H109" s="46">
        <v>458616.1</v>
      </c>
      <c r="I109" s="47"/>
    </row>
    <row r="110" spans="1:10" ht="15.75" thickBot="1" x14ac:dyDescent="0.3">
      <c r="A110" s="21" t="s">
        <v>151</v>
      </c>
      <c r="B110" s="7" t="s">
        <v>160</v>
      </c>
      <c r="C110" s="8"/>
      <c r="D110" s="51">
        <v>2000</v>
      </c>
      <c r="E110" s="52">
        <f>SUM(D99:D110)</f>
        <v>1036534.2100000001</v>
      </c>
      <c r="F110" s="51">
        <v>4800</v>
      </c>
      <c r="G110" s="52">
        <f>SUM(F99:F110)</f>
        <v>741984.62</v>
      </c>
      <c r="H110" s="51">
        <v>8833.99</v>
      </c>
      <c r="I110" s="65">
        <f>SUM(H99:H110)</f>
        <v>1964852.0699999996</v>
      </c>
      <c r="J110">
        <v>0.02</v>
      </c>
    </row>
    <row r="111" spans="1:10" x14ac:dyDescent="0.25">
      <c r="A111" s="4"/>
      <c r="B111" s="2" t="s">
        <v>159</v>
      </c>
      <c r="C111" s="14"/>
      <c r="D111" s="53">
        <f>SUM(D6:D110)</f>
        <v>4860749.1500000004</v>
      </c>
      <c r="E111" s="54">
        <f>E110+E97+E78</f>
        <v>4860749.1499999994</v>
      </c>
      <c r="F111" s="53">
        <f>SUM(F6:F110)</f>
        <v>6568426.0100000007</v>
      </c>
      <c r="G111" s="54">
        <f>G110+G97+G78</f>
        <v>6568426.0099999998</v>
      </c>
      <c r="H111" s="64">
        <f>SUM(H6:H110)</f>
        <v>7730437.0500000035</v>
      </c>
      <c r="I111" s="54">
        <f>I110+I97+I78</f>
        <v>7730437.0499999998</v>
      </c>
      <c r="J111" s="54">
        <f>J110+J97+J78</f>
        <v>0.04</v>
      </c>
    </row>
    <row r="112" spans="1:10" x14ac:dyDescent="0.25">
      <c r="A112" s="4"/>
      <c r="B112" s="37" t="s">
        <v>158</v>
      </c>
      <c r="C112" s="14"/>
      <c r="D112" s="44">
        <f>D111*0.23</f>
        <v>1117972.3045000001</v>
      </c>
      <c r="F112" s="44">
        <f>F111*0.23</f>
        <v>1510737.9823000003</v>
      </c>
      <c r="H112" s="44">
        <f>H111*0.23</f>
        <v>1778000.521500001</v>
      </c>
    </row>
    <row r="113" spans="1:8" ht="16.5" thickBot="1" x14ac:dyDescent="0.3">
      <c r="A113" s="6"/>
      <c r="B113" s="15" t="s">
        <v>157</v>
      </c>
      <c r="C113" s="16"/>
      <c r="D113" s="44">
        <f>D112+D111</f>
        <v>5978721.4545000009</v>
      </c>
      <c r="F113" s="44">
        <f>F112+F111</f>
        <v>8079163.992300001</v>
      </c>
      <c r="H113" s="44">
        <f>H112+H111</f>
        <v>9508437.5715000052</v>
      </c>
    </row>
    <row r="116" spans="1:8" ht="43.5" customHeight="1" x14ac:dyDescent="0.25"/>
    <row r="117" spans="1:8" x14ac:dyDescent="0.25">
      <c r="C117" s="40" t="s">
        <v>161</v>
      </c>
    </row>
    <row r="118" spans="1:8" ht="26.25" customHeight="1" x14ac:dyDescent="0.25"/>
    <row r="119" spans="1:8" x14ac:dyDescent="0.25">
      <c r="C119" s="40" t="s">
        <v>162</v>
      </c>
    </row>
  </sheetData>
  <mergeCells count="4">
    <mergeCell ref="B11:C11"/>
    <mergeCell ref="B4:C4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  <rowBreaks count="2" manualBreakCount="2">
    <brk id="45" max="16383" man="1"/>
    <brk id="7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Barbara Remberger</cp:lastModifiedBy>
  <cp:lastPrinted>2021-02-11T11:45:48Z</cp:lastPrinted>
  <dcterms:created xsi:type="dcterms:W3CDTF">2019-08-12T14:42:40Z</dcterms:created>
  <dcterms:modified xsi:type="dcterms:W3CDTF">2021-03-19T12:58:57Z</dcterms:modified>
</cp:coreProperties>
</file>