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605" windowHeight="12045" tabRatio="818" firstSheet="31" activeTab="46"/>
  </bookViews>
  <sheets>
    <sheet name="formularz oferty" sheetId="1" r:id="rId1"/>
    <sheet name="INFORMACJE OGÓLNE" sheetId="2" r:id="rId2"/>
    <sheet name="część (1)" sheetId="3" r:id="rId3"/>
    <sheet name="część (2)" sheetId="4" r:id="rId4"/>
    <sheet name="część (3)" sheetId="5" r:id="rId5"/>
    <sheet name="część (4)" sheetId="6" r:id="rId6"/>
    <sheet name="część (5)" sheetId="7" r:id="rId7"/>
    <sheet name="część (6)" sheetId="8" r:id="rId8"/>
    <sheet name="część (7)" sheetId="9" r:id="rId9"/>
    <sheet name="część (8)" sheetId="10" r:id="rId10"/>
    <sheet name="część (9)" sheetId="11" r:id="rId11"/>
    <sheet name="część (10)" sheetId="12" r:id="rId12"/>
    <sheet name="część (11)" sheetId="13" r:id="rId13"/>
    <sheet name="część (12)" sheetId="14" r:id="rId14"/>
    <sheet name="część (13)" sheetId="15" r:id="rId15"/>
    <sheet name="część (14)" sheetId="16" r:id="rId16"/>
    <sheet name="część (15)" sheetId="17" r:id="rId17"/>
    <sheet name="część (16)" sheetId="18" r:id="rId18"/>
    <sheet name="część (17)" sheetId="19" r:id="rId19"/>
    <sheet name="część (18)" sheetId="20" r:id="rId20"/>
    <sheet name="część (19)" sheetId="21" r:id="rId21"/>
    <sheet name="część (20)" sheetId="22" r:id="rId22"/>
    <sheet name="część (21)" sheetId="23" r:id="rId23"/>
    <sheet name="część (22)" sheetId="24" r:id="rId24"/>
    <sheet name="część (23)" sheetId="25" r:id="rId25"/>
    <sheet name="część (24)" sheetId="26" r:id="rId26"/>
    <sheet name="część (25)" sheetId="27" r:id="rId27"/>
    <sheet name="część (26)" sheetId="28" r:id="rId28"/>
    <sheet name="część (27)" sheetId="29" r:id="rId29"/>
    <sheet name="część (28)" sheetId="30" r:id="rId30"/>
    <sheet name="część (29)" sheetId="31" r:id="rId31"/>
    <sheet name="część (30)" sheetId="32" r:id="rId32"/>
    <sheet name="część (31)" sheetId="33" r:id="rId33"/>
    <sheet name="część (32)" sheetId="34" r:id="rId34"/>
    <sheet name="część (33)" sheetId="35" r:id="rId35"/>
    <sheet name="część (34)" sheetId="36" r:id="rId36"/>
    <sheet name="część (35)" sheetId="37" r:id="rId37"/>
    <sheet name="część (36)" sheetId="38" r:id="rId38"/>
    <sheet name="część (37)" sheetId="39" r:id="rId39"/>
    <sheet name="część (38)" sheetId="40" r:id="rId40"/>
    <sheet name="część (39)" sheetId="41" r:id="rId41"/>
    <sheet name="część (40)" sheetId="42" r:id="rId42"/>
    <sheet name="część (41)" sheetId="43" r:id="rId43"/>
    <sheet name="część (42)" sheetId="44" r:id="rId44"/>
    <sheet name="część (43)" sheetId="45" r:id="rId45"/>
    <sheet name="część (44)" sheetId="46" r:id="rId46"/>
    <sheet name="część (45)" sheetId="47" r:id="rId47"/>
  </sheets>
  <definedNames>
    <definedName name="_xlnm.Print_Area" localSheetId="2">'część (1)'!$A$1:$O$23</definedName>
    <definedName name="_xlnm.Print_Area" localSheetId="11">'część (10)'!$A$1:$O$20</definedName>
    <definedName name="_xlnm.Print_Area" localSheetId="12">'część (11)'!$A$1:$O$15</definedName>
    <definedName name="_xlnm.Print_Area" localSheetId="13">'część (12)'!$A$1:$O$15</definedName>
    <definedName name="_xlnm.Print_Area" localSheetId="14">'część (13)'!$A$1:$O$25</definedName>
    <definedName name="_xlnm.Print_Area" localSheetId="15">'część (14)'!$A$1:$O$13</definedName>
    <definedName name="_xlnm.Print_Area" localSheetId="16">'część (15)'!$A$1:$O$13</definedName>
    <definedName name="_xlnm.Print_Area" localSheetId="17">'część (16)'!$A$1:$O$13</definedName>
    <definedName name="_xlnm.Print_Area" localSheetId="18">'część (17)'!$A$1:$O$17</definedName>
    <definedName name="_xlnm.Print_Area" localSheetId="19">'część (18)'!$A$1:$O$13</definedName>
    <definedName name="_xlnm.Print_Area" localSheetId="20">'część (19)'!$A$1:$O$25</definedName>
    <definedName name="_xlnm.Print_Area" localSheetId="3">'część (2)'!$A$1:$O$15</definedName>
    <definedName name="_xlnm.Print_Area" localSheetId="21">'część (20)'!$A$1:$O$16</definedName>
    <definedName name="_xlnm.Print_Area" localSheetId="22">'część (21)'!$A$1:$O$17</definedName>
    <definedName name="_xlnm.Print_Area" localSheetId="23">'część (22)'!$A$1:$O$13</definedName>
    <definedName name="_xlnm.Print_Area" localSheetId="24">'część (23)'!$A$1:$O$13</definedName>
    <definedName name="_xlnm.Print_Area" localSheetId="25">'część (24)'!$A$1:$O$14</definedName>
    <definedName name="_xlnm.Print_Area" localSheetId="26">'część (25)'!$A$1:$O$20</definedName>
    <definedName name="_xlnm.Print_Area" localSheetId="27">'część (26)'!$A$1:$O$49</definedName>
    <definedName name="_xlnm.Print_Area" localSheetId="28">'część (27)'!$A$1:$O$13</definedName>
    <definedName name="_xlnm.Print_Area" localSheetId="29">'część (28)'!$A$1:$O$13</definedName>
    <definedName name="_xlnm.Print_Area" localSheetId="30">'część (29)'!$A$1:$O$13</definedName>
    <definedName name="_xlnm.Print_Area" localSheetId="4">'część (3)'!$A$1:$O$15</definedName>
    <definedName name="_xlnm.Print_Area" localSheetId="31">'część (30)'!$A$1:$O$13</definedName>
    <definedName name="_xlnm.Print_Area" localSheetId="32">'część (31)'!$A$1:$O$13</definedName>
    <definedName name="_xlnm.Print_Area" localSheetId="33">'część (32)'!$A$1:$O$13</definedName>
    <definedName name="_xlnm.Print_Area" localSheetId="34">'część (33)'!$A$1:$O$14</definedName>
    <definedName name="_xlnm.Print_Area" localSheetId="35">'część (34)'!$A$1:$O$13</definedName>
    <definedName name="_xlnm.Print_Area" localSheetId="36">'część (35)'!$A$1:$O$15</definedName>
    <definedName name="_xlnm.Print_Area" localSheetId="37">'część (36)'!$A$1:$O$13</definedName>
    <definedName name="_xlnm.Print_Area" localSheetId="38">'część (37)'!$A$1:$O$19</definedName>
    <definedName name="_xlnm.Print_Area" localSheetId="39">'część (38)'!$A$1:$O$13</definedName>
    <definedName name="_xlnm.Print_Area" localSheetId="40">'część (39)'!$A$1:$O$14</definedName>
    <definedName name="_xlnm.Print_Area" localSheetId="5">'część (4)'!$A$1:$O$15</definedName>
    <definedName name="_xlnm.Print_Area" localSheetId="41">'część (40)'!$A$1:$O$14</definedName>
    <definedName name="_xlnm.Print_Area" localSheetId="42">'część (41)'!$A$1:$O$13</definedName>
    <definedName name="_xlnm.Print_Area" localSheetId="43">'część (42)'!$A$1:$O$13</definedName>
    <definedName name="_xlnm.Print_Area" localSheetId="44">'część (43)'!$A$1:$O$13</definedName>
    <definedName name="_xlnm.Print_Area" localSheetId="45">'część (44)'!$A$1:$O$15</definedName>
    <definedName name="_xlnm.Print_Area" localSheetId="46">'część (45)'!$A$1:$O$18</definedName>
    <definedName name="_xlnm.Print_Area" localSheetId="6">'część (5)'!$A$1:$O$16</definedName>
    <definedName name="_xlnm.Print_Area" localSheetId="7">'część (6)'!$A$1:$O$15</definedName>
    <definedName name="_xlnm.Print_Area" localSheetId="8">'część (7)'!$A$1:$O$57</definedName>
    <definedName name="_xlnm.Print_Area" localSheetId="9">'część (8)'!$A$1:$O$13</definedName>
    <definedName name="_xlnm.Print_Area" localSheetId="10">'część (9)'!$A$1:$O$24</definedName>
    <definedName name="_xlnm.Print_Area" localSheetId="0">'formularz oferty'!$A$1:$G$94</definedName>
  </definedNames>
  <calcPr fullCalcOnLoad="1"/>
</workbook>
</file>

<file path=xl/sharedStrings.xml><?xml version="1.0" encoding="utf-8"?>
<sst xmlns="http://schemas.openxmlformats.org/spreadsheetml/2006/main" count="2115" uniqueCount="593">
  <si>
    <t>Cena brutto:</t>
  </si>
  <si>
    <t>1.</t>
  </si>
  <si>
    <t>2.</t>
  </si>
  <si>
    <t>3.</t>
  </si>
  <si>
    <t>4.</t>
  </si>
  <si>
    <t>7.</t>
  </si>
  <si>
    <t>8.</t>
  </si>
  <si>
    <t>Dane do umowy:</t>
  </si>
  <si>
    <t>Imię i nazwisko</t>
  </si>
  <si>
    <t>Stanowisko</t>
  </si>
  <si>
    <t xml:space="preserve">   </t>
  </si>
  <si>
    <t>Nr telefonu / e-mail</t>
  </si>
  <si>
    <t>Nazwa i adres banku</t>
  </si>
  <si>
    <t>Część nr:</t>
  </si>
  <si>
    <t>Skład</t>
  </si>
  <si>
    <t>Dawka</t>
  </si>
  <si>
    <t>Numer części</t>
  </si>
  <si>
    <t>ARKUSZ CENOWY</t>
  </si>
  <si>
    <t>Osoby które będą zawierały umowę ze strony Wykonawcy:</t>
  </si>
  <si>
    <t>Osoba(y)  odpowiedzialna za realizację umowy ze strony Wykonawcy</t>
  </si>
  <si>
    <t>Nr konta bankowego do rozliczeń pomiędzy Zamawiającym a Wykonawcy</t>
  </si>
  <si>
    <t>część 1</t>
  </si>
  <si>
    <t>część 2</t>
  </si>
  <si>
    <t>część 3</t>
  </si>
  <si>
    <t>część 4</t>
  </si>
  <si>
    <t>część 5</t>
  </si>
  <si>
    <t>część 6</t>
  </si>
  <si>
    <t>Ilość sztuk w opakowaniu jednostkowym</t>
  </si>
  <si>
    <t>Oferowana ilość opakowań jednostkowych</t>
  </si>
  <si>
    <t>5.</t>
  </si>
  <si>
    <t>województwo:</t>
  </si>
  <si>
    <t>nazwa Wykonawcy:</t>
  </si>
  <si>
    <t>Poz.</t>
  </si>
  <si>
    <t>6.</t>
  </si>
  <si>
    <t>Nazwa zamówienia</t>
  </si>
  <si>
    <t>Numer sprawy</t>
  </si>
  <si>
    <t>adres (siedziba) Wykonawcy:</t>
  </si>
  <si>
    <t>NIP</t>
  </si>
  <si>
    <t>REGON</t>
  </si>
  <si>
    <t>osoba do kontaktu</t>
  </si>
  <si>
    <t>telefon</t>
  </si>
  <si>
    <t>faks</t>
  </si>
  <si>
    <t>email</t>
  </si>
  <si>
    <t>FORMULARZ OFERTY</t>
  </si>
  <si>
    <t>Podmiot Odpowiedzialny</t>
  </si>
  <si>
    <t>Ilość</t>
  </si>
  <si>
    <t>załącznik nr ….. do umowy</t>
  </si>
  <si>
    <t>Postać/ Opakowanie</t>
  </si>
  <si>
    <t>Postać/Opakowanie</t>
  </si>
  <si>
    <t xml:space="preserve">Ilość </t>
  </si>
  <si>
    <t>Postać / opakowanie</t>
  </si>
  <si>
    <t>Nazwa handlowa:
Dawka: 
Postać / Opakowanie:</t>
  </si>
  <si>
    <t>sztuk</t>
  </si>
  <si>
    <t>9.</t>
  </si>
  <si>
    <t xml:space="preserve">Oferowana ilość opakowań jednostkowych </t>
  </si>
  <si>
    <t>Oferujemy wykonanie całego przedmiotu zamówienia (w danej części) za cenę:</t>
  </si>
  <si>
    <t>Oświadczamy, że termin płatności wynosi do 60 dni.</t>
  </si>
  <si>
    <t>Oświadczamy, że zapoznaliśmy się ze SWZ wraz z jej załącznikami i nie wnosimy do niej zastrzeżeń oraz, że zdobyliśmy konieczne informacje do przygotowania oferty.</t>
  </si>
  <si>
    <t>Oświadczamy, że jesteśmy związani niniejszą ofertą przez okres podany w SWZ.</t>
  </si>
  <si>
    <t>Oświadczamy, ze zapoznaliśmy się z treścią załączonego do SWZ wzoru umowy i w przypadku wyboru naszej oferty zawrzemy z zamawiającym  umowę sporządzoną na podstawie tego wzoru.</t>
  </si>
  <si>
    <t>*zaznaczyć właściwe</t>
  </si>
  <si>
    <t xml:space="preserve">
 




</t>
  </si>
  <si>
    <t>Oświadczamy, że jesteśmy *:</t>
  </si>
  <si>
    <t>10.</t>
  </si>
  <si>
    <t>11.</t>
  </si>
  <si>
    <t>Załącznik nr 1 do SWZ</t>
  </si>
  <si>
    <t>załącznik nr 1a do SWZ</t>
  </si>
  <si>
    <t xml:space="preserve">
</t>
  </si>
  <si>
    <t xml:space="preserve">
</t>
  </si>
  <si>
    <t xml:space="preserve">Nazwa handlowa:
Dawka: 
Postać / Opakowanie:
</t>
  </si>
  <si>
    <t>opakowań</t>
  </si>
  <si>
    <t>* wymagany jeden podmiot odpowiedzialny</t>
  </si>
  <si>
    <r>
      <t>Cena brutto</t>
    </r>
    <r>
      <rPr>
        <b/>
        <vertAlign val="superscript"/>
        <sz val="11"/>
        <color indexed="8"/>
        <rFont val="Times New Roman"/>
        <family val="1"/>
      </rPr>
      <t>&amp;</t>
    </r>
    <r>
      <rPr>
        <b/>
        <sz val="11"/>
        <color indexed="8"/>
        <rFont val="Times New Roman"/>
        <family val="1"/>
      </rPr>
      <t xml:space="preserve"> :</t>
    </r>
  </si>
  <si>
    <r>
      <t>mikroprzedsiębiorstwem 
małym przedsiębiorstwem 
średnim przedsiębiorstwem
jednoosobową działalnością gospodarczą 
osobą fizyczną nieprowadzącą działalności gospodarczej
inny rodzaj (</t>
    </r>
    <r>
      <rPr>
        <i/>
        <sz val="11"/>
        <color indexed="8"/>
        <rFont val="Times New Roman"/>
        <family val="1"/>
      </rPr>
      <t>w tym duże przedsiębiorstwo</t>
    </r>
    <r>
      <rPr>
        <sz val="11"/>
        <color indexed="8"/>
        <rFont val="Times New Roman"/>
        <family val="1"/>
      </rPr>
      <t xml:space="preserve">)
</t>
    </r>
  </si>
  <si>
    <t>DFP.271.93.2022.AMW</t>
  </si>
  <si>
    <t>Dostawa produktów leczniczych, wyrobów medycznych, dietetycznych środków specjalnego przeznaczenia medycznego, suplementów diety do Apteki Szpitala Uniwersyteckiego w Krakowie</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</si>
  <si>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</si>
  <si>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</si>
  <si>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</si>
  <si>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</si>
  <si>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</si>
  <si>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</si>
  <si>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</si>
  <si>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</si>
  <si>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</si>
  <si>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</si>
  <si>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</si>
  <si>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</si>
  <si>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</si>
  <si>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</si>
  <si>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</si>
  <si>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</si>
  <si>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</si>
  <si>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</si>
  <si>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</si>
  <si>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część 26</t>
  </si>
  <si>
    <t>część 27</t>
  </si>
  <si>
    <t>część 28</t>
  </si>
  <si>
    <t>część 29</t>
  </si>
  <si>
    <t>część 30</t>
  </si>
  <si>
    <t>część 31</t>
  </si>
  <si>
    <t>część 32</t>
  </si>
  <si>
    <t>część 33</t>
  </si>
  <si>
    <t>część 34</t>
  </si>
  <si>
    <t>część 35</t>
  </si>
  <si>
    <t>część 36</t>
  </si>
  <si>
    <t>część 37</t>
  </si>
  <si>
    <t>część 38</t>
  </si>
  <si>
    <t>część 39</t>
  </si>
  <si>
    <t>część 40</t>
  </si>
  <si>
    <t>część 41</t>
  </si>
  <si>
    <t>część 42</t>
  </si>
  <si>
    <t>część 43</t>
  </si>
  <si>
    <t>część 44</t>
  </si>
  <si>
    <t>część 45</t>
  </si>
  <si>
    <t>Numer GTIN</t>
  </si>
  <si>
    <t>Podmiot Odpowiedzialny (dotyczy poz. 1-6, 8-35)
Wytwórca (dotyczy poz. 7)</t>
  </si>
  <si>
    <t>Numer GTIN (dotyczy poz. 1-6, 8-35)
Numer GTIN (jeżeli dotyczy) (dotyczy poz. 7)</t>
  </si>
  <si>
    <t>Wytwórca</t>
  </si>
  <si>
    <t>Numer GTIN (jeżeli dotyczy)</t>
  </si>
  <si>
    <t>Producent</t>
  </si>
  <si>
    <t>Numer GITN (jeżeli dotyczy)</t>
  </si>
  <si>
    <t>Numer GTIN (dotyczy poz. 1-5, 9-11)
Numer GTIN (jeżeli dotyczy) (dotyczy poz. 6-7, 12-13)</t>
  </si>
  <si>
    <t>Podmiot Odpowiedzialny (dotyczy poz. 1- 25, 28 - 43)
Producent (dotyczy poz. 26-27)</t>
  </si>
  <si>
    <t>Numer GTIN (dotyczy poz. 1- 25, 26 - 27, 28 - 43)</t>
  </si>
  <si>
    <r>
      <rPr>
        <i/>
        <vertAlign val="superscript"/>
        <sz val="9"/>
        <color indexed="8"/>
        <rFont val="Times New Roman"/>
        <family val="1"/>
      </rPr>
      <t>&amp;</t>
    </r>
    <r>
      <rPr>
        <i/>
        <sz val="9"/>
        <color indexed="8"/>
        <rFont val="Times New Roman"/>
        <family val="1"/>
      </rPr>
      <t>jeżeli wybór oferty będzie prowadził do powstania u Zamawiającego obowiązku podatkowego, zgodnie z przepisami o podatku od towarów i usług, należy podać cenę netto.</t>
    </r>
  </si>
  <si>
    <t>12.</t>
  </si>
  <si>
    <t>13.</t>
  </si>
  <si>
    <t>14.</t>
  </si>
  <si>
    <r>
      <t>Oświadczamy, że oferowane przez nas wyroby medyczne (</t>
    </r>
    <r>
      <rPr>
        <b/>
        <sz val="11"/>
        <color indexed="8"/>
        <rFont val="Times New Roman"/>
        <family val="1"/>
      </rPr>
      <t>część 13</t>
    </r>
    <r>
      <rPr>
        <sz val="11"/>
        <color indexed="8"/>
        <rFont val="Times New Roman"/>
        <family val="1"/>
      </rPr>
      <t xml:space="preserve"> poz. 12-13; </t>
    </r>
    <r>
      <rPr>
        <b/>
        <sz val="11"/>
        <color indexed="8"/>
        <rFont val="Times New Roman"/>
        <family val="1"/>
      </rPr>
      <t>część 26</t>
    </r>
    <r>
      <rPr>
        <sz val="11"/>
        <color indexed="8"/>
        <rFont val="Times New Roman"/>
        <family val="1"/>
      </rPr>
      <t xml:space="preserve"> poz. 7; </t>
    </r>
    <r>
      <rPr>
        <b/>
        <sz val="11"/>
        <color indexed="8"/>
        <rFont val="Times New Roman"/>
        <family val="1"/>
      </rPr>
      <t>część 43-45</t>
    </r>
    <r>
      <rPr>
        <sz val="11"/>
        <color indexed="8"/>
        <rFont val="Times New Roman"/>
        <family val="1"/>
      </rPr>
      <t>) są dopuszczone do obrotu i używania na terenie Polski na zasadach określonych w ustawie o wyrobach medycznych. Jednocześnie oświadczamy, że na każdorazowe wezwanie Zamawiającego przedstawimy dokumenty dopuszczające do obrotu i używania na terenie Polski.  (dotyczy wykonawców oferujących wyroby medyczne)</t>
    </r>
  </si>
  <si>
    <r>
      <t>Oświadczamy, że oferowane przez nas dietetyczne środki spożywcze specjalnego przeznaczenia medycznego (</t>
    </r>
    <r>
      <rPr>
        <b/>
        <sz val="11"/>
        <color indexed="8"/>
        <rFont val="Times New Roman"/>
        <family val="1"/>
      </rPr>
      <t>część 7</t>
    </r>
    <r>
      <rPr>
        <sz val="11"/>
        <color indexed="8"/>
        <rFont val="Times New Roman"/>
        <family val="1"/>
      </rPr>
      <t xml:space="preserve"> poz. 26-27; </t>
    </r>
    <r>
      <rPr>
        <b/>
        <sz val="11"/>
        <color indexed="8"/>
        <rFont val="Times New Roman"/>
        <family val="1"/>
      </rPr>
      <t>część 13</t>
    </r>
    <r>
      <rPr>
        <sz val="11"/>
        <color indexed="8"/>
        <rFont val="Times New Roman"/>
        <family val="1"/>
      </rPr>
      <t xml:space="preserve"> poz. 6-7; </t>
    </r>
    <r>
      <rPr>
        <b/>
        <sz val="11"/>
        <color indexed="8"/>
        <rFont val="Times New Roman"/>
        <family val="1"/>
      </rPr>
      <t>część 42</t>
    </r>
    <r>
      <rPr>
        <sz val="11"/>
        <color indexed="8"/>
        <rFont val="Times New Roman"/>
        <family val="1"/>
      </rPr>
      <t>) są dopuszczone do obrotu na terenie Polski na zasadach określonych w ustawie o bezpieczeństwie żywności i żywienia. Jednocześnie oświadczamy, że na każdorazowe wezwanie Zamawiającego przedstawimy dokumenty dopuszczające do obrotu na terenie Polski. (dotyczy wykonawców oferujących dietetyczne środki spożywcze specjalnego przeznaczenia medycznego)</t>
    </r>
  </si>
  <si>
    <r>
      <t>Oświadczamy, że oferowane przez nas suplementy diety (</t>
    </r>
    <r>
      <rPr>
        <b/>
        <sz val="11"/>
        <color indexed="8"/>
        <rFont val="Times New Roman"/>
        <family val="1"/>
      </rPr>
      <t>część 41</t>
    </r>
    <r>
      <rPr>
        <sz val="11"/>
        <color indexed="8"/>
        <rFont val="Times New Roman"/>
        <family val="1"/>
      </rPr>
      <t>) są dopuszczone do obrotu na terenie Polski na zasadach określonych w ustawie o bezpieczeństwie żywności i żywienia. Jednocześnie oświadczamy, że na każdorazowe wezwanie Zamawiającego przedstawimy dokumenty dopuszczające do obrotu na terenie Polski. (dotyczy wykonawców oferujących suplementy diety)</t>
    </r>
  </si>
  <si>
    <t>Insulin glulisine</t>
  </si>
  <si>
    <t>100 j.m./ml; 3 ml</t>
  </si>
  <si>
    <t>roztwór do wstrzykiwań; wstrzykiwacze</t>
  </si>
  <si>
    <t>Insulin glargine</t>
  </si>
  <si>
    <t>300 j.m./ml; 1,5ml</t>
  </si>
  <si>
    <t>roztwór do wstrzykiwań, wstrzykiwacz typu SoloStar</t>
  </si>
  <si>
    <t>Zawiesina insuliny izofanowej</t>
  </si>
  <si>
    <t>100 j.m./ml ; 3 ml</t>
  </si>
  <si>
    <t>zawiesina do  wstrzykiwań, wstrzykiwacz typu SoloStar</t>
  </si>
  <si>
    <t>Roztwór insuliny neutralnej typu Insuman Rapid</t>
  </si>
  <si>
    <t>Dwufazowa zawiesina insuliny typu Insuman Comb 25</t>
  </si>
  <si>
    <t>zawiesina do wstrzykiwań,wstrzykiwacz typu SoloStar</t>
  </si>
  <si>
    <t>Natrii valproas + Acidum valproicum</t>
  </si>
  <si>
    <t>(333,30 mg + 145,14 mg)/sasz.</t>
  </si>
  <si>
    <t>granulat o przedłużonym uwalnianiu</t>
  </si>
  <si>
    <t>Dikalii clorazepas</t>
  </si>
  <si>
    <t>20 mg/2ml</t>
  </si>
  <si>
    <t>proszek i rozpuszczalnik do sporządzania roztworu do wstrzykiwań, fiol. proszku + rozp. 2ml</t>
  </si>
  <si>
    <t>Natrii polistyreni sulfonas</t>
  </si>
  <si>
    <t>proszek doustny lub do sporządzania zawiesiny doodbytniczej</t>
  </si>
  <si>
    <t>Natrii valproas</t>
  </si>
  <si>
    <t>400 mg</t>
  </si>
  <si>
    <t>proszek i rozp. do przyg. roztw. do wstrz. doż., fiol. s. sucha + rozp.</t>
  </si>
  <si>
    <t>Leflunomide</t>
  </si>
  <si>
    <t>20 mg x 30 tabl</t>
  </si>
  <si>
    <t>30 tabletek powl.</t>
  </si>
  <si>
    <t>*wymagany jeden podmiot odpowiedzialny</t>
  </si>
  <si>
    <t>Fluconazolum*</t>
  </si>
  <si>
    <t>50mg</t>
  </si>
  <si>
    <t>stała postać doustna</t>
  </si>
  <si>
    <t>100mg</t>
  </si>
  <si>
    <t>Budesonidum *</t>
  </si>
  <si>
    <t>0,5 mg/ 2 ml</t>
  </si>
  <si>
    <t>zawiesina do nebulizacji</t>
  </si>
  <si>
    <t>1 mg/ 2 ml</t>
  </si>
  <si>
    <t xml:space="preserve">* wymagany jeden podmiot odpowiedzialny </t>
  </si>
  <si>
    <t>Sotaloli hydrochloridum*</t>
  </si>
  <si>
    <t>40 mg</t>
  </si>
  <si>
    <t>postać stała doustna</t>
  </si>
  <si>
    <t>80 mg</t>
  </si>
  <si>
    <t>5 mg</t>
  </si>
  <si>
    <t>10 mg</t>
  </si>
  <si>
    <t>Insulinum humanum *</t>
  </si>
  <si>
    <t>roztwór do wstrz.</t>
  </si>
  <si>
    <t>100 j.m./ml; 10 ml</t>
  </si>
  <si>
    <t>roztwór do
wstrzykiwań</t>
  </si>
  <si>
    <t xml:space="preserve">Nazwa handlowa:
Dawka: 
Postać / Opakowanie:
</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</si>
  <si>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</si>
  <si>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</si>
  <si>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</si>
  <si>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</si>
  <si>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</si>
  <si>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</si>
  <si>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</si>
  <si>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</si>
  <si>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</si>
  <si>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</si>
  <si>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</si>
  <si>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</si>
  <si>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</si>
  <si>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</si>
  <si>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</si>
  <si>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</si>
  <si>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</si>
  <si>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</si>
  <si>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</si>
  <si>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</si>
  <si>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</si>
  <si>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</si>
  <si>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</si>
  <si>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</si>
  <si>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</si>
  <si>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</si>
  <si>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</si>
  <si>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</si>
  <si>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</si>
  <si>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Acidum folicum*</t>
  </si>
  <si>
    <t>15 mg</t>
  </si>
  <si>
    <t>Apixabanum</t>
  </si>
  <si>
    <t>2,5 mg</t>
  </si>
  <si>
    <t>tabletki powlekane</t>
  </si>
  <si>
    <t>Benserazidum + Levodopum</t>
  </si>
  <si>
    <t>200 mg + 50 mg</t>
  </si>
  <si>
    <t>Benserazidum
+ Levodopum*</t>
  </si>
  <si>
    <t>25 mg
+ 100 mg</t>
  </si>
  <si>
    <t>12,5 mg
+ 50 mg</t>
  </si>
  <si>
    <t>Levodopum
+ Benserazidum</t>
  </si>
  <si>
    <t>tabletki do przygotowania zawiesiny</t>
  </si>
  <si>
    <t>100 mg
+ 25 mg</t>
  </si>
  <si>
    <t>kaps. typu HBS</t>
  </si>
  <si>
    <t>Brimonidini tartras</t>
  </si>
  <si>
    <t>2 mg/ml; 5 ml</t>
  </si>
  <si>
    <t>krople do oczu,
roztwór</t>
  </si>
  <si>
    <t>Carvedilol*</t>
  </si>
  <si>
    <t>6,25 mg</t>
  </si>
  <si>
    <t>12,5 mg</t>
  </si>
  <si>
    <t>25 mg</t>
  </si>
  <si>
    <t>Everolimusum*</t>
  </si>
  <si>
    <t>0,25 mg</t>
  </si>
  <si>
    <t>OPAKOWANIE 60 tabl</t>
  </si>
  <si>
    <t>0,5 MG</t>
  </si>
  <si>
    <t>Clomipramini
Hydrochloridum</t>
  </si>
  <si>
    <t>75 mg</t>
  </si>
  <si>
    <t>tabl. powl. o przedł. uwalnianiu</t>
  </si>
  <si>
    <t>Diclofenacum</t>
  </si>
  <si>
    <t>100 mg</t>
  </si>
  <si>
    <t>Dinatrii pamidronas</t>
  </si>
  <si>
    <t>60 mg lub 6mg/1 ml; 10ml lub 15 mg/ml, 4 ml</t>
  </si>
  <si>
    <t>proszek i rozp. do sporządzania roztworu do infuzji lub koncentrat; fiol. lub amp.</t>
  </si>
  <si>
    <t>Doxazosinum*</t>
  </si>
  <si>
    <t>2 mg</t>
  </si>
  <si>
    <t>4 mg</t>
  </si>
  <si>
    <t>Ethambutoli
Hydrochloridum</t>
  </si>
  <si>
    <t>250 mg</t>
  </si>
  <si>
    <t>Ezetinibe</t>
  </si>
  <si>
    <t>Fluconazole</t>
  </si>
  <si>
    <t>5 mg/ml; 150 ml</t>
  </si>
  <si>
    <t>syrop</t>
  </si>
  <si>
    <t>Fludrocortisoni acetaticum</t>
  </si>
  <si>
    <t>100 µg</t>
  </si>
  <si>
    <t>Formoterolum</t>
  </si>
  <si>
    <t xml:space="preserve"> 9 µg/dawkę X 60 dawek</t>
  </si>
  <si>
    <t>proszek do inhalacji,</t>
  </si>
  <si>
    <t>Hydrolizat białkowy o znacznym stopniu hydrolizy, preparat hipoalergiczny, niezawierający laktozy i sacharozy (&lt;0,02%) przeznaczonym do początkowego żywienia niemowląt,  Składniki mineralne. Witaminy</t>
  </si>
  <si>
    <t>białko 1,9 g/100 ml. Tłuszcz 3,4 g/100 ml ( kw. linolowy 0,61 g/100 ml, kw. α-linolenowy 46 mg/100 ml, ARA 23 mg/100 ml, DHA 11,6 mg/100 ml). Węglowodany 7,5 g/100 ml.  Karnityna, tauryna, cholina, inozytol oraz 0,034% bakterii probiotycznych Lactobacillus rhamnosus GG.  68 kcal/100 ml.  258 mOsmol/l. Produkt bezglutenowy</t>
  </si>
  <si>
    <t>proszek , 400 g</t>
  </si>
  <si>
    <t>Hydrolizat białkowy od 6 miesiąca życia o znacznym stopniu hydrolizy, preparat hipoalergiczny, niezawierający laktozy i sacharozy (&lt;0,02%) przeznaczonym do początkowego żywienia niemowląt,  Składniki mineralne. Witaminy</t>
  </si>
  <si>
    <t>białko 1,7 g/100 ml . Tłuszcz 2,9 g/100 ml (w tym kwas linolowy 0,47 g/100 ml, kwas α-linolenowy 41 mg/100 ml, ARA 23 mg/100 ml, DHA 11,6 mg/100 ml). Węglowodany 8,6 g/100 ml. Karnityna, tauryna, cholina, inozytol oraz 0,034% bakterii probiotycznych Lactobacillus rhamnosus GG. 68 kcal/100 ml. 310 mOsmol/l. Produkt bezglutenowy.</t>
  </si>
  <si>
    <t xml:space="preserve">Lithium carbonicum </t>
  </si>
  <si>
    <t>Mercaptopurinum *</t>
  </si>
  <si>
    <t>50 mg</t>
  </si>
  <si>
    <t>Mesalazinum</t>
  </si>
  <si>
    <t>1 g</t>
  </si>
  <si>
    <t>granulat o
przedłużonym
uwalnianiu</t>
  </si>
  <si>
    <t>2 g</t>
  </si>
  <si>
    <t>Metformini hydrochloridum*</t>
  </si>
  <si>
    <t>500 mg</t>
  </si>
  <si>
    <t>1000 mg</t>
  </si>
  <si>
    <t>Norfloxacinum</t>
  </si>
  <si>
    <t>Ondansetron</t>
  </si>
  <si>
    <t>8 mg</t>
  </si>
  <si>
    <t>Pantoprazolum*</t>
  </si>
  <si>
    <t>stała postać dojelitowa</t>
  </si>
  <si>
    <t>Progesteronum*</t>
  </si>
  <si>
    <t>tabletki
dopochwowe</t>
  </si>
  <si>
    <t xml:space="preserve">Progesterone </t>
  </si>
  <si>
    <t xml:space="preserve">50 mg </t>
  </si>
  <si>
    <t>tabletki podjęzykowe</t>
  </si>
  <si>
    <t>Rifampicinum</t>
  </si>
  <si>
    <t>300 mg</t>
  </si>
  <si>
    <t xml:space="preserve">Salbutamolum </t>
  </si>
  <si>
    <t>100 mcg/dawkę, 200 dawek</t>
  </si>
  <si>
    <t>OPAKOWANIE aerozol wziewny, zawiesina</t>
  </si>
  <si>
    <t>Tamsulosinum</t>
  </si>
  <si>
    <t>0,4 mg</t>
  </si>
  <si>
    <t>tabl. lub kaps. o przedłużonym uwalnianiu</t>
  </si>
  <si>
    <t>tabl. dojelitowe</t>
  </si>
  <si>
    <t>**opakowanie nie większe niż 28 tabl</t>
  </si>
  <si>
    <t>*wymagany jeden podmiot odpowiedzialny w przypadku tej samej substancji czynnej</t>
  </si>
  <si>
    <t>Aripiprazole</t>
  </si>
  <si>
    <t>Clobazamum</t>
  </si>
  <si>
    <t>Morphini sulfas*</t>
  </si>
  <si>
    <t>10 mg/1 ml</t>
  </si>
  <si>
    <t>20 mg/1 ml</t>
  </si>
  <si>
    <t>Fentanylum *</t>
  </si>
  <si>
    <t>0,1 mg</t>
  </si>
  <si>
    <t>tabletki podpoliczkowe
x28 tabl. OPAKOWANIE</t>
  </si>
  <si>
    <t>0,2 mg</t>
  </si>
  <si>
    <t>12 mcg / h</t>
  </si>
  <si>
    <t>system transdermalny</t>
  </si>
  <si>
    <t>25 mcg / h</t>
  </si>
  <si>
    <t>50 mcg / h</t>
  </si>
  <si>
    <t>75 mcg / h</t>
  </si>
  <si>
    <t>100 mcg / h</t>
  </si>
  <si>
    <t>Methylphenidati
hydrochloridum</t>
  </si>
  <si>
    <t>18 mg</t>
  </si>
  <si>
    <t>tabletki o przedłużonym uwalnianiu</t>
  </si>
  <si>
    <t>* wymagany jeden podmiot odpowiedzialny w przypadku tej samej substancji czynnej</t>
  </si>
  <si>
    <t xml:space="preserve">10 mg </t>
  </si>
  <si>
    <t>tabletki o przedłużonym uwalnianiu lub tabletki powlekane o zmodyfikowanym uwalnianiu</t>
  </si>
  <si>
    <t>30 mg</t>
  </si>
  <si>
    <t>60mg</t>
  </si>
  <si>
    <t>Oxycodoni hydrochloridum
+ Naloxoni hydrochloridum*</t>
  </si>
  <si>
    <t>5 mg + 2,5
mg</t>
  </si>
  <si>
    <t>tabletki o przedłużonym uwalnianiu, tabletka podzielna</t>
  </si>
  <si>
    <t>10 mg + 5
mg</t>
  </si>
  <si>
    <t>20 mg + 10
mg</t>
  </si>
  <si>
    <t>40 mg + 20
mg</t>
  </si>
  <si>
    <t>Oxycodoni
hydrochloridum *</t>
  </si>
  <si>
    <t>10 mg/ml; 
1 ml</t>
  </si>
  <si>
    <t>roztwór do wstrzykiwań i infuzji lub roztwór do wstrzykiwań i koncentrat do sporządzania roztworu do wstrzykiwań / do infuzji</t>
  </si>
  <si>
    <t>20 mg/ml; 
2 ml</t>
  </si>
  <si>
    <t>Teicoplanin*</t>
  </si>
  <si>
    <t>200 mg</t>
  </si>
  <si>
    <t>proszek i rozp. do sporządzania roztworu do wstrzykiwań i infuzji; fiol. proszku + rozp.</t>
  </si>
  <si>
    <t>Ambenonii chloridum</t>
  </si>
  <si>
    <t>Bilastinum</t>
  </si>
  <si>
    <t>20 mg</t>
  </si>
  <si>
    <t>Clonidini hydrochloridum</t>
  </si>
  <si>
    <t>75 µg</t>
  </si>
  <si>
    <t>Ketoprofenum</t>
  </si>
  <si>
    <t>Naproxenum</t>
  </si>
  <si>
    <t>100 mg/g (10%)</t>
  </si>
  <si>
    <t>żel, 1 tuba 50 - 55 g</t>
  </si>
  <si>
    <t>Nośnik - olej kukurydziany, mikroenkapsulowane żywe kultury bakterii Lactobacillus rhamnosus GG (ATCC53103).
5 kropli zawiera: 1x10^9 żywych kultur bakterii mikroenkapsulowanych Lactobacillus rhamnosus GG</t>
  </si>
  <si>
    <t xml:space="preserve">5 ml </t>
  </si>
  <si>
    <t>krople doustne</t>
  </si>
  <si>
    <t>Produkt wysokobiałkowy i wysokoenergetyczny arginina, cynk i witaminy A, C i E.</t>
  </si>
  <si>
    <t>100g: 248 kcal,  błonnik 0 g, białko 18 g, arginina 3 g; do zakupu: smak truskawkowy i czekoladowy</t>
  </si>
  <si>
    <t>200 ml, butelka</t>
  </si>
  <si>
    <t>Rilmenidinum</t>
  </si>
  <si>
    <t>1 mg</t>
  </si>
  <si>
    <t>Sildenafil</t>
  </si>
  <si>
    <t>25mg</t>
  </si>
  <si>
    <t>tabl.powl.</t>
  </si>
  <si>
    <t>Timonacicum</t>
  </si>
  <si>
    <t>Tizanidinum</t>
  </si>
  <si>
    <t>Trehaloza, hialuronian sodu, chlorek sodu, trometamol, kwas chlorowodorowy, woda do wstrzykiwań</t>
  </si>
  <si>
    <t>Trehaloza  3mg/ml    Hyaluronian sodu               1,5 mg/ml</t>
  </si>
  <si>
    <t>Krople do oczu  butelka a 10 ml</t>
  </si>
  <si>
    <t>Trehaloza, hialuronian sodu, karbomer, sorbitol, wodorotlenek sodu, woda do wstrzykiwań</t>
  </si>
  <si>
    <t>Trehaloza 3 %
Kwas hialuronowy 0,15 %
Karbomer 0,25 %</t>
  </si>
  <si>
    <t>jednodawkowe pojemniki , OPAKOWANIE 30 pojemników</t>
  </si>
  <si>
    <t>Somatostatinum</t>
  </si>
  <si>
    <t>3 mg/ml, fiol. z proszkiem
+ rozp. 1 ml</t>
  </si>
  <si>
    <t>proszek do sporządzania roztworu do wstrzykiwań</t>
  </si>
  <si>
    <t>Ampicillinum</t>
  </si>
  <si>
    <t>proszek do sporządzania roztworu do wstrzykiwań, fiol.</t>
  </si>
  <si>
    <t>Torasemidum</t>
  </si>
  <si>
    <t>5 mg/ml; 4ml</t>
  </si>
  <si>
    <t>roztwór do
wstrzykiwań, amp</t>
  </si>
  <si>
    <t>Torasemidum *</t>
  </si>
  <si>
    <t>Simeticonum*</t>
  </si>
  <si>
    <t>100 mg/ml; 30 ml</t>
  </si>
  <si>
    <t>krople doustne, emulsja; fl.</t>
  </si>
  <si>
    <t>Heparinum</t>
  </si>
  <si>
    <t xml:space="preserve">300 j.m./g, 20 g lub 1000 j.m./g, 30 g lub 250 j.m./g, 35 g </t>
  </si>
  <si>
    <t>krem lub żel: tuba 20 g lub 30 g lub 35 g</t>
  </si>
  <si>
    <t>Atropini sulfas</t>
  </si>
  <si>
    <t>10 mg/ml;
5ml</t>
  </si>
  <si>
    <t xml:space="preserve">krople do oczu, roztwór </t>
  </si>
  <si>
    <t>Calcii chloridum</t>
  </si>
  <si>
    <t>67 mg/ml, 10 ml</t>
  </si>
  <si>
    <t>roztwór do wstrz. doż., ampułka</t>
  </si>
  <si>
    <t>Clemastinum</t>
  </si>
  <si>
    <t>2 mg/2 ml</t>
  </si>
  <si>
    <t>roztwór do wstrzykiwań, ampułka</t>
  </si>
  <si>
    <t>Dexamethasonum</t>
  </si>
  <si>
    <t>1 mg/ml, 5 ml</t>
  </si>
  <si>
    <t>krople do oczu, zawiesina, butelka 5 ml</t>
  </si>
  <si>
    <t>Fludrocortisoni acetas +
Gramicidinum +
Neomycinum</t>
  </si>
  <si>
    <t>(2 500 j.m. + 25 j.m. + 1 mg)/ml</t>
  </si>
  <si>
    <t>krople do oczu i uszu, zawiesina, butelka 5 ml</t>
  </si>
  <si>
    <t>Haloperidolum</t>
  </si>
  <si>
    <t>5 mg/1 ml</t>
  </si>
  <si>
    <t xml:space="preserve">roztwór do wstrzykiwań, ampułka </t>
  </si>
  <si>
    <t>Haloperidolum *</t>
  </si>
  <si>
    <t>Kalii chloridum</t>
  </si>
  <si>
    <t>150 mg/ml; 
20ml</t>
  </si>
  <si>
    <t>koncentrat do sporządzania roztworu do infuzji, fiolka szklana z gumowym korkiem</t>
  </si>
  <si>
    <t>Metronidazolum</t>
  </si>
  <si>
    <t>tabl.dopochwowe</t>
  </si>
  <si>
    <t>Propranololi
hydrochloridum *</t>
  </si>
  <si>
    <t xml:space="preserve">postać stała doustna </t>
  </si>
  <si>
    <t>Baclofenum*</t>
  </si>
  <si>
    <t>0,05 mg/ml; 1 ml</t>
  </si>
  <si>
    <t>roztwór do
wstrzykiwań; amp.</t>
  </si>
  <si>
    <t>10 mg/ 5ml</t>
  </si>
  <si>
    <t>10 mg/ 20ml</t>
  </si>
  <si>
    <t>50% roztworu insuliny lispro i w 50% z zawiesiny protaminowej insuliny lispro*</t>
  </si>
  <si>
    <t>zawiesina do wstrzykiwań, wkłady</t>
  </si>
  <si>
    <t>25% roztworu insuliny lispro i w 75% z zawiesiny protaminowej insuliny lispro*</t>
  </si>
  <si>
    <t>100 j./ml , 3 ml</t>
  </si>
  <si>
    <t>Insulinum lisprum*</t>
  </si>
  <si>
    <t>Insulin glargine*</t>
  </si>
  <si>
    <t>100 j.m./ml , 3 ml</t>
  </si>
  <si>
    <t>roztwór do wstrzykiwań, wkład</t>
  </si>
  <si>
    <t>Amantadinum</t>
  </si>
  <si>
    <t>200mg/500ml</t>
  </si>
  <si>
    <t>roztwór do infuzji, butelka</t>
  </si>
  <si>
    <t>Natrii dihydrophosphas +
Natrii hydrophosphas</t>
  </si>
  <si>
    <t>(13,5-14 g + 3 -5 g)
/100 ml</t>
  </si>
  <si>
    <t>płyn doodbytniczy; but. 150 ml</t>
  </si>
  <si>
    <t>Methoxy polyethylene glycol-epoetin beta</t>
  </si>
  <si>
    <t>Do zakupu w dawkach: 30, 50, 75, 100, 120, 150, 200 mcg</t>
  </si>
  <si>
    <t>roztwór do wstrzykiwań,  amp-strzyk.</t>
  </si>
  <si>
    <t>dawek a 5 mcg</t>
  </si>
  <si>
    <t>Iopromidum *</t>
  </si>
  <si>
    <t>623,4 mg/ml, 50 ml</t>
  </si>
  <si>
    <t>623,4 mg/ml, 20 ml</t>
  </si>
  <si>
    <t>623,4 mg/ml, 100 ml</t>
  </si>
  <si>
    <t>768,86 mg/ml, 50 ml</t>
  </si>
  <si>
    <t>768,86 mg/ml, 100 ml</t>
  </si>
  <si>
    <t>623,4 mg/ml, 500 ml</t>
  </si>
  <si>
    <t>768,86 mg/ml, 200 ml</t>
  </si>
  <si>
    <t>^^ Opakowanie nie więsze niż 5 szt.</t>
  </si>
  <si>
    <t>^opakowanie nie większe niż 30 sztuk</t>
  </si>
  <si>
    <t>Acidum fusidicum</t>
  </si>
  <si>
    <t>20 mg/g, 15 g</t>
  </si>
  <si>
    <t>krem</t>
  </si>
  <si>
    <t>Agomelatinum</t>
  </si>
  <si>
    <t xml:space="preserve">25 mg </t>
  </si>
  <si>
    <t>Betamethasoni
dipropionas + Acidum
salicylicum</t>
  </si>
  <si>
    <t>(0,64 mg +
20 mg)/g</t>
  </si>
  <si>
    <t xml:space="preserve">roztwór na skórę, 
butelka 100 ml </t>
  </si>
  <si>
    <t>Bromfenacum</t>
  </si>
  <si>
    <t>0,9 mg/ml, 5 ml</t>
  </si>
  <si>
    <t>krople do oczu, roztwór</t>
  </si>
  <si>
    <t>Colecalciferolum</t>
  </si>
  <si>
    <t>15 000 j.m./ml; 10 ml</t>
  </si>
  <si>
    <t>płyn doustny, fl. 10 ml</t>
  </si>
  <si>
    <t xml:space="preserve"> 0,28 mg/g; 32,50 g</t>
  </si>
  <si>
    <t>aerozol do stos. na skórę</t>
  </si>
  <si>
    <t>Disolaksan, spray do bezbolesnego usuwania wszelkiego rodzaju plastrów, 
opatrunków samoprzylepnych, przylepców, taśm mocujących</t>
  </si>
  <si>
    <t>50 ml</t>
  </si>
  <si>
    <t>aerozol</t>
  </si>
  <si>
    <t>Doxepinum</t>
  </si>
  <si>
    <t>Duloxetine* ***</t>
  </si>
  <si>
    <t>kapsuki dojelitowe twarde</t>
  </si>
  <si>
    <t>60 mg</t>
  </si>
  <si>
    <t>Empagliflozinum</t>
  </si>
  <si>
    <t>Ephedrini hydrochloridum</t>
  </si>
  <si>
    <t>25 mg/1 ml</t>
  </si>
  <si>
    <t xml:space="preserve">roztwór do wstrz. podsk. lub dom. </t>
  </si>
  <si>
    <t>Ferri proteinatosuccinas</t>
  </si>
  <si>
    <t>40 mgFe3+/15ml</t>
  </si>
  <si>
    <t>roztwór doustny  fiol.a 15 ml</t>
  </si>
  <si>
    <t>Ganciclovirum</t>
  </si>
  <si>
    <t>1,5 mg/g; 5g</t>
  </si>
  <si>
    <t>żel do oczu</t>
  </si>
  <si>
    <t>Glyceroli suppositoria*</t>
  </si>
  <si>
    <t>czopki</t>
  </si>
  <si>
    <t>Lidocaini hydrochloridum</t>
  </si>
  <si>
    <t>(20 mg/ml) 20 ml</t>
  </si>
  <si>
    <t xml:space="preserve">roztwór do wstrz. </t>
  </si>
  <si>
    <t>Lidocainum ^^</t>
  </si>
  <si>
    <t>plaster leczniczy</t>
  </si>
  <si>
    <t>Lercanidipini
hydrochloridum*</t>
  </si>
  <si>
    <t>Lurasidonum *</t>
  </si>
  <si>
    <t>18,5 mg</t>
  </si>
  <si>
    <t>37 mg</t>
  </si>
  <si>
    <t>74 mg</t>
  </si>
  <si>
    <t>Meloxicamum</t>
  </si>
  <si>
    <t>7,5 mg</t>
  </si>
  <si>
    <t>tabletki ulegające rozpadowi w jamie ustnej</t>
  </si>
  <si>
    <t>Molsidominum</t>
  </si>
  <si>
    <t>Naproxenum*</t>
  </si>
  <si>
    <t xml:space="preserve">250 mg </t>
  </si>
  <si>
    <t xml:space="preserve">500 mg </t>
  </si>
  <si>
    <t>Neomycinum</t>
  </si>
  <si>
    <t>Prasugrel</t>
  </si>
  <si>
    <t>tabletka powlekana</t>
  </si>
  <si>
    <t>Propylthiouracilum</t>
  </si>
  <si>
    <t>Rivaroxaban</t>
  </si>
  <si>
    <t xml:space="preserve"> tabletki powlekane</t>
  </si>
  <si>
    <t>Sacubitrilum + Valsartanum</t>
  </si>
  <si>
    <t>24 mg + 26 mg</t>
  </si>
  <si>
    <t>stała postać doustna^</t>
  </si>
  <si>
    <t>Solifenacinum*</t>
  </si>
  <si>
    <t>Wortioksetyna, opakowanie nie większe niż 30 szt ^</t>
  </si>
  <si>
    <t>Idarucizumab</t>
  </si>
  <si>
    <t xml:space="preserve"> 2,5 g/50 ml </t>
  </si>
  <si>
    <t>roztwór do wstrzykiwań/ do infuzji                                   
x 2 fiol</t>
  </si>
  <si>
    <t>90 mg</t>
  </si>
  <si>
    <t xml:space="preserve">90 mg x 30 sztuk </t>
  </si>
  <si>
    <t>Posaconazolum</t>
  </si>
  <si>
    <t xml:space="preserve"> konc.d/sp.roztw.d/inf, 1 fiol.</t>
  </si>
  <si>
    <t>Voriconazole</t>
  </si>
  <si>
    <t>proszek do sporządzania
roztworu do infuzji, fiol.</t>
  </si>
  <si>
    <t>Landiololum</t>
  </si>
  <si>
    <t>proszek do sporządzania roztworu do infuzji                                                     1 fiol proszku</t>
  </si>
  <si>
    <t xml:space="preserve">Melphalan </t>
  </si>
  <si>
    <t xml:space="preserve">0,05 G </t>
  </si>
  <si>
    <t xml:space="preserve">fiol. + rozp. </t>
  </si>
  <si>
    <t>^ Lek stosowany w ramach Ratunkowego dostępu do technologii lekowej</t>
  </si>
  <si>
    <t>Gilteritinibi fumaras^</t>
  </si>
  <si>
    <t xml:space="preserve">tabletki powlekane, opakowanie po 84 tabletki. </t>
  </si>
  <si>
    <t>Epoetin alfa</t>
  </si>
  <si>
    <t>Do zakupu w dawkach: 1000, 2000, 3000, 4000 j.m.</t>
  </si>
  <si>
    <t>roztwór do wstrz. doż. i podsk., amp-strzyk.</t>
  </si>
  <si>
    <t>Ceftazidimum*</t>
  </si>
  <si>
    <t>proszek do sporządzania roztworu do wstrzykiwań dożylnych i infuzji</t>
  </si>
  <si>
    <t>Hydroxyzini
hydrochloridum</t>
  </si>
  <si>
    <t>50 mg/ml; 2 ml</t>
  </si>
  <si>
    <t>Paliperidonum*</t>
  </si>
  <si>
    <t>zawiesina do wstrzykiwań o
przedłużonym uwalnianiu</t>
  </si>
  <si>
    <t>150 mg</t>
  </si>
  <si>
    <t>Risperidonum **</t>
  </si>
  <si>
    <t>37,5 mg</t>
  </si>
  <si>
    <t>proszek i rozpuszczalnik do sporządzania zawiesiny do wstrzykiwań o przedłużonym uwalnianiu, 1 zestaw (1 fiol. + 1 amp.-strzyk. + 1 urządzenie + 2 igły)</t>
  </si>
  <si>
    <t>proszek i rozpuszczalnik do sporządzania zawiesiny do wstrzykiwań o przedłużonym uwalnianiu,1 zestaw (1 fiol. + 1 amp.-strzyk. + 1 urządzenie + 2 igły)</t>
  </si>
  <si>
    <t>**wymagany jeden podmiot odpowiedzialny</t>
  </si>
  <si>
    <t>Lactobacillus rhamnosus R0011, Lactobacillus helveticus R0052</t>
  </si>
  <si>
    <t>1 kapsułka zawiera: 2 x 10 9
CFU bakterii kwasu mlekowego: Lactobacillus rhamnosus R0011, Lactobacillus helveticus R0052</t>
  </si>
  <si>
    <t xml:space="preserve">kapsułka
Do zakupu opakowanie po 20 sztuk i 60 sztuk </t>
  </si>
  <si>
    <t>METHACHOLINE CHLORIDE^</t>
  </si>
  <si>
    <t>fiol</t>
  </si>
  <si>
    <t>^ import docelowy</t>
  </si>
  <si>
    <t>Vinblastini sulfas****</t>
  </si>
  <si>
    <t>liof. i rozp. do przyg. roztw. do wstrz. Lub roztwór do infuzji</t>
  </si>
  <si>
    <t xml:space="preserve">**** możliwe czasowe dopuszczenie do obrotu </t>
  </si>
  <si>
    <t>Lactobacillus rhamnosus + Bifidobacterium breve =1 milion w porcji produktu gotowego do spożycia ( po rozpuszczeniu w wodzie); 1 kapsułka a 239 mg</t>
  </si>
  <si>
    <t>Kapsułki</t>
  </si>
  <si>
    <t xml:space="preserve">W 100 ml: tłuszcz 4,0 g, w tym: kw. tł. nasycone 1,7 g, TG średniołancuchowe 1,6 g, kw. tł. jednonienasycone 1,1 g, kw. tł. wielonienasycone 0,7 g, LCPUFA (DHA 14,5 mg, ARA 14,5 mg), kw. linolowy 0,56 g, kw. linolenowy 76,9 mg, weglowodany 8,1 g, w tym: cukry 4,2 g, w tym: laktoza 3,7 g, białko 2,9 g, sól 0,13 g, witaminy, skł. mineralne, cholina 19,94 mg, inozytol 19,94 mg, tauryna 6,34 mg, karnityna 3,12 mg, nukleotydy 2,44 mg. Osmolarność 271 mOsm/l. 40% MCT, Ca/P w optymalnym stosunku 1,5:1 </t>
  </si>
  <si>
    <t>70 ml</t>
  </si>
  <si>
    <t>Mleko modyfikowane w płynie dla wcześniaków i niemowląt o bardzo małej masie urodzeniowej do stosowania w szpitalu; płyn, butelka</t>
  </si>
  <si>
    <t>Gaza nasaczona poliheksametylenobiguamidem 0,2 %  o charakterze przeciwdrobnoustrojowym</t>
  </si>
  <si>
    <t>10 x 10 lub 10,2x10,2</t>
  </si>
  <si>
    <t>op x 2 szt</t>
  </si>
  <si>
    <t>Wymiary</t>
  </si>
  <si>
    <t>Nazwa handlowa:
Wymiary: 
Postać / Opakowanie:</t>
  </si>
  <si>
    <t>5 cm x 5 cm</t>
  </si>
  <si>
    <t>szt.</t>
  </si>
  <si>
    <t>Jałowy kompres alginianowy do leczenia ran zakażonych, silnie sączących, objętych martwicą*</t>
  </si>
  <si>
    <t>10 cm x 20 cm</t>
  </si>
  <si>
    <t>* wymagany jeden wytwórca</t>
  </si>
  <si>
    <t>opatrunek hydrożelowy *</t>
  </si>
  <si>
    <t>6 x 12 cm</t>
  </si>
  <si>
    <t>opatrunek/sztuka</t>
  </si>
  <si>
    <t>10 x 12 cm</t>
  </si>
  <si>
    <t>12 x 12 cm</t>
  </si>
  <si>
    <t>12 x 24 cm</t>
  </si>
  <si>
    <t>28 x 22cm</t>
  </si>
  <si>
    <t>Oferowana ilość dawek a 5 mcg</t>
  </si>
  <si>
    <t xml:space="preserve">dla dawki 30 mcg:
Nazwa handlowa:
Dawka: 
Postać / Opakowanie:
dla dawki 50 mcg:
Nazwa handlowa:
Dawka: 
Postać / Opakowanie:
dla dawki 75 mcg:
Nazwa handlowa:
Dawka: 
Postać / Opakowanie:
dla dawki 100 mcg:
Nazwa handlowa:
Dawka: 
Postać / Opakowanie:
dla dawki 120 mcg:
Nazwa handlowa:
Dawka: 
Postać / Opakowanie:
dla dawki 150 mcg:
Nazwa handlowa:
Dawka: 
Postać / Opakowanie:
dla dawki 200 mcg:
Nazwa handlowa:
Dawka: 
Postać / Opakowanie:
</t>
  </si>
  <si>
    <t xml:space="preserve">dla dawki 30 mcg:
dla dawki 50 mcg:
dla dawki 75 mcg:
dla dawki 100 mcg:
dla dawki 120 mcg:
dla dawki 150 mcg:
dla dawki 200 mcg:
</t>
  </si>
  <si>
    <t xml:space="preserve">dla dawki 1000 j.m.:
Nazwa handlowa:
Dawka: 
Postać / Opakowanie:
dla dawki 2000 j.m.:
Nazwa handlowa:
Dawka: 
Postać / Opakowanie:
dla dawki 3000 j.m.:
Nazwa handlowa:
Dawka: 
Postać / Opakowanie:
dla dawki 4000 j.m.:
Nazwa handlowa:
Dawka: 
Postać / Opakowanie:
</t>
  </si>
  <si>
    <t xml:space="preserve">dla dawki 1000 j.m.:
dla dawki 2000 j.m.:
dla dawki 3000 j.m.:
dla dawki 4000 j.m.:
</t>
  </si>
  <si>
    <t>dawek a 1000 j.m.</t>
  </si>
  <si>
    <t>Oferowana ilość dawek a 1000 j.m.</t>
  </si>
  <si>
    <t xml:space="preserve">dla opakowania po 20 sztuk:
Nazwa handlowa:
Dawka: 
Postać / Opakowanie:
dla opakowania po 60 sztuk:
Nazwa handlowa:
Dawka: 
Postać / Opakowanie:
</t>
  </si>
  <si>
    <t xml:space="preserve">dla opakowania po 20 sztuk:
dla opakowania po 60 sztuk:
</t>
  </si>
  <si>
    <r>
      <t xml:space="preserve">Oświadczamy, że zamierzamy powierzyć następujące części zamówienia podwykonawcom i jednocześnie podajemy nazwy (firmy) podwykonawców*^:
Część zamówienia: ......................................................................................................................................................................
Nazwa (firma) podwykonawcy: ................................................................................................................................................
</t>
    </r>
    <r>
      <rPr>
        <i/>
        <sz val="9"/>
        <color indexed="8"/>
        <rFont val="Times New Roman"/>
        <family val="1"/>
      </rPr>
      <t>*Jeżeli wykonawca nie poda tych informacji to Zamawiający przyjmie, że wykonawca nie zamierza powierzać żadnej części zamówienia podwykonawcy
^W przypadku wskazania podwykonawcy, zastosowanie ma ogólnounijny zakaz udziału rosyjskich wykonawców w zamówieniach publicznych i koncesjach udzielanych w państwach członkowskich Unii Europejskiej ustanowiony na mocy art. 1 pkt 23 rozporządzenia 2022/576 z dnia 8 kwietnia 2022 r. do rozporządzenia Rady (UE) 833/2014 dotyczącego środków ograniczających w związku z działaniami Rosji destabilizującymi sytuację na Ukrainie.</t>
    </r>
  </si>
  <si>
    <r>
      <t xml:space="preserve">Oświadczam, że wybór niniejszej oferty będzie prowadził do powstania u Zamawiającego obowiązku podatkowego zgodnie z przepisami o podatku od towarów i usług w zakresie*: ………….........................................………….
…………………………………………………………………………………….........................…………………
</t>
    </r>
    <r>
      <rPr>
        <i/>
        <sz val="9"/>
        <color indexed="8"/>
        <rFont val="Times New Roman"/>
        <family val="1"/>
      </rPr>
      <t>*Należy podać informacje o których mowa w pkt. 10.9 SWZ. Jeżeli wykonawca nie poda powyższej informacji to Zamawiający przyjmie, że wybór oferty nie będzie prowadził do powstania u Zamawiającego obowiązku podatkowego zgodnie z przepisami o podatku od towarów i usług.</t>
    </r>
  </si>
  <si>
    <t>Oświadczamy, że zamówienie będziemy wykonywać do czasu wyczerpania kwoty wynagrodzenia umownego, nie dłużej jednak niż przez 18 miesięcy od dnia zawarcia umowy.</t>
  </si>
  <si>
    <r>
      <t>Cena brutto</t>
    </r>
    <r>
      <rPr>
        <b/>
        <vertAlign val="superscript"/>
        <sz val="11"/>
        <color indexed="8"/>
        <rFont val="Times New Roman"/>
        <family val="1"/>
      </rPr>
      <t>&amp;</t>
    </r>
    <r>
      <rPr>
        <b/>
        <sz val="11"/>
        <color indexed="8"/>
        <rFont val="Times New Roman"/>
        <family val="1"/>
      </rPr>
      <t xml:space="preserve"> jednego opakowania jednostkowego</t>
    </r>
  </si>
  <si>
    <r>
      <t>Wartość brutto</t>
    </r>
    <r>
      <rPr>
        <b/>
        <vertAlign val="superscript"/>
        <sz val="11"/>
        <color indexed="8"/>
        <rFont val="Times New Roman"/>
        <family val="1"/>
      </rPr>
      <t>&amp;</t>
    </r>
    <r>
      <rPr>
        <b/>
        <sz val="11"/>
        <color indexed="8"/>
        <rFont val="Times New Roman"/>
        <family val="1"/>
      </rPr>
      <t xml:space="preserve"> pozycji</t>
    </r>
  </si>
  <si>
    <r>
      <t>1,42 g Na</t>
    </r>
    <r>
      <rPr>
        <vertAlign val="superscript"/>
        <sz val="11"/>
        <color indexed="8"/>
        <rFont val="Times New Roman"/>
        <family val="1"/>
      </rPr>
      <t>+</t>
    </r>
    <r>
      <rPr>
        <sz val="11"/>
        <color indexed="8"/>
        <rFont val="Times New Roman"/>
        <family val="1"/>
      </rPr>
      <t>/15g; 454g</t>
    </r>
  </si>
  <si>
    <r>
      <rPr>
        <vertAlign val="superscript"/>
        <sz val="11"/>
        <color indexed="8"/>
        <rFont val="Times New Roman"/>
        <family val="1"/>
      </rPr>
      <t>&amp;</t>
    </r>
    <r>
      <rPr>
        <sz val="11"/>
        <color indexed="8"/>
        <rFont val="Times New Roman"/>
        <family val="1"/>
      </rPr>
      <t>jeżeli wybór oferty będzie prowadził do powstania u Zamawiającego obowiązku podatkowego, zgodnie z przepisami o podatku od towarów i usług, należy podać cenę netto.</t>
    </r>
  </si>
  <si>
    <r>
      <t>Cena brutto</t>
    </r>
    <r>
      <rPr>
        <b/>
        <vertAlign val="superscript"/>
        <sz val="11"/>
        <color indexed="8"/>
        <rFont val="Times New Roman"/>
        <family val="1"/>
      </rPr>
      <t>&amp;</t>
    </r>
    <r>
      <rPr>
        <b/>
        <sz val="11"/>
        <color indexed="8"/>
        <rFont val="Times New Roman"/>
        <family val="1"/>
      </rPr>
      <t xml:space="preserve"> dawki a 5 mcg</t>
    </r>
  </si>
  <si>
    <r>
      <t>Cena brutto</t>
    </r>
    <r>
      <rPr>
        <b/>
        <vertAlign val="superscript"/>
        <sz val="11"/>
        <color indexed="8"/>
        <rFont val="Times New Roman"/>
        <family val="1"/>
      </rPr>
      <t>&amp;</t>
    </r>
    <r>
      <rPr>
        <b/>
        <sz val="11"/>
        <color indexed="8"/>
        <rFont val="Times New Roman"/>
        <family val="1"/>
      </rPr>
      <t xml:space="preserve"> dawki a 1000 j.m.</t>
    </r>
  </si>
  <si>
    <t>INFORMACJE OGÓLNE</t>
  </si>
  <si>
    <t>Zamawiający zwraca się z uprzejmą prośbą do Wykonawców o wypełnianie w trakcie przygotowywania oferty formularzy przygotowanych i udostępnionych przez Zamawiającego.
Zamawiający prosi o wypełnienie pliku przygotowanego przez Zamawiającego (załącznik 1, 1a - formularz oferty, arkusz cenowy) i nie składanie ofert na podstawie dokumentów przekształconych przez Wykonawców.</t>
  </si>
  <si>
    <t>Zamawiający stara się przygotować formularz ofery przetargowej oraz arkusze cenowe w takiej formie aby maksymalnie ułatwiać Wykonawcom wypełnianie właściwych informacji oraz zminimalizować ryzyko błędów w złożonych ofertach.
Przygotowane i udostępnione przez Zamawiającego arkusze posiadają formuły i łącza, których celem jest ułatwnienie Wykonawcom złożenie poprawnej oferty.</t>
  </si>
  <si>
    <t xml:space="preserve">Formularz oferty oraz arkusze cenowe przygotowane przez Zamawiającego są dokumentami wygenerowanymi w programie MS EXCEL.
Zamawiający prosi o wypełnienie udostępnionego przez Zamawiającego pliku w programie EXCEL lub równoważnym a następnie Zamawiający zaleca przekonwertowanie wypełnionego dokumentu na format .pdf i złożenie podpisu. </t>
  </si>
  <si>
    <t>* Wymagany jeden podmiot odpowiedzialny w przypadku tej samej substancji czynnej</t>
  </si>
  <si>
    <t xml:space="preserve">*Do stosowania w ramacj Ratunkowego dostępu do technologii lekowych </t>
  </si>
  <si>
    <t xml:space="preserve">Oferowana ilość opakowań jednostkowych po 20 sztuk </t>
  </si>
  <si>
    <t xml:space="preserve">opakowań
 60 tabl. </t>
  </si>
  <si>
    <t xml:space="preserve">opakowań
60 tabl. </t>
  </si>
  <si>
    <t xml:space="preserve">opakowań x 28 tabl. </t>
  </si>
  <si>
    <r>
      <t>Podmiot Odpowiedzialny (dotyczy poz. 1-5, 8-11</t>
    </r>
    <r>
      <rPr>
        <b/>
        <sz val="11"/>
        <color indexed="8"/>
        <rFont val="Times New Roman"/>
        <family val="1"/>
      </rPr>
      <t>)
Wytwórca (dotyczy poz. 12-13)
Producent (dotyczy poz. 6-7)</t>
    </r>
  </si>
  <si>
    <t>opakowań 30 pojemników</t>
  </si>
  <si>
    <t>Deferasiroxum*</t>
  </si>
  <si>
    <r>
      <t>Cena brutto</t>
    </r>
    <r>
      <rPr>
        <b/>
        <vertAlign val="superscript"/>
        <sz val="11"/>
        <color indexed="8"/>
        <rFont val="Times New Roman"/>
        <family val="1"/>
      </rPr>
      <t>&amp;</t>
    </r>
    <r>
      <rPr>
        <b/>
        <sz val="11"/>
        <color indexed="8"/>
        <rFont val="Times New Roman"/>
        <family val="1"/>
      </rPr>
      <t xml:space="preserve"> jednego opakowania jednostkowego po 20 sztuk </t>
    </r>
  </si>
  <si>
    <t>Suplement diety dla niemowląt od pierwszych godzin życia;jedna porcja: maltodekstryna, szcepy bakteryjne: Lactobacillus rhamnosus KL53A, Bifidobacterium breve PB04, kwas ascorbinowy</t>
  </si>
  <si>
    <r>
      <t>Oświadczamy, że oferowane przez nas produkty lecznicze (</t>
    </r>
    <r>
      <rPr>
        <b/>
        <sz val="11"/>
        <color indexed="8"/>
        <rFont val="Times New Roman"/>
        <family val="1"/>
      </rPr>
      <t>część 1-6</t>
    </r>
    <r>
      <rPr>
        <sz val="11"/>
        <color indexed="8"/>
        <rFont val="Times New Roman"/>
        <family val="1"/>
      </rPr>
      <t xml:space="preserve">; </t>
    </r>
    <r>
      <rPr>
        <b/>
        <sz val="11"/>
        <color indexed="8"/>
        <rFont val="Times New Roman"/>
        <family val="1"/>
      </rPr>
      <t>część 7</t>
    </r>
    <r>
      <rPr>
        <sz val="11"/>
        <color indexed="8"/>
        <rFont val="Times New Roman"/>
        <family val="1"/>
      </rPr>
      <t xml:space="preserve"> poz. 1-25, 28-43; </t>
    </r>
    <r>
      <rPr>
        <b/>
        <sz val="11"/>
        <color indexed="8"/>
        <rFont val="Times New Roman"/>
        <family val="1"/>
      </rPr>
      <t>część 8 – 12</t>
    </r>
    <r>
      <rPr>
        <sz val="11"/>
        <color indexed="8"/>
        <rFont val="Times New Roman"/>
        <family val="1"/>
      </rPr>
      <t xml:space="preserve">; </t>
    </r>
    <r>
      <rPr>
        <b/>
        <sz val="11"/>
        <color indexed="8"/>
        <rFont val="Times New Roman"/>
        <family val="1"/>
      </rPr>
      <t>część 13</t>
    </r>
    <r>
      <rPr>
        <sz val="11"/>
        <color indexed="8"/>
        <rFont val="Times New Roman"/>
        <family val="1"/>
      </rPr>
      <t xml:space="preserve"> poz. 1-5, 9-11; </t>
    </r>
    <r>
      <rPr>
        <b/>
        <sz val="11"/>
        <color indexed="8"/>
        <rFont val="Times New Roman"/>
        <family val="1"/>
      </rPr>
      <t>część 14-25</t>
    </r>
    <r>
      <rPr>
        <sz val="11"/>
        <color indexed="8"/>
        <rFont val="Times New Roman"/>
        <family val="1"/>
      </rPr>
      <t xml:space="preserve">; </t>
    </r>
    <r>
      <rPr>
        <b/>
        <sz val="11"/>
        <color indexed="8"/>
        <rFont val="Times New Roman"/>
        <family val="1"/>
      </rPr>
      <t>część 26</t>
    </r>
    <r>
      <rPr>
        <sz val="11"/>
        <color indexed="8"/>
        <rFont val="Times New Roman"/>
        <family val="1"/>
      </rPr>
      <t xml:space="preserve"> poz. 1-6, 8-35; </t>
    </r>
    <r>
      <rPr>
        <b/>
        <sz val="11"/>
        <color indexed="8"/>
        <rFont val="Times New Roman"/>
        <family val="1"/>
      </rPr>
      <t>część 27-38, 40</t>
    </r>
    <r>
      <rPr>
        <sz val="11"/>
        <color indexed="8"/>
        <rFont val="Times New Roman"/>
        <family val="1"/>
      </rPr>
      <t>) są dopuszczone do obrotu na terenie Polski na zasadach określonych w art. 3 lub 4a ustawy prawo farmaceutyczne. Jednocześnie oświadczamy, że na każdorazowe wezwanie Zamawiającego przedstawimy dokumenty dopuszczające do obrotu na terenie Polski. (dotyczy wykonawców oferujących produkty lecznicze). 
Oświadczamy, że oferowane przez nas produkty lecznicze (</t>
    </r>
    <r>
      <rPr>
        <b/>
        <sz val="11"/>
        <color indexed="8"/>
        <rFont val="Times New Roman"/>
        <family val="1"/>
      </rPr>
      <t>część 39</t>
    </r>
    <r>
      <rPr>
        <sz val="11"/>
        <color indexed="8"/>
        <rFont val="Times New Roman"/>
        <family val="1"/>
      </rPr>
      <t>) są dopuszczone do obrotu na terenie Polski na zasadach określonych w art. 3 lub 4a lub 4 ust. 1 i 2 ustawy prawo farmaceutyczne. Jednocześnie oświadczamy, że na każdorazowe wezwanie Zamawiającego przedstawimy dokumenty dopuszczające do obrotu na terenie Polski. (dotyczy wykonawców oferujących produkty lecznicze).</t>
    </r>
  </si>
  <si>
    <t>^^ Opakowanie max 30 sztuk</t>
  </si>
  <si>
    <t>Olanzapina* ^^</t>
  </si>
  <si>
    <r>
      <rPr>
        <sz val="11"/>
        <color indexed="8"/>
        <rFont val="Times New Roman"/>
        <family val="1"/>
      </rPr>
      <t xml:space="preserve">Nazwa handlowa:
Dawka: 
Postać / Opakowanie:
</t>
    </r>
    <r>
      <rPr>
        <strike/>
        <sz val="11"/>
        <color indexed="8"/>
        <rFont val="Times New Roman"/>
        <family val="1"/>
      </rPr>
      <t xml:space="preserve">
</t>
    </r>
  </si>
  <si>
    <t>Apixabanum* **</t>
  </si>
</sst>
</file>

<file path=xl/styles.xml><?xml version="1.0" encoding="utf-8"?>
<styleSheet xmlns="http://schemas.openxmlformats.org/spreadsheetml/2006/main">
  <numFmts count="3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quot; &quot;#,##0&quot;    &quot;;&quot;-&quot;#,##0&quot;    &quot;;&quot; -&quot;00&quot;    &quot;;&quot; &quot;@&quot; &quot;"/>
    <numFmt numFmtId="183" formatCode="0.000"/>
    <numFmt numFmtId="184" formatCode="0.0"/>
    <numFmt numFmtId="185" formatCode="_-* #,##0.00_-;\-* #,##0.00_-;_-* &quot;-&quot;??_-;_-@_-"/>
    <numFmt numFmtId="186" formatCode="_-* #,##0_-;\-* #,##0_-;_-* &quot;-&quot;??_-;_-@_-"/>
    <numFmt numFmtId="187" formatCode="[$-415]General"/>
    <numFmt numFmtId="188" formatCode="&quot; &quot;#,##0.00&quot;      &quot;;&quot;-&quot;#,##0.00&quot;      &quot;;&quot; -&quot;#&quot;      &quot;;@&quot; &quot;"/>
    <numFmt numFmtId="189" formatCode="&quot; &quot;0&quot;      &quot;;&quot;-&quot;0&quot;      &quot;;&quot; -&quot;#&quot;      &quot;;@&quot; &quot;"/>
    <numFmt numFmtId="190" formatCode="[$-415]dddd\,\ d\ mmmm\ yyyy"/>
    <numFmt numFmtId="191" formatCode="#,##0.0"/>
  </numFmts>
  <fonts count="61">
    <font>
      <sz val="10"/>
      <name val="Arial CE"/>
      <family val="0"/>
    </font>
    <font>
      <u val="single"/>
      <sz val="10"/>
      <color indexed="12"/>
      <name val="Arial CE"/>
      <family val="0"/>
    </font>
    <font>
      <u val="single"/>
      <sz val="10"/>
      <color indexed="36"/>
      <name val="Arial CE"/>
      <family val="0"/>
    </font>
    <font>
      <sz val="10"/>
      <name val="Arial"/>
      <family val="2"/>
    </font>
    <font>
      <sz val="11"/>
      <color indexed="8"/>
      <name val="Times New Roman"/>
      <family val="1"/>
    </font>
    <font>
      <b/>
      <sz val="11"/>
      <color indexed="8"/>
      <name val="Times New Roman"/>
      <family val="1"/>
    </font>
    <font>
      <i/>
      <sz val="11"/>
      <color indexed="8"/>
      <name val="Times New Roman"/>
      <family val="1"/>
    </font>
    <font>
      <b/>
      <vertAlign val="superscript"/>
      <sz val="11"/>
      <color indexed="8"/>
      <name val="Times New Roman"/>
      <family val="1"/>
    </font>
    <font>
      <i/>
      <vertAlign val="superscript"/>
      <sz val="9"/>
      <color indexed="8"/>
      <name val="Times New Roman"/>
      <family val="1"/>
    </font>
    <font>
      <i/>
      <sz val="9"/>
      <color indexed="8"/>
      <name val="Times New Roman"/>
      <family val="1"/>
    </font>
    <font>
      <vertAlign val="superscript"/>
      <sz val="11"/>
      <color indexed="8"/>
      <name val="Times New Roman"/>
      <family val="1"/>
    </font>
    <font>
      <b/>
      <sz val="14"/>
      <name val="Times New Roman"/>
      <family val="1"/>
    </font>
    <font>
      <sz val="14"/>
      <name val="Times New Roman"/>
      <family val="1"/>
    </font>
    <font>
      <strike/>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8"/>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Arial"/>
      <family val="2"/>
    </font>
    <font>
      <sz val="10"/>
      <color indexed="8"/>
      <name val="Arial CE"/>
      <family val="0"/>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rgb="FF000000"/>
      <name val="Arial"/>
      <family val="2"/>
    </font>
    <font>
      <sz val="11"/>
      <color rgb="FF000000"/>
      <name val="Calibri"/>
      <family val="2"/>
    </font>
    <font>
      <sz val="10"/>
      <color rgb="FF000000"/>
      <name val="Arial CE"/>
      <family val="0"/>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i/>
      <sz val="11"/>
      <color theme="1"/>
      <name val="Times New Roman"/>
      <family val="1"/>
    </font>
    <font>
      <strike/>
      <sz val="11"/>
      <color theme="1"/>
      <name val="Times New Roman"/>
      <family val="1"/>
    </font>
    <font>
      <sz val="10"/>
      <color theme="1"/>
      <name val="Arial CE"/>
      <family val="0"/>
    </font>
    <font>
      <i/>
      <sz val="9"/>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bottom style="thin"/>
    </border>
    <border>
      <left style="thin"/>
      <right/>
      <top/>
      <bottom style="thin"/>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style="thin"/>
      <right style="thin"/>
      <top style="thin"/>
      <bottom/>
    </border>
    <border>
      <left style="thin"/>
      <right style="thin"/>
      <top/>
      <bottom/>
    </border>
    <border>
      <left style="thin"/>
      <right/>
      <top/>
      <bottom/>
    </border>
    <border>
      <left style="thin">
        <color rgb="FF000000"/>
      </left>
      <right style="thin">
        <color rgb="FF000000"/>
      </right>
      <top/>
      <bottom style="thin">
        <color rgb="FF000000"/>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color indexed="63"/>
      </left>
      <right>
        <color indexed="63"/>
      </right>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8" fontId="39" fillId="0" borderId="0" applyFont="0" applyBorder="0" applyProtection="0">
      <alignment/>
    </xf>
    <xf numFmtId="0" fontId="1"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3" fillId="0" borderId="0">
      <alignment/>
      <protection/>
    </xf>
    <xf numFmtId="0" fontId="3" fillId="0" borderId="0">
      <alignment/>
      <protection/>
    </xf>
    <xf numFmtId="187" fontId="46" fillId="0" borderId="0" applyBorder="0" applyProtection="0">
      <alignment/>
    </xf>
    <xf numFmtId="0" fontId="3" fillId="0" borderId="0">
      <alignment/>
      <protection/>
    </xf>
    <xf numFmtId="0" fontId="47" fillId="0" borderId="0" applyNumberFormat="0" applyBorder="0" applyProtection="0">
      <alignment/>
    </xf>
    <xf numFmtId="0" fontId="3" fillId="0" borderId="0">
      <alignment/>
      <protection/>
    </xf>
    <xf numFmtId="0" fontId="47" fillId="0" borderId="0" applyNumberFormat="0" applyBorder="0" applyProtection="0">
      <alignment/>
    </xf>
    <xf numFmtId="0" fontId="48" fillId="0" borderId="0" applyNumberFormat="0" applyBorder="0" applyProtection="0">
      <alignment/>
    </xf>
    <xf numFmtId="0" fontId="0" fillId="0" borderId="0">
      <alignment/>
      <protection/>
    </xf>
    <xf numFmtId="0" fontId="49"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54" fillId="32" borderId="0" applyNumberFormat="0" applyBorder="0" applyAlignment="0" applyProtection="0"/>
  </cellStyleXfs>
  <cellXfs count="214">
    <xf numFmtId="0" fontId="0" fillId="0" borderId="0" xfId="0" applyAlignment="1">
      <alignment/>
    </xf>
    <xf numFmtId="44" fontId="55" fillId="0" borderId="10" xfId="0" applyNumberFormat="1" applyFont="1" applyFill="1" applyBorder="1" applyAlignment="1" applyProtection="1">
      <alignment horizontal="left" vertical="top" wrapText="1"/>
      <protection locked="0"/>
    </xf>
    <xf numFmtId="3" fontId="55" fillId="0" borderId="0" xfId="0" applyNumberFormat="1" applyFont="1" applyFill="1" applyAlignment="1" applyProtection="1">
      <alignment horizontal="right" vertical="top" wrapText="1"/>
      <protection locked="0"/>
    </xf>
    <xf numFmtId="0" fontId="55" fillId="0" borderId="0" xfId="0" applyFont="1" applyFill="1" applyAlignment="1" applyProtection="1">
      <alignment horizontal="left" vertical="top"/>
      <protection locked="0"/>
    </xf>
    <xf numFmtId="3" fontId="55" fillId="0" borderId="0" xfId="0" applyNumberFormat="1" applyFont="1" applyFill="1" applyAlignment="1" applyProtection="1">
      <alignment horizontal="left" vertical="top" wrapText="1"/>
      <protection locked="0"/>
    </xf>
    <xf numFmtId="0" fontId="56" fillId="33" borderId="10" xfId="0" applyFont="1" applyFill="1" applyBorder="1" applyAlignment="1" applyProtection="1">
      <alignment horizontal="left" vertical="top" wrapText="1"/>
      <protection locked="0"/>
    </xf>
    <xf numFmtId="0" fontId="55" fillId="33" borderId="11" xfId="0" applyFont="1" applyFill="1" applyBorder="1" applyAlignment="1" applyProtection="1">
      <alignment horizontal="left" vertical="top" wrapText="1"/>
      <protection locked="0"/>
    </xf>
    <xf numFmtId="0" fontId="55" fillId="0" borderId="0" xfId="0" applyFont="1" applyFill="1" applyAlignment="1" applyProtection="1">
      <alignment horizontal="right" vertical="top"/>
      <protection locked="0"/>
    </xf>
    <xf numFmtId="9" fontId="55" fillId="0" borderId="0" xfId="0" applyNumberFormat="1" applyFont="1" applyFill="1" applyAlignment="1" applyProtection="1">
      <alignment horizontal="left" vertical="top" wrapText="1"/>
      <protection locked="0"/>
    </xf>
    <xf numFmtId="0" fontId="56" fillId="0" borderId="0" xfId="0" applyFont="1" applyFill="1" applyBorder="1" applyAlignment="1" applyProtection="1">
      <alignment horizontal="left" vertical="top" wrapText="1"/>
      <protection locked="0"/>
    </xf>
    <xf numFmtId="3" fontId="55" fillId="0" borderId="0" xfId="0" applyNumberFormat="1" applyFont="1" applyFill="1" applyBorder="1" applyAlignment="1" applyProtection="1">
      <alignment horizontal="left" vertical="top" wrapText="1"/>
      <protection locked="0"/>
    </xf>
    <xf numFmtId="0" fontId="56" fillId="0" borderId="0" xfId="0" applyFont="1" applyFill="1" applyBorder="1" applyAlignment="1" applyProtection="1">
      <alignment horizontal="left" vertical="top"/>
      <protection locked="0"/>
    </xf>
    <xf numFmtId="168" fontId="55" fillId="0" borderId="0" xfId="0" applyNumberFormat="1" applyFont="1" applyFill="1" applyBorder="1" applyAlignment="1" applyProtection="1">
      <alignment horizontal="left" vertical="top" wrapText="1"/>
      <protection locked="0"/>
    </xf>
    <xf numFmtId="3" fontId="55" fillId="0" borderId="0" xfId="0" applyNumberFormat="1" applyFont="1" applyFill="1" applyBorder="1" applyAlignment="1" applyProtection="1">
      <alignment horizontal="right" vertical="top" wrapText="1"/>
      <protection locked="0"/>
    </xf>
    <xf numFmtId="3" fontId="56" fillId="0" borderId="0" xfId="0" applyNumberFormat="1" applyFont="1" applyFill="1" applyAlignment="1" applyProtection="1">
      <alignment horizontal="left" vertical="top"/>
      <protection locked="0"/>
    </xf>
    <xf numFmtId="3" fontId="56" fillId="0" borderId="0" xfId="0" applyNumberFormat="1" applyFont="1" applyFill="1" applyAlignment="1" applyProtection="1">
      <alignment horizontal="left" vertical="top" wrapText="1"/>
      <protection locked="0"/>
    </xf>
    <xf numFmtId="3" fontId="56" fillId="0" borderId="0" xfId="0" applyNumberFormat="1" applyFont="1" applyFill="1" applyAlignment="1" applyProtection="1">
      <alignment horizontal="right" vertical="top" wrapText="1"/>
      <protection locked="0"/>
    </xf>
    <xf numFmtId="4" fontId="55" fillId="0" borderId="0" xfId="0" applyNumberFormat="1" applyFont="1" applyFill="1" applyBorder="1" applyAlignment="1" applyProtection="1">
      <alignment horizontal="left" vertical="top" wrapText="1" shrinkToFit="1"/>
      <protection locked="0"/>
    </xf>
    <xf numFmtId="1" fontId="55" fillId="0" borderId="0" xfId="0" applyNumberFormat="1" applyFont="1" applyFill="1" applyBorder="1" applyAlignment="1" applyProtection="1">
      <alignment horizontal="left" vertical="top" wrapText="1" shrinkToFit="1"/>
      <protection locked="0"/>
    </xf>
    <xf numFmtId="44" fontId="55" fillId="0" borderId="0" xfId="0" applyNumberFormat="1" applyFont="1" applyFill="1" applyBorder="1" applyAlignment="1" applyProtection="1">
      <alignment horizontal="left" vertical="top" wrapText="1"/>
      <protection locked="0"/>
    </xf>
    <xf numFmtId="3" fontId="56" fillId="33" borderId="10" xfId="48" applyNumberFormat="1" applyFont="1" applyFill="1" applyBorder="1" applyAlignment="1" applyProtection="1">
      <alignment horizontal="left" vertical="top" wrapText="1"/>
      <protection locked="0"/>
    </xf>
    <xf numFmtId="0" fontId="55" fillId="33" borderId="10" xfId="0" applyFont="1" applyFill="1" applyBorder="1" applyAlignment="1" applyProtection="1">
      <alignment horizontal="left" vertical="top" wrapText="1"/>
      <protection locked="0"/>
    </xf>
    <xf numFmtId="0" fontId="56" fillId="0" borderId="0" xfId="0" applyFont="1" applyFill="1" applyBorder="1" applyAlignment="1" applyProtection="1">
      <alignment horizontal="center" vertical="top"/>
      <protection locked="0"/>
    </xf>
    <xf numFmtId="3" fontId="56" fillId="0" borderId="0" xfId="0" applyNumberFormat="1" applyFont="1" applyFill="1" applyBorder="1" applyAlignment="1" applyProtection="1">
      <alignment horizontal="left" vertical="top" wrapText="1"/>
      <protection locked="0"/>
    </xf>
    <xf numFmtId="44" fontId="55" fillId="0" borderId="10" xfId="78" applyNumberFormat="1" applyFont="1" applyFill="1" applyBorder="1" applyAlignment="1" applyProtection="1">
      <alignment horizontal="left" vertical="top" wrapText="1"/>
      <protection locked="0"/>
    </xf>
    <xf numFmtId="44" fontId="55" fillId="0" borderId="0" xfId="0" applyNumberFormat="1" applyFont="1" applyFill="1" applyBorder="1" applyAlignment="1" applyProtection="1">
      <alignment horizontal="right" vertical="top" wrapText="1"/>
      <protection locked="0"/>
    </xf>
    <xf numFmtId="0" fontId="55" fillId="0" borderId="0" xfId="0" applyNumberFormat="1" applyFont="1" applyFill="1" applyBorder="1" applyAlignment="1" applyProtection="1">
      <alignment horizontal="justify" vertical="top" wrapText="1"/>
      <protection locked="0"/>
    </xf>
    <xf numFmtId="0" fontId="55" fillId="0" borderId="0" xfId="0" applyNumberFormat="1" applyFont="1" applyFill="1" applyBorder="1" applyAlignment="1" applyProtection="1">
      <alignment horizontal="right" vertical="top" wrapText="1"/>
      <protection locked="0"/>
    </xf>
    <xf numFmtId="0" fontId="57" fillId="0" borderId="0" xfId="0" applyNumberFormat="1" applyFont="1" applyFill="1" applyBorder="1" applyAlignment="1" applyProtection="1">
      <alignment horizontal="justify" vertical="top" wrapText="1"/>
      <protection locked="0"/>
    </xf>
    <xf numFmtId="0" fontId="55" fillId="0" borderId="0" xfId="0" applyFont="1" applyFill="1" applyBorder="1" applyAlignment="1" applyProtection="1">
      <alignment horizontal="left" vertical="top"/>
      <protection locked="0"/>
    </xf>
    <xf numFmtId="49" fontId="55" fillId="0" borderId="0" xfId="0" applyNumberFormat="1" applyFont="1" applyFill="1" applyBorder="1" applyAlignment="1" applyProtection="1">
      <alignment horizontal="left" vertical="top" wrapText="1"/>
      <protection locked="0"/>
    </xf>
    <xf numFmtId="49" fontId="55" fillId="0" borderId="0" xfId="0" applyNumberFormat="1" applyFont="1" applyFill="1" applyAlignment="1" applyProtection="1">
      <alignment horizontal="left" vertical="top" wrapText="1"/>
      <protection locked="0"/>
    </xf>
    <xf numFmtId="49" fontId="55" fillId="0" borderId="10" xfId="0" applyNumberFormat="1" applyFont="1" applyFill="1" applyBorder="1" applyAlignment="1" applyProtection="1">
      <alignment horizontal="left" vertical="top" wrapText="1"/>
      <protection locked="0"/>
    </xf>
    <xf numFmtId="3" fontId="55" fillId="0" borderId="10" xfId="0" applyNumberFormat="1" applyFont="1" applyFill="1" applyBorder="1" applyAlignment="1" applyProtection="1">
      <alignment horizontal="right" vertical="top" wrapText="1"/>
      <protection locked="0"/>
    </xf>
    <xf numFmtId="49" fontId="56" fillId="0" borderId="10" xfId="0" applyNumberFormat="1" applyFont="1" applyFill="1" applyBorder="1" applyAlignment="1" applyProtection="1">
      <alignment horizontal="left" vertical="top" wrapText="1"/>
      <protection locked="0"/>
    </xf>
    <xf numFmtId="3" fontId="56" fillId="0" borderId="10" xfId="0" applyNumberFormat="1" applyFont="1" applyFill="1" applyBorder="1" applyAlignment="1" applyProtection="1">
      <alignment horizontal="right" vertical="top" wrapText="1"/>
      <protection locked="0"/>
    </xf>
    <xf numFmtId="0" fontId="55" fillId="0" borderId="0" xfId="0" applyFont="1" applyFill="1" applyAlignment="1" applyProtection="1">
      <alignment horizontal="justify" vertical="top" wrapText="1"/>
      <protection locked="0"/>
    </xf>
    <xf numFmtId="4" fontId="55" fillId="0" borderId="10" xfId="0" applyNumberFormat="1" applyFont="1" applyFill="1" applyBorder="1" applyAlignment="1" applyProtection="1">
      <alignment horizontal="left" vertical="top" wrapText="1" shrinkToFit="1"/>
      <protection locked="0"/>
    </xf>
    <xf numFmtId="1" fontId="55" fillId="0" borderId="10" xfId="0" applyNumberFormat="1" applyFont="1" applyFill="1" applyBorder="1" applyAlignment="1" applyProtection="1">
      <alignment horizontal="left" vertical="top" wrapText="1" shrinkToFit="1"/>
      <protection locked="0"/>
    </xf>
    <xf numFmtId="0" fontId="55" fillId="0" borderId="10" xfId="0" applyFont="1" applyFill="1" applyBorder="1" applyAlignment="1" applyProtection="1">
      <alignment vertical="top" wrapText="1"/>
      <protection locked="0"/>
    </xf>
    <xf numFmtId="0" fontId="55" fillId="0" borderId="10" xfId="0" applyFont="1" applyFill="1" applyBorder="1" applyAlignment="1" applyProtection="1">
      <alignment vertical="center" wrapText="1"/>
      <protection locked="0"/>
    </xf>
    <xf numFmtId="4" fontId="55" fillId="0" borderId="10" xfId="0" applyNumberFormat="1" applyFont="1" applyFill="1" applyBorder="1" applyAlignment="1" applyProtection="1">
      <alignment vertical="top" wrapText="1" shrinkToFit="1"/>
      <protection locked="0"/>
    </xf>
    <xf numFmtId="1" fontId="55" fillId="0" borderId="10" xfId="0" applyNumberFormat="1" applyFont="1" applyFill="1" applyBorder="1" applyAlignment="1" applyProtection="1">
      <alignment vertical="top" wrapText="1" shrinkToFit="1"/>
      <protection locked="0"/>
    </xf>
    <xf numFmtId="44" fontId="55" fillId="0" borderId="10" xfId="0" applyNumberFormat="1" applyFont="1" applyFill="1" applyBorder="1" applyAlignment="1" applyProtection="1">
      <alignment vertical="top" wrapText="1"/>
      <protection locked="0"/>
    </xf>
    <xf numFmtId="3" fontId="56" fillId="33" borderId="10" xfId="0" applyNumberFormat="1" applyFont="1" applyFill="1" applyBorder="1" applyAlignment="1" applyProtection="1">
      <alignment horizontal="left" vertical="top" wrapText="1"/>
      <protection locked="0"/>
    </xf>
    <xf numFmtId="49" fontId="55" fillId="0" borderId="12" xfId="0" applyNumberFormat="1" applyFont="1" applyFill="1" applyBorder="1" applyAlignment="1" applyProtection="1">
      <alignment horizontal="left" vertical="top" wrapText="1"/>
      <protection locked="0"/>
    </xf>
    <xf numFmtId="0" fontId="55" fillId="0" borderId="10" xfId="0" applyFont="1" applyFill="1" applyBorder="1" applyAlignment="1" applyProtection="1">
      <alignment horizontal="left" vertical="top" wrapText="1"/>
      <protection locked="0"/>
    </xf>
    <xf numFmtId="0" fontId="55" fillId="0" borderId="0" xfId="0" applyFont="1" applyFill="1" applyAlignment="1" applyProtection="1">
      <alignment horizontal="left" vertical="top" wrapText="1"/>
      <protection locked="0"/>
    </xf>
    <xf numFmtId="0" fontId="55" fillId="0" borderId="0" xfId="0" applyFont="1" applyFill="1" applyBorder="1" applyAlignment="1" applyProtection="1">
      <alignment horizontal="left" vertical="top" wrapText="1"/>
      <protection locked="0"/>
    </xf>
    <xf numFmtId="0" fontId="56" fillId="0" borderId="0" xfId="0" applyFont="1" applyFill="1" applyAlignment="1" applyProtection="1">
      <alignment horizontal="left" vertical="top" wrapText="1"/>
      <protection locked="0"/>
    </xf>
    <xf numFmtId="0" fontId="55" fillId="0" borderId="0" xfId="0" applyFont="1" applyFill="1" applyBorder="1" applyAlignment="1" applyProtection="1">
      <alignment horizontal="justify" vertical="top" wrapText="1"/>
      <protection locked="0"/>
    </xf>
    <xf numFmtId="0" fontId="55" fillId="0" borderId="0" xfId="0" applyFont="1" applyFill="1" applyBorder="1" applyAlignment="1" applyProtection="1">
      <alignment horizontal="left" vertical="top" wrapText="1"/>
      <protection locked="0"/>
    </xf>
    <xf numFmtId="0" fontId="55" fillId="0" borderId="10" xfId="0" applyFont="1" applyFill="1" applyBorder="1" applyAlignment="1" applyProtection="1">
      <alignment horizontal="left" vertical="top" wrapText="1"/>
      <protection locked="0"/>
    </xf>
    <xf numFmtId="0" fontId="55" fillId="0" borderId="0" xfId="0" applyFont="1" applyFill="1" applyBorder="1" applyAlignment="1" applyProtection="1">
      <alignment horizontal="left" vertical="top" wrapText="1"/>
      <protection locked="0"/>
    </xf>
    <xf numFmtId="0" fontId="55" fillId="0" borderId="10" xfId="0" applyFont="1" applyFill="1" applyBorder="1" applyAlignment="1" applyProtection="1">
      <alignment horizontal="left" vertical="top" wrapText="1"/>
      <protection locked="0"/>
    </xf>
    <xf numFmtId="0" fontId="55" fillId="0" borderId="0" xfId="0" applyFont="1" applyFill="1" applyAlignment="1" applyProtection="1">
      <alignment horizontal="left" vertical="top" wrapText="1"/>
      <protection locked="0"/>
    </xf>
    <xf numFmtId="0" fontId="56" fillId="0" borderId="12" xfId="0" applyFont="1" applyFill="1" applyBorder="1" applyAlignment="1" applyProtection="1">
      <alignment horizontal="left" vertical="top" wrapText="1"/>
      <protection locked="0"/>
    </xf>
    <xf numFmtId="0" fontId="56" fillId="0" borderId="10" xfId="0" applyFont="1" applyFill="1" applyBorder="1" applyAlignment="1" applyProtection="1">
      <alignment horizontal="left" vertical="top" wrapText="1"/>
      <protection locked="0"/>
    </xf>
    <xf numFmtId="0" fontId="56" fillId="0" borderId="0" xfId="0" applyFont="1" applyFill="1" applyAlignment="1" applyProtection="1">
      <alignment horizontal="left" vertical="top" wrapText="1"/>
      <protection locked="0"/>
    </xf>
    <xf numFmtId="3" fontId="56" fillId="33" borderId="12" xfId="48" applyNumberFormat="1" applyFont="1" applyFill="1" applyBorder="1" applyAlignment="1" applyProtection="1">
      <alignment horizontal="left" vertical="top" wrapText="1"/>
      <protection locked="0"/>
    </xf>
    <xf numFmtId="0" fontId="55" fillId="0" borderId="13" xfId="61" applyFont="1" applyFill="1" applyBorder="1" applyAlignment="1">
      <alignment horizontal="center" vertical="center" wrapText="1"/>
      <protection/>
    </xf>
    <xf numFmtId="182" fontId="55" fillId="34" borderId="13" xfId="50" applyNumberFormat="1" applyFont="1" applyFill="1" applyBorder="1" applyAlignment="1">
      <alignment horizontal="right" vertical="center" wrapText="1"/>
    </xf>
    <xf numFmtId="0" fontId="55" fillId="0" borderId="10" xfId="0" applyFont="1" applyFill="1" applyBorder="1" applyAlignment="1" applyProtection="1">
      <alignment horizontal="left" vertical="center" wrapText="1"/>
      <protection locked="0"/>
    </xf>
    <xf numFmtId="0" fontId="55" fillId="0" borderId="13" xfId="68" applyFont="1" applyFill="1" applyBorder="1" applyAlignment="1">
      <alignment horizontal="center" vertical="center" wrapText="1"/>
    </xf>
    <xf numFmtId="0" fontId="55" fillId="0" borderId="13" xfId="0" applyFont="1" applyFill="1" applyBorder="1" applyAlignment="1">
      <alignment horizontal="center" vertical="center" wrapText="1"/>
    </xf>
    <xf numFmtId="49" fontId="55" fillId="0" borderId="13" xfId="66" applyNumberFormat="1" applyFont="1" applyFill="1" applyBorder="1" applyAlignment="1">
      <alignment horizontal="center" vertical="center" wrapText="1"/>
      <protection/>
    </xf>
    <xf numFmtId="182" fontId="55" fillId="35" borderId="13" xfId="50" applyNumberFormat="1" applyFont="1" applyFill="1" applyBorder="1" applyAlignment="1">
      <alignment horizontal="right" vertical="center" wrapText="1"/>
    </xf>
    <xf numFmtId="182" fontId="55" fillId="35" borderId="0" xfId="50" applyNumberFormat="1" applyFont="1" applyFill="1" applyAlignment="1">
      <alignment horizontal="right" vertical="center" wrapText="1"/>
    </xf>
    <xf numFmtId="0" fontId="55" fillId="0" borderId="10" xfId="0" applyFont="1" applyFill="1" applyBorder="1" applyAlignment="1">
      <alignment horizontal="center" vertical="center"/>
    </xf>
    <xf numFmtId="0" fontId="55" fillId="0" borderId="10" xfId="0" applyFont="1" applyFill="1" applyBorder="1" applyAlignment="1">
      <alignment horizontal="center" vertical="center" wrapText="1"/>
    </xf>
    <xf numFmtId="186" fontId="55" fillId="35" borderId="10" xfId="50" applyNumberFormat="1" applyFont="1" applyFill="1" applyBorder="1" applyAlignment="1">
      <alignment horizontal="right" vertical="center" wrapText="1"/>
    </xf>
    <xf numFmtId="186" fontId="55" fillId="35" borderId="10" xfId="50" applyNumberFormat="1" applyFont="1" applyFill="1" applyBorder="1" applyAlignment="1">
      <alignment horizontal="center" vertical="center" wrapText="1"/>
    </xf>
    <xf numFmtId="0" fontId="55" fillId="35" borderId="10" xfId="0" applyFont="1" applyFill="1" applyBorder="1" applyAlignment="1" applyProtection="1">
      <alignment horizontal="left" vertical="center" wrapText="1"/>
      <protection locked="0"/>
    </xf>
    <xf numFmtId="175" fontId="55" fillId="35" borderId="0" xfId="44" applyNumberFormat="1" applyFont="1" applyFill="1" applyBorder="1" applyAlignment="1">
      <alignment horizontal="left" vertical="center" wrapText="1"/>
    </xf>
    <xf numFmtId="0" fontId="55" fillId="0" borderId="0" xfId="0" applyFont="1" applyFill="1" applyBorder="1" applyAlignment="1" applyProtection="1">
      <alignment horizontal="left" vertical="center" wrapText="1"/>
      <protection locked="0"/>
    </xf>
    <xf numFmtId="0" fontId="55" fillId="0" borderId="10" xfId="62" applyFont="1" applyBorder="1" applyAlignment="1">
      <alignment horizontal="center" vertical="center" wrapText="1"/>
      <protection/>
    </xf>
    <xf numFmtId="175" fontId="55" fillId="35" borderId="10" xfId="50" applyNumberFormat="1"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35" borderId="10" xfId="68" applyFont="1" applyFill="1" applyBorder="1" applyAlignment="1">
      <alignment horizontal="center" vertical="center" wrapText="1"/>
    </xf>
    <xf numFmtId="175" fontId="55" fillId="35" borderId="10" xfId="44" applyNumberFormat="1" applyFont="1" applyFill="1" applyBorder="1" applyAlignment="1">
      <alignment horizontal="right" vertical="center" wrapText="1"/>
    </xf>
    <xf numFmtId="0" fontId="55" fillId="0" borderId="10" xfId="68" applyFont="1" applyFill="1" applyBorder="1" applyAlignment="1">
      <alignment horizontal="center" vertical="center" wrapText="1"/>
    </xf>
    <xf numFmtId="186" fontId="55" fillId="35" borderId="12" xfId="50" applyNumberFormat="1" applyFont="1" applyFill="1" applyBorder="1" applyAlignment="1">
      <alignment horizontal="right" vertical="center" wrapText="1"/>
    </xf>
    <xf numFmtId="0" fontId="55" fillId="0" borderId="15" xfId="0" applyFont="1" applyFill="1" applyBorder="1" applyAlignment="1">
      <alignment horizontal="center" vertical="center" wrapText="1"/>
    </xf>
    <xf numFmtId="186" fontId="55" fillId="35" borderId="16" xfId="50" applyNumberFormat="1" applyFont="1" applyFill="1" applyBorder="1" applyAlignment="1">
      <alignment horizontal="right" vertical="center" wrapText="1"/>
    </xf>
    <xf numFmtId="0" fontId="55" fillId="0" borderId="14" xfId="61" applyFont="1" applyFill="1" applyBorder="1" applyAlignment="1">
      <alignment horizontal="center" vertical="center" wrapText="1"/>
      <protection/>
    </xf>
    <xf numFmtId="0" fontId="55" fillId="0" borderId="13"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13" xfId="61" applyFont="1" applyFill="1" applyBorder="1" applyAlignment="1">
      <alignment horizontal="center" vertical="center"/>
      <protection/>
    </xf>
    <xf numFmtId="0" fontId="55" fillId="0" borderId="14" xfId="61" applyFont="1" applyFill="1" applyBorder="1" applyAlignment="1">
      <alignment horizontal="center" vertical="center"/>
      <protection/>
    </xf>
    <xf numFmtId="0" fontId="55" fillId="0" borderId="13" xfId="0" applyFont="1" applyBorder="1" applyAlignment="1">
      <alignment horizontal="center" vertical="center"/>
    </xf>
    <xf numFmtId="0" fontId="55" fillId="0" borderId="10" xfId="69" applyFont="1" applyBorder="1" applyAlignment="1">
      <alignment horizontal="center" vertical="center" wrapText="1"/>
      <protection/>
    </xf>
    <xf numFmtId="175" fontId="55" fillId="35" borderId="10" xfId="50" applyNumberFormat="1" applyFont="1" applyFill="1" applyBorder="1" applyAlignment="1">
      <alignment horizontal="right" vertical="center" wrapText="1"/>
    </xf>
    <xf numFmtId="182" fontId="55" fillId="35" borderId="17" xfId="50" applyNumberFormat="1" applyFont="1" applyFill="1" applyBorder="1" applyAlignment="1">
      <alignment horizontal="right" vertical="center" wrapText="1"/>
    </xf>
    <xf numFmtId="0" fontId="55" fillId="0" borderId="0" xfId="61" applyFont="1" applyFill="1" applyBorder="1" applyAlignment="1">
      <alignment horizontal="center" vertical="center"/>
      <protection/>
    </xf>
    <xf numFmtId="3" fontId="55" fillId="35" borderId="10" xfId="50" applyNumberFormat="1" applyFont="1" applyFill="1" applyBorder="1" applyAlignment="1">
      <alignment horizontal="right" vertical="center"/>
    </xf>
    <xf numFmtId="0" fontId="55" fillId="0" borderId="14" xfId="68" applyFont="1" applyFill="1" applyBorder="1" applyAlignment="1">
      <alignment horizontal="center" vertical="center" wrapText="1"/>
    </xf>
    <xf numFmtId="0" fontId="55" fillId="0" borderId="10" xfId="62" applyFont="1" applyFill="1" applyBorder="1" applyAlignment="1">
      <alignment horizontal="center" vertical="center" wrapText="1"/>
      <protection/>
    </xf>
    <xf numFmtId="0" fontId="55" fillId="0" borderId="10" xfId="62" applyFont="1" applyBorder="1" applyAlignment="1">
      <alignment horizontal="center" vertical="center"/>
      <protection/>
    </xf>
    <xf numFmtId="175" fontId="55" fillId="35" borderId="10" xfId="49" applyNumberFormat="1" applyFont="1" applyFill="1" applyBorder="1" applyAlignment="1">
      <alignment horizontal="right" vertical="center" wrapText="1"/>
    </xf>
    <xf numFmtId="0" fontId="55" fillId="0" borderId="10" xfId="0" applyFont="1" applyBorder="1" applyAlignment="1">
      <alignment horizontal="center" vertical="center" wrapText="1"/>
    </xf>
    <xf numFmtId="182" fontId="55" fillId="35" borderId="10" xfId="50" applyNumberFormat="1" applyFont="1" applyFill="1" applyBorder="1" applyAlignment="1">
      <alignment horizontal="right" vertical="center" wrapText="1"/>
    </xf>
    <xf numFmtId="0" fontId="55" fillId="0" borderId="13" xfId="0" applyFont="1" applyFill="1" applyBorder="1" applyAlignment="1">
      <alignment horizontal="center" vertical="center"/>
    </xf>
    <xf numFmtId="0" fontId="55" fillId="0" borderId="10" xfId="61" applyFont="1" applyFill="1" applyBorder="1" applyAlignment="1">
      <alignment horizontal="center" vertical="center" wrapText="1"/>
      <protection/>
    </xf>
    <xf numFmtId="1" fontId="55" fillId="0" borderId="10" xfId="49" applyNumberFormat="1" applyFont="1" applyFill="1" applyBorder="1" applyAlignment="1">
      <alignment horizontal="right" vertical="center" wrapText="1"/>
    </xf>
    <xf numFmtId="0" fontId="55" fillId="0" borderId="10" xfId="62" applyFont="1" applyFill="1" applyBorder="1" applyAlignment="1">
      <alignment horizontal="center" vertical="center"/>
      <protection/>
    </xf>
    <xf numFmtId="0" fontId="55" fillId="0" borderId="10" xfId="68" applyFont="1" applyFill="1" applyBorder="1" applyAlignment="1" applyProtection="1">
      <alignment horizontal="center" vertical="center" wrapText="1"/>
      <protection/>
    </xf>
    <xf numFmtId="1" fontId="55" fillId="35" borderId="10" xfId="50" applyNumberFormat="1" applyFont="1" applyFill="1" applyBorder="1" applyAlignment="1" applyProtection="1">
      <alignment horizontal="right" vertical="center" wrapText="1" shrinkToFit="1"/>
      <protection locked="0"/>
    </xf>
    <xf numFmtId="1" fontId="55" fillId="35" borderId="10" xfId="50" applyNumberFormat="1" applyFont="1" applyFill="1" applyBorder="1" applyAlignment="1">
      <alignment horizontal="right" vertical="center" wrapText="1"/>
    </xf>
    <xf numFmtId="186" fontId="55" fillId="35" borderId="10" xfId="50" applyNumberFormat="1" applyFont="1" applyFill="1" applyBorder="1" applyAlignment="1" applyProtection="1">
      <alignment horizontal="right" vertical="center" wrapText="1" shrinkToFit="1"/>
      <protection locked="0"/>
    </xf>
    <xf numFmtId="3" fontId="55" fillId="35" borderId="10" xfId="50" applyNumberFormat="1" applyFont="1" applyFill="1" applyBorder="1" applyAlignment="1">
      <alignment horizontal="right" vertical="center" wrapText="1"/>
    </xf>
    <xf numFmtId="0" fontId="55" fillId="36" borderId="13" xfId="0" applyFont="1" applyFill="1" applyBorder="1" applyAlignment="1">
      <alignment horizontal="center" vertical="center"/>
    </xf>
    <xf numFmtId="0" fontId="55" fillId="36" borderId="13" xfId="0" applyFont="1" applyFill="1" applyBorder="1" applyAlignment="1">
      <alignment horizontal="center" vertical="center" wrapText="1"/>
    </xf>
    <xf numFmtId="0" fontId="55" fillId="36" borderId="13" xfId="62" applyFont="1" applyFill="1" applyBorder="1" applyAlignment="1">
      <alignment horizontal="center" vertical="center" wrapText="1"/>
      <protection/>
    </xf>
    <xf numFmtId="0" fontId="55" fillId="36" borderId="13" xfId="62" applyFont="1" applyFill="1" applyBorder="1" applyAlignment="1">
      <alignment horizontal="center" vertical="center"/>
      <protection/>
    </xf>
    <xf numFmtId="0" fontId="55" fillId="0" borderId="13" xfId="0" applyNumberFormat="1" applyFont="1" applyBorder="1" applyAlignment="1">
      <alignment horizontal="right" vertical="center"/>
    </xf>
    <xf numFmtId="0" fontId="55" fillId="36" borderId="13" xfId="68" applyFont="1" applyFill="1" applyBorder="1" applyAlignment="1">
      <alignment horizontal="center" vertical="center" wrapText="1"/>
    </xf>
    <xf numFmtId="0" fontId="55" fillId="0" borderId="17" xfId="0" applyFont="1" applyFill="1" applyBorder="1" applyAlignment="1">
      <alignment horizontal="center" vertical="center" wrapText="1"/>
    </xf>
    <xf numFmtId="0" fontId="55" fillId="35" borderId="10" xfId="61" applyFont="1" applyFill="1" applyBorder="1" applyAlignment="1">
      <alignment horizontal="center" vertical="center" wrapText="1"/>
      <protection/>
    </xf>
    <xf numFmtId="0" fontId="55" fillId="35" borderId="10" xfId="0" applyFont="1" applyFill="1" applyBorder="1" applyAlignment="1">
      <alignment horizontal="center" vertical="center" wrapText="1"/>
    </xf>
    <xf numFmtId="182" fontId="55" fillId="0" borderId="10" xfId="50" applyNumberFormat="1" applyFont="1" applyFill="1" applyBorder="1" applyAlignment="1">
      <alignment horizontal="right" vertical="center" wrapText="1"/>
    </xf>
    <xf numFmtId="0" fontId="55" fillId="0" borderId="18" xfId="61" applyFont="1" applyFill="1" applyBorder="1" applyAlignment="1">
      <alignment horizontal="center" vertical="center" wrapText="1"/>
      <protection/>
    </xf>
    <xf numFmtId="187" fontId="55" fillId="0" borderId="13" xfId="65" applyNumberFormat="1" applyFont="1" applyFill="1" applyBorder="1" applyAlignment="1">
      <alignment horizontal="center" vertical="center" wrapText="1"/>
    </xf>
    <xf numFmtId="0" fontId="55" fillId="35" borderId="13" xfId="0" applyFont="1" applyFill="1" applyBorder="1" applyAlignment="1">
      <alignment horizontal="center" vertical="center" wrapText="1"/>
    </xf>
    <xf numFmtId="3" fontId="55" fillId="35" borderId="13" xfId="50" applyNumberFormat="1" applyFont="1" applyFill="1" applyBorder="1" applyAlignment="1">
      <alignment horizontal="right" vertical="center" wrapText="1"/>
    </xf>
    <xf numFmtId="3" fontId="55" fillId="35" borderId="0" xfId="50" applyNumberFormat="1" applyFont="1" applyFill="1" applyBorder="1" applyAlignment="1">
      <alignment horizontal="right" vertical="center" wrapText="1" shrinkToFit="1"/>
    </xf>
    <xf numFmtId="0" fontId="55" fillId="36" borderId="10" xfId="0" applyFont="1" applyFill="1" applyBorder="1" applyAlignment="1">
      <alignment horizontal="center" vertical="center" wrapText="1"/>
    </xf>
    <xf numFmtId="0" fontId="55" fillId="0" borderId="10" xfId="0" applyFont="1" applyBorder="1" applyAlignment="1">
      <alignment horizontal="center" vertical="center"/>
    </xf>
    <xf numFmtId="0" fontId="55" fillId="35" borderId="10" xfId="0" applyFont="1" applyFill="1" applyBorder="1" applyAlignment="1">
      <alignment horizontal="center" vertical="center"/>
    </xf>
    <xf numFmtId="189" fontId="55" fillId="0" borderId="13" xfId="52" applyNumberFormat="1" applyFont="1" applyFill="1" applyBorder="1" applyAlignment="1">
      <alignment horizontal="center" vertical="center" wrapText="1"/>
    </xf>
    <xf numFmtId="187" fontId="55" fillId="0" borderId="13" xfId="63" applyFont="1" applyFill="1" applyBorder="1" applyAlignment="1">
      <alignment horizontal="center" vertical="center" wrapText="1"/>
    </xf>
    <xf numFmtId="182" fontId="55" fillId="35" borderId="10" xfId="50" applyNumberFormat="1" applyFont="1" applyFill="1" applyBorder="1" applyAlignment="1">
      <alignment horizontal="center" vertical="center" wrapText="1"/>
    </xf>
    <xf numFmtId="0" fontId="55" fillId="0" borderId="15" xfId="68" applyFont="1" applyBorder="1" applyAlignment="1">
      <alignment horizontal="center" vertical="center" wrapText="1"/>
    </xf>
    <xf numFmtId="0" fontId="55" fillId="0" borderId="10" xfId="68" applyFont="1" applyBorder="1" applyAlignment="1">
      <alignment horizontal="center" vertical="center" wrapText="1"/>
    </xf>
    <xf numFmtId="175" fontId="55" fillId="35" borderId="15" xfId="50" applyNumberFormat="1" applyFont="1" applyFill="1" applyBorder="1" applyAlignment="1">
      <alignment horizontal="right" vertical="center" wrapText="1"/>
    </xf>
    <xf numFmtId="0" fontId="55" fillId="35" borderId="19" xfId="68" applyFont="1" applyFill="1" applyBorder="1" applyAlignment="1">
      <alignment horizontal="center" vertical="center" wrapText="1"/>
    </xf>
    <xf numFmtId="0" fontId="55" fillId="35" borderId="19" xfId="0" applyFont="1" applyFill="1" applyBorder="1" applyAlignment="1">
      <alignment horizontal="center" vertical="center" wrapText="1"/>
    </xf>
    <xf numFmtId="175" fontId="55" fillId="35" borderId="19" xfId="50" applyNumberFormat="1" applyFont="1" applyFill="1" applyBorder="1" applyAlignment="1">
      <alignment horizontal="right" vertical="center" wrapText="1"/>
    </xf>
    <xf numFmtId="0" fontId="55" fillId="0" borderId="10" xfId="0" applyFont="1" applyBorder="1" applyAlignment="1">
      <alignment horizontal="right" vertical="center" wrapText="1"/>
    </xf>
    <xf numFmtId="0" fontId="55" fillId="0" borderId="20" xfId="0" applyFont="1" applyBorder="1" applyAlignment="1">
      <alignment horizontal="center" vertical="center" wrapText="1"/>
    </xf>
    <xf numFmtId="0" fontId="55" fillId="0" borderId="15" xfId="0" applyFont="1" applyBorder="1" applyAlignment="1">
      <alignment horizontal="center" vertical="center" wrapText="1"/>
    </xf>
    <xf numFmtId="175" fontId="55" fillId="35" borderId="21" xfId="50" applyNumberFormat="1" applyFont="1" applyFill="1" applyBorder="1" applyAlignment="1">
      <alignment horizontal="right" vertical="center" wrapText="1"/>
    </xf>
    <xf numFmtId="187" fontId="55" fillId="0" borderId="22" xfId="67" applyNumberFormat="1" applyFont="1" applyFill="1" applyBorder="1" applyAlignment="1">
      <alignment horizontal="center" vertical="center" wrapText="1"/>
    </xf>
    <xf numFmtId="175" fontId="55" fillId="35" borderId="22" xfId="50" applyNumberFormat="1" applyFont="1" applyFill="1" applyBorder="1" applyAlignment="1">
      <alignment horizontal="right" vertical="center" wrapText="1"/>
    </xf>
    <xf numFmtId="175" fontId="55" fillId="0" borderId="12" xfId="50" applyNumberFormat="1" applyFont="1" applyFill="1" applyBorder="1" applyAlignment="1">
      <alignment horizontal="right" vertical="center" wrapText="1"/>
    </xf>
    <xf numFmtId="0" fontId="55" fillId="37" borderId="10" xfId="0" applyFont="1" applyFill="1" applyBorder="1" applyAlignment="1">
      <alignment horizontal="center" vertical="center" wrapText="1"/>
    </xf>
    <xf numFmtId="186" fontId="55" fillId="37" borderId="10" xfId="50" applyNumberFormat="1" applyFont="1" applyFill="1" applyBorder="1" applyAlignment="1">
      <alignment horizontal="right" vertical="center" wrapText="1"/>
    </xf>
    <xf numFmtId="49" fontId="55" fillId="0" borderId="10" xfId="66" applyNumberFormat="1" applyFont="1" applyFill="1" applyBorder="1" applyAlignment="1">
      <alignment horizontal="center" vertical="center" wrapText="1"/>
      <protection/>
    </xf>
    <xf numFmtId="0" fontId="55" fillId="0" borderId="10" xfId="68" applyFont="1" applyBorder="1" applyAlignment="1" applyProtection="1">
      <alignment horizontal="center" vertical="center" wrapText="1"/>
      <protection locked="0"/>
    </xf>
    <xf numFmtId="175" fontId="55" fillId="35" borderId="12" xfId="50" applyNumberFormat="1" applyFont="1" applyFill="1" applyBorder="1" applyAlignment="1">
      <alignment horizontal="right" vertical="center" wrapText="1"/>
    </xf>
    <xf numFmtId="0" fontId="55" fillId="35" borderId="10" xfId="0" applyFont="1" applyFill="1" applyBorder="1" applyAlignment="1" applyProtection="1">
      <alignment horizontal="center" vertical="center" wrapText="1"/>
      <protection locked="0"/>
    </xf>
    <xf numFmtId="0" fontId="55" fillId="0" borderId="10" xfId="0" applyFont="1" applyBorder="1" applyAlignment="1" applyProtection="1">
      <alignment horizontal="center" vertical="center" wrapText="1"/>
      <protection locked="0"/>
    </xf>
    <xf numFmtId="175" fontId="55" fillId="35" borderId="10" xfId="50" applyNumberFormat="1" applyFont="1" applyFill="1" applyBorder="1" applyAlignment="1">
      <alignment vertical="center" wrapText="1"/>
    </xf>
    <xf numFmtId="175" fontId="55" fillId="35" borderId="10" xfId="44" applyNumberFormat="1" applyFont="1" applyFill="1" applyBorder="1" applyAlignment="1">
      <alignment horizontal="center" vertical="center" wrapText="1"/>
    </xf>
    <xf numFmtId="0" fontId="55" fillId="38" borderId="10" xfId="0" applyFont="1" applyFill="1" applyBorder="1" applyAlignment="1">
      <alignment horizontal="center" vertical="center" wrapText="1"/>
    </xf>
    <xf numFmtId="175" fontId="55" fillId="0" borderId="10" xfId="50" applyNumberFormat="1" applyFont="1" applyFill="1" applyBorder="1" applyAlignment="1">
      <alignment horizontal="center" vertical="center" wrapText="1"/>
    </xf>
    <xf numFmtId="49" fontId="55" fillId="0" borderId="10" xfId="61" applyNumberFormat="1" applyFont="1" applyFill="1" applyBorder="1" applyAlignment="1" applyProtection="1">
      <alignment horizontal="center" vertical="center" wrapText="1"/>
      <protection/>
    </xf>
    <xf numFmtId="0" fontId="55" fillId="35" borderId="10" xfId="0" applyFont="1" applyFill="1" applyBorder="1" applyAlignment="1">
      <alignment horizontal="right" vertical="center"/>
    </xf>
    <xf numFmtId="49" fontId="55" fillId="35" borderId="10" xfId="66" applyNumberFormat="1" applyFont="1" applyFill="1" applyBorder="1" applyAlignment="1">
      <alignment horizontal="center" vertical="center" wrapText="1"/>
      <protection/>
    </xf>
    <xf numFmtId="1" fontId="55" fillId="35" borderId="10" xfId="50" applyNumberFormat="1" applyFont="1" applyFill="1" applyBorder="1" applyAlignment="1">
      <alignment horizontal="right" vertical="center"/>
    </xf>
    <xf numFmtId="0" fontId="55" fillId="0" borderId="10" xfId="0" applyFont="1" applyFill="1" applyBorder="1" applyAlignment="1" applyProtection="1">
      <alignment horizontal="center" vertical="center" wrapText="1"/>
      <protection locked="0"/>
    </xf>
    <xf numFmtId="3" fontId="55" fillId="35" borderId="10" xfId="0" applyNumberFormat="1" applyFont="1" applyFill="1" applyBorder="1" applyAlignment="1" applyProtection="1">
      <alignment horizontal="center" vertical="center"/>
      <protection locked="0"/>
    </xf>
    <xf numFmtId="175" fontId="55" fillId="35" borderId="10" xfId="49" applyNumberFormat="1" applyFont="1" applyFill="1" applyBorder="1" applyAlignment="1">
      <alignment horizontal="center" vertical="center" wrapText="1"/>
    </xf>
    <xf numFmtId="187" fontId="55" fillId="0" borderId="22" xfId="67" applyNumberFormat="1" applyFont="1" applyFill="1" applyBorder="1" applyAlignment="1">
      <alignment horizontal="center" vertical="center"/>
    </xf>
    <xf numFmtId="182" fontId="55" fillId="35" borderId="22" xfId="50" applyNumberFormat="1" applyFont="1" applyFill="1" applyBorder="1" applyAlignment="1">
      <alignment horizontal="center" vertical="center"/>
    </xf>
    <xf numFmtId="182" fontId="55" fillId="35" borderId="13" xfId="50" applyNumberFormat="1" applyFont="1" applyFill="1" applyBorder="1" applyAlignment="1">
      <alignment horizontal="center" vertical="center"/>
    </xf>
    <xf numFmtId="175" fontId="55" fillId="0" borderId="10" xfId="50" applyNumberFormat="1" applyFont="1" applyFill="1" applyBorder="1" applyAlignment="1">
      <alignment horizontal="center" vertical="center"/>
    </xf>
    <xf numFmtId="0" fontId="11" fillId="0" borderId="0" xfId="0" applyFont="1" applyAlignment="1">
      <alignment/>
    </xf>
    <xf numFmtId="0" fontId="11" fillId="39" borderId="23" xfId="0" applyFont="1" applyFill="1" applyBorder="1" applyAlignment="1">
      <alignment horizontal="justify" vertical="top" wrapText="1"/>
    </xf>
    <xf numFmtId="0" fontId="12" fillId="0" borderId="24" xfId="0" applyFont="1" applyBorder="1" applyAlignment="1">
      <alignment horizontal="justify" vertical="top" wrapText="1"/>
    </xf>
    <xf numFmtId="0" fontId="12" fillId="0" borderId="25" xfId="0" applyFont="1" applyBorder="1" applyAlignment="1">
      <alignment horizontal="justify" vertical="top" wrapText="1"/>
    </xf>
    <xf numFmtId="0" fontId="55" fillId="0" borderId="0" xfId="0" applyFont="1" applyFill="1" applyAlignment="1" applyProtection="1">
      <alignment horizontal="left" vertical="top" wrapText="1"/>
      <protection locked="0"/>
    </xf>
    <xf numFmtId="0" fontId="55" fillId="0" borderId="0" xfId="0" applyFont="1" applyFill="1" applyBorder="1" applyAlignment="1" applyProtection="1">
      <alignment horizontal="left" vertical="top" wrapText="1"/>
      <protection locked="0"/>
    </xf>
    <xf numFmtId="0" fontId="55" fillId="0" borderId="10" xfId="0" applyFont="1" applyFill="1" applyBorder="1" applyAlignment="1">
      <alignment horizontal="center" vertical="center" wrapText="1"/>
    </xf>
    <xf numFmtId="0" fontId="55" fillId="0" borderId="0" xfId="0" applyFont="1" applyFill="1" applyBorder="1" applyAlignment="1">
      <alignment horizontal="left" vertical="center" wrapText="1"/>
    </xf>
    <xf numFmtId="4" fontId="58" fillId="0" borderId="10" xfId="0" applyNumberFormat="1" applyFont="1" applyFill="1" applyBorder="1" applyAlignment="1" applyProtection="1">
      <alignment vertical="top" wrapText="1" shrinkToFit="1"/>
      <protection locked="0"/>
    </xf>
    <xf numFmtId="0" fontId="55" fillId="0" borderId="0" xfId="0" applyFont="1" applyFill="1" applyBorder="1" applyAlignment="1" applyProtection="1">
      <alignment horizontal="left" vertical="top" wrapText="1"/>
      <protection locked="0"/>
    </xf>
    <xf numFmtId="0" fontId="56" fillId="0" borderId="0" xfId="0" applyFont="1" applyFill="1" applyAlignment="1" applyProtection="1">
      <alignment horizontal="left" vertical="top" wrapText="1"/>
      <protection locked="0"/>
    </xf>
    <xf numFmtId="0" fontId="59" fillId="0" borderId="0" xfId="0" applyFont="1" applyAlignment="1">
      <alignment horizontal="left" vertical="top" wrapText="1"/>
    </xf>
    <xf numFmtId="0" fontId="55" fillId="0" borderId="0" xfId="0" applyFont="1" applyFill="1" applyBorder="1" applyAlignment="1" applyProtection="1">
      <alignment horizontal="justify" vertical="top" wrapText="1"/>
      <protection locked="0"/>
    </xf>
    <xf numFmtId="49" fontId="55" fillId="0" borderId="12" xfId="0" applyNumberFormat="1" applyFont="1" applyFill="1" applyBorder="1" applyAlignment="1" applyProtection="1">
      <alignment horizontal="left" vertical="top" wrapText="1"/>
      <protection locked="0"/>
    </xf>
    <xf numFmtId="49" fontId="55" fillId="0" borderId="26" xfId="0" applyNumberFormat="1" applyFont="1" applyFill="1" applyBorder="1" applyAlignment="1" applyProtection="1">
      <alignment horizontal="left" vertical="top" wrapText="1"/>
      <protection locked="0"/>
    </xf>
    <xf numFmtId="49" fontId="55" fillId="0" borderId="11" xfId="0" applyNumberFormat="1" applyFont="1" applyFill="1" applyBorder="1" applyAlignment="1" applyProtection="1">
      <alignment horizontal="left" vertical="top" wrapText="1"/>
      <protection locked="0"/>
    </xf>
    <xf numFmtId="49" fontId="56" fillId="0" borderId="12" xfId="0" applyNumberFormat="1" applyFont="1" applyFill="1" applyBorder="1" applyAlignment="1" applyProtection="1">
      <alignment horizontal="left" vertical="top" wrapText="1"/>
      <protection locked="0"/>
    </xf>
    <xf numFmtId="49" fontId="56" fillId="0" borderId="11" xfId="0" applyNumberFormat="1" applyFont="1" applyFill="1" applyBorder="1" applyAlignment="1" applyProtection="1">
      <alignment horizontal="left" vertical="top" wrapText="1"/>
      <protection locked="0"/>
    </xf>
    <xf numFmtId="0" fontId="55" fillId="0" borderId="0" xfId="0" applyFont="1" applyFill="1" applyBorder="1" applyAlignment="1" applyProtection="1">
      <alignment horizontal="justify" vertical="justify" wrapText="1"/>
      <protection locked="0"/>
    </xf>
    <xf numFmtId="0" fontId="56" fillId="0" borderId="12" xfId="0" applyFont="1" applyFill="1" applyBorder="1" applyAlignment="1" applyProtection="1">
      <alignment horizontal="left" vertical="top" wrapText="1"/>
      <protection locked="0"/>
    </xf>
    <xf numFmtId="0" fontId="56" fillId="0" borderId="11" xfId="0" applyFont="1" applyFill="1" applyBorder="1" applyAlignment="1" applyProtection="1">
      <alignment horizontal="left" vertical="top" wrapText="1"/>
      <protection locked="0"/>
    </xf>
    <xf numFmtId="0" fontId="56" fillId="0" borderId="10" xfId="0" applyFont="1" applyFill="1" applyBorder="1" applyAlignment="1" applyProtection="1">
      <alignment horizontal="left" vertical="top" wrapText="1"/>
      <protection locked="0"/>
    </xf>
    <xf numFmtId="0" fontId="55" fillId="0" borderId="10" xfId="0" applyFont="1" applyFill="1" applyBorder="1" applyAlignment="1" applyProtection="1">
      <alignment horizontal="left" vertical="top" wrapText="1"/>
      <protection locked="0"/>
    </xf>
    <xf numFmtId="0" fontId="56" fillId="0" borderId="12" xfId="0" applyFont="1" applyFill="1" applyBorder="1" applyAlignment="1" applyProtection="1">
      <alignment horizontal="center" vertical="top" wrapText="1"/>
      <protection locked="0"/>
    </xf>
    <xf numFmtId="0" fontId="56" fillId="0" borderId="11" xfId="0" applyFont="1" applyFill="1" applyBorder="1" applyAlignment="1" applyProtection="1">
      <alignment horizontal="center" vertical="top" wrapText="1"/>
      <protection locked="0"/>
    </xf>
    <xf numFmtId="0" fontId="60" fillId="0" borderId="0" xfId="0" applyFont="1" applyFill="1" applyBorder="1" applyAlignment="1" applyProtection="1">
      <alignment horizontal="left" vertical="top" wrapText="1"/>
      <protection locked="0"/>
    </xf>
    <xf numFmtId="0" fontId="55" fillId="0" borderId="0" xfId="0" applyNumberFormat="1" applyFont="1" applyFill="1" applyBorder="1" applyAlignment="1" applyProtection="1">
      <alignment horizontal="justify" vertical="top" wrapText="1"/>
      <protection locked="0"/>
    </xf>
    <xf numFmtId="0" fontId="55" fillId="0" borderId="0" xfId="0" applyFont="1" applyFill="1" applyAlignment="1" applyProtection="1">
      <alignment horizontal="left" vertical="top" wrapText="1"/>
      <protection locked="0"/>
    </xf>
    <xf numFmtId="0" fontId="55" fillId="0" borderId="0" xfId="0" applyFont="1" applyFill="1" applyAlignment="1" applyProtection="1">
      <alignment vertical="top" wrapText="1"/>
      <protection locked="0"/>
    </xf>
    <xf numFmtId="0" fontId="55" fillId="0" borderId="0" xfId="0" applyNumberFormat="1" applyFont="1" applyFill="1" applyBorder="1" applyAlignment="1" applyProtection="1">
      <alignment horizontal="left" vertical="top" wrapText="1"/>
      <protection locked="0"/>
    </xf>
    <xf numFmtId="44" fontId="55" fillId="0" borderId="12" xfId="0" applyNumberFormat="1" applyFont="1" applyFill="1" applyBorder="1" applyAlignment="1" applyProtection="1">
      <alignment horizontal="left" vertical="top" wrapText="1"/>
      <protection locked="0"/>
    </xf>
    <xf numFmtId="44" fontId="55" fillId="0" borderId="11" xfId="0" applyNumberFormat="1" applyFont="1" applyFill="1" applyBorder="1" applyAlignment="1" applyProtection="1">
      <alignment horizontal="left" vertical="top" wrapText="1"/>
      <protection locked="0"/>
    </xf>
    <xf numFmtId="0" fontId="55" fillId="0" borderId="27" xfId="0" applyFont="1" applyFill="1" applyBorder="1" applyAlignment="1" applyProtection="1">
      <alignment horizontal="left" vertical="top"/>
      <protection locked="0"/>
    </xf>
    <xf numFmtId="3" fontId="56" fillId="33" borderId="12" xfId="48" applyNumberFormat="1" applyFont="1" applyFill="1" applyBorder="1" applyAlignment="1" applyProtection="1">
      <alignment horizontal="left" vertical="top" wrapText="1"/>
      <protection locked="0"/>
    </xf>
    <xf numFmtId="3" fontId="56" fillId="33" borderId="11" xfId="48" applyNumberFormat="1" applyFont="1" applyFill="1" applyBorder="1" applyAlignment="1" applyProtection="1">
      <alignment horizontal="left" vertical="top" wrapText="1"/>
      <protection locked="0"/>
    </xf>
    <xf numFmtId="0" fontId="55" fillId="0" borderId="27" xfId="0" applyFont="1" applyFill="1" applyBorder="1" applyAlignment="1">
      <alignment horizontal="left" vertical="center"/>
    </xf>
    <xf numFmtId="0" fontId="55" fillId="0" borderId="27"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5" fillId="0" borderId="27" xfId="0" applyFont="1" applyFill="1" applyBorder="1" applyAlignment="1" applyProtection="1">
      <alignment horizontal="left" vertical="top" wrapText="1"/>
      <protection locked="0"/>
    </xf>
    <xf numFmtId="0" fontId="59" fillId="0" borderId="27" xfId="0" applyFont="1" applyBorder="1" applyAlignment="1">
      <alignment horizontal="left" vertical="top" wrapText="1"/>
    </xf>
    <xf numFmtId="0" fontId="55" fillId="0" borderId="10" xfId="0" applyFont="1" applyFill="1" applyBorder="1" applyAlignment="1">
      <alignment horizontal="center" vertical="center" wrapText="1"/>
    </xf>
    <xf numFmtId="182" fontId="55" fillId="35" borderId="10" xfId="50" applyNumberFormat="1" applyFont="1" applyFill="1" applyBorder="1" applyAlignment="1">
      <alignment horizontal="right" vertical="center" wrapText="1"/>
    </xf>
    <xf numFmtId="0" fontId="55" fillId="0" borderId="10" xfId="0" applyFont="1" applyFill="1" applyBorder="1" applyAlignment="1" applyProtection="1">
      <alignment horizontal="left" vertical="center" wrapText="1"/>
      <protection locked="0"/>
    </xf>
    <xf numFmtId="4" fontId="55" fillId="0" borderId="10" xfId="0" applyNumberFormat="1" applyFont="1" applyFill="1" applyBorder="1" applyAlignment="1" applyProtection="1">
      <alignment horizontal="left" vertical="top" wrapText="1" shrinkToFit="1"/>
      <protection locked="0"/>
    </xf>
    <xf numFmtId="4" fontId="55" fillId="0" borderId="10" xfId="0" applyNumberFormat="1" applyFont="1" applyFill="1" applyBorder="1" applyAlignment="1" applyProtection="1">
      <alignment horizontal="center" vertical="top" wrapText="1" shrinkToFit="1"/>
      <protection locked="0"/>
    </xf>
    <xf numFmtId="44" fontId="55" fillId="0" borderId="10" xfId="0" applyNumberFormat="1" applyFont="1" applyFill="1" applyBorder="1" applyAlignment="1" applyProtection="1">
      <alignment horizontal="center" vertical="top" wrapText="1"/>
      <protection locked="0"/>
    </xf>
    <xf numFmtId="1" fontId="55" fillId="0" borderId="19" xfId="0" applyNumberFormat="1" applyFont="1" applyFill="1" applyBorder="1" applyAlignment="1" applyProtection="1">
      <alignment horizontal="left" vertical="top" wrapText="1" shrinkToFit="1"/>
      <protection locked="0"/>
    </xf>
    <xf numFmtId="1" fontId="55" fillId="0" borderId="15" xfId="0" applyNumberFormat="1" applyFont="1" applyFill="1" applyBorder="1" applyAlignment="1" applyProtection="1">
      <alignment horizontal="left" vertical="top" wrapText="1" shrinkToFit="1"/>
      <protection locked="0"/>
    </xf>
  </cellXfs>
  <cellStyles count="6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2 2" xfId="45"/>
    <cellStyle name="Dziesiętny 2 3" xfId="46"/>
    <cellStyle name="Dziesiętny 2 4" xfId="47"/>
    <cellStyle name="Dziesiętny 3" xfId="48"/>
    <cellStyle name="Dziesiętny 4" xfId="49"/>
    <cellStyle name="Dziesiętny 7" xfId="50"/>
    <cellStyle name="Dziesiętny 9" xfId="51"/>
    <cellStyle name="Excel Built-in Comma 1" xfId="52"/>
    <cellStyle name="Hyperlink" xfId="53"/>
    <cellStyle name="Komórka połączona" xfId="54"/>
    <cellStyle name="Komórka zaznaczona" xfId="55"/>
    <cellStyle name="Nagłówek 1" xfId="56"/>
    <cellStyle name="Nagłówek 2" xfId="57"/>
    <cellStyle name="Nagłówek 3" xfId="58"/>
    <cellStyle name="Nagłówek 4" xfId="59"/>
    <cellStyle name="Neutralny" xfId="60"/>
    <cellStyle name="Normalny 2" xfId="61"/>
    <cellStyle name="Normalny 3" xfId="62"/>
    <cellStyle name="Normalny 3 2" xfId="63"/>
    <cellStyle name="Normalny 4" xfId="64"/>
    <cellStyle name="Normalny 6" xfId="65"/>
    <cellStyle name="Normalny 7" xfId="66"/>
    <cellStyle name="Normalny 8" xfId="67"/>
    <cellStyle name="Normalny_Arkusz1" xfId="68"/>
    <cellStyle name="Normalny_Arkusz1 2" xfId="69"/>
    <cellStyle name="Obliczenia" xfId="70"/>
    <cellStyle name="Followed Hyperlink" xfId="71"/>
    <cellStyle name="Percent" xfId="72"/>
    <cellStyle name="Suma" xfId="73"/>
    <cellStyle name="Tekst objaśnienia" xfId="74"/>
    <cellStyle name="Tekst ostrzeżenia" xfId="75"/>
    <cellStyle name="Tytuł" xfId="76"/>
    <cellStyle name="Uwaga" xfId="77"/>
    <cellStyle name="Currency" xfId="78"/>
    <cellStyle name="Currency [0]" xfId="79"/>
    <cellStyle name="Walutowy 2" xfId="80"/>
    <cellStyle name="Walutowy 3" xfId="81"/>
    <cellStyle name="Zły"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B1:E96"/>
  <sheetViews>
    <sheetView showGridLines="0" view="pageBreakPreview" zoomScaleNormal="110" zoomScaleSheetLayoutView="100" zoomScalePageLayoutView="115" workbookViewId="0" topLeftCell="A1">
      <selection activeCell="D17" sqref="D17"/>
    </sheetView>
  </sheetViews>
  <sheetFormatPr defaultColWidth="9.00390625" defaultRowHeight="12.75"/>
  <cols>
    <col min="1" max="1" width="9.125" style="48" customWidth="1"/>
    <col min="2" max="2" width="6.125" style="48" customWidth="1"/>
    <col min="3" max="4" width="30.00390625" style="48" customWidth="1"/>
    <col min="5" max="5" width="48.625" style="10" customWidth="1"/>
    <col min="6" max="7" width="9.125" style="48" customWidth="1"/>
    <col min="8" max="8" width="31.00390625" style="48" customWidth="1"/>
    <col min="9" max="9" width="9.125" style="48" customWidth="1"/>
    <col min="10" max="10" width="26.75390625" style="48" customWidth="1"/>
    <col min="11" max="12" width="16.125" style="48" customWidth="1"/>
    <col min="13" max="16384" width="9.125" style="48" customWidth="1"/>
  </cols>
  <sheetData>
    <row r="1" ht="15">
      <c r="E1" s="13" t="s">
        <v>65</v>
      </c>
    </row>
    <row r="2" spans="3:5" ht="15">
      <c r="C2" s="22"/>
      <c r="D2" s="22" t="s">
        <v>43</v>
      </c>
      <c r="E2" s="22"/>
    </row>
    <row r="4" spans="3:4" ht="15">
      <c r="C4" s="48" t="s">
        <v>35</v>
      </c>
      <c r="D4" s="53" t="s">
        <v>74</v>
      </c>
    </row>
    <row r="5" ht="15">
      <c r="D5" s="53"/>
    </row>
    <row r="6" spans="3:5" ht="48.75" customHeight="1">
      <c r="C6" s="48" t="s">
        <v>34</v>
      </c>
      <c r="D6" s="178" t="s">
        <v>75</v>
      </c>
      <c r="E6" s="178"/>
    </row>
    <row r="8" spans="3:5" ht="15">
      <c r="C8" s="21" t="s">
        <v>31</v>
      </c>
      <c r="D8" s="187"/>
      <c r="E8" s="188"/>
    </row>
    <row r="9" spans="3:5" ht="15">
      <c r="C9" s="21" t="s">
        <v>36</v>
      </c>
      <c r="D9" s="189"/>
      <c r="E9" s="190"/>
    </row>
    <row r="10" spans="3:5" ht="15">
      <c r="C10" s="21" t="s">
        <v>30</v>
      </c>
      <c r="D10" s="185"/>
      <c r="E10" s="186"/>
    </row>
    <row r="11" spans="3:5" ht="15">
      <c r="C11" s="21" t="s">
        <v>37</v>
      </c>
      <c r="D11" s="185"/>
      <c r="E11" s="186"/>
    </row>
    <row r="12" spans="3:5" ht="15">
      <c r="C12" s="21" t="s">
        <v>38</v>
      </c>
      <c r="D12" s="185"/>
      <c r="E12" s="186"/>
    </row>
    <row r="13" spans="3:5" ht="15">
      <c r="C13" s="21" t="s">
        <v>39</v>
      </c>
      <c r="D13" s="185"/>
      <c r="E13" s="186"/>
    </row>
    <row r="14" spans="3:5" ht="15">
      <c r="C14" s="21" t="s">
        <v>40</v>
      </c>
      <c r="D14" s="185"/>
      <c r="E14" s="186"/>
    </row>
    <row r="15" spans="3:5" ht="15">
      <c r="C15" s="21" t="s">
        <v>41</v>
      </c>
      <c r="D15" s="185"/>
      <c r="E15" s="186"/>
    </row>
    <row r="16" spans="3:5" ht="15">
      <c r="C16" s="21" t="s">
        <v>42</v>
      </c>
      <c r="D16" s="185"/>
      <c r="E16" s="186"/>
    </row>
    <row r="17" spans="4:5" ht="15">
      <c r="D17" s="9"/>
      <c r="E17" s="23"/>
    </row>
    <row r="18" spans="2:5" ht="15" customHeight="1">
      <c r="B18" s="48" t="s">
        <v>1</v>
      </c>
      <c r="C18" s="175" t="s">
        <v>55</v>
      </c>
      <c r="D18" s="175"/>
      <c r="E18" s="175"/>
    </row>
    <row r="19" spans="3:5" ht="21" customHeight="1">
      <c r="C19" s="5" t="s">
        <v>16</v>
      </c>
      <c r="D19" s="44" t="s">
        <v>72</v>
      </c>
      <c r="E19" s="9"/>
    </row>
    <row r="20" spans="3:5" ht="15">
      <c r="C20" s="46" t="s">
        <v>21</v>
      </c>
      <c r="D20" s="24">
        <f>'część (1)'!H$6</f>
        <v>0</v>
      </c>
      <c r="E20" s="25"/>
    </row>
    <row r="21" spans="3:5" ht="15">
      <c r="C21" s="46" t="s">
        <v>22</v>
      </c>
      <c r="D21" s="24">
        <f>'część (2)'!H$6</f>
        <v>0</v>
      </c>
      <c r="E21" s="25"/>
    </row>
    <row r="22" spans="3:5" ht="15">
      <c r="C22" s="46" t="s">
        <v>23</v>
      </c>
      <c r="D22" s="24">
        <f>'część (3)'!H$6</f>
        <v>0</v>
      </c>
      <c r="E22" s="25"/>
    </row>
    <row r="23" spans="3:5" ht="15">
      <c r="C23" s="46" t="s">
        <v>24</v>
      </c>
      <c r="D23" s="24">
        <f>'część (4)'!H$6</f>
        <v>0</v>
      </c>
      <c r="E23" s="25"/>
    </row>
    <row r="24" spans="3:5" ht="15">
      <c r="C24" s="46" t="s">
        <v>25</v>
      </c>
      <c r="D24" s="24">
        <f>'część (5)'!H$6</f>
        <v>0</v>
      </c>
      <c r="E24" s="25"/>
    </row>
    <row r="25" spans="3:5" ht="15">
      <c r="C25" s="46" t="s">
        <v>26</v>
      </c>
      <c r="D25" s="24">
        <f>'część (6)'!H$6</f>
        <v>0</v>
      </c>
      <c r="E25" s="25"/>
    </row>
    <row r="26" spans="3:5" s="51" customFormat="1" ht="15">
      <c r="C26" s="52" t="s">
        <v>76</v>
      </c>
      <c r="D26" s="24">
        <f>'część (7)'!H$6</f>
        <v>0</v>
      </c>
      <c r="E26" s="25"/>
    </row>
    <row r="27" spans="3:5" s="51" customFormat="1" ht="15">
      <c r="C27" s="52" t="s">
        <v>77</v>
      </c>
      <c r="D27" s="24">
        <f>'część (8)'!H$6</f>
        <v>0</v>
      </c>
      <c r="E27" s="25"/>
    </row>
    <row r="28" spans="3:5" s="51" customFormat="1" ht="15">
      <c r="C28" s="52" t="s">
        <v>78</v>
      </c>
      <c r="D28" s="24">
        <f>'część (9)'!H$6</f>
        <v>0</v>
      </c>
      <c r="E28" s="25"/>
    </row>
    <row r="29" spans="3:5" s="51" customFormat="1" ht="15">
      <c r="C29" s="52" t="s">
        <v>79</v>
      </c>
      <c r="D29" s="24">
        <f>'część (10)'!H$6</f>
        <v>0</v>
      </c>
      <c r="E29" s="25"/>
    </row>
    <row r="30" spans="3:5" s="51" customFormat="1" ht="15">
      <c r="C30" s="52" t="s">
        <v>80</v>
      </c>
      <c r="D30" s="24">
        <f>'część (11)'!H$6</f>
        <v>0</v>
      </c>
      <c r="E30" s="25"/>
    </row>
    <row r="31" spans="3:5" s="51" customFormat="1" ht="15">
      <c r="C31" s="52" t="s">
        <v>81</v>
      </c>
      <c r="D31" s="24">
        <f>'część (12)'!H$6</f>
        <v>0</v>
      </c>
      <c r="E31" s="25"/>
    </row>
    <row r="32" spans="3:5" s="51" customFormat="1" ht="15">
      <c r="C32" s="52" t="s">
        <v>82</v>
      </c>
      <c r="D32" s="24">
        <f>'część (13)'!H$6</f>
        <v>0</v>
      </c>
      <c r="E32" s="25"/>
    </row>
    <row r="33" spans="3:5" s="51" customFormat="1" ht="15">
      <c r="C33" s="52" t="s">
        <v>83</v>
      </c>
      <c r="D33" s="24">
        <f>'część (14)'!H$6</f>
        <v>0</v>
      </c>
      <c r="E33" s="25"/>
    </row>
    <row r="34" spans="3:5" s="51" customFormat="1" ht="15">
      <c r="C34" s="52" t="s">
        <v>84</v>
      </c>
      <c r="D34" s="24">
        <f>'część (15)'!H$6</f>
        <v>0</v>
      </c>
      <c r="E34" s="25"/>
    </row>
    <row r="35" spans="3:5" s="51" customFormat="1" ht="15">
      <c r="C35" s="52" t="s">
        <v>85</v>
      </c>
      <c r="D35" s="24">
        <f>'część (16)'!H$6</f>
        <v>0</v>
      </c>
      <c r="E35" s="25"/>
    </row>
    <row r="36" spans="3:5" s="51" customFormat="1" ht="15">
      <c r="C36" s="52" t="s">
        <v>86</v>
      </c>
      <c r="D36" s="24">
        <f>'część (17)'!H$6</f>
        <v>0</v>
      </c>
      <c r="E36" s="25"/>
    </row>
    <row r="37" spans="3:5" s="51" customFormat="1" ht="15">
      <c r="C37" s="52" t="s">
        <v>87</v>
      </c>
      <c r="D37" s="24">
        <f>'część (18)'!H$6</f>
        <v>0</v>
      </c>
      <c r="E37" s="25"/>
    </row>
    <row r="38" spans="3:5" s="51" customFormat="1" ht="15">
      <c r="C38" s="52" t="s">
        <v>88</v>
      </c>
      <c r="D38" s="24">
        <f>'część (19)'!H$6</f>
        <v>0</v>
      </c>
      <c r="E38" s="25"/>
    </row>
    <row r="39" spans="3:5" s="51" customFormat="1" ht="15">
      <c r="C39" s="52" t="s">
        <v>89</v>
      </c>
      <c r="D39" s="24">
        <f>'część (20)'!H$6</f>
        <v>0</v>
      </c>
      <c r="E39" s="25"/>
    </row>
    <row r="40" spans="3:5" s="51" customFormat="1" ht="15">
      <c r="C40" s="52" t="s">
        <v>90</v>
      </c>
      <c r="D40" s="24">
        <f>'część (21)'!H$6</f>
        <v>0</v>
      </c>
      <c r="E40" s="25"/>
    </row>
    <row r="41" spans="3:5" s="51" customFormat="1" ht="15">
      <c r="C41" s="52" t="s">
        <v>91</v>
      </c>
      <c r="D41" s="24">
        <f>'część (22)'!H$6</f>
        <v>0</v>
      </c>
      <c r="E41" s="25"/>
    </row>
    <row r="42" spans="3:5" s="51" customFormat="1" ht="15">
      <c r="C42" s="52" t="s">
        <v>92</v>
      </c>
      <c r="D42" s="24">
        <f>'część (23)'!H$6</f>
        <v>0</v>
      </c>
      <c r="E42" s="25"/>
    </row>
    <row r="43" spans="3:5" s="51" customFormat="1" ht="15">
      <c r="C43" s="52" t="s">
        <v>93</v>
      </c>
      <c r="D43" s="24">
        <f>'część (24)'!H$6</f>
        <v>0</v>
      </c>
      <c r="E43" s="25"/>
    </row>
    <row r="44" spans="3:5" s="51" customFormat="1" ht="15">
      <c r="C44" s="52" t="s">
        <v>94</v>
      </c>
      <c r="D44" s="24">
        <f>'część (25)'!H$6</f>
        <v>0</v>
      </c>
      <c r="E44" s="25"/>
    </row>
    <row r="45" spans="3:5" s="51" customFormat="1" ht="15">
      <c r="C45" s="52" t="s">
        <v>95</v>
      </c>
      <c r="D45" s="24">
        <f>'część (26)'!H$6</f>
        <v>0</v>
      </c>
      <c r="E45" s="25"/>
    </row>
    <row r="46" spans="3:5" s="51" customFormat="1" ht="15">
      <c r="C46" s="52" t="s">
        <v>96</v>
      </c>
      <c r="D46" s="24">
        <f>'część (27)'!H$6</f>
        <v>0</v>
      </c>
      <c r="E46" s="25"/>
    </row>
    <row r="47" spans="3:5" s="51" customFormat="1" ht="15">
      <c r="C47" s="52" t="s">
        <v>97</v>
      </c>
      <c r="D47" s="24">
        <f>'część (28)'!H$6</f>
        <v>0</v>
      </c>
      <c r="E47" s="25"/>
    </row>
    <row r="48" spans="3:5" s="51" customFormat="1" ht="15">
      <c r="C48" s="52" t="s">
        <v>98</v>
      </c>
      <c r="D48" s="24">
        <f>'część (29)'!H$6</f>
        <v>0</v>
      </c>
      <c r="E48" s="25"/>
    </row>
    <row r="49" spans="3:5" s="51" customFormat="1" ht="15">
      <c r="C49" s="52" t="s">
        <v>99</v>
      </c>
      <c r="D49" s="24">
        <f>'część (30)'!H$6</f>
        <v>0</v>
      </c>
      <c r="E49" s="25"/>
    </row>
    <row r="50" spans="3:5" s="51" customFormat="1" ht="15">
      <c r="C50" s="52" t="s">
        <v>100</v>
      </c>
      <c r="D50" s="24">
        <f>'część (31)'!H$6</f>
        <v>0</v>
      </c>
      <c r="E50" s="25"/>
    </row>
    <row r="51" spans="3:5" s="51" customFormat="1" ht="15">
      <c r="C51" s="52" t="s">
        <v>101</v>
      </c>
      <c r="D51" s="24">
        <f>'część (32)'!H$6</f>
        <v>0</v>
      </c>
      <c r="E51" s="25"/>
    </row>
    <row r="52" spans="3:5" s="51" customFormat="1" ht="15">
      <c r="C52" s="52" t="s">
        <v>102</v>
      </c>
      <c r="D52" s="24">
        <f>'część (33)'!H$6</f>
        <v>0</v>
      </c>
      <c r="E52" s="25"/>
    </row>
    <row r="53" spans="3:5" s="51" customFormat="1" ht="15">
      <c r="C53" s="52" t="s">
        <v>103</v>
      </c>
      <c r="D53" s="24">
        <f>'część (34)'!H$6</f>
        <v>0</v>
      </c>
      <c r="E53" s="25"/>
    </row>
    <row r="54" spans="3:5" s="51" customFormat="1" ht="15">
      <c r="C54" s="52" t="s">
        <v>104</v>
      </c>
      <c r="D54" s="24">
        <f>'część (35)'!H$6</f>
        <v>0</v>
      </c>
      <c r="E54" s="25"/>
    </row>
    <row r="55" spans="3:5" s="51" customFormat="1" ht="15">
      <c r="C55" s="52" t="s">
        <v>105</v>
      </c>
      <c r="D55" s="24">
        <f>'część (36)'!H$6</f>
        <v>0</v>
      </c>
      <c r="E55" s="25"/>
    </row>
    <row r="56" spans="3:5" s="51" customFormat="1" ht="15">
      <c r="C56" s="52" t="s">
        <v>106</v>
      </c>
      <c r="D56" s="24">
        <f>'część (37)'!H$6</f>
        <v>0</v>
      </c>
      <c r="E56" s="25"/>
    </row>
    <row r="57" spans="3:5" s="51" customFormat="1" ht="15">
      <c r="C57" s="52" t="s">
        <v>107</v>
      </c>
      <c r="D57" s="24">
        <f>'część (38)'!H$6</f>
        <v>0</v>
      </c>
      <c r="E57" s="25"/>
    </row>
    <row r="58" spans="3:5" s="51" customFormat="1" ht="15">
      <c r="C58" s="52" t="s">
        <v>108</v>
      </c>
      <c r="D58" s="24">
        <f>'część (39)'!H$6</f>
        <v>0</v>
      </c>
      <c r="E58" s="25"/>
    </row>
    <row r="59" spans="3:5" s="51" customFormat="1" ht="15">
      <c r="C59" s="52" t="s">
        <v>109</v>
      </c>
      <c r="D59" s="24">
        <f>'część (40)'!H$6</f>
        <v>0</v>
      </c>
      <c r="E59" s="25"/>
    </row>
    <row r="60" spans="3:5" s="51" customFormat="1" ht="15">
      <c r="C60" s="52" t="s">
        <v>110</v>
      </c>
      <c r="D60" s="24">
        <f>'część (41)'!H$6</f>
        <v>0</v>
      </c>
      <c r="E60" s="25"/>
    </row>
    <row r="61" spans="3:5" s="51" customFormat="1" ht="15">
      <c r="C61" s="52" t="s">
        <v>111</v>
      </c>
      <c r="D61" s="24">
        <f>'część (42)'!H$6</f>
        <v>0</v>
      </c>
      <c r="E61" s="25"/>
    </row>
    <row r="62" spans="3:5" s="51" customFormat="1" ht="15">
      <c r="C62" s="52" t="s">
        <v>112</v>
      </c>
      <c r="D62" s="24">
        <f>'część (43)'!H$6</f>
        <v>0</v>
      </c>
      <c r="E62" s="25"/>
    </row>
    <row r="63" spans="3:5" s="51" customFormat="1" ht="15">
      <c r="C63" s="52" t="s">
        <v>113</v>
      </c>
      <c r="D63" s="24">
        <f>'część (44)'!H$6</f>
        <v>0</v>
      </c>
      <c r="E63" s="25"/>
    </row>
    <row r="64" spans="3:5" s="51" customFormat="1" ht="15">
      <c r="C64" s="52" t="s">
        <v>114</v>
      </c>
      <c r="D64" s="24">
        <f>'część (45)'!H$6</f>
        <v>0</v>
      </c>
      <c r="E64" s="25"/>
    </row>
    <row r="65" spans="3:5" ht="36" customHeight="1">
      <c r="C65" s="191" t="s">
        <v>125</v>
      </c>
      <c r="D65" s="191"/>
      <c r="E65" s="191"/>
    </row>
    <row r="66" spans="2:5" ht="72.75" customHeight="1">
      <c r="B66" s="48" t="s">
        <v>2</v>
      </c>
      <c r="C66" s="175" t="s">
        <v>565</v>
      </c>
      <c r="D66" s="175"/>
      <c r="E66" s="175"/>
    </row>
    <row r="67" spans="2:5" ht="21" customHeight="1">
      <c r="B67" s="48" t="s">
        <v>3</v>
      </c>
      <c r="C67" s="193" t="s">
        <v>56</v>
      </c>
      <c r="D67" s="175"/>
      <c r="E67" s="194"/>
    </row>
    <row r="68" spans="2:5" ht="33" customHeight="1">
      <c r="B68" s="48" t="s">
        <v>4</v>
      </c>
      <c r="C68" s="192" t="s">
        <v>566</v>
      </c>
      <c r="D68" s="192"/>
      <c r="E68" s="192"/>
    </row>
    <row r="69" spans="2:5" ht="17.25" customHeight="1">
      <c r="B69" s="48" t="s">
        <v>29</v>
      </c>
      <c r="C69" s="26" t="s">
        <v>62</v>
      </c>
      <c r="D69" s="26"/>
      <c r="E69" s="26"/>
    </row>
    <row r="70" spans="3:5" ht="93.75" customHeight="1">
      <c r="C70" s="27" t="s">
        <v>61</v>
      </c>
      <c r="D70" s="195" t="s">
        <v>73</v>
      </c>
      <c r="E70" s="195"/>
    </row>
    <row r="71" spans="3:5" ht="20.25" customHeight="1">
      <c r="C71" s="28"/>
      <c r="D71" s="28" t="s">
        <v>60</v>
      </c>
      <c r="E71" s="26"/>
    </row>
    <row r="72" spans="2:5" s="29" customFormat="1" ht="152.25" customHeight="1">
      <c r="B72" s="29" t="s">
        <v>33</v>
      </c>
      <c r="C72" s="178" t="s">
        <v>588</v>
      </c>
      <c r="D72" s="178"/>
      <c r="E72" s="178"/>
    </row>
    <row r="73" spans="2:5" s="29" customFormat="1" ht="63" customHeight="1">
      <c r="B73" s="29" t="s">
        <v>5</v>
      </c>
      <c r="C73" s="175" t="s">
        <v>129</v>
      </c>
      <c r="D73" s="175"/>
      <c r="E73" s="175"/>
    </row>
    <row r="74" spans="2:5" s="29" customFormat="1" ht="76.5" customHeight="1">
      <c r="B74" s="29" t="s">
        <v>6</v>
      </c>
      <c r="C74" s="175" t="s">
        <v>130</v>
      </c>
      <c r="D74" s="175"/>
      <c r="E74" s="175"/>
    </row>
    <row r="75" spans="2:5" s="29" customFormat="1" ht="66.75" customHeight="1">
      <c r="B75" s="29" t="s">
        <v>53</v>
      </c>
      <c r="C75" s="175" t="s">
        <v>131</v>
      </c>
      <c r="D75" s="175"/>
      <c r="E75" s="175"/>
    </row>
    <row r="76" spans="2:5" ht="36" customHeight="1">
      <c r="B76" s="29" t="s">
        <v>63</v>
      </c>
      <c r="C76" s="178" t="s">
        <v>57</v>
      </c>
      <c r="D76" s="178"/>
      <c r="E76" s="178"/>
    </row>
    <row r="77" spans="2:5" ht="21" customHeight="1">
      <c r="B77" s="29" t="s">
        <v>64</v>
      </c>
      <c r="C77" s="184" t="s">
        <v>58</v>
      </c>
      <c r="D77" s="184"/>
      <c r="E77" s="184"/>
    </row>
    <row r="78" spans="2:5" ht="39" customHeight="1">
      <c r="B78" s="29" t="s">
        <v>126</v>
      </c>
      <c r="C78" s="178" t="s">
        <v>59</v>
      </c>
      <c r="D78" s="178"/>
      <c r="E78" s="178"/>
    </row>
    <row r="79" spans="2:5" ht="144" customHeight="1">
      <c r="B79" s="29" t="s">
        <v>127</v>
      </c>
      <c r="C79" s="178" t="s">
        <v>564</v>
      </c>
      <c r="D79" s="178"/>
      <c r="E79" s="178"/>
    </row>
    <row r="80" spans="2:5" ht="18" customHeight="1">
      <c r="B80" s="48" t="s">
        <v>128</v>
      </c>
      <c r="C80" s="49" t="s">
        <v>7</v>
      </c>
      <c r="D80" s="47"/>
      <c r="E80" s="48"/>
    </row>
    <row r="81" spans="2:5" ht="18" customHeight="1">
      <c r="B81" s="30"/>
      <c r="C81" s="179" t="s">
        <v>18</v>
      </c>
      <c r="D81" s="180"/>
      <c r="E81" s="181"/>
    </row>
    <row r="82" spans="3:5" ht="18" customHeight="1">
      <c r="C82" s="179" t="s">
        <v>8</v>
      </c>
      <c r="D82" s="181"/>
      <c r="E82" s="46"/>
    </row>
    <row r="83" spans="3:5" ht="18" customHeight="1">
      <c r="C83" s="182"/>
      <c r="D83" s="183"/>
      <c r="E83" s="46"/>
    </row>
    <row r="84" spans="3:5" ht="18" customHeight="1">
      <c r="C84" s="182"/>
      <c r="D84" s="183"/>
      <c r="E84" s="46"/>
    </row>
    <row r="85" spans="3:5" ht="18" customHeight="1">
      <c r="C85" s="182"/>
      <c r="D85" s="183"/>
      <c r="E85" s="46"/>
    </row>
    <row r="86" spans="3:5" ht="18" customHeight="1">
      <c r="C86" s="31" t="s">
        <v>10</v>
      </c>
      <c r="D86" s="31"/>
      <c r="E86" s="13"/>
    </row>
    <row r="87" spans="3:5" ht="18" customHeight="1">
      <c r="C87" s="179" t="s">
        <v>19</v>
      </c>
      <c r="D87" s="180"/>
      <c r="E87" s="181"/>
    </row>
    <row r="88" spans="3:5" ht="18" customHeight="1">
      <c r="C88" s="32" t="s">
        <v>8</v>
      </c>
      <c r="D88" s="45" t="s">
        <v>9</v>
      </c>
      <c r="E88" s="33" t="s">
        <v>11</v>
      </c>
    </row>
    <row r="89" spans="3:5" ht="18" customHeight="1">
      <c r="C89" s="34"/>
      <c r="D89" s="45"/>
      <c r="E89" s="35"/>
    </row>
    <row r="90" spans="3:5" ht="18" customHeight="1">
      <c r="C90" s="34"/>
      <c r="D90" s="45"/>
      <c r="E90" s="35"/>
    </row>
    <row r="91" spans="3:5" ht="18" customHeight="1">
      <c r="C91" s="31"/>
      <c r="D91" s="31"/>
      <c r="E91" s="13"/>
    </row>
    <row r="92" spans="3:5" ht="18" customHeight="1">
      <c r="C92" s="179" t="s">
        <v>20</v>
      </c>
      <c r="D92" s="180"/>
      <c r="E92" s="181"/>
    </row>
    <row r="93" spans="3:5" ht="18" customHeight="1">
      <c r="C93" s="179" t="s">
        <v>12</v>
      </c>
      <c r="D93" s="181"/>
      <c r="E93" s="46"/>
    </row>
    <row r="94" spans="3:5" ht="18" customHeight="1">
      <c r="C94" s="188"/>
      <c r="D94" s="188"/>
      <c r="E94" s="46"/>
    </row>
    <row r="95" spans="3:5" ht="34.5" customHeight="1">
      <c r="C95" s="50"/>
      <c r="D95" s="36"/>
      <c r="E95" s="36"/>
    </row>
    <row r="96" spans="3:5" ht="21" customHeight="1">
      <c r="C96" s="176"/>
      <c r="D96" s="177"/>
      <c r="E96" s="177"/>
    </row>
  </sheetData>
  <sheetProtection/>
  <mergeCells count="34">
    <mergeCell ref="C94:D94"/>
    <mergeCell ref="C67:E67"/>
    <mergeCell ref="D70:E70"/>
    <mergeCell ref="C72:E72"/>
    <mergeCell ref="C87:E87"/>
    <mergeCell ref="C79:E79"/>
    <mergeCell ref="C75:E75"/>
    <mergeCell ref="C92:E92"/>
    <mergeCell ref="D15:E15"/>
    <mergeCell ref="D9:E9"/>
    <mergeCell ref="D10:E10"/>
    <mergeCell ref="D12:E12"/>
    <mergeCell ref="C65:E65"/>
    <mergeCell ref="C68:E68"/>
    <mergeCell ref="C77:E77"/>
    <mergeCell ref="C82:D82"/>
    <mergeCell ref="C83:D83"/>
    <mergeCell ref="C93:D93"/>
    <mergeCell ref="D6:E6"/>
    <mergeCell ref="D13:E13"/>
    <mergeCell ref="D11:E11"/>
    <mergeCell ref="D14:E14"/>
    <mergeCell ref="D8:E8"/>
    <mergeCell ref="D16:E16"/>
    <mergeCell ref="C73:E73"/>
    <mergeCell ref="C74:E74"/>
    <mergeCell ref="C66:E66"/>
    <mergeCell ref="C18:E18"/>
    <mergeCell ref="C96:E96"/>
    <mergeCell ref="C78:E78"/>
    <mergeCell ref="C81:E81"/>
    <mergeCell ref="C84:D84"/>
    <mergeCell ref="C85:D85"/>
    <mergeCell ref="C76:E76"/>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72" r:id="rId1"/>
  <headerFooter alignWithMargins="0">
    <oddFooter>&amp;C&amp;"Times New Roman,Normalny"Strona &amp;P&amp;R&amp;"Times New Roman,Normalny"pieczęć i podpis osoby (osób) upoważnionej
do reprezentowania wykonawcy
</oddFooter>
  </headerFooter>
  <rowBreaks count="1" manualBreakCount="1">
    <brk id="75" max="6" man="1"/>
  </rowBreaks>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G34" sqref="G34"/>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8</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SUM(N11:N11)</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567</v>
      </c>
      <c r="N10" s="5" t="s">
        <v>568</v>
      </c>
    </row>
    <row r="11" spans="1:14" ht="45">
      <c r="A11" s="39" t="s">
        <v>1</v>
      </c>
      <c r="B11" s="64" t="s">
        <v>291</v>
      </c>
      <c r="C11" s="64" t="s">
        <v>173</v>
      </c>
      <c r="D11" s="64" t="s">
        <v>161</v>
      </c>
      <c r="E11" s="61">
        <v>8960</v>
      </c>
      <c r="F11" s="40" t="s">
        <v>52</v>
      </c>
      <c r="G11" s="41" t="s">
        <v>51</v>
      </c>
      <c r="H11" s="41"/>
      <c r="I11" s="41"/>
      <c r="J11" s="42"/>
      <c r="K11" s="41"/>
      <c r="L11" s="41" t="str">
        <f>IF(K11=0,"0,00",IF(K11&gt;0,ROUND(E11/K11,2)))</f>
        <v>0,00</v>
      </c>
      <c r="M11" s="41"/>
      <c r="N11" s="43">
        <f>ROUND(L11*ROUND(M11,2),2)</f>
        <v>0</v>
      </c>
    </row>
    <row r="12" spans="2:11" ht="19.5" customHeight="1">
      <c r="B12" s="175" t="s">
        <v>570</v>
      </c>
      <c r="C12" s="175"/>
      <c r="D12" s="175"/>
      <c r="E12" s="175"/>
      <c r="F12" s="175"/>
      <c r="G12" s="175"/>
      <c r="H12" s="175"/>
      <c r="I12" s="175"/>
      <c r="J12" s="175"/>
      <c r="K12" s="175"/>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T23"/>
  <sheetViews>
    <sheetView showGridLines="0" view="pageBreakPreview" zoomScale="90" zoomScaleNormal="80" zoomScaleSheetLayoutView="90" zoomScalePageLayoutView="85" workbookViewId="0" topLeftCell="A1">
      <selection activeCell="F15" sqref="F15"/>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9</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SUM(N11:N12)</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567</v>
      </c>
      <c r="N10" s="5" t="s">
        <v>568</v>
      </c>
    </row>
    <row r="11" spans="1:14" ht="45">
      <c r="A11" s="39" t="s">
        <v>1</v>
      </c>
      <c r="B11" s="69" t="s">
        <v>292</v>
      </c>
      <c r="C11" s="69" t="s">
        <v>173</v>
      </c>
      <c r="D11" s="69" t="s">
        <v>170</v>
      </c>
      <c r="E11" s="100">
        <v>200</v>
      </c>
      <c r="F11" s="40" t="s">
        <v>52</v>
      </c>
      <c r="G11" s="41" t="s">
        <v>51</v>
      </c>
      <c r="H11" s="41"/>
      <c r="I11" s="41"/>
      <c r="J11" s="42"/>
      <c r="K11" s="41"/>
      <c r="L11" s="41" t="str">
        <f>IF(K11=0,"0,00",IF(K11&gt;0,ROUND(E11/K11,2)))</f>
        <v>0,00</v>
      </c>
      <c r="M11" s="41"/>
      <c r="N11" s="43">
        <f>ROUND(L11*ROUND(M11,2),2)</f>
        <v>0</v>
      </c>
    </row>
    <row r="12" spans="1:14" ht="45">
      <c r="A12" s="39" t="s">
        <v>2</v>
      </c>
      <c r="B12" s="60" t="s">
        <v>293</v>
      </c>
      <c r="C12" s="102" t="s">
        <v>294</v>
      </c>
      <c r="D12" s="102" t="s">
        <v>175</v>
      </c>
      <c r="E12" s="100">
        <v>24000</v>
      </c>
      <c r="F12" s="40" t="s">
        <v>52</v>
      </c>
      <c r="G12" s="41" t="s">
        <v>51</v>
      </c>
      <c r="H12" s="41"/>
      <c r="I12" s="41"/>
      <c r="J12" s="42"/>
      <c r="K12" s="41"/>
      <c r="L12" s="41" t="str">
        <f>IF(K12=0,"0,00",IF(K12&gt;0,ROUND(E12/K12,2)))</f>
        <v>0,00</v>
      </c>
      <c r="M12" s="41"/>
      <c r="N12" s="43">
        <f>ROUND(L12*ROUND(M12,2),2)</f>
        <v>0</v>
      </c>
    </row>
    <row r="13" spans="1:14" ht="45">
      <c r="A13" s="39" t="s">
        <v>3</v>
      </c>
      <c r="B13" s="60" t="s">
        <v>293</v>
      </c>
      <c r="C13" s="102" t="s">
        <v>295</v>
      </c>
      <c r="D13" s="102" t="s">
        <v>175</v>
      </c>
      <c r="E13" s="100">
        <v>20000</v>
      </c>
      <c r="F13" s="40" t="s">
        <v>52</v>
      </c>
      <c r="G13" s="41" t="s">
        <v>51</v>
      </c>
      <c r="H13" s="41"/>
      <c r="I13" s="41"/>
      <c r="J13" s="42"/>
      <c r="K13" s="41"/>
      <c r="L13" s="41" t="str">
        <f aca="true" t="shared" si="0" ref="L13:L21">IF(K13=0,"0,00",IF(K13&gt;0,ROUND(E13/K13,2)))</f>
        <v>0,00</v>
      </c>
      <c r="M13" s="41"/>
      <c r="N13" s="43">
        <f aca="true" t="shared" si="1" ref="N13:N21">ROUND(L13*ROUND(M13,2),2)</f>
        <v>0</v>
      </c>
    </row>
    <row r="14" spans="1:14" ht="45">
      <c r="A14" s="39" t="s">
        <v>4</v>
      </c>
      <c r="B14" s="80" t="s">
        <v>296</v>
      </c>
      <c r="C14" s="96" t="s">
        <v>297</v>
      </c>
      <c r="D14" s="96" t="s">
        <v>298</v>
      </c>
      <c r="E14" s="103">
        <v>10</v>
      </c>
      <c r="F14" s="40" t="s">
        <v>582</v>
      </c>
      <c r="G14" s="41" t="s">
        <v>51</v>
      </c>
      <c r="H14" s="41"/>
      <c r="I14" s="41"/>
      <c r="J14" s="42"/>
      <c r="K14" s="41"/>
      <c r="L14" s="41" t="str">
        <f t="shared" si="0"/>
        <v>0,00</v>
      </c>
      <c r="M14" s="41"/>
      <c r="N14" s="43">
        <f t="shared" si="1"/>
        <v>0</v>
      </c>
    </row>
    <row r="15" spans="1:14" ht="45">
      <c r="A15" s="39" t="s">
        <v>29</v>
      </c>
      <c r="B15" s="80" t="s">
        <v>296</v>
      </c>
      <c r="C15" s="104" t="s">
        <v>299</v>
      </c>
      <c r="D15" s="96" t="s">
        <v>298</v>
      </c>
      <c r="E15" s="103">
        <v>5</v>
      </c>
      <c r="F15" s="40" t="s">
        <v>582</v>
      </c>
      <c r="G15" s="41" t="s">
        <v>51</v>
      </c>
      <c r="H15" s="41"/>
      <c r="I15" s="41"/>
      <c r="J15" s="42"/>
      <c r="K15" s="41"/>
      <c r="L15" s="41" t="str">
        <f t="shared" si="0"/>
        <v>0,00</v>
      </c>
      <c r="M15" s="41"/>
      <c r="N15" s="43">
        <f t="shared" si="1"/>
        <v>0</v>
      </c>
    </row>
    <row r="16" spans="1:14" ht="45">
      <c r="A16" s="39" t="s">
        <v>33</v>
      </c>
      <c r="B16" s="80" t="s">
        <v>296</v>
      </c>
      <c r="C16" s="105" t="s">
        <v>300</v>
      </c>
      <c r="D16" s="105" t="s">
        <v>301</v>
      </c>
      <c r="E16" s="106">
        <v>90</v>
      </c>
      <c r="F16" s="40" t="s">
        <v>52</v>
      </c>
      <c r="G16" s="41" t="s">
        <v>51</v>
      </c>
      <c r="H16" s="41"/>
      <c r="I16" s="41"/>
      <c r="J16" s="42"/>
      <c r="K16" s="41"/>
      <c r="L16" s="41" t="str">
        <f t="shared" si="0"/>
        <v>0,00</v>
      </c>
      <c r="M16" s="41"/>
      <c r="N16" s="43">
        <f t="shared" si="1"/>
        <v>0</v>
      </c>
    </row>
    <row r="17" spans="1:14" ht="45">
      <c r="A17" s="39" t="s">
        <v>5</v>
      </c>
      <c r="B17" s="80" t="s">
        <v>296</v>
      </c>
      <c r="C17" s="105" t="s">
        <v>302</v>
      </c>
      <c r="D17" s="105" t="s">
        <v>301</v>
      </c>
      <c r="E17" s="106">
        <v>250</v>
      </c>
      <c r="F17" s="40" t="s">
        <v>52</v>
      </c>
      <c r="G17" s="41" t="s">
        <v>51</v>
      </c>
      <c r="H17" s="41"/>
      <c r="I17" s="41"/>
      <c r="J17" s="42"/>
      <c r="K17" s="41"/>
      <c r="L17" s="41" t="str">
        <f t="shared" si="0"/>
        <v>0,00</v>
      </c>
      <c r="M17" s="41"/>
      <c r="N17" s="43">
        <f t="shared" si="1"/>
        <v>0</v>
      </c>
    </row>
    <row r="18" spans="1:14" ht="45">
      <c r="A18" s="39" t="s">
        <v>6</v>
      </c>
      <c r="B18" s="80" t="s">
        <v>296</v>
      </c>
      <c r="C18" s="105" t="s">
        <v>303</v>
      </c>
      <c r="D18" s="105" t="s">
        <v>301</v>
      </c>
      <c r="E18" s="106">
        <v>250</v>
      </c>
      <c r="F18" s="40" t="s">
        <v>52</v>
      </c>
      <c r="G18" s="41" t="s">
        <v>51</v>
      </c>
      <c r="H18" s="41"/>
      <c r="I18" s="41"/>
      <c r="J18" s="42"/>
      <c r="K18" s="41"/>
      <c r="L18" s="41" t="str">
        <f t="shared" si="0"/>
        <v>0,00</v>
      </c>
      <c r="M18" s="41"/>
      <c r="N18" s="43">
        <f t="shared" si="1"/>
        <v>0</v>
      </c>
    </row>
    <row r="19" spans="1:14" ht="45">
      <c r="A19" s="39" t="s">
        <v>53</v>
      </c>
      <c r="B19" s="80" t="s">
        <v>296</v>
      </c>
      <c r="C19" s="105" t="s">
        <v>304</v>
      </c>
      <c r="D19" s="105" t="s">
        <v>301</v>
      </c>
      <c r="E19" s="106">
        <v>200</v>
      </c>
      <c r="F19" s="40" t="s">
        <v>52</v>
      </c>
      <c r="G19" s="41" t="s">
        <v>51</v>
      </c>
      <c r="H19" s="41"/>
      <c r="I19" s="41"/>
      <c r="J19" s="42"/>
      <c r="K19" s="41"/>
      <c r="L19" s="41" t="str">
        <f t="shared" si="0"/>
        <v>0,00</v>
      </c>
      <c r="M19" s="41"/>
      <c r="N19" s="43">
        <f t="shared" si="1"/>
        <v>0</v>
      </c>
    </row>
    <row r="20" spans="1:14" ht="45">
      <c r="A20" s="39" t="s">
        <v>63</v>
      </c>
      <c r="B20" s="80" t="s">
        <v>296</v>
      </c>
      <c r="C20" s="105" t="s">
        <v>305</v>
      </c>
      <c r="D20" s="105" t="s">
        <v>301</v>
      </c>
      <c r="E20" s="106">
        <v>50</v>
      </c>
      <c r="F20" s="40" t="s">
        <v>52</v>
      </c>
      <c r="G20" s="41" t="s">
        <v>51</v>
      </c>
      <c r="H20" s="41"/>
      <c r="I20" s="41"/>
      <c r="J20" s="42"/>
      <c r="K20" s="41"/>
      <c r="L20" s="41" t="str">
        <f t="shared" si="0"/>
        <v>0,00</v>
      </c>
      <c r="M20" s="41"/>
      <c r="N20" s="43">
        <f t="shared" si="1"/>
        <v>0</v>
      </c>
    </row>
    <row r="21" spans="1:14" ht="45">
      <c r="A21" s="39" t="s">
        <v>64</v>
      </c>
      <c r="B21" s="99" t="s">
        <v>306</v>
      </c>
      <c r="C21" s="99" t="s">
        <v>307</v>
      </c>
      <c r="D21" s="99" t="s">
        <v>308</v>
      </c>
      <c r="E21" s="107">
        <v>1200</v>
      </c>
      <c r="F21" s="40" t="s">
        <v>52</v>
      </c>
      <c r="G21" s="41" t="s">
        <v>51</v>
      </c>
      <c r="H21" s="41"/>
      <c r="I21" s="41"/>
      <c r="J21" s="42"/>
      <c r="K21" s="41"/>
      <c r="L21" s="41" t="str">
        <f t="shared" si="0"/>
        <v>0,00</v>
      </c>
      <c r="M21" s="41"/>
      <c r="N21" s="43">
        <f t="shared" si="1"/>
        <v>0</v>
      </c>
    </row>
    <row r="22" spans="2:5" ht="15">
      <c r="B22" s="175" t="s">
        <v>309</v>
      </c>
      <c r="C22" s="175"/>
      <c r="D22" s="175"/>
      <c r="E22" s="175"/>
    </row>
    <row r="23" spans="2:11" ht="19.5" customHeight="1">
      <c r="B23" s="175" t="s">
        <v>570</v>
      </c>
      <c r="C23" s="175"/>
      <c r="D23" s="175"/>
      <c r="E23" s="175"/>
      <c r="F23" s="175"/>
      <c r="G23" s="175"/>
      <c r="H23" s="175"/>
      <c r="I23" s="175"/>
      <c r="J23" s="175"/>
      <c r="K23" s="175"/>
    </row>
  </sheetData>
  <sheetProtection/>
  <mergeCells count="4">
    <mergeCell ref="G2:I2"/>
    <mergeCell ref="H6:I6"/>
    <mergeCell ref="B22:E22"/>
    <mergeCell ref="B23:K2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1499900072813034"/>
    <pageSetUpPr fitToPage="1"/>
  </sheetPr>
  <dimension ref="A1:T19"/>
  <sheetViews>
    <sheetView showGridLines="0" view="pageBreakPreview" zoomScale="90" zoomScaleNormal="80" zoomScaleSheetLayoutView="90" zoomScalePageLayoutView="85" workbookViewId="0" topLeftCell="A1">
      <selection activeCell="H21" sqref="H21"/>
    </sheetView>
  </sheetViews>
  <sheetFormatPr defaultColWidth="9.00390625" defaultRowHeight="12.75"/>
  <cols>
    <col min="1" max="1" width="5.375" style="55" customWidth="1"/>
    <col min="2" max="2" width="22.625" style="55" customWidth="1"/>
    <col min="3" max="3" width="19.75390625" style="55" customWidth="1"/>
    <col min="4" max="4" width="32.0039062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10</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SUM(N11:N17)</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567</v>
      </c>
      <c r="N10" s="5" t="s">
        <v>568</v>
      </c>
    </row>
    <row r="11" spans="1:14" ht="45">
      <c r="A11" s="39" t="s">
        <v>1</v>
      </c>
      <c r="B11" s="69" t="s">
        <v>293</v>
      </c>
      <c r="C11" s="69" t="s">
        <v>310</v>
      </c>
      <c r="D11" s="69" t="s">
        <v>311</v>
      </c>
      <c r="E11" s="70">
        <v>1500</v>
      </c>
      <c r="F11" s="40" t="s">
        <v>52</v>
      </c>
      <c r="G11" s="41" t="s">
        <v>51</v>
      </c>
      <c r="H11" s="41"/>
      <c r="I11" s="41"/>
      <c r="J11" s="42"/>
      <c r="K11" s="41"/>
      <c r="L11" s="41" t="str">
        <f aca="true" t="shared" si="0" ref="L11:L17">IF(K11=0,"0,00",IF(K11&gt;0,ROUND(E11/K11,2)))</f>
        <v>0,00</v>
      </c>
      <c r="M11" s="41"/>
      <c r="N11" s="43">
        <f aca="true" t="shared" si="1" ref="N11:N17">ROUND(L11*ROUND(M11,2),2)</f>
        <v>0</v>
      </c>
    </row>
    <row r="12" spans="1:14" ht="45">
      <c r="A12" s="39" t="s">
        <v>2</v>
      </c>
      <c r="B12" s="69" t="s">
        <v>293</v>
      </c>
      <c r="C12" s="69" t="s">
        <v>312</v>
      </c>
      <c r="D12" s="69" t="s">
        <v>311</v>
      </c>
      <c r="E12" s="70">
        <v>360</v>
      </c>
      <c r="F12" s="40" t="s">
        <v>52</v>
      </c>
      <c r="G12" s="41" t="s">
        <v>51</v>
      </c>
      <c r="H12" s="41"/>
      <c r="I12" s="41"/>
      <c r="J12" s="42"/>
      <c r="K12" s="41"/>
      <c r="L12" s="41" t="str">
        <f t="shared" si="0"/>
        <v>0,00</v>
      </c>
      <c r="M12" s="41"/>
      <c r="N12" s="43">
        <f t="shared" si="1"/>
        <v>0</v>
      </c>
    </row>
    <row r="13" spans="1:14" ht="45">
      <c r="A13" s="39" t="s">
        <v>3</v>
      </c>
      <c r="B13" s="80" t="s">
        <v>293</v>
      </c>
      <c r="C13" s="80" t="s">
        <v>313</v>
      </c>
      <c r="D13" s="69" t="s">
        <v>311</v>
      </c>
      <c r="E13" s="70">
        <v>360</v>
      </c>
      <c r="F13" s="40" t="s">
        <v>52</v>
      </c>
      <c r="G13" s="41" t="s">
        <v>51</v>
      </c>
      <c r="H13" s="41"/>
      <c r="I13" s="41"/>
      <c r="J13" s="42"/>
      <c r="K13" s="41"/>
      <c r="L13" s="41" t="str">
        <f t="shared" si="0"/>
        <v>0,00</v>
      </c>
      <c r="M13" s="41"/>
      <c r="N13" s="43">
        <f t="shared" si="1"/>
        <v>0</v>
      </c>
    </row>
    <row r="14" spans="1:14" ht="60">
      <c r="A14" s="39" t="s">
        <v>4</v>
      </c>
      <c r="B14" s="80" t="s">
        <v>314</v>
      </c>
      <c r="C14" s="105" t="s">
        <v>315</v>
      </c>
      <c r="D14" s="105" t="s">
        <v>316</v>
      </c>
      <c r="E14" s="108">
        <v>300</v>
      </c>
      <c r="F14" s="40" t="s">
        <v>52</v>
      </c>
      <c r="G14" s="41" t="s">
        <v>51</v>
      </c>
      <c r="H14" s="41"/>
      <c r="I14" s="41"/>
      <c r="J14" s="42"/>
      <c r="K14" s="41"/>
      <c r="L14" s="41" t="str">
        <f t="shared" si="0"/>
        <v>0,00</v>
      </c>
      <c r="M14" s="41"/>
      <c r="N14" s="43">
        <f t="shared" si="1"/>
        <v>0</v>
      </c>
    </row>
    <row r="15" spans="1:14" ht="60">
      <c r="A15" s="39" t="s">
        <v>29</v>
      </c>
      <c r="B15" s="80" t="s">
        <v>314</v>
      </c>
      <c r="C15" s="105" t="s">
        <v>317</v>
      </c>
      <c r="D15" s="105" t="s">
        <v>316</v>
      </c>
      <c r="E15" s="108">
        <v>300</v>
      </c>
      <c r="F15" s="40" t="s">
        <v>52</v>
      </c>
      <c r="G15" s="41" t="s">
        <v>51</v>
      </c>
      <c r="H15" s="41"/>
      <c r="I15" s="41"/>
      <c r="J15" s="42"/>
      <c r="K15" s="41"/>
      <c r="L15" s="41" t="str">
        <f t="shared" si="0"/>
        <v>0,00</v>
      </c>
      <c r="M15" s="41"/>
      <c r="N15" s="43">
        <f t="shared" si="1"/>
        <v>0</v>
      </c>
    </row>
    <row r="16" spans="1:14" ht="60">
      <c r="A16" s="39" t="s">
        <v>33</v>
      </c>
      <c r="B16" s="80" t="s">
        <v>314</v>
      </c>
      <c r="C16" s="105" t="s">
        <v>318</v>
      </c>
      <c r="D16" s="105" t="s">
        <v>316</v>
      </c>
      <c r="E16" s="108">
        <v>2160</v>
      </c>
      <c r="F16" s="40" t="s">
        <v>52</v>
      </c>
      <c r="G16" s="41" t="s">
        <v>51</v>
      </c>
      <c r="H16" s="41"/>
      <c r="I16" s="41"/>
      <c r="J16" s="42"/>
      <c r="K16" s="41"/>
      <c r="L16" s="41" t="str">
        <f t="shared" si="0"/>
        <v>0,00</v>
      </c>
      <c r="M16" s="41"/>
      <c r="N16" s="43">
        <f t="shared" si="1"/>
        <v>0</v>
      </c>
    </row>
    <row r="17" spans="1:14" ht="60">
      <c r="A17" s="39" t="s">
        <v>5</v>
      </c>
      <c r="B17" s="80" t="s">
        <v>314</v>
      </c>
      <c r="C17" s="105" t="s">
        <v>319</v>
      </c>
      <c r="D17" s="105" t="s">
        <v>316</v>
      </c>
      <c r="E17" s="108">
        <v>300</v>
      </c>
      <c r="F17" s="40" t="s">
        <v>52</v>
      </c>
      <c r="G17" s="41" t="s">
        <v>51</v>
      </c>
      <c r="H17" s="41"/>
      <c r="I17" s="41"/>
      <c r="J17" s="42"/>
      <c r="K17" s="41"/>
      <c r="L17" s="41" t="str">
        <f t="shared" si="0"/>
        <v>0,00</v>
      </c>
      <c r="M17" s="41"/>
      <c r="N17" s="43">
        <f t="shared" si="1"/>
        <v>0</v>
      </c>
    </row>
    <row r="18" spans="2:5" ht="15">
      <c r="B18" s="175" t="s">
        <v>309</v>
      </c>
      <c r="C18" s="175"/>
      <c r="D18" s="175"/>
      <c r="E18" s="175"/>
    </row>
    <row r="19" spans="2:11" ht="19.5" customHeight="1">
      <c r="B19" s="175" t="s">
        <v>570</v>
      </c>
      <c r="C19" s="175"/>
      <c r="D19" s="175"/>
      <c r="E19" s="175"/>
      <c r="F19" s="175"/>
      <c r="G19" s="175"/>
      <c r="H19" s="175"/>
      <c r="I19" s="175"/>
      <c r="J19" s="175"/>
      <c r="K19" s="175"/>
    </row>
  </sheetData>
  <sheetProtection/>
  <mergeCells count="4">
    <mergeCell ref="G2:I2"/>
    <mergeCell ref="H6:I6"/>
    <mergeCell ref="B18:E18"/>
    <mergeCell ref="B19:K1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49"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view="pageBreakPreview" zoomScale="90" zoomScaleNormal="80" zoomScaleSheetLayoutView="90" zoomScalePageLayoutView="85" workbookViewId="0" topLeftCell="A1">
      <selection activeCell="I30" sqref="I30"/>
    </sheetView>
  </sheetViews>
  <sheetFormatPr defaultColWidth="9.00390625" defaultRowHeight="12.75"/>
  <cols>
    <col min="1" max="1" width="5.375" style="55" customWidth="1"/>
    <col min="2" max="2" width="17.875" style="55" customWidth="1"/>
    <col min="3" max="3" width="16.25390625" style="55" customWidth="1"/>
    <col min="4" max="4" width="35.8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11</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SUM(N11:N12)</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567</v>
      </c>
      <c r="N10" s="5" t="s">
        <v>568</v>
      </c>
    </row>
    <row r="11" spans="1:14" ht="60">
      <c r="A11" s="39" t="s">
        <v>1</v>
      </c>
      <c r="B11" s="102" t="s">
        <v>320</v>
      </c>
      <c r="C11" s="102" t="s">
        <v>321</v>
      </c>
      <c r="D11" s="99" t="s">
        <v>322</v>
      </c>
      <c r="E11" s="109">
        <v>27000</v>
      </c>
      <c r="F11" s="40" t="s">
        <v>52</v>
      </c>
      <c r="G11" s="41" t="s">
        <v>178</v>
      </c>
      <c r="H11" s="41"/>
      <c r="I11" s="41"/>
      <c r="J11" s="42"/>
      <c r="K11" s="41"/>
      <c r="L11" s="41" t="str">
        <f>IF(K11=0,"0,00",IF(K11&gt;0,ROUND(E11/K11,2)))</f>
        <v>0,00</v>
      </c>
      <c r="M11" s="41"/>
      <c r="N11" s="43">
        <f>ROUND(L11*ROUND(M11,2),2)</f>
        <v>0</v>
      </c>
    </row>
    <row r="12" spans="1:14" ht="60">
      <c r="A12" s="39" t="s">
        <v>2</v>
      </c>
      <c r="B12" s="102" t="s">
        <v>320</v>
      </c>
      <c r="C12" s="102" t="s">
        <v>323</v>
      </c>
      <c r="D12" s="99" t="s">
        <v>322</v>
      </c>
      <c r="E12" s="109">
        <v>45000</v>
      </c>
      <c r="F12" s="40" t="s">
        <v>52</v>
      </c>
      <c r="G12" s="41" t="s">
        <v>51</v>
      </c>
      <c r="H12" s="41"/>
      <c r="I12" s="41"/>
      <c r="J12" s="42"/>
      <c r="K12" s="41"/>
      <c r="L12" s="41" t="str">
        <f>IF(K12=0,"0,00",IF(K12&gt;0,ROUND(E12/K12,2)))</f>
        <v>0,00</v>
      </c>
      <c r="M12" s="41"/>
      <c r="N12" s="43">
        <f>ROUND(L12*ROUND(M12,2),2)</f>
        <v>0</v>
      </c>
    </row>
    <row r="13" spans="2:5" ht="15">
      <c r="B13" s="204" t="s">
        <v>71</v>
      </c>
      <c r="C13" s="204"/>
      <c r="D13" s="204"/>
      <c r="E13" s="204"/>
    </row>
    <row r="14" spans="2:11" ht="19.5" customHeight="1">
      <c r="B14" s="175" t="s">
        <v>570</v>
      </c>
      <c r="C14" s="175"/>
      <c r="D14" s="175"/>
      <c r="E14" s="175"/>
      <c r="F14" s="175"/>
      <c r="G14" s="175"/>
      <c r="H14" s="175"/>
      <c r="I14" s="175"/>
      <c r="J14" s="175"/>
      <c r="K14" s="175"/>
    </row>
  </sheetData>
  <sheetProtection/>
  <mergeCells count="4">
    <mergeCell ref="G2:I2"/>
    <mergeCell ref="H6:I6"/>
    <mergeCell ref="B13:E13"/>
    <mergeCell ref="B14:K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view="pageBreakPreview" zoomScale="90" zoomScaleNormal="80" zoomScaleSheetLayoutView="90" zoomScalePageLayoutView="85" workbookViewId="0" topLeftCell="A1">
      <selection activeCell="J30" sqref="J30"/>
    </sheetView>
  </sheetViews>
  <sheetFormatPr defaultColWidth="9.00390625" defaultRowHeight="12.75"/>
  <cols>
    <col min="1" max="1" width="5.375" style="55" customWidth="1"/>
    <col min="2" max="2" width="17.875" style="55" customWidth="1"/>
    <col min="3" max="3" width="16.125" style="55" customWidth="1"/>
    <col min="4" max="4" width="32.7539062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12</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SUM(N11:N12)</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567</v>
      </c>
      <c r="N10" s="5" t="s">
        <v>568</v>
      </c>
    </row>
    <row r="11" spans="1:14" ht="45">
      <c r="A11" s="39" t="s">
        <v>1</v>
      </c>
      <c r="B11" s="60" t="s">
        <v>324</v>
      </c>
      <c r="C11" s="60" t="s">
        <v>325</v>
      </c>
      <c r="D11" s="60" t="s">
        <v>326</v>
      </c>
      <c r="E11" s="61">
        <v>1400</v>
      </c>
      <c r="F11" s="40" t="s">
        <v>52</v>
      </c>
      <c r="G11" s="41" t="s">
        <v>51</v>
      </c>
      <c r="H11" s="41"/>
      <c r="I11" s="41"/>
      <c r="J11" s="42"/>
      <c r="K11" s="41"/>
      <c r="L11" s="41" t="str">
        <f>IF(K11=0,"0,00",IF(K11&gt;0,ROUND(E11/K11,2)))</f>
        <v>0,00</v>
      </c>
      <c r="M11" s="41"/>
      <c r="N11" s="43">
        <f>ROUND(L11*ROUND(M11,2),2)</f>
        <v>0</v>
      </c>
    </row>
    <row r="12" spans="1:14" ht="45">
      <c r="A12" s="39" t="s">
        <v>2</v>
      </c>
      <c r="B12" s="60" t="s">
        <v>324</v>
      </c>
      <c r="C12" s="60" t="s">
        <v>153</v>
      </c>
      <c r="D12" s="60" t="s">
        <v>326</v>
      </c>
      <c r="E12" s="66">
        <v>1400</v>
      </c>
      <c r="F12" s="40" t="s">
        <v>52</v>
      </c>
      <c r="G12" s="41" t="s">
        <v>51</v>
      </c>
      <c r="H12" s="41"/>
      <c r="I12" s="41"/>
      <c r="J12" s="42"/>
      <c r="K12" s="41"/>
      <c r="L12" s="41" t="str">
        <f>IF(K12=0,"0,00",IF(K12&gt;0,ROUND(E12/K12,2)))</f>
        <v>0,00</v>
      </c>
      <c r="M12" s="41"/>
      <c r="N12" s="43">
        <f>ROUND(L12*ROUND(M12,2),2)</f>
        <v>0</v>
      </c>
    </row>
    <row r="13" spans="2:5" ht="15">
      <c r="B13" s="204" t="s">
        <v>71</v>
      </c>
      <c r="C13" s="204"/>
      <c r="D13" s="204"/>
      <c r="E13" s="204"/>
    </row>
    <row r="14" spans="2:11" ht="19.5" customHeight="1">
      <c r="B14" s="175" t="s">
        <v>570</v>
      </c>
      <c r="C14" s="175"/>
      <c r="D14" s="175"/>
      <c r="E14" s="175"/>
      <c r="F14" s="175"/>
      <c r="G14" s="175"/>
      <c r="H14" s="175"/>
      <c r="I14" s="175"/>
      <c r="J14" s="175"/>
      <c r="K14" s="175"/>
    </row>
  </sheetData>
  <sheetProtection/>
  <mergeCells count="4">
    <mergeCell ref="G2:I2"/>
    <mergeCell ref="H6:I6"/>
    <mergeCell ref="B13:E13"/>
    <mergeCell ref="B14:K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1499900072813034"/>
    <pageSetUpPr fitToPage="1"/>
  </sheetPr>
  <dimension ref="A1:T24"/>
  <sheetViews>
    <sheetView showGridLines="0" view="pageBreakPreview" zoomScale="80" zoomScaleNormal="80" zoomScaleSheetLayoutView="80" zoomScalePageLayoutView="85" workbookViewId="0" topLeftCell="A13">
      <selection activeCell="M27" sqref="M27"/>
    </sheetView>
  </sheetViews>
  <sheetFormatPr defaultColWidth="9.00390625" defaultRowHeight="12.75"/>
  <cols>
    <col min="1" max="1" width="5.375" style="55" customWidth="1"/>
    <col min="2" max="2" width="25.75390625" style="55" customWidth="1"/>
    <col min="3" max="3" width="25.25390625" style="55" customWidth="1"/>
    <col min="4" max="4" width="20.2539062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13</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SUM(N11:N23)</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583</v>
      </c>
      <c r="I10" s="5" t="str">
        <f>B10</f>
        <v>Skład</v>
      </c>
      <c r="J10" s="5" t="s">
        <v>122</v>
      </c>
      <c r="K10" s="5" t="s">
        <v>27</v>
      </c>
      <c r="L10" s="5" t="s">
        <v>28</v>
      </c>
      <c r="M10" s="5" t="s">
        <v>567</v>
      </c>
      <c r="N10" s="5" t="s">
        <v>568</v>
      </c>
    </row>
    <row r="11" spans="1:14" ht="45">
      <c r="A11" s="39" t="s">
        <v>1</v>
      </c>
      <c r="B11" s="64" t="s">
        <v>327</v>
      </c>
      <c r="C11" s="64" t="s">
        <v>173</v>
      </c>
      <c r="D11" s="64" t="s">
        <v>170</v>
      </c>
      <c r="E11" s="66">
        <v>750</v>
      </c>
      <c r="F11" s="40" t="s">
        <v>52</v>
      </c>
      <c r="G11" s="41" t="s">
        <v>51</v>
      </c>
      <c r="H11" s="41"/>
      <c r="I11" s="41"/>
      <c r="J11" s="42"/>
      <c r="K11" s="41"/>
      <c r="L11" s="41" t="str">
        <f>IF(K11=0,"0,00",IF(K11&gt;0,ROUND(E11/K11,2)))</f>
        <v>0,00</v>
      </c>
      <c r="M11" s="41"/>
      <c r="N11" s="43">
        <f>ROUND(L11*ROUND(M11,2),2)</f>
        <v>0</v>
      </c>
    </row>
    <row r="12" spans="1:14" ht="45">
      <c r="A12" s="39" t="s">
        <v>2</v>
      </c>
      <c r="B12" s="110" t="s">
        <v>328</v>
      </c>
      <c r="C12" s="110" t="s">
        <v>329</v>
      </c>
      <c r="D12" s="111" t="s">
        <v>170</v>
      </c>
      <c r="E12" s="61">
        <v>1500</v>
      </c>
      <c r="F12" s="40" t="s">
        <v>52</v>
      </c>
      <c r="G12" s="41" t="s">
        <v>51</v>
      </c>
      <c r="H12" s="41"/>
      <c r="I12" s="41"/>
      <c r="J12" s="42"/>
      <c r="K12" s="41"/>
      <c r="L12" s="41" t="str">
        <f>IF(K12=0,"0,00",IF(K12&gt;0,ROUND(E12/K12,2)))</f>
        <v>0,00</v>
      </c>
      <c r="M12" s="41"/>
      <c r="N12" s="43">
        <f>ROUND(L12*ROUND(M12,2),2)</f>
        <v>0</v>
      </c>
    </row>
    <row r="13" spans="1:14" ht="45">
      <c r="A13" s="39" t="s">
        <v>3</v>
      </c>
      <c r="B13" s="112" t="s">
        <v>330</v>
      </c>
      <c r="C13" s="112" t="s">
        <v>331</v>
      </c>
      <c r="D13" s="112" t="s">
        <v>170</v>
      </c>
      <c r="E13" s="66">
        <v>43200</v>
      </c>
      <c r="F13" s="40" t="s">
        <v>52</v>
      </c>
      <c r="G13" s="41" t="s">
        <v>51</v>
      </c>
      <c r="H13" s="41"/>
      <c r="I13" s="41"/>
      <c r="J13" s="42"/>
      <c r="K13" s="41"/>
      <c r="L13" s="41" t="str">
        <f aca="true" t="shared" si="0" ref="L13:L23">IF(K13=0,"0,00",IF(K13&gt;0,ROUND(E13/K13,2)))</f>
        <v>0,00</v>
      </c>
      <c r="M13" s="41"/>
      <c r="N13" s="43">
        <f aca="true" t="shared" si="1" ref="N13:N23">ROUND(L13*ROUND(M13,2),2)</f>
        <v>0</v>
      </c>
    </row>
    <row r="14" spans="1:14" ht="45">
      <c r="A14" s="39" t="s">
        <v>4</v>
      </c>
      <c r="B14" s="113" t="s">
        <v>332</v>
      </c>
      <c r="C14" s="112" t="s">
        <v>262</v>
      </c>
      <c r="D14" s="113" t="s">
        <v>170</v>
      </c>
      <c r="E14" s="66">
        <v>10500</v>
      </c>
      <c r="F14" s="40" t="s">
        <v>52</v>
      </c>
      <c r="G14" s="41" t="s">
        <v>51</v>
      </c>
      <c r="H14" s="41"/>
      <c r="I14" s="41"/>
      <c r="J14" s="42"/>
      <c r="K14" s="41"/>
      <c r="L14" s="41" t="str">
        <f t="shared" si="0"/>
        <v>0,00</v>
      </c>
      <c r="M14" s="41"/>
      <c r="N14" s="43">
        <f t="shared" si="1"/>
        <v>0</v>
      </c>
    </row>
    <row r="15" spans="1:14" ht="45">
      <c r="A15" s="39" t="s">
        <v>29</v>
      </c>
      <c r="B15" s="89" t="s">
        <v>333</v>
      </c>
      <c r="C15" s="89" t="s">
        <v>334</v>
      </c>
      <c r="D15" s="111" t="s">
        <v>335</v>
      </c>
      <c r="E15" s="66">
        <v>450</v>
      </c>
      <c r="F15" s="40" t="s">
        <v>52</v>
      </c>
      <c r="G15" s="41" t="s">
        <v>51</v>
      </c>
      <c r="H15" s="41"/>
      <c r="I15" s="41"/>
      <c r="J15" s="42"/>
      <c r="K15" s="41"/>
      <c r="L15" s="41" t="str">
        <f t="shared" si="0"/>
        <v>0,00</v>
      </c>
      <c r="M15" s="41"/>
      <c r="N15" s="43">
        <f t="shared" si="1"/>
        <v>0</v>
      </c>
    </row>
    <row r="16" spans="1:14" ht="154.5" customHeight="1">
      <c r="A16" s="39" t="s">
        <v>33</v>
      </c>
      <c r="B16" s="85" t="s">
        <v>336</v>
      </c>
      <c r="C16" s="89" t="s">
        <v>337</v>
      </c>
      <c r="D16" s="85" t="s">
        <v>338</v>
      </c>
      <c r="E16" s="114">
        <v>360</v>
      </c>
      <c r="F16" s="40" t="s">
        <v>52</v>
      </c>
      <c r="G16" s="41" t="s">
        <v>51</v>
      </c>
      <c r="H16" s="41"/>
      <c r="I16" s="41"/>
      <c r="J16" s="42"/>
      <c r="K16" s="41"/>
      <c r="L16" s="41" t="str">
        <f t="shared" si="0"/>
        <v>0,00</v>
      </c>
      <c r="M16" s="41"/>
      <c r="N16" s="43">
        <f t="shared" si="1"/>
        <v>0</v>
      </c>
    </row>
    <row r="17" spans="1:14" ht="60">
      <c r="A17" s="39" t="s">
        <v>5</v>
      </c>
      <c r="B17" s="60" t="s">
        <v>339</v>
      </c>
      <c r="C17" s="64" t="s">
        <v>340</v>
      </c>
      <c r="D17" s="60" t="s">
        <v>341</v>
      </c>
      <c r="E17" s="66">
        <v>4320</v>
      </c>
      <c r="F17" s="40" t="s">
        <v>52</v>
      </c>
      <c r="G17" s="41" t="s">
        <v>51</v>
      </c>
      <c r="H17" s="41"/>
      <c r="I17" s="41"/>
      <c r="J17" s="42"/>
      <c r="K17" s="41"/>
      <c r="L17" s="41" t="str">
        <f t="shared" si="0"/>
        <v>0,00</v>
      </c>
      <c r="M17" s="41"/>
      <c r="N17" s="43">
        <f t="shared" si="1"/>
        <v>0</v>
      </c>
    </row>
    <row r="18" spans="1:14" ht="45">
      <c r="A18" s="39" t="s">
        <v>6</v>
      </c>
      <c r="B18" s="63" t="s">
        <v>342</v>
      </c>
      <c r="C18" s="63" t="s">
        <v>343</v>
      </c>
      <c r="D18" s="63" t="s">
        <v>161</v>
      </c>
      <c r="E18" s="66">
        <v>300</v>
      </c>
      <c r="F18" s="40" t="s">
        <v>52</v>
      </c>
      <c r="G18" s="41" t="s">
        <v>51</v>
      </c>
      <c r="H18" s="41"/>
      <c r="I18" s="41"/>
      <c r="J18" s="42"/>
      <c r="K18" s="41"/>
      <c r="L18" s="41" t="str">
        <f t="shared" si="0"/>
        <v>0,00</v>
      </c>
      <c r="M18" s="41"/>
      <c r="N18" s="43">
        <f t="shared" si="1"/>
        <v>0</v>
      </c>
    </row>
    <row r="19" spans="1:14" ht="45">
      <c r="A19" s="39" t="s">
        <v>53</v>
      </c>
      <c r="B19" s="85" t="s">
        <v>344</v>
      </c>
      <c r="C19" s="85" t="s">
        <v>345</v>
      </c>
      <c r="D19" s="85" t="s">
        <v>346</v>
      </c>
      <c r="E19" s="66">
        <v>2160</v>
      </c>
      <c r="F19" s="40" t="s">
        <v>52</v>
      </c>
      <c r="G19" s="41" t="s">
        <v>51</v>
      </c>
      <c r="H19" s="41"/>
      <c r="I19" s="41"/>
      <c r="J19" s="42"/>
      <c r="K19" s="41"/>
      <c r="L19" s="41" t="str">
        <f t="shared" si="0"/>
        <v>0,00</v>
      </c>
      <c r="M19" s="41"/>
      <c r="N19" s="43">
        <f t="shared" si="1"/>
        <v>0</v>
      </c>
    </row>
    <row r="20" spans="1:14" ht="45">
      <c r="A20" s="39" t="s">
        <v>63</v>
      </c>
      <c r="B20" s="115" t="s">
        <v>347</v>
      </c>
      <c r="C20" s="115" t="s">
        <v>237</v>
      </c>
      <c r="D20" s="115" t="s">
        <v>170</v>
      </c>
      <c r="E20" s="66">
        <v>43200</v>
      </c>
      <c r="F20" s="40" t="s">
        <v>52</v>
      </c>
      <c r="G20" s="41" t="s">
        <v>51</v>
      </c>
      <c r="H20" s="41"/>
      <c r="I20" s="41"/>
      <c r="J20" s="42"/>
      <c r="K20" s="41"/>
      <c r="L20" s="41" t="str">
        <f t="shared" si="0"/>
        <v>0,00</v>
      </c>
      <c r="M20" s="41"/>
      <c r="N20" s="43">
        <f t="shared" si="1"/>
        <v>0</v>
      </c>
    </row>
    <row r="21" spans="1:14" ht="45">
      <c r="A21" s="39" t="s">
        <v>64</v>
      </c>
      <c r="B21" s="85" t="s">
        <v>348</v>
      </c>
      <c r="C21" s="85" t="s">
        <v>243</v>
      </c>
      <c r="D21" s="64" t="s">
        <v>170</v>
      </c>
      <c r="E21" s="66">
        <v>1300</v>
      </c>
      <c r="F21" s="40" t="s">
        <v>52</v>
      </c>
      <c r="G21" s="41" t="s">
        <v>51</v>
      </c>
      <c r="H21" s="41"/>
      <c r="I21" s="41"/>
      <c r="J21" s="42"/>
      <c r="K21" s="41"/>
      <c r="L21" s="41" t="str">
        <f t="shared" si="0"/>
        <v>0,00</v>
      </c>
      <c r="M21" s="41"/>
      <c r="N21" s="43">
        <f t="shared" si="1"/>
        <v>0</v>
      </c>
    </row>
    <row r="22" spans="1:14" ht="60">
      <c r="A22" s="39" t="s">
        <v>126</v>
      </c>
      <c r="B22" s="116" t="s">
        <v>349</v>
      </c>
      <c r="C22" s="116" t="s">
        <v>350</v>
      </c>
      <c r="D22" s="116" t="s">
        <v>351</v>
      </c>
      <c r="E22" s="92">
        <v>200</v>
      </c>
      <c r="F22" s="40" t="s">
        <v>52</v>
      </c>
      <c r="G22" s="41" t="s">
        <v>51</v>
      </c>
      <c r="H22" s="41"/>
      <c r="I22" s="41"/>
      <c r="J22" s="42"/>
      <c r="K22" s="41"/>
      <c r="L22" s="41" t="str">
        <f t="shared" si="0"/>
        <v>0,00</v>
      </c>
      <c r="M22" s="41"/>
      <c r="N22" s="43">
        <f t="shared" si="1"/>
        <v>0</v>
      </c>
    </row>
    <row r="23" spans="1:14" ht="60">
      <c r="A23" s="39" t="s">
        <v>127</v>
      </c>
      <c r="B23" s="117" t="s">
        <v>352</v>
      </c>
      <c r="C23" s="118" t="s">
        <v>353</v>
      </c>
      <c r="D23" s="117" t="s">
        <v>354</v>
      </c>
      <c r="E23" s="119">
        <v>40</v>
      </c>
      <c r="F23" s="40" t="s">
        <v>584</v>
      </c>
      <c r="G23" s="41" t="s">
        <v>51</v>
      </c>
      <c r="H23" s="41"/>
      <c r="I23" s="41"/>
      <c r="J23" s="42"/>
      <c r="K23" s="41"/>
      <c r="L23" s="41" t="str">
        <f t="shared" si="0"/>
        <v>0,00</v>
      </c>
      <c r="M23" s="41"/>
      <c r="N23" s="43">
        <f t="shared" si="1"/>
        <v>0</v>
      </c>
    </row>
    <row r="24" spans="2:11" ht="19.5" customHeight="1">
      <c r="B24" s="175" t="s">
        <v>570</v>
      </c>
      <c r="C24" s="175"/>
      <c r="D24" s="175"/>
      <c r="E24" s="175"/>
      <c r="F24" s="175"/>
      <c r="G24" s="175"/>
      <c r="H24" s="175"/>
      <c r="I24" s="175"/>
      <c r="J24" s="175"/>
      <c r="K24" s="175"/>
    </row>
  </sheetData>
  <sheetProtection/>
  <mergeCells count="3">
    <mergeCell ref="G2:I2"/>
    <mergeCell ref="H6:I6"/>
    <mergeCell ref="B24:K2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J35" sqref="J35"/>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14</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SUM(N11:N11)</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567</v>
      </c>
      <c r="N10" s="5" t="s">
        <v>568</v>
      </c>
    </row>
    <row r="11" spans="1:14" ht="60" customHeight="1">
      <c r="A11" s="39" t="s">
        <v>1</v>
      </c>
      <c r="B11" s="64" t="s">
        <v>355</v>
      </c>
      <c r="C11" s="64" t="s">
        <v>356</v>
      </c>
      <c r="D11" s="64" t="s">
        <v>357</v>
      </c>
      <c r="E11" s="61">
        <v>130</v>
      </c>
      <c r="F11" s="40" t="s">
        <v>52</v>
      </c>
      <c r="G11" s="41" t="s">
        <v>69</v>
      </c>
      <c r="H11" s="41"/>
      <c r="I11" s="41"/>
      <c r="J11" s="42"/>
      <c r="K11" s="41"/>
      <c r="L11" s="41" t="str">
        <f>IF(K11=0,"0,00",IF(K11&gt;0,ROUND(E11/K11,2)))</f>
        <v>0,00</v>
      </c>
      <c r="M11" s="41"/>
      <c r="N11" s="43">
        <f>ROUND(L11*ROUND(M11,2),2)</f>
        <v>0</v>
      </c>
    </row>
    <row r="12" spans="2:11" ht="19.5" customHeight="1">
      <c r="B12" s="175" t="s">
        <v>570</v>
      </c>
      <c r="C12" s="175"/>
      <c r="D12" s="175"/>
      <c r="E12" s="175"/>
      <c r="F12" s="175"/>
      <c r="G12" s="175"/>
      <c r="H12" s="175"/>
      <c r="I12" s="175"/>
      <c r="J12" s="175"/>
      <c r="K12" s="175"/>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K32" sqref="K32"/>
    </sheetView>
  </sheetViews>
  <sheetFormatPr defaultColWidth="9.00390625" defaultRowHeight="12.75"/>
  <cols>
    <col min="1" max="1" width="5.375" style="55" customWidth="1"/>
    <col min="2" max="2" width="17.875" style="55" customWidth="1"/>
    <col min="3" max="3" width="19.625" style="55" customWidth="1"/>
    <col min="4" max="4" width="28.12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15</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SUM(N11:N11)</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567</v>
      </c>
      <c r="N10" s="5" t="s">
        <v>568</v>
      </c>
    </row>
    <row r="11" spans="1:14" ht="45">
      <c r="A11" s="39" t="s">
        <v>1</v>
      </c>
      <c r="B11" s="102" t="s">
        <v>358</v>
      </c>
      <c r="C11" s="102" t="s">
        <v>266</v>
      </c>
      <c r="D11" s="120" t="s">
        <v>359</v>
      </c>
      <c r="E11" s="61">
        <v>13200</v>
      </c>
      <c r="F11" s="40" t="s">
        <v>52</v>
      </c>
      <c r="G11" s="41" t="s">
        <v>51</v>
      </c>
      <c r="H11" s="41"/>
      <c r="I11" s="41"/>
      <c r="J11" s="42"/>
      <c r="K11" s="41"/>
      <c r="L11" s="41" t="str">
        <f>IF(K11=0,"0,00",IF(K11&gt;0,ROUND(E11/K11,2)))</f>
        <v>0,00</v>
      </c>
      <c r="M11" s="41"/>
      <c r="N11" s="43">
        <f>ROUND(L11*ROUND(M11,2),2)</f>
        <v>0</v>
      </c>
    </row>
    <row r="12" spans="2:11" ht="19.5" customHeight="1">
      <c r="B12" s="175" t="s">
        <v>570</v>
      </c>
      <c r="C12" s="175"/>
      <c r="D12" s="175"/>
      <c r="E12" s="175"/>
      <c r="F12" s="175"/>
      <c r="G12" s="175"/>
      <c r="H12" s="175"/>
      <c r="I12" s="175"/>
      <c r="J12" s="175"/>
      <c r="K12" s="175"/>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1"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E11" sqref="E11"/>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16</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SUM(N11:N11)</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567</v>
      </c>
      <c r="N10" s="5" t="s">
        <v>568</v>
      </c>
    </row>
    <row r="11" spans="1:14" ht="45">
      <c r="A11" s="39" t="s">
        <v>1</v>
      </c>
      <c r="B11" s="110" t="s">
        <v>360</v>
      </c>
      <c r="C11" s="111" t="s">
        <v>361</v>
      </c>
      <c r="D11" s="111" t="s">
        <v>362</v>
      </c>
      <c r="E11" s="66">
        <v>46000</v>
      </c>
      <c r="F11" s="40" t="s">
        <v>52</v>
      </c>
      <c r="G11" s="41" t="s">
        <v>51</v>
      </c>
      <c r="H11" s="41"/>
      <c r="I11" s="41"/>
      <c r="J11" s="42"/>
      <c r="K11" s="41"/>
      <c r="L11" s="41" t="str">
        <f>IF(K11=0,"0,00",IF(K11&gt;0,ROUND(E11/K11,2)))</f>
        <v>0,00</v>
      </c>
      <c r="M11" s="41"/>
      <c r="N11" s="43">
        <f>ROUND(L11*ROUND(M11,2),2)</f>
        <v>0</v>
      </c>
    </row>
    <row r="12" spans="2:11" ht="19.5" customHeight="1">
      <c r="B12" s="175" t="s">
        <v>570</v>
      </c>
      <c r="C12" s="175"/>
      <c r="D12" s="175"/>
      <c r="E12" s="175"/>
      <c r="F12" s="175"/>
      <c r="G12" s="175"/>
      <c r="H12" s="175"/>
      <c r="I12" s="175"/>
      <c r="J12" s="175"/>
      <c r="K12" s="175"/>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1499900072813034"/>
    <pageSetUpPr fitToPage="1"/>
  </sheetPr>
  <dimension ref="A1:T16"/>
  <sheetViews>
    <sheetView showGridLines="0" view="pageBreakPreview" zoomScale="90" zoomScaleNormal="80" zoomScaleSheetLayoutView="90" zoomScalePageLayoutView="85" workbookViewId="0" topLeftCell="A1">
      <selection activeCell="K25" sqref="K25"/>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17</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SUM(N11:N14)</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567</v>
      </c>
      <c r="N10" s="5" t="s">
        <v>568</v>
      </c>
    </row>
    <row r="11" spans="1:14" ht="45">
      <c r="A11" s="39" t="s">
        <v>1</v>
      </c>
      <c r="B11" s="80" t="s">
        <v>363</v>
      </c>
      <c r="C11" s="80" t="s">
        <v>173</v>
      </c>
      <c r="D11" s="69" t="s">
        <v>170</v>
      </c>
      <c r="E11" s="71">
        <v>70200</v>
      </c>
      <c r="F11" s="40" t="s">
        <v>52</v>
      </c>
      <c r="G11" s="41" t="s">
        <v>51</v>
      </c>
      <c r="H11" s="41"/>
      <c r="I11" s="41"/>
      <c r="J11" s="42"/>
      <c r="K11" s="41"/>
      <c r="L11" s="41" t="str">
        <f>IF(K11=0,"0,00",IF(K11&gt;0,ROUND(E11/K11,2)))</f>
        <v>0,00</v>
      </c>
      <c r="M11" s="41"/>
      <c r="N11" s="43">
        <f>ROUND(L11*ROUND(M11,2),2)</f>
        <v>0</v>
      </c>
    </row>
    <row r="12" spans="1:14" ht="45">
      <c r="A12" s="39" t="s">
        <v>2</v>
      </c>
      <c r="B12" s="80" t="s">
        <v>363</v>
      </c>
      <c r="C12" s="80" t="s">
        <v>325</v>
      </c>
      <c r="D12" s="69" t="s">
        <v>170</v>
      </c>
      <c r="E12" s="71">
        <v>2800</v>
      </c>
      <c r="F12" s="40" t="s">
        <v>52</v>
      </c>
      <c r="G12" s="41" t="s">
        <v>51</v>
      </c>
      <c r="H12" s="41"/>
      <c r="I12" s="41"/>
      <c r="J12" s="42"/>
      <c r="K12" s="41"/>
      <c r="L12" s="41" t="str">
        <f>IF(K12=0,"0,00",IF(K12&gt;0,ROUND(E12/K12,2)))</f>
        <v>0,00</v>
      </c>
      <c r="M12" s="41"/>
      <c r="N12" s="43">
        <f>ROUND(L12*ROUND(M12,2),2)</f>
        <v>0</v>
      </c>
    </row>
    <row r="13" spans="1:14" ht="45">
      <c r="A13" s="39" t="s">
        <v>3</v>
      </c>
      <c r="B13" s="80" t="s">
        <v>364</v>
      </c>
      <c r="C13" s="80" t="s">
        <v>169</v>
      </c>
      <c r="D13" s="69" t="s">
        <v>170</v>
      </c>
      <c r="E13" s="71">
        <v>250</v>
      </c>
      <c r="F13" s="40" t="s">
        <v>52</v>
      </c>
      <c r="G13" s="41" t="s">
        <v>51</v>
      </c>
      <c r="H13" s="41"/>
      <c r="I13" s="41"/>
      <c r="J13" s="42"/>
      <c r="K13" s="41"/>
      <c r="L13" s="41" t="str">
        <f>IF(K13=0,"0,00",IF(K13&gt;0,ROUND(E13/K13,2)))</f>
        <v>0,00</v>
      </c>
      <c r="M13" s="41"/>
      <c r="N13" s="43">
        <f>ROUND(L13*ROUND(M13,2),2)</f>
        <v>0</v>
      </c>
    </row>
    <row r="14" spans="1:14" ht="45">
      <c r="A14" s="39" t="s">
        <v>4</v>
      </c>
      <c r="B14" s="80" t="s">
        <v>364</v>
      </c>
      <c r="C14" s="80" t="s">
        <v>365</v>
      </c>
      <c r="D14" s="80" t="s">
        <v>366</v>
      </c>
      <c r="E14" s="71">
        <v>43500</v>
      </c>
      <c r="F14" s="40" t="s">
        <v>52</v>
      </c>
      <c r="G14" s="41" t="s">
        <v>51</v>
      </c>
      <c r="H14" s="41"/>
      <c r="I14" s="41"/>
      <c r="J14" s="42"/>
      <c r="K14" s="41"/>
      <c r="L14" s="41" t="str">
        <f>IF(K14=0,"0,00",IF(K14&gt;0,ROUND(E14/K14,2)))</f>
        <v>0,00</v>
      </c>
      <c r="M14" s="41"/>
      <c r="N14" s="43">
        <f>ROUND(L14*ROUND(M14,2),2)</f>
        <v>0</v>
      </c>
    </row>
    <row r="15" spans="2:5" ht="15">
      <c r="B15" s="175" t="s">
        <v>290</v>
      </c>
      <c r="C15" s="175"/>
      <c r="D15" s="175"/>
      <c r="E15" s="175"/>
    </row>
    <row r="16" spans="2:11" ht="19.5" customHeight="1">
      <c r="B16" s="175" t="s">
        <v>570</v>
      </c>
      <c r="C16" s="175"/>
      <c r="D16" s="175"/>
      <c r="E16" s="175"/>
      <c r="F16" s="175"/>
      <c r="G16" s="175"/>
      <c r="H16" s="175"/>
      <c r="I16" s="175"/>
      <c r="J16" s="175"/>
      <c r="K16" s="175"/>
    </row>
  </sheetData>
  <sheetProtection/>
  <mergeCells count="4">
    <mergeCell ref="G2:I2"/>
    <mergeCell ref="H6:I6"/>
    <mergeCell ref="B15:E15"/>
    <mergeCell ref="B16:K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rgb="FFFFFF00"/>
  </sheetPr>
  <dimension ref="A1:A5"/>
  <sheetViews>
    <sheetView view="pageBreakPreview" zoomScale="90" zoomScaleSheetLayoutView="90" zoomScalePageLayoutView="0" workbookViewId="0" topLeftCell="A1">
      <selection activeCell="A6" sqref="A6"/>
    </sheetView>
  </sheetViews>
  <sheetFormatPr defaultColWidth="9.00390625" defaultRowHeight="12.75"/>
  <cols>
    <col min="1" max="1" width="89.875" style="0" customWidth="1"/>
  </cols>
  <sheetData>
    <row r="1" ht="18.75">
      <c r="A1" s="166" t="s">
        <v>573</v>
      </c>
    </row>
    <row r="2" ht="13.5" thickBot="1"/>
    <row r="3" ht="143.25" customHeight="1">
      <c r="A3" s="167" t="s">
        <v>574</v>
      </c>
    </row>
    <row r="4" ht="108.75" customHeight="1">
      <c r="A4" s="168" t="s">
        <v>575</v>
      </c>
    </row>
    <row r="5" ht="103.5" customHeight="1" thickBot="1">
      <c r="A5" s="169" t="s">
        <v>576</v>
      </c>
    </row>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H24" sqref="H24"/>
    </sheetView>
  </sheetViews>
  <sheetFormatPr defaultColWidth="9.00390625" defaultRowHeight="12.75"/>
  <cols>
    <col min="1" max="1" width="5.375" style="55" customWidth="1"/>
    <col min="2" max="2" width="17.875" style="55" customWidth="1"/>
    <col min="3" max="3" width="29.00390625" style="55" customWidth="1"/>
    <col min="4" max="4" width="22.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18</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SUM(N11:N11)</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567</v>
      </c>
      <c r="N10" s="5" t="s">
        <v>568</v>
      </c>
    </row>
    <row r="11" spans="1:14" ht="75">
      <c r="A11" s="39" t="s">
        <v>1</v>
      </c>
      <c r="B11" s="121" t="s">
        <v>367</v>
      </c>
      <c r="C11" s="121" t="s">
        <v>368</v>
      </c>
      <c r="D11" s="121" t="s">
        <v>369</v>
      </c>
      <c r="E11" s="66">
        <v>2500</v>
      </c>
      <c r="F11" s="40" t="s">
        <v>52</v>
      </c>
      <c r="G11" s="174" t="s">
        <v>591</v>
      </c>
      <c r="H11" s="41"/>
      <c r="I11" s="41"/>
      <c r="J11" s="42" t="s">
        <v>68</v>
      </c>
      <c r="K11" s="41"/>
      <c r="L11" s="41" t="str">
        <f>IF(K11=0,"0,00",IF(K11&gt;0,ROUND(E11/K11,2)))</f>
        <v>0,00</v>
      </c>
      <c r="M11" s="41"/>
      <c r="N11" s="43">
        <f>ROUND(L11*ROUND(M11,2),2)</f>
        <v>0</v>
      </c>
    </row>
    <row r="12" spans="2:11" ht="19.5" customHeight="1">
      <c r="B12" s="175" t="s">
        <v>570</v>
      </c>
      <c r="C12" s="175"/>
      <c r="D12" s="175"/>
      <c r="E12" s="175"/>
      <c r="F12" s="175"/>
      <c r="G12" s="175"/>
      <c r="H12" s="175"/>
      <c r="I12" s="175"/>
      <c r="J12" s="175"/>
      <c r="K12" s="175"/>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theme="0" tint="-0.1499900072813034"/>
    <pageSetUpPr fitToPage="1"/>
  </sheetPr>
  <dimension ref="A1:T25"/>
  <sheetViews>
    <sheetView showGridLines="0" view="pageBreakPreview" zoomScale="90" zoomScaleNormal="80" zoomScaleSheetLayoutView="90" zoomScalePageLayoutView="85" workbookViewId="0" topLeftCell="A1">
      <selection activeCell="H28" sqref="H28"/>
    </sheetView>
  </sheetViews>
  <sheetFormatPr defaultColWidth="9.00390625" defaultRowHeight="12.75"/>
  <cols>
    <col min="1" max="1" width="5.375" style="55" customWidth="1"/>
    <col min="2" max="2" width="25.625" style="55" customWidth="1"/>
    <col min="3" max="3" width="17.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19</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SUM(N11:N23)</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567</v>
      </c>
      <c r="N10" s="5" t="s">
        <v>568</v>
      </c>
    </row>
    <row r="11" spans="1:14" ht="45">
      <c r="A11" s="39" t="s">
        <v>1</v>
      </c>
      <c r="B11" s="85" t="s">
        <v>370</v>
      </c>
      <c r="C11" s="85" t="s">
        <v>371</v>
      </c>
      <c r="D11" s="122" t="s">
        <v>372</v>
      </c>
      <c r="E11" s="123">
        <v>110</v>
      </c>
      <c r="F11" s="40" t="s">
        <v>52</v>
      </c>
      <c r="G11" s="41" t="s">
        <v>51</v>
      </c>
      <c r="H11" s="41"/>
      <c r="I11" s="41"/>
      <c r="J11" s="42"/>
      <c r="K11" s="41"/>
      <c r="L11" s="41" t="str">
        <f>IF(K11=0,"0,00",IF(K11&gt;0,ROUND(E11/K11,2)))</f>
        <v>0,00</v>
      </c>
      <c r="M11" s="41"/>
      <c r="N11" s="43">
        <f>ROUND(L11*ROUND(M11,2),2)</f>
        <v>0</v>
      </c>
    </row>
    <row r="12" spans="1:14" ht="45">
      <c r="A12" s="39" t="s">
        <v>2</v>
      </c>
      <c r="B12" s="111" t="s">
        <v>373</v>
      </c>
      <c r="C12" s="111" t="s">
        <v>374</v>
      </c>
      <c r="D12" s="111" t="s">
        <v>375</v>
      </c>
      <c r="E12" s="124">
        <v>150000</v>
      </c>
      <c r="F12" s="40" t="s">
        <v>52</v>
      </c>
      <c r="G12" s="41" t="s">
        <v>51</v>
      </c>
      <c r="H12" s="41"/>
      <c r="I12" s="41"/>
      <c r="J12" s="42"/>
      <c r="K12" s="41"/>
      <c r="L12" s="41" t="str">
        <f aca="true" t="shared" si="0" ref="L12:L23">IF(K12=0,"0,00",IF(K12&gt;0,ROUND(E12/K12,2)))</f>
        <v>0,00</v>
      </c>
      <c r="M12" s="41"/>
      <c r="N12" s="43">
        <f aca="true" t="shared" si="1" ref="N12:N23">ROUND(L12*ROUND(M12,2),2)</f>
        <v>0</v>
      </c>
    </row>
    <row r="13" spans="1:14" ht="45">
      <c r="A13" s="39" t="s">
        <v>3</v>
      </c>
      <c r="B13" s="85" t="s">
        <v>376</v>
      </c>
      <c r="C13" s="85" t="s">
        <v>343</v>
      </c>
      <c r="D13" s="122" t="s">
        <v>170</v>
      </c>
      <c r="E13" s="123">
        <v>6000</v>
      </c>
      <c r="F13" s="40" t="s">
        <v>52</v>
      </c>
      <c r="G13" s="41" t="s">
        <v>51</v>
      </c>
      <c r="H13" s="41"/>
      <c r="I13" s="41"/>
      <c r="J13" s="42"/>
      <c r="K13" s="41"/>
      <c r="L13" s="41" t="str">
        <f t="shared" si="0"/>
        <v>0,00</v>
      </c>
      <c r="M13" s="41"/>
      <c r="N13" s="43">
        <f t="shared" si="1"/>
        <v>0</v>
      </c>
    </row>
    <row r="14" spans="1:14" ht="45">
      <c r="A14" s="39" t="s">
        <v>4</v>
      </c>
      <c r="B14" s="99" t="s">
        <v>376</v>
      </c>
      <c r="C14" s="99" t="s">
        <v>377</v>
      </c>
      <c r="D14" s="118" t="s">
        <v>378</v>
      </c>
      <c r="E14" s="109">
        <v>23400</v>
      </c>
      <c r="F14" s="40" t="s">
        <v>52</v>
      </c>
      <c r="G14" s="41" t="s">
        <v>51</v>
      </c>
      <c r="H14" s="41"/>
      <c r="I14" s="41"/>
      <c r="J14" s="42"/>
      <c r="K14" s="41"/>
      <c r="L14" s="41" t="str">
        <f t="shared" si="0"/>
        <v>0,00</v>
      </c>
      <c r="M14" s="41"/>
      <c r="N14" s="43">
        <f t="shared" si="1"/>
        <v>0</v>
      </c>
    </row>
    <row r="15" spans="1:14" ht="45">
      <c r="A15" s="39" t="s">
        <v>29</v>
      </c>
      <c r="B15" s="96" t="s">
        <v>379</v>
      </c>
      <c r="C15" s="96" t="s">
        <v>380</v>
      </c>
      <c r="D15" s="96" t="s">
        <v>381</v>
      </c>
      <c r="E15" s="109">
        <v>700</v>
      </c>
      <c r="F15" s="40" t="s">
        <v>52</v>
      </c>
      <c r="G15" s="41" t="s">
        <v>51</v>
      </c>
      <c r="H15" s="41"/>
      <c r="I15" s="41"/>
      <c r="J15" s="42"/>
      <c r="K15" s="41"/>
      <c r="L15" s="41" t="str">
        <f t="shared" si="0"/>
        <v>0,00</v>
      </c>
      <c r="M15" s="41"/>
      <c r="N15" s="43">
        <f t="shared" si="1"/>
        <v>0</v>
      </c>
    </row>
    <row r="16" spans="1:14" ht="45">
      <c r="A16" s="39" t="s">
        <v>33</v>
      </c>
      <c r="B16" s="69" t="s">
        <v>382</v>
      </c>
      <c r="C16" s="69" t="s">
        <v>383</v>
      </c>
      <c r="D16" s="125" t="s">
        <v>384</v>
      </c>
      <c r="E16" s="109">
        <v>700</v>
      </c>
      <c r="F16" s="40" t="s">
        <v>52</v>
      </c>
      <c r="G16" s="41" t="s">
        <v>51</v>
      </c>
      <c r="H16" s="41"/>
      <c r="I16" s="41"/>
      <c r="J16" s="42"/>
      <c r="K16" s="41"/>
      <c r="L16" s="41" t="str">
        <f t="shared" si="0"/>
        <v>0,00</v>
      </c>
      <c r="M16" s="41"/>
      <c r="N16" s="43">
        <f t="shared" si="1"/>
        <v>0</v>
      </c>
    </row>
    <row r="17" spans="1:14" ht="45">
      <c r="A17" s="39" t="s">
        <v>5</v>
      </c>
      <c r="B17" s="99" t="s">
        <v>385</v>
      </c>
      <c r="C17" s="99" t="s">
        <v>386</v>
      </c>
      <c r="D17" s="118" t="s">
        <v>387</v>
      </c>
      <c r="E17" s="109">
        <v>4500</v>
      </c>
      <c r="F17" s="40" t="s">
        <v>52</v>
      </c>
      <c r="G17" s="41" t="s">
        <v>51</v>
      </c>
      <c r="H17" s="41"/>
      <c r="I17" s="41"/>
      <c r="J17" s="42"/>
      <c r="K17" s="41"/>
      <c r="L17" s="41" t="str">
        <f t="shared" si="0"/>
        <v>0,00</v>
      </c>
      <c r="M17" s="41"/>
      <c r="N17" s="43">
        <f t="shared" si="1"/>
        <v>0</v>
      </c>
    </row>
    <row r="18" spans="1:14" ht="45">
      <c r="A18" s="39" t="s">
        <v>6</v>
      </c>
      <c r="B18" s="75" t="s">
        <v>388</v>
      </c>
      <c r="C18" s="75" t="s">
        <v>172</v>
      </c>
      <c r="D18" s="75" t="s">
        <v>170</v>
      </c>
      <c r="E18" s="109">
        <v>3000</v>
      </c>
      <c r="F18" s="40" t="s">
        <v>52</v>
      </c>
      <c r="G18" s="41" t="s">
        <v>51</v>
      </c>
      <c r="H18" s="41"/>
      <c r="I18" s="41"/>
      <c r="J18" s="42"/>
      <c r="K18" s="41"/>
      <c r="L18" s="41" t="str">
        <f t="shared" si="0"/>
        <v>0,00</v>
      </c>
      <c r="M18" s="41"/>
      <c r="N18" s="43">
        <f t="shared" si="1"/>
        <v>0</v>
      </c>
    </row>
    <row r="19" spans="1:14" ht="45">
      <c r="A19" s="39" t="s">
        <v>53</v>
      </c>
      <c r="B19" s="75" t="s">
        <v>388</v>
      </c>
      <c r="C19" s="75" t="s">
        <v>343</v>
      </c>
      <c r="D19" s="75" t="s">
        <v>170</v>
      </c>
      <c r="E19" s="109">
        <v>15000</v>
      </c>
      <c r="F19" s="40" t="s">
        <v>52</v>
      </c>
      <c r="G19" s="41" t="s">
        <v>51</v>
      </c>
      <c r="H19" s="41"/>
      <c r="I19" s="41"/>
      <c r="J19" s="42"/>
      <c r="K19" s="41"/>
      <c r="L19" s="41" t="str">
        <f t="shared" si="0"/>
        <v>0,00</v>
      </c>
      <c r="M19" s="41"/>
      <c r="N19" s="43">
        <f t="shared" si="1"/>
        <v>0</v>
      </c>
    </row>
    <row r="20" spans="1:14" ht="60">
      <c r="A20" s="39" t="s">
        <v>63</v>
      </c>
      <c r="B20" s="99" t="s">
        <v>389</v>
      </c>
      <c r="C20" s="99" t="s">
        <v>390</v>
      </c>
      <c r="D20" s="118" t="s">
        <v>391</v>
      </c>
      <c r="E20" s="109">
        <v>50000</v>
      </c>
      <c r="F20" s="40" t="s">
        <v>52</v>
      </c>
      <c r="G20" s="41" t="s">
        <v>51</v>
      </c>
      <c r="H20" s="41"/>
      <c r="I20" s="41"/>
      <c r="J20" s="42"/>
      <c r="K20" s="41"/>
      <c r="L20" s="41" t="str">
        <f t="shared" si="0"/>
        <v>0,00</v>
      </c>
      <c r="M20" s="41"/>
      <c r="N20" s="43">
        <f t="shared" si="1"/>
        <v>0</v>
      </c>
    </row>
    <row r="21" spans="1:14" ht="45">
      <c r="A21" s="39" t="s">
        <v>64</v>
      </c>
      <c r="B21" s="126" t="s">
        <v>392</v>
      </c>
      <c r="C21" s="99" t="s">
        <v>268</v>
      </c>
      <c r="D21" s="127" t="s">
        <v>393</v>
      </c>
      <c r="E21" s="109">
        <v>400</v>
      </c>
      <c r="F21" s="40" t="s">
        <v>52</v>
      </c>
      <c r="G21" s="41" t="s">
        <v>51</v>
      </c>
      <c r="H21" s="41"/>
      <c r="I21" s="41"/>
      <c r="J21" s="42"/>
      <c r="K21" s="41"/>
      <c r="L21" s="41" t="str">
        <f t="shared" si="0"/>
        <v>0,00</v>
      </c>
      <c r="M21" s="41"/>
      <c r="N21" s="43">
        <f t="shared" si="1"/>
        <v>0</v>
      </c>
    </row>
    <row r="22" spans="1:14" ht="45">
      <c r="A22" s="39" t="s">
        <v>126</v>
      </c>
      <c r="B22" s="118" t="s">
        <v>394</v>
      </c>
      <c r="C22" s="99" t="s">
        <v>173</v>
      </c>
      <c r="D22" s="99" t="s">
        <v>395</v>
      </c>
      <c r="E22" s="109">
        <v>12000</v>
      </c>
      <c r="F22" s="40" t="s">
        <v>52</v>
      </c>
      <c r="G22" s="41" t="s">
        <v>51</v>
      </c>
      <c r="H22" s="41"/>
      <c r="I22" s="41"/>
      <c r="J22" s="42"/>
      <c r="K22" s="41"/>
      <c r="L22" s="41" t="str">
        <f t="shared" si="0"/>
        <v>0,00</v>
      </c>
      <c r="M22" s="41"/>
      <c r="N22" s="43">
        <f t="shared" si="1"/>
        <v>0</v>
      </c>
    </row>
    <row r="23" spans="1:14" ht="45">
      <c r="A23" s="39" t="s">
        <v>127</v>
      </c>
      <c r="B23" s="118" t="s">
        <v>394</v>
      </c>
      <c r="C23" s="99" t="s">
        <v>169</v>
      </c>
      <c r="D23" s="69" t="s">
        <v>170</v>
      </c>
      <c r="E23" s="109">
        <v>2000</v>
      </c>
      <c r="F23" s="40" t="s">
        <v>52</v>
      </c>
      <c r="G23" s="41" t="s">
        <v>51</v>
      </c>
      <c r="H23" s="41"/>
      <c r="I23" s="41"/>
      <c r="J23" s="42"/>
      <c r="K23" s="41"/>
      <c r="L23" s="41" t="str">
        <f t="shared" si="0"/>
        <v>0,00</v>
      </c>
      <c r="M23" s="41"/>
      <c r="N23" s="43">
        <f t="shared" si="1"/>
        <v>0</v>
      </c>
    </row>
    <row r="24" spans="2:7" ht="20.25" customHeight="1">
      <c r="B24" s="204" t="s">
        <v>577</v>
      </c>
      <c r="C24" s="205"/>
      <c r="D24" s="205"/>
      <c r="E24" s="205"/>
      <c r="F24" s="205"/>
      <c r="G24" s="205"/>
    </row>
    <row r="25" spans="2:11" ht="43.5" customHeight="1">
      <c r="B25" s="175" t="s">
        <v>570</v>
      </c>
      <c r="C25" s="175"/>
      <c r="D25" s="175"/>
      <c r="E25" s="175"/>
      <c r="F25" s="175"/>
      <c r="G25" s="175"/>
      <c r="H25" s="175"/>
      <c r="I25" s="175"/>
      <c r="J25" s="175"/>
      <c r="K25" s="175"/>
    </row>
  </sheetData>
  <sheetProtection/>
  <mergeCells count="4">
    <mergeCell ref="G2:I2"/>
    <mergeCell ref="H6:I6"/>
    <mergeCell ref="B25:K25"/>
    <mergeCell ref="B24:G2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tabColor theme="0" tint="-0.1499900072813034"/>
    <pageSetUpPr fitToPage="1"/>
  </sheetPr>
  <dimension ref="A1:T15"/>
  <sheetViews>
    <sheetView showGridLines="0" view="pageBreakPreview" zoomScale="90" zoomScaleNormal="80" zoomScaleSheetLayoutView="90" zoomScalePageLayoutView="85" workbookViewId="0" topLeftCell="A1">
      <selection activeCell="L30" sqref="L30"/>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20</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SUM(N11:N13)</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567</v>
      </c>
      <c r="N10" s="5" t="s">
        <v>568</v>
      </c>
    </row>
    <row r="11" spans="1:14" ht="45">
      <c r="A11" s="39" t="s">
        <v>1</v>
      </c>
      <c r="B11" s="60" t="s">
        <v>396</v>
      </c>
      <c r="C11" s="60" t="s">
        <v>397</v>
      </c>
      <c r="D11" s="60" t="s">
        <v>398</v>
      </c>
      <c r="E11" s="66">
        <v>10</v>
      </c>
      <c r="F11" s="40" t="s">
        <v>52</v>
      </c>
      <c r="G11" s="41" t="s">
        <v>51</v>
      </c>
      <c r="H11" s="41"/>
      <c r="I11" s="41"/>
      <c r="J11" s="42"/>
      <c r="K11" s="41"/>
      <c r="L11" s="41" t="str">
        <f>IF(K11=0,"0,00",IF(K11&gt;0,ROUND(E11/K11,2)))</f>
        <v>0,00</v>
      </c>
      <c r="M11" s="41"/>
      <c r="N11" s="43">
        <f>ROUND(L11*ROUND(M11,2),2)</f>
        <v>0</v>
      </c>
    </row>
    <row r="12" spans="1:14" ht="45">
      <c r="A12" s="39" t="s">
        <v>2</v>
      </c>
      <c r="B12" s="60" t="s">
        <v>396</v>
      </c>
      <c r="C12" s="60" t="s">
        <v>399</v>
      </c>
      <c r="D12" s="60" t="s">
        <v>398</v>
      </c>
      <c r="E12" s="66">
        <v>200</v>
      </c>
      <c r="F12" s="40" t="s">
        <v>52</v>
      </c>
      <c r="G12" s="41" t="s">
        <v>51</v>
      </c>
      <c r="H12" s="41"/>
      <c r="I12" s="41"/>
      <c r="J12" s="42"/>
      <c r="K12" s="41"/>
      <c r="L12" s="41" t="str">
        <f>IF(K12=0,"0,00",IF(K12&gt;0,ROUND(E12/K12,2)))</f>
        <v>0,00</v>
      </c>
      <c r="M12" s="41"/>
      <c r="N12" s="43">
        <f>ROUND(L12*ROUND(M12,2),2)</f>
        <v>0</v>
      </c>
    </row>
    <row r="13" spans="1:14" ht="45">
      <c r="A13" s="39" t="s">
        <v>3</v>
      </c>
      <c r="B13" s="60" t="s">
        <v>396</v>
      </c>
      <c r="C13" s="60" t="s">
        <v>400</v>
      </c>
      <c r="D13" s="60" t="s">
        <v>398</v>
      </c>
      <c r="E13" s="66">
        <v>10</v>
      </c>
      <c r="F13" s="40" t="s">
        <v>52</v>
      </c>
      <c r="G13" s="41" t="s">
        <v>51</v>
      </c>
      <c r="H13" s="41"/>
      <c r="I13" s="41"/>
      <c r="J13" s="42"/>
      <c r="K13" s="41"/>
      <c r="L13" s="41" t="str">
        <f>IF(K13=0,"0,00",IF(K13&gt;0,ROUND(E13/K13,2)))</f>
        <v>0,00</v>
      </c>
      <c r="M13" s="41"/>
      <c r="N13" s="43">
        <f>ROUND(L13*ROUND(M13,2),2)</f>
        <v>0</v>
      </c>
    </row>
    <row r="14" spans="2:5" ht="15">
      <c r="B14" s="204" t="s">
        <v>71</v>
      </c>
      <c r="C14" s="204"/>
      <c r="D14" s="204"/>
      <c r="E14" s="204"/>
    </row>
    <row r="15" spans="2:11" ht="19.5" customHeight="1">
      <c r="B15" s="175" t="s">
        <v>570</v>
      </c>
      <c r="C15" s="175"/>
      <c r="D15" s="175"/>
      <c r="E15" s="175"/>
      <c r="F15" s="175"/>
      <c r="G15" s="175"/>
      <c r="H15" s="175"/>
      <c r="I15" s="175"/>
      <c r="J15" s="175"/>
      <c r="K15" s="175"/>
    </row>
  </sheetData>
  <sheetProtection/>
  <mergeCells count="4">
    <mergeCell ref="G2:I2"/>
    <mergeCell ref="H6:I6"/>
    <mergeCell ref="B14:E14"/>
    <mergeCell ref="B15:K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A1:T16"/>
  <sheetViews>
    <sheetView showGridLines="0" view="pageBreakPreview" zoomScale="90" zoomScaleNormal="80" zoomScaleSheetLayoutView="90" zoomScalePageLayoutView="85" workbookViewId="0" topLeftCell="A1">
      <selection activeCell="K27" sqref="K27"/>
    </sheetView>
  </sheetViews>
  <sheetFormatPr defaultColWidth="9.00390625" defaultRowHeight="12.75"/>
  <cols>
    <col min="1" max="1" width="5.375" style="55" customWidth="1"/>
    <col min="2" max="2" width="31.125" style="55" customWidth="1"/>
    <col min="3" max="3" width="17.753906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21</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SUM(N11:N14)</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567</v>
      </c>
      <c r="N10" s="5" t="s">
        <v>568</v>
      </c>
    </row>
    <row r="11" spans="1:14" ht="45">
      <c r="A11" s="39" t="s">
        <v>1</v>
      </c>
      <c r="B11" s="64" t="s">
        <v>401</v>
      </c>
      <c r="C11" s="60" t="s">
        <v>133</v>
      </c>
      <c r="D11" s="60" t="s">
        <v>402</v>
      </c>
      <c r="E11" s="66">
        <v>80</v>
      </c>
      <c r="F11" s="40" t="s">
        <v>52</v>
      </c>
      <c r="G11" s="41" t="s">
        <v>51</v>
      </c>
      <c r="H11" s="41"/>
      <c r="I11" s="41"/>
      <c r="J11" s="42"/>
      <c r="K11" s="41"/>
      <c r="L11" s="41" t="str">
        <f>IF(K11=0,"0,00",IF(K11&gt;0,ROUND(E11/K11,2)))</f>
        <v>0,00</v>
      </c>
      <c r="M11" s="41"/>
      <c r="N11" s="43">
        <f>ROUND(L11*ROUND(M11,2),2)</f>
        <v>0</v>
      </c>
    </row>
    <row r="12" spans="1:14" ht="45">
      <c r="A12" s="39" t="s">
        <v>2</v>
      </c>
      <c r="B12" s="64" t="s">
        <v>403</v>
      </c>
      <c r="C12" s="60" t="s">
        <v>404</v>
      </c>
      <c r="D12" s="60" t="s">
        <v>402</v>
      </c>
      <c r="E12" s="66">
        <v>100</v>
      </c>
      <c r="F12" s="40" t="s">
        <v>52</v>
      </c>
      <c r="G12" s="41" t="s">
        <v>51</v>
      </c>
      <c r="H12" s="41"/>
      <c r="I12" s="41"/>
      <c r="J12" s="42"/>
      <c r="K12" s="41"/>
      <c r="L12" s="41" t="str">
        <f>IF(K12=0,"0,00",IF(K12&gt;0,ROUND(E12/K12,2)))</f>
        <v>0,00</v>
      </c>
      <c r="M12" s="41"/>
      <c r="N12" s="43">
        <f>ROUND(L12*ROUND(M12,2),2)</f>
        <v>0</v>
      </c>
    </row>
    <row r="13" spans="1:14" ht="45">
      <c r="A13" s="39" t="s">
        <v>3</v>
      </c>
      <c r="B13" s="101" t="s">
        <v>405</v>
      </c>
      <c r="C13" s="60" t="s">
        <v>139</v>
      </c>
      <c r="D13" s="60" t="s">
        <v>402</v>
      </c>
      <c r="E13" s="66">
        <v>430</v>
      </c>
      <c r="F13" s="40" t="s">
        <v>52</v>
      </c>
      <c r="G13" s="41" t="s">
        <v>51</v>
      </c>
      <c r="H13" s="41"/>
      <c r="I13" s="41"/>
      <c r="J13" s="42"/>
      <c r="K13" s="41"/>
      <c r="L13" s="41" t="str">
        <f>IF(K13=0,"0,00",IF(K13&gt;0,ROUND(E13/K13,2)))</f>
        <v>0,00</v>
      </c>
      <c r="M13" s="41"/>
      <c r="N13" s="43">
        <f>ROUND(L13*ROUND(M13,2),2)</f>
        <v>0</v>
      </c>
    </row>
    <row r="14" spans="1:14" ht="45">
      <c r="A14" s="39" t="s">
        <v>4</v>
      </c>
      <c r="B14" s="63" t="s">
        <v>406</v>
      </c>
      <c r="C14" s="60" t="s">
        <v>407</v>
      </c>
      <c r="D14" s="60" t="s">
        <v>408</v>
      </c>
      <c r="E14" s="66">
        <v>300</v>
      </c>
      <c r="F14" s="40" t="s">
        <v>52</v>
      </c>
      <c r="G14" s="41" t="s">
        <v>51</v>
      </c>
      <c r="H14" s="41"/>
      <c r="I14" s="41"/>
      <c r="J14" s="42"/>
      <c r="K14" s="41"/>
      <c r="L14" s="41" t="str">
        <f>IF(K14=0,"0,00",IF(K14&gt;0,ROUND(E14/K14,2)))</f>
        <v>0,00</v>
      </c>
      <c r="M14" s="41"/>
      <c r="N14" s="43">
        <f>ROUND(L14*ROUND(M14,2),2)</f>
        <v>0</v>
      </c>
    </row>
    <row r="15" spans="2:5" ht="15">
      <c r="B15" s="204" t="s">
        <v>290</v>
      </c>
      <c r="C15" s="204"/>
      <c r="D15" s="204"/>
      <c r="E15" s="204"/>
    </row>
    <row r="16" spans="2:11" ht="19.5" customHeight="1">
      <c r="B16" s="175" t="s">
        <v>570</v>
      </c>
      <c r="C16" s="175"/>
      <c r="D16" s="175"/>
      <c r="E16" s="175"/>
      <c r="F16" s="175"/>
      <c r="G16" s="175"/>
      <c r="H16" s="175"/>
      <c r="I16" s="175"/>
      <c r="J16" s="175"/>
      <c r="K16" s="175"/>
    </row>
  </sheetData>
  <sheetProtection/>
  <mergeCells count="4">
    <mergeCell ref="G2:I2"/>
    <mergeCell ref="H6:I6"/>
    <mergeCell ref="B15:E15"/>
    <mergeCell ref="B16:K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49" r:id="rId1"/>
  <headerFooter alignWithMargins="0">
    <oddFooter>&amp;C&amp;"Times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L32" sqref="L32"/>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22</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SUM(N11:N11)</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567</v>
      </c>
      <c r="N10" s="5" t="s">
        <v>568</v>
      </c>
    </row>
    <row r="11" spans="1:14" ht="60" customHeight="1">
      <c r="A11" s="39" t="s">
        <v>1</v>
      </c>
      <c r="B11" s="85" t="s">
        <v>409</v>
      </c>
      <c r="C11" s="85" t="s">
        <v>410</v>
      </c>
      <c r="D11" s="85" t="s">
        <v>411</v>
      </c>
      <c r="E11" s="66">
        <v>800</v>
      </c>
      <c r="F11" s="40" t="s">
        <v>52</v>
      </c>
      <c r="G11" s="41" t="s">
        <v>69</v>
      </c>
      <c r="H11" s="41"/>
      <c r="I11" s="41"/>
      <c r="J11" s="42"/>
      <c r="K11" s="41"/>
      <c r="L11" s="41" t="str">
        <f>IF(K11=0,"0,00",IF(K11&gt;0,ROUND(E11/K11,2)))</f>
        <v>0,00</v>
      </c>
      <c r="M11" s="41"/>
      <c r="N11" s="43">
        <f>ROUND(L11*ROUND(M11,2),2)</f>
        <v>0</v>
      </c>
    </row>
    <row r="12" spans="2:11" ht="19.5" customHeight="1">
      <c r="B12" s="175" t="s">
        <v>570</v>
      </c>
      <c r="C12" s="175"/>
      <c r="D12" s="175"/>
      <c r="E12" s="175"/>
      <c r="F12" s="175"/>
      <c r="G12" s="175"/>
      <c r="H12" s="175"/>
      <c r="I12" s="175"/>
      <c r="J12" s="175"/>
      <c r="K12" s="175"/>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L34" sqref="L34"/>
    </sheetView>
  </sheetViews>
  <sheetFormatPr defaultColWidth="9.00390625" defaultRowHeight="12.75"/>
  <cols>
    <col min="1" max="1" width="5.375" style="55" customWidth="1"/>
    <col min="2" max="2" width="22.125" style="55" bestFit="1" customWidth="1"/>
    <col min="3" max="3" width="19.003906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23</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SUM(N11:N11)</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567</v>
      </c>
      <c r="N10" s="5" t="s">
        <v>568</v>
      </c>
    </row>
    <row r="11" spans="1:14" ht="45">
      <c r="A11" s="39" t="s">
        <v>1</v>
      </c>
      <c r="B11" s="128" t="s">
        <v>412</v>
      </c>
      <c r="C11" s="129" t="s">
        <v>413</v>
      </c>
      <c r="D11" s="85" t="s">
        <v>414</v>
      </c>
      <c r="E11" s="66">
        <v>13000</v>
      </c>
      <c r="F11" s="40" t="s">
        <v>52</v>
      </c>
      <c r="G11" s="41" t="s">
        <v>51</v>
      </c>
      <c r="H11" s="41"/>
      <c r="I11" s="41"/>
      <c r="J11" s="42"/>
      <c r="K11" s="41"/>
      <c r="L11" s="41" t="str">
        <f>IF(K11=0,"0,00",IF(K11&gt;0,ROUND(E11/K11,2)))</f>
        <v>0,00</v>
      </c>
      <c r="M11" s="41"/>
      <c r="N11" s="43">
        <f>ROUND(L11*ROUND(M11,2),2)</f>
        <v>0</v>
      </c>
    </row>
    <row r="12" spans="2:11" ht="19.5" customHeight="1">
      <c r="B12" s="175" t="s">
        <v>570</v>
      </c>
      <c r="C12" s="175"/>
      <c r="D12" s="175"/>
      <c r="E12" s="175"/>
      <c r="F12" s="175"/>
      <c r="G12" s="175"/>
      <c r="H12" s="175"/>
      <c r="I12" s="175"/>
      <c r="J12" s="175"/>
      <c r="K12" s="175"/>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1" r:id="rId1"/>
  <headerFooter alignWithMargins="0">
    <oddFooter>&amp;C&amp;"Times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80" zoomScaleSheetLayoutView="90" zoomScalePageLayoutView="85" workbookViewId="0" topLeftCell="A1">
      <selection activeCell="L11" sqref="L11:L12"/>
    </sheetView>
  </sheetViews>
  <sheetFormatPr defaultColWidth="9.00390625" defaultRowHeight="12.75"/>
  <cols>
    <col min="1" max="1" width="5.375" style="55" customWidth="1"/>
    <col min="2" max="2" width="22.375" style="55" customWidth="1"/>
    <col min="3" max="3" width="25.125" style="55" customWidth="1"/>
    <col min="4" max="4" width="22.0039062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24</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SUM(N11:N11)</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555</v>
      </c>
      <c r="M10" s="5" t="s">
        <v>571</v>
      </c>
      <c r="N10" s="5" t="s">
        <v>568</v>
      </c>
    </row>
    <row r="11" spans="1:14" ht="409.5" customHeight="1">
      <c r="A11" s="188" t="s">
        <v>1</v>
      </c>
      <c r="B11" s="206" t="s">
        <v>415</v>
      </c>
      <c r="C11" s="206" t="s">
        <v>416</v>
      </c>
      <c r="D11" s="206" t="s">
        <v>417</v>
      </c>
      <c r="E11" s="207">
        <v>8500</v>
      </c>
      <c r="F11" s="208" t="s">
        <v>418</v>
      </c>
      <c r="G11" s="209" t="s">
        <v>556</v>
      </c>
      <c r="H11" s="210"/>
      <c r="I11" s="210"/>
      <c r="J11" s="212" t="s">
        <v>557</v>
      </c>
      <c r="K11" s="210"/>
      <c r="L11" s="210" t="str">
        <f>IF(K11=0,"0,00",IF(K11&gt;0,ROUND(E11/K11,2)))</f>
        <v>0,00</v>
      </c>
      <c r="M11" s="210"/>
      <c r="N11" s="211">
        <f>ROUND(L11*ROUND(M11,2),2)</f>
        <v>0</v>
      </c>
    </row>
    <row r="12" spans="1:14" ht="123" customHeight="1">
      <c r="A12" s="188"/>
      <c r="B12" s="206"/>
      <c r="C12" s="206"/>
      <c r="D12" s="206"/>
      <c r="E12" s="207"/>
      <c r="F12" s="208"/>
      <c r="G12" s="209"/>
      <c r="H12" s="210"/>
      <c r="I12" s="210"/>
      <c r="J12" s="213"/>
      <c r="K12" s="210"/>
      <c r="L12" s="210"/>
      <c r="M12" s="210"/>
      <c r="N12" s="211"/>
    </row>
    <row r="13" spans="2:11" ht="19.5" customHeight="1">
      <c r="B13" s="175" t="s">
        <v>570</v>
      </c>
      <c r="C13" s="175"/>
      <c r="D13" s="175"/>
      <c r="E13" s="175"/>
      <c r="F13" s="175"/>
      <c r="G13" s="175"/>
      <c r="H13" s="175"/>
      <c r="I13" s="175"/>
      <c r="J13" s="175"/>
      <c r="K13" s="175"/>
    </row>
  </sheetData>
  <sheetProtection/>
  <mergeCells count="17">
    <mergeCell ref="H11:H12"/>
    <mergeCell ref="I11:I12"/>
    <mergeCell ref="K11:K12"/>
    <mergeCell ref="L11:L12"/>
    <mergeCell ref="M11:M12"/>
    <mergeCell ref="N11:N12"/>
    <mergeCell ref="J11:J12"/>
    <mergeCell ref="G2:I2"/>
    <mergeCell ref="H6:I6"/>
    <mergeCell ref="B13:K13"/>
    <mergeCell ref="A11:A12"/>
    <mergeCell ref="B11:B12"/>
    <mergeCell ref="C11:C12"/>
    <mergeCell ref="D11:D12"/>
    <mergeCell ref="E11:E12"/>
    <mergeCell ref="F11:F12"/>
    <mergeCell ref="G11:G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sheetPr>
    <tabColor theme="0" tint="-0.1499900072813034"/>
    <pageSetUpPr fitToPage="1"/>
  </sheetPr>
  <dimension ref="A1:T19"/>
  <sheetViews>
    <sheetView showGridLines="0" view="pageBreakPreview" zoomScale="90" zoomScaleNormal="80" zoomScaleSheetLayoutView="90" zoomScalePageLayoutView="85" workbookViewId="0" topLeftCell="A1">
      <selection activeCell="L22" sqref="L22"/>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25</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SUM(N11:N17)</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567</v>
      </c>
      <c r="N10" s="5" t="s">
        <v>568</v>
      </c>
    </row>
    <row r="11" spans="1:14" ht="45">
      <c r="A11" s="39" t="s">
        <v>1</v>
      </c>
      <c r="B11" s="99" t="s">
        <v>419</v>
      </c>
      <c r="C11" s="99" t="s">
        <v>420</v>
      </c>
      <c r="D11" s="99" t="s">
        <v>175</v>
      </c>
      <c r="E11" s="130">
        <v>1800</v>
      </c>
      <c r="F11" s="40" t="s">
        <v>52</v>
      </c>
      <c r="G11" s="41" t="s">
        <v>51</v>
      </c>
      <c r="H11" s="41"/>
      <c r="I11" s="41"/>
      <c r="J11" s="42"/>
      <c r="K11" s="41"/>
      <c r="L11" s="41" t="str">
        <f>IF(K11=0,"0,00",IF(K11&gt;0,ROUND(E11/K11,2)))</f>
        <v>0,00</v>
      </c>
      <c r="M11" s="41"/>
      <c r="N11" s="43">
        <f>ROUND(L11*ROUND(M11,2),2)</f>
        <v>0</v>
      </c>
    </row>
    <row r="12" spans="1:14" ht="45">
      <c r="A12" s="39" t="s">
        <v>2</v>
      </c>
      <c r="B12" s="99" t="s">
        <v>419</v>
      </c>
      <c r="C12" s="99" t="s">
        <v>421</v>
      </c>
      <c r="D12" s="99" t="s">
        <v>175</v>
      </c>
      <c r="E12" s="130">
        <v>13500</v>
      </c>
      <c r="F12" s="40" t="s">
        <v>52</v>
      </c>
      <c r="G12" s="41" t="s">
        <v>51</v>
      </c>
      <c r="H12" s="41"/>
      <c r="I12" s="41"/>
      <c r="J12" s="42"/>
      <c r="K12" s="41"/>
      <c r="L12" s="41" t="str">
        <f aca="true" t="shared" si="0" ref="L12:L17">IF(K12=0,"0,00",IF(K12&gt;0,ROUND(E12/K12,2)))</f>
        <v>0,00</v>
      </c>
      <c r="M12" s="41"/>
      <c r="N12" s="43">
        <f aca="true" t="shared" si="1" ref="N12:N17">ROUND(L12*ROUND(M12,2),2)</f>
        <v>0</v>
      </c>
    </row>
    <row r="13" spans="1:14" ht="45">
      <c r="A13" s="39" t="s">
        <v>3</v>
      </c>
      <c r="B13" s="99" t="s">
        <v>419</v>
      </c>
      <c r="C13" s="99" t="s">
        <v>422</v>
      </c>
      <c r="D13" s="99" t="s">
        <v>175</v>
      </c>
      <c r="E13" s="130">
        <v>540</v>
      </c>
      <c r="F13" s="40" t="s">
        <v>52</v>
      </c>
      <c r="G13" s="41" t="s">
        <v>51</v>
      </c>
      <c r="H13" s="41"/>
      <c r="I13" s="41"/>
      <c r="J13" s="42"/>
      <c r="K13" s="41"/>
      <c r="L13" s="41" t="str">
        <f t="shared" si="0"/>
        <v>0,00</v>
      </c>
      <c r="M13" s="41"/>
      <c r="N13" s="43">
        <f t="shared" si="1"/>
        <v>0</v>
      </c>
    </row>
    <row r="14" spans="1:14" ht="45">
      <c r="A14" s="39" t="s">
        <v>4</v>
      </c>
      <c r="B14" s="99" t="s">
        <v>419</v>
      </c>
      <c r="C14" s="99" t="s">
        <v>423</v>
      </c>
      <c r="D14" s="99" t="s">
        <v>175</v>
      </c>
      <c r="E14" s="130">
        <v>100</v>
      </c>
      <c r="F14" s="40" t="s">
        <v>52</v>
      </c>
      <c r="G14" s="41" t="s">
        <v>51</v>
      </c>
      <c r="H14" s="41"/>
      <c r="I14" s="41"/>
      <c r="J14" s="42"/>
      <c r="K14" s="41"/>
      <c r="L14" s="41" t="str">
        <f t="shared" si="0"/>
        <v>0,00</v>
      </c>
      <c r="M14" s="41"/>
      <c r="N14" s="43">
        <f t="shared" si="1"/>
        <v>0</v>
      </c>
    </row>
    <row r="15" spans="1:14" ht="45">
      <c r="A15" s="39" t="s">
        <v>29</v>
      </c>
      <c r="B15" s="99" t="s">
        <v>419</v>
      </c>
      <c r="C15" s="99" t="s">
        <v>424</v>
      </c>
      <c r="D15" s="99" t="s">
        <v>175</v>
      </c>
      <c r="E15" s="130">
        <v>750</v>
      </c>
      <c r="F15" s="40" t="s">
        <v>52</v>
      </c>
      <c r="G15" s="41" t="s">
        <v>51</v>
      </c>
      <c r="H15" s="41"/>
      <c r="I15" s="41"/>
      <c r="J15" s="42"/>
      <c r="K15" s="41"/>
      <c r="L15" s="41" t="str">
        <f t="shared" si="0"/>
        <v>0,00</v>
      </c>
      <c r="M15" s="41"/>
      <c r="N15" s="43">
        <f t="shared" si="1"/>
        <v>0</v>
      </c>
    </row>
    <row r="16" spans="1:14" ht="45">
      <c r="A16" s="39" t="s">
        <v>33</v>
      </c>
      <c r="B16" s="99" t="s">
        <v>419</v>
      </c>
      <c r="C16" s="99" t="s">
        <v>425</v>
      </c>
      <c r="D16" s="99" t="s">
        <v>175</v>
      </c>
      <c r="E16" s="130">
        <v>250</v>
      </c>
      <c r="F16" s="40" t="s">
        <v>52</v>
      </c>
      <c r="G16" s="41" t="s">
        <v>51</v>
      </c>
      <c r="H16" s="41"/>
      <c r="I16" s="41"/>
      <c r="J16" s="42"/>
      <c r="K16" s="41"/>
      <c r="L16" s="41" t="str">
        <f t="shared" si="0"/>
        <v>0,00</v>
      </c>
      <c r="M16" s="41"/>
      <c r="N16" s="43">
        <f t="shared" si="1"/>
        <v>0</v>
      </c>
    </row>
    <row r="17" spans="1:14" ht="45">
      <c r="A17" s="39" t="s">
        <v>5</v>
      </c>
      <c r="B17" s="99" t="s">
        <v>419</v>
      </c>
      <c r="C17" s="126" t="s">
        <v>426</v>
      </c>
      <c r="D17" s="99" t="s">
        <v>175</v>
      </c>
      <c r="E17" s="130">
        <v>104</v>
      </c>
      <c r="F17" s="40" t="s">
        <v>52</v>
      </c>
      <c r="G17" s="41" t="s">
        <v>51</v>
      </c>
      <c r="H17" s="41"/>
      <c r="I17" s="41"/>
      <c r="J17" s="42"/>
      <c r="K17" s="41"/>
      <c r="L17" s="41" t="str">
        <f t="shared" si="0"/>
        <v>0,00</v>
      </c>
      <c r="M17" s="41"/>
      <c r="N17" s="43">
        <f t="shared" si="1"/>
        <v>0</v>
      </c>
    </row>
    <row r="18" spans="2:5" ht="15">
      <c r="B18" s="204" t="s">
        <v>71</v>
      </c>
      <c r="C18" s="204"/>
      <c r="D18" s="204"/>
      <c r="E18" s="204"/>
    </row>
    <row r="19" spans="2:11" ht="19.5" customHeight="1">
      <c r="B19" s="175" t="s">
        <v>570</v>
      </c>
      <c r="C19" s="175"/>
      <c r="D19" s="175"/>
      <c r="E19" s="175"/>
      <c r="F19" s="175"/>
      <c r="G19" s="175"/>
      <c r="H19" s="175"/>
      <c r="I19" s="175"/>
      <c r="J19" s="175"/>
      <c r="K19" s="175"/>
    </row>
  </sheetData>
  <sheetProtection/>
  <mergeCells count="4">
    <mergeCell ref="G2:I2"/>
    <mergeCell ref="H6:I6"/>
    <mergeCell ref="B18:E18"/>
    <mergeCell ref="B19:K1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8.xml><?xml version="1.0" encoding="utf-8"?>
<worksheet xmlns="http://schemas.openxmlformats.org/spreadsheetml/2006/main" xmlns:r="http://schemas.openxmlformats.org/officeDocument/2006/relationships">
  <sheetPr>
    <tabColor theme="0" tint="-0.1499900072813034"/>
    <pageSetUpPr fitToPage="1"/>
  </sheetPr>
  <dimension ref="A1:T48"/>
  <sheetViews>
    <sheetView showGridLines="0" view="pageBreakPreview" zoomScale="90" zoomScaleNormal="80" zoomScaleSheetLayoutView="90" zoomScalePageLayoutView="85" workbookViewId="0" topLeftCell="A1">
      <selection activeCell="H10" sqref="H10"/>
    </sheetView>
  </sheetViews>
  <sheetFormatPr defaultColWidth="9.00390625" defaultRowHeight="12.75"/>
  <cols>
    <col min="1" max="1" width="5.375" style="55" customWidth="1"/>
    <col min="2" max="2" width="29.00390625" style="55" customWidth="1"/>
    <col min="3" max="3" width="16.753906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26</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SUM(N11:N45)</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116</v>
      </c>
      <c r="I10" s="5" t="str">
        <f>B10</f>
        <v>Skład</v>
      </c>
      <c r="J10" s="5" t="s">
        <v>117</v>
      </c>
      <c r="K10" s="5" t="s">
        <v>27</v>
      </c>
      <c r="L10" s="5" t="s">
        <v>28</v>
      </c>
      <c r="M10" s="5" t="s">
        <v>567</v>
      </c>
      <c r="N10" s="5" t="s">
        <v>568</v>
      </c>
    </row>
    <row r="11" spans="1:14" ht="45">
      <c r="A11" s="39" t="s">
        <v>1</v>
      </c>
      <c r="B11" s="131" t="s">
        <v>429</v>
      </c>
      <c r="C11" s="131" t="s">
        <v>430</v>
      </c>
      <c r="D11" s="132" t="s">
        <v>431</v>
      </c>
      <c r="E11" s="133">
        <v>20</v>
      </c>
      <c r="F11" s="40" t="s">
        <v>52</v>
      </c>
      <c r="G11" s="41" t="s">
        <v>51</v>
      </c>
      <c r="H11" s="41"/>
      <c r="I11" s="41"/>
      <c r="J11" s="42"/>
      <c r="K11" s="41"/>
      <c r="L11" s="41" t="str">
        <f>IF(K11=0,"0,00",IF(K11&gt;0,ROUND(E11/K11,2)))</f>
        <v>0,00</v>
      </c>
      <c r="M11" s="41"/>
      <c r="N11" s="43">
        <f>ROUND(L11*ROUND(M11,2),2)</f>
        <v>0</v>
      </c>
    </row>
    <row r="12" spans="1:14" ht="45">
      <c r="A12" s="39" t="s">
        <v>2</v>
      </c>
      <c r="B12" s="134" t="s">
        <v>432</v>
      </c>
      <c r="C12" s="134" t="s">
        <v>433</v>
      </c>
      <c r="D12" s="135" t="s">
        <v>161</v>
      </c>
      <c r="E12" s="136">
        <v>3304</v>
      </c>
      <c r="F12" s="40" t="s">
        <v>52</v>
      </c>
      <c r="G12" s="41" t="s">
        <v>51</v>
      </c>
      <c r="H12" s="41"/>
      <c r="I12" s="41"/>
      <c r="J12" s="42"/>
      <c r="K12" s="41"/>
      <c r="L12" s="41" t="str">
        <f aca="true" t="shared" si="0" ref="L12:L45">IF(K12=0,"0,00",IF(K12&gt;0,ROUND(E12/K12,2)))</f>
        <v>0,00</v>
      </c>
      <c r="M12" s="41"/>
      <c r="N12" s="43">
        <f aca="true" t="shared" si="1" ref="N12:N45">ROUND(L12*ROUND(M12,2),2)</f>
        <v>0</v>
      </c>
    </row>
    <row r="13" spans="1:14" ht="45">
      <c r="A13" s="39" t="s">
        <v>3</v>
      </c>
      <c r="B13" s="99" t="s">
        <v>434</v>
      </c>
      <c r="C13" s="99" t="s">
        <v>435</v>
      </c>
      <c r="D13" s="99" t="s">
        <v>436</v>
      </c>
      <c r="E13" s="137">
        <v>360</v>
      </c>
      <c r="F13" s="40" t="s">
        <v>52</v>
      </c>
      <c r="G13" s="41" t="s">
        <v>51</v>
      </c>
      <c r="H13" s="41"/>
      <c r="I13" s="41"/>
      <c r="J13" s="42"/>
      <c r="K13" s="41"/>
      <c r="L13" s="41" t="str">
        <f t="shared" si="0"/>
        <v>0,00</v>
      </c>
      <c r="M13" s="41"/>
      <c r="N13" s="43">
        <f t="shared" si="1"/>
        <v>0</v>
      </c>
    </row>
    <row r="14" spans="1:14" ht="45">
      <c r="A14" s="39" t="s">
        <v>4</v>
      </c>
      <c r="B14" s="138" t="s">
        <v>437</v>
      </c>
      <c r="C14" s="138" t="s">
        <v>438</v>
      </c>
      <c r="D14" s="139" t="s">
        <v>439</v>
      </c>
      <c r="E14" s="140">
        <v>20</v>
      </c>
      <c r="F14" s="40" t="s">
        <v>52</v>
      </c>
      <c r="G14" s="41" t="s">
        <v>51</v>
      </c>
      <c r="H14" s="41"/>
      <c r="I14" s="41"/>
      <c r="J14" s="42"/>
      <c r="K14" s="41"/>
      <c r="L14" s="41" t="str">
        <f t="shared" si="0"/>
        <v>0,00</v>
      </c>
      <c r="M14" s="41"/>
      <c r="N14" s="43">
        <f t="shared" si="1"/>
        <v>0</v>
      </c>
    </row>
    <row r="15" spans="1:14" ht="45">
      <c r="A15" s="39" t="s">
        <v>29</v>
      </c>
      <c r="B15" s="99" t="s">
        <v>440</v>
      </c>
      <c r="C15" s="99" t="s">
        <v>441</v>
      </c>
      <c r="D15" s="99" t="s">
        <v>442</v>
      </c>
      <c r="E15" s="91">
        <v>1800</v>
      </c>
      <c r="F15" s="40" t="s">
        <v>52</v>
      </c>
      <c r="G15" s="41" t="s">
        <v>51</v>
      </c>
      <c r="H15" s="41"/>
      <c r="I15" s="41"/>
      <c r="J15" s="42"/>
      <c r="K15" s="41"/>
      <c r="L15" s="41" t="str">
        <f t="shared" si="0"/>
        <v>0,00</v>
      </c>
      <c r="M15" s="41"/>
      <c r="N15" s="43">
        <f t="shared" si="1"/>
        <v>0</v>
      </c>
    </row>
    <row r="16" spans="1:14" ht="45">
      <c r="A16" s="39" t="s">
        <v>33</v>
      </c>
      <c r="B16" s="111" t="s">
        <v>379</v>
      </c>
      <c r="C16" s="111" t="s">
        <v>443</v>
      </c>
      <c r="D16" s="111" t="s">
        <v>444</v>
      </c>
      <c r="E16" s="61">
        <v>300</v>
      </c>
      <c r="F16" s="40" t="s">
        <v>52</v>
      </c>
      <c r="G16" s="41" t="s">
        <v>51</v>
      </c>
      <c r="H16" s="41"/>
      <c r="I16" s="41"/>
      <c r="J16" s="42"/>
      <c r="K16" s="41"/>
      <c r="L16" s="41" t="str">
        <f t="shared" si="0"/>
        <v>0,00</v>
      </c>
      <c r="M16" s="41"/>
      <c r="N16" s="43">
        <f t="shared" si="1"/>
        <v>0</v>
      </c>
    </row>
    <row r="17" spans="1:14" ht="75">
      <c r="A17" s="39" t="s">
        <v>5</v>
      </c>
      <c r="B17" s="96" t="s">
        <v>445</v>
      </c>
      <c r="C17" s="96" t="s">
        <v>446</v>
      </c>
      <c r="D17" s="96" t="s">
        <v>447</v>
      </c>
      <c r="E17" s="91">
        <v>1900</v>
      </c>
      <c r="F17" s="40" t="s">
        <v>52</v>
      </c>
      <c r="G17" s="41" t="s">
        <v>51</v>
      </c>
      <c r="H17" s="41"/>
      <c r="I17" s="41"/>
      <c r="J17" s="42"/>
      <c r="K17" s="41"/>
      <c r="L17" s="41" t="str">
        <f t="shared" si="0"/>
        <v>0,00</v>
      </c>
      <c r="M17" s="41"/>
      <c r="N17" s="43">
        <f t="shared" si="1"/>
        <v>0</v>
      </c>
    </row>
    <row r="18" spans="1:14" ht="60" customHeight="1">
      <c r="A18" s="39" t="s">
        <v>6</v>
      </c>
      <c r="B18" s="75" t="s">
        <v>448</v>
      </c>
      <c r="C18" s="75" t="s">
        <v>173</v>
      </c>
      <c r="D18" s="75" t="s">
        <v>170</v>
      </c>
      <c r="E18" s="91">
        <v>1620</v>
      </c>
      <c r="F18" s="40" t="s">
        <v>52</v>
      </c>
      <c r="G18" s="41" t="s">
        <v>51</v>
      </c>
      <c r="H18" s="41"/>
      <c r="I18" s="41"/>
      <c r="J18" s="42"/>
      <c r="K18" s="41"/>
      <c r="L18" s="41" t="str">
        <f t="shared" si="0"/>
        <v>0,00</v>
      </c>
      <c r="M18" s="41"/>
      <c r="N18" s="43">
        <f t="shared" si="1"/>
        <v>0</v>
      </c>
    </row>
    <row r="19" spans="1:14" ht="60" customHeight="1">
      <c r="A19" s="39" t="s">
        <v>53</v>
      </c>
      <c r="B19" s="69" t="s">
        <v>449</v>
      </c>
      <c r="C19" s="69" t="s">
        <v>312</v>
      </c>
      <c r="D19" s="69" t="s">
        <v>450</v>
      </c>
      <c r="E19" s="98">
        <v>8652</v>
      </c>
      <c r="F19" s="40" t="s">
        <v>52</v>
      </c>
      <c r="G19" s="41" t="s">
        <v>51</v>
      </c>
      <c r="H19" s="41"/>
      <c r="I19" s="41"/>
      <c r="J19" s="42"/>
      <c r="K19" s="41"/>
      <c r="L19" s="41" t="str">
        <f t="shared" si="0"/>
        <v>0,00</v>
      </c>
      <c r="M19" s="41"/>
      <c r="N19" s="43">
        <f t="shared" si="1"/>
        <v>0</v>
      </c>
    </row>
    <row r="20" spans="1:14" ht="60" customHeight="1">
      <c r="A20" s="39" t="s">
        <v>63</v>
      </c>
      <c r="B20" s="69" t="s">
        <v>449</v>
      </c>
      <c r="C20" s="69" t="s">
        <v>451</v>
      </c>
      <c r="D20" s="69" t="s">
        <v>450</v>
      </c>
      <c r="E20" s="98">
        <v>5040</v>
      </c>
      <c r="F20" s="40" t="s">
        <v>52</v>
      </c>
      <c r="G20" s="41" t="s">
        <v>51</v>
      </c>
      <c r="H20" s="41"/>
      <c r="I20" s="41"/>
      <c r="J20" s="42"/>
      <c r="K20" s="41"/>
      <c r="L20" s="41" t="str">
        <f t="shared" si="0"/>
        <v>0,00</v>
      </c>
      <c r="M20" s="41"/>
      <c r="N20" s="43">
        <f t="shared" si="1"/>
        <v>0</v>
      </c>
    </row>
    <row r="21" spans="1:14" ht="60" customHeight="1">
      <c r="A21" s="39" t="s">
        <v>64</v>
      </c>
      <c r="B21" s="118" t="s">
        <v>452</v>
      </c>
      <c r="C21" s="118" t="s">
        <v>173</v>
      </c>
      <c r="D21" s="118">
        <v>4000</v>
      </c>
      <c r="E21" s="91">
        <v>13500</v>
      </c>
      <c r="F21" s="40" t="s">
        <v>52</v>
      </c>
      <c r="G21" s="41" t="s">
        <v>51</v>
      </c>
      <c r="H21" s="41"/>
      <c r="I21" s="41"/>
      <c r="J21" s="42"/>
      <c r="K21" s="41"/>
      <c r="L21" s="41" t="str">
        <f t="shared" si="0"/>
        <v>0,00</v>
      </c>
      <c r="M21" s="41"/>
      <c r="N21" s="43">
        <f t="shared" si="1"/>
        <v>0</v>
      </c>
    </row>
    <row r="22" spans="1:14" ht="60" customHeight="1">
      <c r="A22" s="39" t="s">
        <v>126</v>
      </c>
      <c r="B22" s="69" t="s">
        <v>453</v>
      </c>
      <c r="C22" s="69" t="s">
        <v>454</v>
      </c>
      <c r="D22" s="69" t="s">
        <v>455</v>
      </c>
      <c r="E22" s="70">
        <v>19800</v>
      </c>
      <c r="F22" s="40" t="s">
        <v>52</v>
      </c>
      <c r="G22" s="41" t="s">
        <v>51</v>
      </c>
      <c r="H22" s="41"/>
      <c r="I22" s="41"/>
      <c r="J22" s="42"/>
      <c r="K22" s="41"/>
      <c r="L22" s="41" t="str">
        <f t="shared" si="0"/>
        <v>0,00</v>
      </c>
      <c r="M22" s="41"/>
      <c r="N22" s="43">
        <f t="shared" si="1"/>
        <v>0</v>
      </c>
    </row>
    <row r="23" spans="1:14" ht="60" customHeight="1">
      <c r="A23" s="39" t="s">
        <v>127</v>
      </c>
      <c r="B23" s="141" t="s">
        <v>456</v>
      </c>
      <c r="C23" s="141" t="s">
        <v>457</v>
      </c>
      <c r="D23" s="141" t="s">
        <v>458</v>
      </c>
      <c r="E23" s="142">
        <v>1140</v>
      </c>
      <c r="F23" s="40" t="s">
        <v>52</v>
      </c>
      <c r="G23" s="41" t="s">
        <v>51</v>
      </c>
      <c r="H23" s="41"/>
      <c r="I23" s="41"/>
      <c r="J23" s="42"/>
      <c r="K23" s="41"/>
      <c r="L23" s="41" t="str">
        <f t="shared" si="0"/>
        <v>0,00</v>
      </c>
      <c r="M23" s="41"/>
      <c r="N23" s="43">
        <f t="shared" si="1"/>
        <v>0</v>
      </c>
    </row>
    <row r="24" spans="1:14" ht="60" customHeight="1">
      <c r="A24" s="39" t="s">
        <v>128</v>
      </c>
      <c r="B24" s="69" t="s">
        <v>459</v>
      </c>
      <c r="C24" s="69" t="s">
        <v>460</v>
      </c>
      <c r="D24" s="69" t="s">
        <v>461</v>
      </c>
      <c r="E24" s="143">
        <v>20</v>
      </c>
      <c r="F24" s="40" t="s">
        <v>52</v>
      </c>
      <c r="G24" s="41" t="s">
        <v>51</v>
      </c>
      <c r="H24" s="41"/>
      <c r="I24" s="41"/>
      <c r="J24" s="42"/>
      <c r="K24" s="41"/>
      <c r="L24" s="41" t="str">
        <f t="shared" si="0"/>
        <v>0,00</v>
      </c>
      <c r="M24" s="41"/>
      <c r="N24" s="43">
        <f t="shared" si="1"/>
        <v>0</v>
      </c>
    </row>
    <row r="25" spans="1:14" ht="60" customHeight="1">
      <c r="A25" s="39" t="s">
        <v>179</v>
      </c>
      <c r="B25" s="118" t="s">
        <v>462</v>
      </c>
      <c r="C25" s="118" t="s">
        <v>264</v>
      </c>
      <c r="D25" s="118" t="s">
        <v>463</v>
      </c>
      <c r="E25" s="70">
        <v>400</v>
      </c>
      <c r="F25" s="40" t="s">
        <v>52</v>
      </c>
      <c r="G25" s="41" t="s">
        <v>51</v>
      </c>
      <c r="H25" s="41"/>
      <c r="I25" s="41"/>
      <c r="J25" s="42"/>
      <c r="K25" s="41"/>
      <c r="L25" s="41" t="str">
        <f t="shared" si="0"/>
        <v>0,00</v>
      </c>
      <c r="M25" s="41"/>
      <c r="N25" s="43">
        <f t="shared" si="1"/>
        <v>0</v>
      </c>
    </row>
    <row r="26" spans="1:14" ht="60" customHeight="1">
      <c r="A26" s="39" t="s">
        <v>180</v>
      </c>
      <c r="B26" s="118" t="s">
        <v>462</v>
      </c>
      <c r="C26" s="118" t="s">
        <v>266</v>
      </c>
      <c r="D26" s="118" t="s">
        <v>463</v>
      </c>
      <c r="E26" s="70">
        <v>8500</v>
      </c>
      <c r="F26" s="40" t="s">
        <v>52</v>
      </c>
      <c r="G26" s="41" t="s">
        <v>51</v>
      </c>
      <c r="H26" s="41"/>
      <c r="I26" s="41"/>
      <c r="J26" s="42"/>
      <c r="K26" s="41"/>
      <c r="L26" s="41" t="str">
        <f t="shared" si="0"/>
        <v>0,00</v>
      </c>
      <c r="M26" s="41"/>
      <c r="N26" s="43">
        <f t="shared" si="1"/>
        <v>0</v>
      </c>
    </row>
    <row r="27" spans="1:14" ht="60" customHeight="1">
      <c r="A27" s="39" t="s">
        <v>181</v>
      </c>
      <c r="B27" s="144" t="s">
        <v>464</v>
      </c>
      <c r="C27" s="144" t="s">
        <v>465</v>
      </c>
      <c r="D27" s="144" t="s">
        <v>466</v>
      </c>
      <c r="E27" s="145">
        <v>22000</v>
      </c>
      <c r="F27" s="40" t="s">
        <v>52</v>
      </c>
      <c r="G27" s="41" t="s">
        <v>51</v>
      </c>
      <c r="H27" s="41"/>
      <c r="I27" s="41"/>
      <c r="J27" s="42"/>
      <c r="K27" s="41"/>
      <c r="L27" s="41" t="str">
        <f t="shared" si="0"/>
        <v>0,00</v>
      </c>
      <c r="M27" s="41"/>
      <c r="N27" s="43">
        <f t="shared" si="1"/>
        <v>0</v>
      </c>
    </row>
    <row r="28" spans="1:14" ht="60" customHeight="1">
      <c r="A28" s="39" t="s">
        <v>182</v>
      </c>
      <c r="B28" s="68" t="s">
        <v>467</v>
      </c>
      <c r="C28" s="68">
        <v>0.05</v>
      </c>
      <c r="D28" s="69" t="s">
        <v>468</v>
      </c>
      <c r="E28" s="70">
        <v>100</v>
      </c>
      <c r="F28" s="40" t="s">
        <v>52</v>
      </c>
      <c r="G28" s="41" t="s">
        <v>51</v>
      </c>
      <c r="H28" s="41"/>
      <c r="I28" s="41"/>
      <c r="J28" s="42"/>
      <c r="K28" s="41"/>
      <c r="L28" s="41" t="str">
        <f t="shared" si="0"/>
        <v>0,00</v>
      </c>
      <c r="M28" s="41"/>
      <c r="N28" s="43">
        <f t="shared" si="1"/>
        <v>0</v>
      </c>
    </row>
    <row r="29" spans="1:14" ht="60" customHeight="1">
      <c r="A29" s="39" t="s">
        <v>183</v>
      </c>
      <c r="B29" s="69" t="s">
        <v>469</v>
      </c>
      <c r="C29" s="69" t="s">
        <v>173</v>
      </c>
      <c r="D29" s="69" t="s">
        <v>161</v>
      </c>
      <c r="E29" s="70">
        <v>22740</v>
      </c>
      <c r="F29" s="40" t="s">
        <v>52</v>
      </c>
      <c r="G29" s="41" t="s">
        <v>51</v>
      </c>
      <c r="H29" s="41"/>
      <c r="I29" s="41"/>
      <c r="J29" s="42"/>
      <c r="K29" s="41"/>
      <c r="L29" s="41" t="str">
        <f t="shared" si="0"/>
        <v>0,00</v>
      </c>
      <c r="M29" s="41"/>
      <c r="N29" s="43">
        <f t="shared" si="1"/>
        <v>0</v>
      </c>
    </row>
    <row r="30" spans="1:14" ht="60" customHeight="1">
      <c r="A30" s="39" t="s">
        <v>184</v>
      </c>
      <c r="B30" s="69" t="s">
        <v>469</v>
      </c>
      <c r="C30" s="69" t="s">
        <v>329</v>
      </c>
      <c r="D30" s="69" t="s">
        <v>161</v>
      </c>
      <c r="E30" s="70">
        <v>4320</v>
      </c>
      <c r="F30" s="40" t="s">
        <v>52</v>
      </c>
      <c r="G30" s="41" t="s">
        <v>51</v>
      </c>
      <c r="H30" s="41"/>
      <c r="I30" s="41"/>
      <c r="J30" s="42"/>
      <c r="K30" s="41"/>
      <c r="L30" s="41" t="str">
        <f t="shared" si="0"/>
        <v>0,00</v>
      </c>
      <c r="M30" s="41"/>
      <c r="N30" s="43">
        <f t="shared" si="1"/>
        <v>0</v>
      </c>
    </row>
    <row r="31" spans="1:14" ht="60" customHeight="1">
      <c r="A31" s="39" t="s">
        <v>185</v>
      </c>
      <c r="B31" s="80" t="s">
        <v>470</v>
      </c>
      <c r="C31" s="80" t="s">
        <v>471</v>
      </c>
      <c r="D31" s="80" t="s">
        <v>170</v>
      </c>
      <c r="E31" s="70">
        <v>1008</v>
      </c>
      <c r="F31" s="40" t="s">
        <v>52</v>
      </c>
      <c r="G31" s="41" t="s">
        <v>51</v>
      </c>
      <c r="H31" s="41"/>
      <c r="I31" s="41"/>
      <c r="J31" s="42"/>
      <c r="K31" s="41"/>
      <c r="L31" s="41" t="str">
        <f t="shared" si="0"/>
        <v>0,00</v>
      </c>
      <c r="M31" s="41"/>
      <c r="N31" s="43">
        <f t="shared" si="1"/>
        <v>0</v>
      </c>
    </row>
    <row r="32" spans="1:14" ht="60" customHeight="1">
      <c r="A32" s="39" t="s">
        <v>186</v>
      </c>
      <c r="B32" s="80" t="s">
        <v>470</v>
      </c>
      <c r="C32" s="80" t="s">
        <v>472</v>
      </c>
      <c r="D32" s="69" t="s">
        <v>170</v>
      </c>
      <c r="E32" s="70">
        <v>2016</v>
      </c>
      <c r="F32" s="40" t="s">
        <v>52</v>
      </c>
      <c r="G32" s="41" t="s">
        <v>51</v>
      </c>
      <c r="H32" s="41"/>
      <c r="I32" s="41"/>
      <c r="J32" s="42"/>
      <c r="K32" s="41"/>
      <c r="L32" s="41" t="str">
        <f t="shared" si="0"/>
        <v>0,00</v>
      </c>
      <c r="M32" s="41"/>
      <c r="N32" s="43">
        <f t="shared" si="1"/>
        <v>0</v>
      </c>
    </row>
    <row r="33" spans="1:14" ht="60" customHeight="1">
      <c r="A33" s="39" t="s">
        <v>187</v>
      </c>
      <c r="B33" s="80" t="s">
        <v>470</v>
      </c>
      <c r="C33" s="80" t="s">
        <v>473</v>
      </c>
      <c r="D33" s="69" t="s">
        <v>170</v>
      </c>
      <c r="E33" s="70">
        <v>2016</v>
      </c>
      <c r="F33" s="40" t="s">
        <v>52</v>
      </c>
      <c r="G33" s="41" t="s">
        <v>51</v>
      </c>
      <c r="H33" s="41"/>
      <c r="I33" s="41"/>
      <c r="J33" s="42"/>
      <c r="K33" s="41"/>
      <c r="L33" s="41" t="str">
        <f t="shared" si="0"/>
        <v>0,00</v>
      </c>
      <c r="M33" s="41"/>
      <c r="N33" s="43">
        <f t="shared" si="1"/>
        <v>0</v>
      </c>
    </row>
    <row r="34" spans="1:14" ht="60" customHeight="1">
      <c r="A34" s="39" t="s">
        <v>188</v>
      </c>
      <c r="B34" s="146" t="s">
        <v>474</v>
      </c>
      <c r="C34" s="146" t="s">
        <v>475</v>
      </c>
      <c r="D34" s="146" t="s">
        <v>476</v>
      </c>
      <c r="E34" s="70">
        <v>1800</v>
      </c>
      <c r="F34" s="40" t="s">
        <v>52</v>
      </c>
      <c r="G34" s="41" t="s">
        <v>51</v>
      </c>
      <c r="H34" s="41"/>
      <c r="I34" s="41"/>
      <c r="J34" s="42"/>
      <c r="K34" s="41"/>
      <c r="L34" s="41" t="str">
        <f t="shared" si="0"/>
        <v>0,00</v>
      </c>
      <c r="M34" s="41"/>
      <c r="N34" s="43">
        <f t="shared" si="1"/>
        <v>0</v>
      </c>
    </row>
    <row r="35" spans="1:14" ht="60" customHeight="1">
      <c r="A35" s="39" t="s">
        <v>189</v>
      </c>
      <c r="B35" s="69" t="s">
        <v>477</v>
      </c>
      <c r="C35" s="69" t="s">
        <v>243</v>
      </c>
      <c r="D35" s="69" t="s">
        <v>395</v>
      </c>
      <c r="E35" s="70">
        <v>1080</v>
      </c>
      <c r="F35" s="40" t="s">
        <v>52</v>
      </c>
      <c r="G35" s="41" t="s">
        <v>51</v>
      </c>
      <c r="H35" s="41"/>
      <c r="I35" s="41"/>
      <c r="J35" s="42"/>
      <c r="K35" s="41"/>
      <c r="L35" s="41" t="str">
        <f t="shared" si="0"/>
        <v>0,00</v>
      </c>
      <c r="M35" s="41"/>
      <c r="N35" s="43">
        <f t="shared" si="1"/>
        <v>0</v>
      </c>
    </row>
    <row r="36" spans="1:14" ht="60" customHeight="1">
      <c r="A36" s="39" t="s">
        <v>190</v>
      </c>
      <c r="B36" s="99" t="s">
        <v>478</v>
      </c>
      <c r="C36" s="99" t="s">
        <v>479</v>
      </c>
      <c r="D36" s="147" t="s">
        <v>161</v>
      </c>
      <c r="E36" s="137">
        <v>600</v>
      </c>
      <c r="F36" s="40" t="s">
        <v>52</v>
      </c>
      <c r="G36" s="41" t="s">
        <v>51</v>
      </c>
      <c r="H36" s="41"/>
      <c r="I36" s="41"/>
      <c r="J36" s="42"/>
      <c r="K36" s="41"/>
      <c r="L36" s="41" t="str">
        <f t="shared" si="0"/>
        <v>0,00</v>
      </c>
      <c r="M36" s="41"/>
      <c r="N36" s="43">
        <f t="shared" si="1"/>
        <v>0</v>
      </c>
    </row>
    <row r="37" spans="1:14" ht="60" customHeight="1">
      <c r="A37" s="39" t="s">
        <v>191</v>
      </c>
      <c r="B37" s="99" t="s">
        <v>478</v>
      </c>
      <c r="C37" s="99" t="s">
        <v>480</v>
      </c>
      <c r="D37" s="147" t="s">
        <v>161</v>
      </c>
      <c r="E37" s="137">
        <v>600</v>
      </c>
      <c r="F37" s="40" t="s">
        <v>52</v>
      </c>
      <c r="G37" s="41" t="s">
        <v>51</v>
      </c>
      <c r="H37" s="41"/>
      <c r="I37" s="41"/>
      <c r="J37" s="42"/>
      <c r="K37" s="41"/>
      <c r="L37" s="41" t="str">
        <f t="shared" si="0"/>
        <v>0,00</v>
      </c>
      <c r="M37" s="41"/>
      <c r="N37" s="43">
        <f t="shared" si="1"/>
        <v>0</v>
      </c>
    </row>
    <row r="38" spans="1:14" ht="60" customHeight="1">
      <c r="A38" s="39" t="s">
        <v>192</v>
      </c>
      <c r="B38" s="69" t="s">
        <v>481</v>
      </c>
      <c r="C38" s="69" t="s">
        <v>245</v>
      </c>
      <c r="D38" s="69" t="s">
        <v>161</v>
      </c>
      <c r="E38" s="91">
        <v>17600</v>
      </c>
      <c r="F38" s="40" t="s">
        <v>52</v>
      </c>
      <c r="G38" s="41" t="s">
        <v>51</v>
      </c>
      <c r="H38" s="41"/>
      <c r="I38" s="41"/>
      <c r="J38" s="42"/>
      <c r="K38" s="41"/>
      <c r="L38" s="41" t="str">
        <f t="shared" si="0"/>
        <v>0,00</v>
      </c>
      <c r="M38" s="41"/>
      <c r="N38" s="43">
        <f t="shared" si="1"/>
        <v>0</v>
      </c>
    </row>
    <row r="39" spans="1:14" ht="60" customHeight="1">
      <c r="A39" s="39" t="s">
        <v>193</v>
      </c>
      <c r="B39" s="132" t="s">
        <v>482</v>
      </c>
      <c r="C39" s="132" t="s">
        <v>173</v>
      </c>
      <c r="D39" s="132" t="s">
        <v>483</v>
      </c>
      <c r="E39" s="148">
        <v>1288</v>
      </c>
      <c r="F39" s="40" t="s">
        <v>52</v>
      </c>
      <c r="G39" s="41" t="s">
        <v>51</v>
      </c>
      <c r="H39" s="41"/>
      <c r="I39" s="41"/>
      <c r="J39" s="42"/>
      <c r="K39" s="41"/>
      <c r="L39" s="41" t="str">
        <f t="shared" si="0"/>
        <v>0,00</v>
      </c>
      <c r="M39" s="41"/>
      <c r="N39" s="43">
        <f t="shared" si="1"/>
        <v>0</v>
      </c>
    </row>
    <row r="40" spans="1:14" ht="60" customHeight="1">
      <c r="A40" s="39" t="s">
        <v>194</v>
      </c>
      <c r="B40" s="99" t="s">
        <v>484</v>
      </c>
      <c r="C40" s="99" t="s">
        <v>262</v>
      </c>
      <c r="D40" s="99" t="s">
        <v>170</v>
      </c>
      <c r="E40" s="91">
        <v>1620</v>
      </c>
      <c r="F40" s="40" t="s">
        <v>52</v>
      </c>
      <c r="G40" s="41" t="s">
        <v>51</v>
      </c>
      <c r="H40" s="41"/>
      <c r="I40" s="41"/>
      <c r="J40" s="42"/>
      <c r="K40" s="41"/>
      <c r="L40" s="41" t="str">
        <f t="shared" si="0"/>
        <v>0,00</v>
      </c>
      <c r="M40" s="41"/>
      <c r="N40" s="43">
        <f t="shared" si="1"/>
        <v>0</v>
      </c>
    </row>
    <row r="41" spans="1:14" ht="60" customHeight="1">
      <c r="A41" s="39" t="s">
        <v>195</v>
      </c>
      <c r="B41" s="132" t="s">
        <v>485</v>
      </c>
      <c r="C41" s="132" t="s">
        <v>211</v>
      </c>
      <c r="D41" s="132" t="s">
        <v>486</v>
      </c>
      <c r="E41" s="91">
        <v>1400</v>
      </c>
      <c r="F41" s="40" t="s">
        <v>52</v>
      </c>
      <c r="G41" s="41" t="s">
        <v>51</v>
      </c>
      <c r="H41" s="41"/>
      <c r="I41" s="41"/>
      <c r="J41" s="42"/>
      <c r="K41" s="41"/>
      <c r="L41" s="41" t="str">
        <f t="shared" si="0"/>
        <v>0,00</v>
      </c>
      <c r="M41" s="41"/>
      <c r="N41" s="43">
        <f t="shared" si="1"/>
        <v>0</v>
      </c>
    </row>
    <row r="42" spans="1:14" ht="60" customHeight="1">
      <c r="A42" s="39" t="s">
        <v>196</v>
      </c>
      <c r="B42" s="99" t="s">
        <v>487</v>
      </c>
      <c r="C42" s="126" t="s">
        <v>488</v>
      </c>
      <c r="D42" s="99" t="s">
        <v>489</v>
      </c>
      <c r="E42" s="148">
        <v>1008</v>
      </c>
      <c r="F42" s="40" t="s">
        <v>52</v>
      </c>
      <c r="G42" s="41" t="s">
        <v>51</v>
      </c>
      <c r="H42" s="41"/>
      <c r="I42" s="41"/>
      <c r="J42" s="42"/>
      <c r="K42" s="41"/>
      <c r="L42" s="41" t="str">
        <f t="shared" si="0"/>
        <v>0,00</v>
      </c>
      <c r="M42" s="41"/>
      <c r="N42" s="43">
        <f t="shared" si="1"/>
        <v>0</v>
      </c>
    </row>
    <row r="43" spans="1:14" ht="60" customHeight="1">
      <c r="A43" s="39" t="s">
        <v>197</v>
      </c>
      <c r="B43" s="127" t="s">
        <v>490</v>
      </c>
      <c r="C43" s="99" t="s">
        <v>172</v>
      </c>
      <c r="D43" s="69" t="s">
        <v>161</v>
      </c>
      <c r="E43" s="91">
        <v>1008</v>
      </c>
      <c r="F43" s="40" t="s">
        <v>52</v>
      </c>
      <c r="G43" s="41" t="s">
        <v>51</v>
      </c>
      <c r="H43" s="41"/>
      <c r="I43" s="41"/>
      <c r="J43" s="42"/>
      <c r="K43" s="41"/>
      <c r="L43" s="41" t="str">
        <f t="shared" si="0"/>
        <v>0,00</v>
      </c>
      <c r="M43" s="41"/>
      <c r="N43" s="43">
        <f>ROUND(L43*ROUND(M43,2),2)</f>
        <v>0</v>
      </c>
    </row>
    <row r="44" spans="1:14" ht="60" customHeight="1">
      <c r="A44" s="39" t="s">
        <v>198</v>
      </c>
      <c r="B44" s="127" t="s">
        <v>490</v>
      </c>
      <c r="C44" s="99" t="s">
        <v>173</v>
      </c>
      <c r="D44" s="69" t="s">
        <v>161</v>
      </c>
      <c r="E44" s="91">
        <v>1008</v>
      </c>
      <c r="F44" s="40" t="s">
        <v>52</v>
      </c>
      <c r="G44" s="41" t="s">
        <v>51</v>
      </c>
      <c r="H44" s="41"/>
      <c r="I44" s="41"/>
      <c r="J44" s="42"/>
      <c r="K44" s="41"/>
      <c r="L44" s="41" t="str">
        <f t="shared" si="0"/>
        <v>0,00</v>
      </c>
      <c r="M44" s="41"/>
      <c r="N44" s="43">
        <f>ROUND(L44*ROUND(M44,2),2)</f>
        <v>0</v>
      </c>
    </row>
    <row r="45" spans="1:14" ht="60" customHeight="1">
      <c r="A45" s="39" t="s">
        <v>199</v>
      </c>
      <c r="B45" s="149" t="s">
        <v>491</v>
      </c>
      <c r="C45" s="150" t="s">
        <v>172</v>
      </c>
      <c r="D45" s="147" t="s">
        <v>161</v>
      </c>
      <c r="E45" s="91">
        <v>1008</v>
      </c>
      <c r="F45" s="40" t="s">
        <v>52</v>
      </c>
      <c r="G45" s="41" t="s">
        <v>51</v>
      </c>
      <c r="H45" s="41"/>
      <c r="I45" s="41"/>
      <c r="J45" s="42"/>
      <c r="K45" s="41"/>
      <c r="L45" s="41" t="str">
        <f t="shared" si="0"/>
        <v>0,00</v>
      </c>
      <c r="M45" s="41"/>
      <c r="N45" s="43">
        <f t="shared" si="1"/>
        <v>0</v>
      </c>
    </row>
    <row r="46" spans="2:5" ht="15" customHeight="1">
      <c r="B46" s="204" t="s">
        <v>427</v>
      </c>
      <c r="C46" s="204"/>
      <c r="D46" s="204"/>
      <c r="E46" s="204"/>
    </row>
    <row r="47" spans="2:5" ht="15">
      <c r="B47" s="175" t="s">
        <v>428</v>
      </c>
      <c r="C47" s="175"/>
      <c r="D47" s="53"/>
      <c r="E47" s="53"/>
    </row>
    <row r="48" spans="2:11" ht="19.5" customHeight="1">
      <c r="B48" s="175" t="s">
        <v>570</v>
      </c>
      <c r="C48" s="175"/>
      <c r="D48" s="175"/>
      <c r="E48" s="175"/>
      <c r="F48" s="175"/>
      <c r="G48" s="175"/>
      <c r="H48" s="175"/>
      <c r="I48" s="175"/>
      <c r="J48" s="175"/>
      <c r="K48" s="175"/>
    </row>
  </sheetData>
  <sheetProtection/>
  <mergeCells count="5">
    <mergeCell ref="G2:I2"/>
    <mergeCell ref="H6:I6"/>
    <mergeCell ref="B46:E46"/>
    <mergeCell ref="B48:K48"/>
    <mergeCell ref="B47:C4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9.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L35" sqref="L35"/>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27</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SUM(N11:N11)</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567</v>
      </c>
      <c r="N10" s="5" t="s">
        <v>568</v>
      </c>
    </row>
    <row r="11" spans="1:14" ht="45">
      <c r="A11" s="39" t="s">
        <v>1</v>
      </c>
      <c r="B11" s="99" t="s">
        <v>492</v>
      </c>
      <c r="C11" s="99" t="s">
        <v>493</v>
      </c>
      <c r="D11" s="99" t="s">
        <v>494</v>
      </c>
      <c r="E11" s="151">
        <v>30</v>
      </c>
      <c r="F11" s="40" t="s">
        <v>70</v>
      </c>
      <c r="G11" s="41" t="s">
        <v>51</v>
      </c>
      <c r="H11" s="41"/>
      <c r="I11" s="41"/>
      <c r="J11" s="42"/>
      <c r="K11" s="41"/>
      <c r="L11" s="41" t="str">
        <f>IF(K11=0,"0,00",IF(K11&gt;0,ROUND(E11/K11,2)))</f>
        <v>0,00</v>
      </c>
      <c r="M11" s="41"/>
      <c r="N11" s="43">
        <f>ROUND(L11*ROUND(M11,2),2)</f>
        <v>0</v>
      </c>
    </row>
    <row r="12" spans="2:11" ht="19.5" customHeight="1">
      <c r="B12" s="175" t="s">
        <v>570</v>
      </c>
      <c r="C12" s="175"/>
      <c r="D12" s="175"/>
      <c r="E12" s="175"/>
      <c r="F12" s="175"/>
      <c r="G12" s="175"/>
      <c r="H12" s="175"/>
      <c r="I12" s="175"/>
      <c r="J12" s="175"/>
      <c r="K12" s="175"/>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T22"/>
  <sheetViews>
    <sheetView showGridLines="0" view="pageBreakPreview" zoomScale="90" zoomScaleNormal="90" zoomScaleSheetLayoutView="90" zoomScalePageLayoutView="85" workbookViewId="0" topLeftCell="A1">
      <selection activeCell="D6" sqref="D6"/>
    </sheetView>
  </sheetViews>
  <sheetFormatPr defaultColWidth="9.00390625" defaultRowHeight="12.75"/>
  <cols>
    <col min="1" max="1" width="5.375" style="55" customWidth="1"/>
    <col min="2" max="2" width="24.375" style="55" customWidth="1"/>
    <col min="3" max="3" width="14.00390625" style="55" customWidth="1"/>
    <col min="4" max="4" width="32.375" style="55" customWidth="1"/>
    <col min="5" max="5" width="10.375" style="4" customWidth="1"/>
    <col min="6" max="6" width="14.125" style="55" customWidth="1"/>
    <col min="7" max="7" width="36.125" style="55" customWidth="1"/>
    <col min="8" max="8" width="29.125" style="55" customWidth="1"/>
    <col min="9" max="9" width="20.875" style="55" customWidth="1"/>
    <col min="10" max="10" width="26.75390625" style="55" customWidth="1"/>
    <col min="11" max="12" width="16.125" style="55" customWidth="1"/>
    <col min="13" max="13" width="17.12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1</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SUM(N11:N20)</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4.25" customHeight="1">
      <c r="A10" s="5" t="s">
        <v>32</v>
      </c>
      <c r="B10" s="5" t="s">
        <v>14</v>
      </c>
      <c r="C10" s="5" t="s">
        <v>15</v>
      </c>
      <c r="D10" s="5" t="s">
        <v>48</v>
      </c>
      <c r="E10" s="59" t="s">
        <v>45</v>
      </c>
      <c r="F10" s="6"/>
      <c r="G10" s="5" t="str">
        <f>"Nazwa handlowa /
"&amp;C10&amp;" / 
"&amp;D10</f>
        <v>Nazwa handlowa /
Dawka / 
Postać/Opakowanie</v>
      </c>
      <c r="H10" s="5" t="s">
        <v>44</v>
      </c>
      <c r="I10" s="5" t="str">
        <f>B10</f>
        <v>Skład</v>
      </c>
      <c r="J10" s="5" t="s">
        <v>115</v>
      </c>
      <c r="K10" s="5" t="s">
        <v>27</v>
      </c>
      <c r="L10" s="5" t="s">
        <v>28</v>
      </c>
      <c r="M10" s="5" t="s">
        <v>567</v>
      </c>
      <c r="N10" s="5" t="s">
        <v>568</v>
      </c>
    </row>
    <row r="11" spans="1:14" ht="45">
      <c r="A11" s="54" t="s">
        <v>1</v>
      </c>
      <c r="B11" s="60" t="s">
        <v>132</v>
      </c>
      <c r="C11" s="60" t="s">
        <v>133</v>
      </c>
      <c r="D11" s="60" t="s">
        <v>134</v>
      </c>
      <c r="E11" s="61">
        <v>310</v>
      </c>
      <c r="F11" s="62" t="s">
        <v>52</v>
      </c>
      <c r="G11" s="37" t="s">
        <v>51</v>
      </c>
      <c r="H11" s="37"/>
      <c r="I11" s="37"/>
      <c r="J11" s="38"/>
      <c r="K11" s="37"/>
      <c r="L11" s="37" t="str">
        <f>IF(K11=0,"0,00",IF(K11&gt;0,ROUND(E11/K11,2)))</f>
        <v>0,00</v>
      </c>
      <c r="M11" s="37"/>
      <c r="N11" s="1">
        <f>ROUND(L11*ROUND(M11,2),2)</f>
        <v>0</v>
      </c>
    </row>
    <row r="12" spans="1:14" ht="45">
      <c r="A12" s="54" t="s">
        <v>2</v>
      </c>
      <c r="B12" s="63" t="s">
        <v>135</v>
      </c>
      <c r="C12" s="60" t="s">
        <v>136</v>
      </c>
      <c r="D12" s="60" t="s">
        <v>137</v>
      </c>
      <c r="E12" s="61">
        <v>150</v>
      </c>
      <c r="F12" s="62" t="s">
        <v>52</v>
      </c>
      <c r="G12" s="37" t="s">
        <v>51</v>
      </c>
      <c r="H12" s="37"/>
      <c r="I12" s="37"/>
      <c r="J12" s="38"/>
      <c r="K12" s="37"/>
      <c r="L12" s="37" t="str">
        <f aca="true" t="shared" si="0" ref="L12:L20">IF(K12=0,"0,00",IF(K12&gt;0,ROUND(E12/K12,2)))</f>
        <v>0,00</v>
      </c>
      <c r="M12" s="37"/>
      <c r="N12" s="1">
        <f aca="true" t="shared" si="1" ref="N12:N20">ROUND(L12*ROUND(M12,2),2)</f>
        <v>0</v>
      </c>
    </row>
    <row r="13" spans="1:14" ht="45">
      <c r="A13" s="54" t="s">
        <v>3</v>
      </c>
      <c r="B13" s="63" t="s">
        <v>138</v>
      </c>
      <c r="C13" s="60" t="s">
        <v>139</v>
      </c>
      <c r="D13" s="60" t="s">
        <v>140</v>
      </c>
      <c r="E13" s="61">
        <v>350</v>
      </c>
      <c r="F13" s="62" t="s">
        <v>52</v>
      </c>
      <c r="G13" s="37" t="s">
        <v>51</v>
      </c>
      <c r="H13" s="37"/>
      <c r="I13" s="37"/>
      <c r="J13" s="38"/>
      <c r="K13" s="37"/>
      <c r="L13" s="37" t="str">
        <f t="shared" si="0"/>
        <v>0,00</v>
      </c>
      <c r="M13" s="37"/>
      <c r="N13" s="1">
        <f t="shared" si="1"/>
        <v>0</v>
      </c>
    </row>
    <row r="14" spans="1:14" ht="45">
      <c r="A14" s="54" t="s">
        <v>4</v>
      </c>
      <c r="B14" s="63" t="s">
        <v>141</v>
      </c>
      <c r="C14" s="60" t="s">
        <v>139</v>
      </c>
      <c r="D14" s="60" t="s">
        <v>137</v>
      </c>
      <c r="E14" s="61">
        <v>100</v>
      </c>
      <c r="F14" s="62" t="s">
        <v>52</v>
      </c>
      <c r="G14" s="37" t="s">
        <v>51</v>
      </c>
      <c r="H14" s="37"/>
      <c r="I14" s="37"/>
      <c r="J14" s="38"/>
      <c r="K14" s="37"/>
      <c r="L14" s="37" t="str">
        <f t="shared" si="0"/>
        <v>0,00</v>
      </c>
      <c r="M14" s="37"/>
      <c r="N14" s="1">
        <f t="shared" si="1"/>
        <v>0</v>
      </c>
    </row>
    <row r="15" spans="1:14" ht="45">
      <c r="A15" s="54" t="s">
        <v>29</v>
      </c>
      <c r="B15" s="63" t="s">
        <v>142</v>
      </c>
      <c r="C15" s="60" t="s">
        <v>139</v>
      </c>
      <c r="D15" s="60" t="s">
        <v>143</v>
      </c>
      <c r="E15" s="61">
        <v>25</v>
      </c>
      <c r="F15" s="62" t="s">
        <v>52</v>
      </c>
      <c r="G15" s="37" t="s">
        <v>51</v>
      </c>
      <c r="H15" s="37"/>
      <c r="I15" s="37"/>
      <c r="J15" s="38"/>
      <c r="K15" s="37"/>
      <c r="L15" s="37" t="str">
        <f t="shared" si="0"/>
        <v>0,00</v>
      </c>
      <c r="M15" s="37"/>
      <c r="N15" s="1">
        <f t="shared" si="1"/>
        <v>0</v>
      </c>
    </row>
    <row r="16" spans="1:14" ht="45">
      <c r="A16" s="54" t="s">
        <v>33</v>
      </c>
      <c r="B16" s="64" t="s">
        <v>144</v>
      </c>
      <c r="C16" s="65" t="s">
        <v>145</v>
      </c>
      <c r="D16" s="64" t="s">
        <v>146</v>
      </c>
      <c r="E16" s="61">
        <v>1080</v>
      </c>
      <c r="F16" s="62" t="s">
        <v>52</v>
      </c>
      <c r="G16" s="37" t="s">
        <v>51</v>
      </c>
      <c r="H16" s="37"/>
      <c r="I16" s="37"/>
      <c r="J16" s="38"/>
      <c r="K16" s="37"/>
      <c r="L16" s="37" t="str">
        <f t="shared" si="0"/>
        <v>0,00</v>
      </c>
      <c r="M16" s="37"/>
      <c r="N16" s="1">
        <f t="shared" si="1"/>
        <v>0</v>
      </c>
    </row>
    <row r="17" spans="1:14" ht="60">
      <c r="A17" s="54" t="s">
        <v>5</v>
      </c>
      <c r="B17" s="64" t="s">
        <v>147</v>
      </c>
      <c r="C17" s="64" t="s">
        <v>148</v>
      </c>
      <c r="D17" s="64" t="s">
        <v>149</v>
      </c>
      <c r="E17" s="66">
        <v>2700</v>
      </c>
      <c r="F17" s="62" t="s">
        <v>52</v>
      </c>
      <c r="G17" s="37" t="s">
        <v>51</v>
      </c>
      <c r="H17" s="37"/>
      <c r="I17" s="37"/>
      <c r="J17" s="38"/>
      <c r="K17" s="37"/>
      <c r="L17" s="37" t="str">
        <f t="shared" si="0"/>
        <v>0,00</v>
      </c>
      <c r="M17" s="37"/>
      <c r="N17" s="1">
        <f t="shared" si="1"/>
        <v>0</v>
      </c>
    </row>
    <row r="18" spans="1:14" ht="45">
      <c r="A18" s="54" t="s">
        <v>6</v>
      </c>
      <c r="B18" s="64" t="s">
        <v>150</v>
      </c>
      <c r="C18" s="64" t="s">
        <v>569</v>
      </c>
      <c r="D18" s="64" t="s">
        <v>151</v>
      </c>
      <c r="E18" s="66">
        <v>250</v>
      </c>
      <c r="F18" s="62" t="s">
        <v>52</v>
      </c>
      <c r="G18" s="37" t="s">
        <v>51</v>
      </c>
      <c r="H18" s="37"/>
      <c r="I18" s="37"/>
      <c r="J18" s="38"/>
      <c r="K18" s="37"/>
      <c r="L18" s="37" t="str">
        <f t="shared" si="0"/>
        <v>0,00</v>
      </c>
      <c r="M18" s="37"/>
      <c r="N18" s="1">
        <f t="shared" si="1"/>
        <v>0</v>
      </c>
    </row>
    <row r="19" spans="1:14" ht="45">
      <c r="A19" s="54" t="s">
        <v>53</v>
      </c>
      <c r="B19" s="63" t="s">
        <v>152</v>
      </c>
      <c r="C19" s="63" t="s">
        <v>153</v>
      </c>
      <c r="D19" s="63" t="s">
        <v>154</v>
      </c>
      <c r="E19" s="67">
        <v>10000</v>
      </c>
      <c r="F19" s="62" t="s">
        <v>52</v>
      </c>
      <c r="G19" s="37" t="s">
        <v>51</v>
      </c>
      <c r="H19" s="37"/>
      <c r="I19" s="37"/>
      <c r="J19" s="38"/>
      <c r="K19" s="37"/>
      <c r="L19" s="37" t="str">
        <f t="shared" si="0"/>
        <v>0,00</v>
      </c>
      <c r="M19" s="37"/>
      <c r="N19" s="1">
        <f t="shared" si="1"/>
        <v>0</v>
      </c>
    </row>
    <row r="20" spans="1:14" ht="45">
      <c r="A20" s="54" t="s">
        <v>63</v>
      </c>
      <c r="B20" s="60" t="s">
        <v>155</v>
      </c>
      <c r="C20" s="60" t="s">
        <v>156</v>
      </c>
      <c r="D20" s="60" t="s">
        <v>157</v>
      </c>
      <c r="E20" s="61">
        <v>10</v>
      </c>
      <c r="F20" s="62" t="s">
        <v>70</v>
      </c>
      <c r="G20" s="37" t="s">
        <v>51</v>
      </c>
      <c r="H20" s="37"/>
      <c r="I20" s="37"/>
      <c r="J20" s="38"/>
      <c r="K20" s="37"/>
      <c r="L20" s="37" t="str">
        <f t="shared" si="0"/>
        <v>0,00</v>
      </c>
      <c r="M20" s="37"/>
      <c r="N20" s="1">
        <f t="shared" si="1"/>
        <v>0</v>
      </c>
    </row>
    <row r="21" spans="1:6" ht="15">
      <c r="A21" s="175"/>
      <c r="B21" s="175"/>
      <c r="C21" s="175"/>
      <c r="D21" s="175"/>
      <c r="E21" s="175"/>
      <c r="F21" s="175"/>
    </row>
    <row r="22" spans="1:10" ht="22.5" customHeight="1">
      <c r="A22" s="175" t="s">
        <v>570</v>
      </c>
      <c r="B22" s="175"/>
      <c r="C22" s="175"/>
      <c r="D22" s="175"/>
      <c r="E22" s="175"/>
      <c r="F22" s="175"/>
      <c r="G22" s="175"/>
      <c r="H22" s="175"/>
      <c r="I22" s="175"/>
      <c r="J22" s="175"/>
    </row>
  </sheetData>
  <sheetProtection/>
  <mergeCells count="4">
    <mergeCell ref="G2:I2"/>
    <mergeCell ref="H6:I6"/>
    <mergeCell ref="A21:F21"/>
    <mergeCell ref="A22:J2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0.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80" zoomScaleSheetLayoutView="90" zoomScalePageLayoutView="85" workbookViewId="0" topLeftCell="A1">
      <selection activeCell="G19" sqref="G19"/>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28</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SUM(N11:N11)</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567</v>
      </c>
      <c r="N10" s="5" t="s">
        <v>568</v>
      </c>
    </row>
    <row r="11" spans="1:14" ht="60" customHeight="1">
      <c r="A11" s="39" t="s">
        <v>1</v>
      </c>
      <c r="B11" s="150" t="s">
        <v>585</v>
      </c>
      <c r="C11" s="150" t="s">
        <v>495</v>
      </c>
      <c r="D11" s="150" t="s">
        <v>496</v>
      </c>
      <c r="E11" s="149">
        <v>55</v>
      </c>
      <c r="F11" s="40" t="s">
        <v>70</v>
      </c>
      <c r="G11" s="41" t="s">
        <v>69</v>
      </c>
      <c r="H11" s="41"/>
      <c r="I11" s="41"/>
      <c r="J11" s="42"/>
      <c r="K11" s="41"/>
      <c r="L11" s="41" t="str">
        <f>IF(K11=0,"0,00",IF(K11&gt;0,ROUND(E11/K11,2)))</f>
        <v>0,00</v>
      </c>
      <c r="M11" s="41"/>
      <c r="N11" s="43">
        <f>ROUND(L11*ROUND(M11,2),2)</f>
        <v>0</v>
      </c>
    </row>
    <row r="12" spans="2:8" ht="19.5" customHeight="1">
      <c r="B12" s="204" t="s">
        <v>578</v>
      </c>
      <c r="C12" s="205"/>
      <c r="D12" s="205"/>
      <c r="E12" s="205"/>
      <c r="F12" s="205"/>
      <c r="G12" s="205"/>
      <c r="H12" s="205"/>
    </row>
    <row r="13" spans="2:11" ht="60.75" customHeight="1">
      <c r="B13" s="175" t="s">
        <v>570</v>
      </c>
      <c r="C13" s="175"/>
      <c r="D13" s="175"/>
      <c r="E13" s="175"/>
      <c r="F13" s="175"/>
      <c r="G13" s="175"/>
      <c r="H13" s="175"/>
      <c r="I13" s="175"/>
      <c r="J13" s="175"/>
      <c r="K13" s="175"/>
    </row>
  </sheetData>
  <sheetProtection/>
  <mergeCells count="4">
    <mergeCell ref="G2:I2"/>
    <mergeCell ref="H6:I6"/>
    <mergeCell ref="B13:K13"/>
    <mergeCell ref="B12:H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1.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L35" sqref="L35"/>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29</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SUM(N11:N11)</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567</v>
      </c>
      <c r="N10" s="5" t="s">
        <v>568</v>
      </c>
    </row>
    <row r="11" spans="1:14" ht="45">
      <c r="A11" s="39" t="s">
        <v>1</v>
      </c>
      <c r="B11" s="69" t="s">
        <v>497</v>
      </c>
      <c r="C11" s="69" t="s">
        <v>281</v>
      </c>
      <c r="D11" s="69" t="s">
        <v>498</v>
      </c>
      <c r="E11" s="152">
        <v>1000</v>
      </c>
      <c r="F11" s="40" t="s">
        <v>52</v>
      </c>
      <c r="G11" s="41" t="s">
        <v>51</v>
      </c>
      <c r="H11" s="41"/>
      <c r="I11" s="41"/>
      <c r="J11" s="42"/>
      <c r="K11" s="41"/>
      <c r="L11" s="41" t="str">
        <f>IF(K11=0,"0,00",IF(K11&gt;0,ROUND(E11/K11,2)))</f>
        <v>0,00</v>
      </c>
      <c r="M11" s="41"/>
      <c r="N11" s="43">
        <f>ROUND(L11*ROUND(M11,2),2)</f>
        <v>0</v>
      </c>
    </row>
    <row r="12" spans="2:11" ht="19.5" customHeight="1">
      <c r="B12" s="175" t="s">
        <v>570</v>
      </c>
      <c r="C12" s="175"/>
      <c r="D12" s="175"/>
      <c r="E12" s="175"/>
      <c r="F12" s="175"/>
      <c r="G12" s="175"/>
      <c r="H12" s="175"/>
      <c r="I12" s="175"/>
      <c r="J12" s="175"/>
      <c r="K12" s="175"/>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2.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L35" sqref="L35"/>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30</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SUM(N11:N11)</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567</v>
      </c>
      <c r="N10" s="5" t="s">
        <v>568</v>
      </c>
    </row>
    <row r="11" spans="1:14" ht="45">
      <c r="A11" s="39" t="s">
        <v>1</v>
      </c>
      <c r="B11" s="69" t="s">
        <v>499</v>
      </c>
      <c r="C11" s="69" t="s">
        <v>325</v>
      </c>
      <c r="D11" s="69" t="s">
        <v>500</v>
      </c>
      <c r="E11" s="76">
        <v>5500</v>
      </c>
      <c r="F11" s="40" t="s">
        <v>52</v>
      </c>
      <c r="G11" s="41" t="s">
        <v>51</v>
      </c>
      <c r="H11" s="41"/>
      <c r="I11" s="41"/>
      <c r="J11" s="42"/>
      <c r="K11" s="41"/>
      <c r="L11" s="41" t="str">
        <f>IF(K11=0,"0,00",IF(K11&gt;0,ROUND(E11/K11,2)))</f>
        <v>0,00</v>
      </c>
      <c r="M11" s="41"/>
      <c r="N11" s="43">
        <f>ROUND(L11*ROUND(M11,2),2)</f>
        <v>0</v>
      </c>
    </row>
    <row r="12" spans="2:11" ht="19.5" customHeight="1">
      <c r="B12" s="175" t="s">
        <v>570</v>
      </c>
      <c r="C12" s="175"/>
      <c r="D12" s="175"/>
      <c r="E12" s="175"/>
      <c r="F12" s="175"/>
      <c r="G12" s="175"/>
      <c r="H12" s="175"/>
      <c r="I12" s="175"/>
      <c r="J12" s="175"/>
      <c r="K12" s="175"/>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3.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L35" sqref="L35"/>
    </sheetView>
  </sheetViews>
  <sheetFormatPr defaultColWidth="9.00390625" defaultRowHeight="12.75"/>
  <cols>
    <col min="1" max="1" width="5.375" style="55" customWidth="1"/>
    <col min="2" max="2" width="17.875" style="55" customWidth="1"/>
    <col min="3" max="3" width="13.00390625" style="55" customWidth="1"/>
    <col min="4" max="4" width="38.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31</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SUM(N11:N11)</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567</v>
      </c>
      <c r="N10" s="5" t="s">
        <v>568</v>
      </c>
    </row>
    <row r="11" spans="1:14" ht="45">
      <c r="A11" s="39" t="s">
        <v>1</v>
      </c>
      <c r="B11" s="153" t="s">
        <v>501</v>
      </c>
      <c r="C11" s="153" t="s">
        <v>281</v>
      </c>
      <c r="D11" s="153" t="s">
        <v>502</v>
      </c>
      <c r="E11" s="76">
        <v>520</v>
      </c>
      <c r="F11" s="40" t="s">
        <v>52</v>
      </c>
      <c r="G11" s="41" t="s">
        <v>51</v>
      </c>
      <c r="H11" s="41"/>
      <c r="I11" s="41"/>
      <c r="J11" s="42"/>
      <c r="K11" s="41"/>
      <c r="L11" s="41" t="str">
        <f>IF(K11=0,"0,00",IF(K11&gt;0,ROUND(E11/K11,2)))</f>
        <v>0,00</v>
      </c>
      <c r="M11" s="41"/>
      <c r="N11" s="43">
        <f>ROUND(L11*ROUND(M11,2),2)</f>
        <v>0</v>
      </c>
    </row>
    <row r="12" spans="2:11" ht="19.5" customHeight="1">
      <c r="B12" s="175" t="s">
        <v>570</v>
      </c>
      <c r="C12" s="175"/>
      <c r="D12" s="175"/>
      <c r="E12" s="175"/>
      <c r="F12" s="175"/>
      <c r="G12" s="175"/>
      <c r="H12" s="175"/>
      <c r="I12" s="175"/>
      <c r="J12" s="175"/>
      <c r="K12" s="175"/>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4.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L34" sqref="L34"/>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32</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SUM(N11:N11)</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567</v>
      </c>
      <c r="N10" s="5" t="s">
        <v>568</v>
      </c>
    </row>
    <row r="11" spans="1:14" ht="45">
      <c r="A11" s="39" t="s">
        <v>1</v>
      </c>
      <c r="B11" s="99" t="s">
        <v>503</v>
      </c>
      <c r="C11" s="99" t="s">
        <v>504</v>
      </c>
      <c r="D11" s="99" t="s">
        <v>505</v>
      </c>
      <c r="E11" s="154">
        <v>700</v>
      </c>
      <c r="F11" s="40" t="s">
        <v>52</v>
      </c>
      <c r="G11" s="41" t="s">
        <v>51</v>
      </c>
      <c r="H11" s="41"/>
      <c r="I11" s="41"/>
      <c r="J11" s="42"/>
      <c r="K11" s="41"/>
      <c r="L11" s="41" t="str">
        <f>IF(K11=0,"0,00",IF(K11&gt;0,ROUND(E11/K11,2)))</f>
        <v>0,00</v>
      </c>
      <c r="M11" s="41"/>
      <c r="N11" s="43">
        <f>ROUND(L11*ROUND(M11,2),2)</f>
        <v>0</v>
      </c>
    </row>
    <row r="12" spans="2:11" ht="19.5" customHeight="1">
      <c r="B12" s="175" t="s">
        <v>570</v>
      </c>
      <c r="C12" s="175"/>
      <c r="D12" s="175"/>
      <c r="E12" s="175"/>
      <c r="F12" s="175"/>
      <c r="G12" s="175"/>
      <c r="H12" s="175"/>
      <c r="I12" s="175"/>
      <c r="J12" s="175"/>
      <c r="K12" s="175"/>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5.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80" zoomScaleSheetLayoutView="90" zoomScalePageLayoutView="85" workbookViewId="0" topLeftCell="A1">
      <selection activeCell="L34" sqref="L34"/>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33</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SUM(N11:N11)</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567</v>
      </c>
      <c r="N10" s="5" t="s">
        <v>568</v>
      </c>
    </row>
    <row r="11" spans="1:14" ht="60" customHeight="1">
      <c r="A11" s="39" t="s">
        <v>1</v>
      </c>
      <c r="B11" s="102" t="s">
        <v>507</v>
      </c>
      <c r="C11" s="102" t="s">
        <v>169</v>
      </c>
      <c r="D11" s="102" t="s">
        <v>508</v>
      </c>
      <c r="E11" s="152">
        <v>12</v>
      </c>
      <c r="F11" s="40" t="s">
        <v>70</v>
      </c>
      <c r="G11" s="41" t="s">
        <v>69</v>
      </c>
      <c r="H11" s="41"/>
      <c r="I11" s="41"/>
      <c r="J11" s="42"/>
      <c r="K11" s="41"/>
      <c r="L11" s="41" t="str">
        <f>IF(K11=0,"0,00",IF(K11&gt;0,ROUND(E11/K11,2)))</f>
        <v>0,00</v>
      </c>
      <c r="M11" s="41"/>
      <c r="N11" s="43">
        <f>ROUND(L11*ROUND(M11,2),2)</f>
        <v>0</v>
      </c>
    </row>
    <row r="12" spans="2:5" ht="15">
      <c r="B12" s="204" t="s">
        <v>506</v>
      </c>
      <c r="C12" s="204"/>
      <c r="D12" s="204"/>
      <c r="E12" s="204"/>
    </row>
    <row r="13" spans="2:11" ht="19.5" customHeight="1">
      <c r="B13" s="175" t="s">
        <v>570</v>
      </c>
      <c r="C13" s="175"/>
      <c r="D13" s="175"/>
      <c r="E13" s="175"/>
      <c r="F13" s="175"/>
      <c r="G13" s="175"/>
      <c r="H13" s="175"/>
      <c r="I13" s="175"/>
      <c r="J13" s="175"/>
      <c r="K13" s="175"/>
    </row>
  </sheetData>
  <sheetProtection/>
  <mergeCells count="4">
    <mergeCell ref="G2:I2"/>
    <mergeCell ref="H6:I6"/>
    <mergeCell ref="B12:E12"/>
    <mergeCell ref="B13:K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6.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L18" sqref="L18"/>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34</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SUM(N11:N11)</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561</v>
      </c>
      <c r="M10" s="5" t="s">
        <v>572</v>
      </c>
      <c r="N10" s="5" t="s">
        <v>568</v>
      </c>
    </row>
    <row r="11" spans="1:14" ht="300">
      <c r="A11" s="39" t="s">
        <v>1</v>
      </c>
      <c r="B11" s="69" t="s">
        <v>509</v>
      </c>
      <c r="C11" s="69" t="s">
        <v>510</v>
      </c>
      <c r="D11" s="69" t="s">
        <v>511</v>
      </c>
      <c r="E11" s="71">
        <v>22800</v>
      </c>
      <c r="F11" s="40" t="s">
        <v>560</v>
      </c>
      <c r="G11" s="41" t="s">
        <v>558</v>
      </c>
      <c r="H11" s="41"/>
      <c r="I11" s="41"/>
      <c r="J11" s="42" t="s">
        <v>559</v>
      </c>
      <c r="K11" s="41"/>
      <c r="L11" s="41" t="str">
        <f>IF(K11=0,"0,00",IF(K11&gt;0,ROUND(E11/K11,2)))</f>
        <v>0,00</v>
      </c>
      <c r="M11" s="41"/>
      <c r="N11" s="43">
        <f>ROUND(L11*ROUND(M11,2),2)</f>
        <v>0</v>
      </c>
    </row>
    <row r="12" spans="2:11" ht="19.5" customHeight="1">
      <c r="B12" s="175" t="s">
        <v>570</v>
      </c>
      <c r="C12" s="175"/>
      <c r="D12" s="175"/>
      <c r="E12" s="175"/>
      <c r="F12" s="175"/>
      <c r="G12" s="175"/>
      <c r="H12" s="175"/>
      <c r="I12" s="175"/>
      <c r="J12" s="175"/>
      <c r="K12" s="175"/>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7.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view="pageBreakPreview" zoomScale="90" zoomScaleNormal="80" zoomScaleSheetLayoutView="90" zoomScalePageLayoutView="85" workbookViewId="0" topLeftCell="A1">
      <selection activeCell="L29" sqref="L29"/>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35</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SUM(N11:N12)</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567</v>
      </c>
      <c r="N10" s="5" t="s">
        <v>568</v>
      </c>
    </row>
    <row r="11" spans="1:14" ht="60" customHeight="1">
      <c r="A11" s="39" t="s">
        <v>1</v>
      </c>
      <c r="B11" s="69" t="s">
        <v>512</v>
      </c>
      <c r="C11" s="69" t="s">
        <v>264</v>
      </c>
      <c r="D11" s="69" t="s">
        <v>513</v>
      </c>
      <c r="E11" s="71">
        <v>3000</v>
      </c>
      <c r="F11" s="40" t="s">
        <v>52</v>
      </c>
      <c r="G11" s="41" t="s">
        <v>69</v>
      </c>
      <c r="H11" s="41"/>
      <c r="I11" s="41"/>
      <c r="J11" s="42"/>
      <c r="K11" s="41"/>
      <c r="L11" s="41" t="str">
        <f>IF(K11=0,"0,00",IF(K11&gt;0,ROUND(E11/K11,2)))</f>
        <v>0,00</v>
      </c>
      <c r="M11" s="41"/>
      <c r="N11" s="43">
        <f>ROUND(L11*ROUND(M11,2),2)</f>
        <v>0</v>
      </c>
    </row>
    <row r="12" spans="1:14" ht="75.75" customHeight="1">
      <c r="A12" s="39" t="s">
        <v>2</v>
      </c>
      <c r="B12" s="69" t="s">
        <v>512</v>
      </c>
      <c r="C12" s="69" t="s">
        <v>266</v>
      </c>
      <c r="D12" s="69" t="s">
        <v>513</v>
      </c>
      <c r="E12" s="71">
        <v>3600</v>
      </c>
      <c r="F12" s="40" t="s">
        <v>52</v>
      </c>
      <c r="G12" s="41" t="s">
        <v>69</v>
      </c>
      <c r="H12" s="41"/>
      <c r="I12" s="41"/>
      <c r="J12" s="42"/>
      <c r="K12" s="41"/>
      <c r="L12" s="41" t="str">
        <f>IF(K12=0,"0,00",IF(K12&gt;0,ROUND(E12/K12,2)))</f>
        <v>0,00</v>
      </c>
      <c r="M12" s="41"/>
      <c r="N12" s="43">
        <f>ROUND(L12*ROUND(M12,2),2)</f>
        <v>0</v>
      </c>
    </row>
    <row r="13" spans="2:5" ht="15">
      <c r="B13" s="204" t="s">
        <v>71</v>
      </c>
      <c r="C13" s="204"/>
      <c r="D13" s="204"/>
      <c r="E13" s="204"/>
    </row>
    <row r="14" spans="2:11" ht="19.5" customHeight="1">
      <c r="B14" s="175" t="s">
        <v>570</v>
      </c>
      <c r="C14" s="175"/>
      <c r="D14" s="175"/>
      <c r="E14" s="175"/>
      <c r="F14" s="175"/>
      <c r="G14" s="175"/>
      <c r="H14" s="175"/>
      <c r="I14" s="175"/>
      <c r="J14" s="175"/>
      <c r="K14" s="175"/>
    </row>
  </sheetData>
  <sheetProtection/>
  <mergeCells count="4">
    <mergeCell ref="G2:I2"/>
    <mergeCell ref="H6:I6"/>
    <mergeCell ref="B13:E13"/>
    <mergeCell ref="B14:K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8.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L34" sqref="L34"/>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36</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SUM(N11:N11)</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567</v>
      </c>
      <c r="N10" s="5" t="s">
        <v>568</v>
      </c>
    </row>
    <row r="11" spans="1:14" ht="60" customHeight="1">
      <c r="A11" s="39" t="s">
        <v>1</v>
      </c>
      <c r="B11" s="69" t="s">
        <v>514</v>
      </c>
      <c r="C11" s="69" t="s">
        <v>515</v>
      </c>
      <c r="D11" s="69" t="s">
        <v>177</v>
      </c>
      <c r="E11" s="71">
        <v>500</v>
      </c>
      <c r="F11" s="40" t="s">
        <v>52</v>
      </c>
      <c r="G11" s="41" t="s">
        <v>69</v>
      </c>
      <c r="H11" s="41"/>
      <c r="I11" s="41"/>
      <c r="J11" s="42"/>
      <c r="K11" s="41"/>
      <c r="L11" s="41" t="str">
        <f>IF(K11=0,"0,00",IF(K11&gt;0,ROUND(E11/K11,2)))</f>
        <v>0,00</v>
      </c>
      <c r="M11" s="41"/>
      <c r="N11" s="43">
        <f>ROUND(L11*ROUND(M11,2),2)</f>
        <v>0</v>
      </c>
    </row>
    <row r="12" spans="2:11" ht="19.5" customHeight="1">
      <c r="B12" s="175" t="s">
        <v>570</v>
      </c>
      <c r="C12" s="175"/>
      <c r="D12" s="175"/>
      <c r="E12" s="175"/>
      <c r="F12" s="175"/>
      <c r="G12" s="175"/>
      <c r="H12" s="175"/>
      <c r="I12" s="175"/>
      <c r="J12" s="175"/>
      <c r="K12" s="175"/>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9.xml><?xml version="1.0" encoding="utf-8"?>
<worksheet xmlns="http://schemas.openxmlformats.org/spreadsheetml/2006/main" xmlns:r="http://schemas.openxmlformats.org/officeDocument/2006/relationships">
  <sheetPr>
    <tabColor theme="0" tint="-0.1499900072813034"/>
    <pageSetUpPr fitToPage="1"/>
  </sheetPr>
  <dimension ref="A1:T18"/>
  <sheetViews>
    <sheetView showGridLines="0" view="pageBreakPreview" zoomScale="90" zoomScaleNormal="80" zoomScaleSheetLayoutView="90" zoomScalePageLayoutView="85" workbookViewId="0" topLeftCell="A7">
      <selection activeCell="L21" sqref="L21"/>
    </sheetView>
  </sheetViews>
  <sheetFormatPr defaultColWidth="9.00390625" defaultRowHeight="12.75"/>
  <cols>
    <col min="1" max="1" width="5.375" style="55" customWidth="1"/>
    <col min="2" max="2" width="17.875" style="55" customWidth="1"/>
    <col min="3" max="3" width="11.125" style="55" customWidth="1"/>
    <col min="4" max="4" width="40.62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37</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SUM(N11:N16)</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567</v>
      </c>
      <c r="N10" s="5" t="s">
        <v>568</v>
      </c>
    </row>
    <row r="11" spans="1:14" ht="45">
      <c r="A11" s="39" t="s">
        <v>1</v>
      </c>
      <c r="B11" s="155" t="s">
        <v>516</v>
      </c>
      <c r="C11" s="126" t="s">
        <v>234</v>
      </c>
      <c r="D11" s="99" t="s">
        <v>517</v>
      </c>
      <c r="E11" s="156">
        <v>10</v>
      </c>
      <c r="F11" s="40" t="s">
        <v>52</v>
      </c>
      <c r="G11" s="41" t="s">
        <v>51</v>
      </c>
      <c r="H11" s="41"/>
      <c r="I11" s="41"/>
      <c r="J11" s="42"/>
      <c r="K11" s="41"/>
      <c r="L11" s="41" t="str">
        <f aca="true" t="shared" si="0" ref="L11:L16">IF(K11=0,"0,00",IF(K11&gt;0,ROUND(E11/K11,2)))</f>
        <v>0,00</v>
      </c>
      <c r="M11" s="41"/>
      <c r="N11" s="43">
        <f aca="true" t="shared" si="1" ref="N11:N16">ROUND(L11*ROUND(M11,2),2)</f>
        <v>0</v>
      </c>
    </row>
    <row r="12" spans="1:14" ht="45">
      <c r="A12" s="39" t="s">
        <v>2</v>
      </c>
      <c r="B12" s="155" t="s">
        <v>516</v>
      </c>
      <c r="C12" s="126" t="s">
        <v>237</v>
      </c>
      <c r="D12" s="99" t="s">
        <v>517</v>
      </c>
      <c r="E12" s="156">
        <v>20</v>
      </c>
      <c r="F12" s="40" t="s">
        <v>52</v>
      </c>
      <c r="G12" s="41" t="s">
        <v>51</v>
      </c>
      <c r="H12" s="41"/>
      <c r="I12" s="41"/>
      <c r="J12" s="42"/>
      <c r="K12" s="41"/>
      <c r="L12" s="41" t="str">
        <f t="shared" si="0"/>
        <v>0,00</v>
      </c>
      <c r="M12" s="41"/>
      <c r="N12" s="43">
        <f t="shared" si="1"/>
        <v>0</v>
      </c>
    </row>
    <row r="13" spans="1:14" ht="45">
      <c r="A13" s="39" t="s">
        <v>3</v>
      </c>
      <c r="B13" s="155" t="s">
        <v>516</v>
      </c>
      <c r="C13" s="126" t="s">
        <v>518</v>
      </c>
      <c r="D13" s="99" t="s">
        <v>517</v>
      </c>
      <c r="E13" s="156">
        <v>40</v>
      </c>
      <c r="F13" s="40" t="s">
        <v>52</v>
      </c>
      <c r="G13" s="41" t="s">
        <v>51</v>
      </c>
      <c r="H13" s="41"/>
      <c r="I13" s="41"/>
      <c r="J13" s="42"/>
      <c r="K13" s="41"/>
      <c r="L13" s="41" t="str">
        <f t="shared" si="0"/>
        <v>0,00</v>
      </c>
      <c r="M13" s="41"/>
      <c r="N13" s="43">
        <f t="shared" si="1"/>
        <v>0</v>
      </c>
    </row>
    <row r="14" spans="1:14" ht="60">
      <c r="A14" s="39" t="s">
        <v>4</v>
      </c>
      <c r="B14" s="96" t="s">
        <v>519</v>
      </c>
      <c r="C14" s="157" t="s">
        <v>520</v>
      </c>
      <c r="D14" s="75" t="s">
        <v>521</v>
      </c>
      <c r="E14" s="158">
        <v>20</v>
      </c>
      <c r="F14" s="40" t="s">
        <v>52</v>
      </c>
      <c r="G14" s="41" t="s">
        <v>51</v>
      </c>
      <c r="H14" s="41"/>
      <c r="I14" s="41"/>
      <c r="J14" s="42"/>
      <c r="K14" s="41"/>
      <c r="L14" s="41" t="str">
        <f t="shared" si="0"/>
        <v>0,00</v>
      </c>
      <c r="M14" s="41"/>
      <c r="N14" s="43">
        <f t="shared" si="1"/>
        <v>0</v>
      </c>
    </row>
    <row r="15" spans="1:14" ht="60">
      <c r="A15" s="39" t="s">
        <v>29</v>
      </c>
      <c r="B15" s="96" t="s">
        <v>519</v>
      </c>
      <c r="C15" s="118" t="s">
        <v>228</v>
      </c>
      <c r="D15" s="99" t="s">
        <v>522</v>
      </c>
      <c r="E15" s="158">
        <v>10</v>
      </c>
      <c r="F15" s="40" t="s">
        <v>52</v>
      </c>
      <c r="G15" s="41" t="s">
        <v>51</v>
      </c>
      <c r="H15" s="41"/>
      <c r="I15" s="41"/>
      <c r="J15" s="42"/>
      <c r="K15" s="41"/>
      <c r="L15" s="41" t="str">
        <f t="shared" si="0"/>
        <v>0,00</v>
      </c>
      <c r="M15" s="41"/>
      <c r="N15" s="43">
        <f t="shared" si="1"/>
        <v>0</v>
      </c>
    </row>
    <row r="16" spans="1:14" ht="60">
      <c r="A16" s="39" t="s">
        <v>33</v>
      </c>
      <c r="B16" s="96" t="s">
        <v>519</v>
      </c>
      <c r="C16" s="157" t="s">
        <v>262</v>
      </c>
      <c r="D16" s="75" t="s">
        <v>521</v>
      </c>
      <c r="E16" s="158">
        <v>10</v>
      </c>
      <c r="F16" s="40" t="s">
        <v>52</v>
      </c>
      <c r="G16" s="41" t="s">
        <v>51</v>
      </c>
      <c r="H16" s="41"/>
      <c r="I16" s="41"/>
      <c r="J16" s="42"/>
      <c r="K16" s="41"/>
      <c r="L16" s="41" t="str">
        <f t="shared" si="0"/>
        <v>0,00</v>
      </c>
      <c r="M16" s="41"/>
      <c r="N16" s="43">
        <f t="shared" si="1"/>
        <v>0</v>
      </c>
    </row>
    <row r="17" spans="2:5" ht="15">
      <c r="B17" s="204" t="s">
        <v>523</v>
      </c>
      <c r="C17" s="204"/>
      <c r="D17" s="204"/>
      <c r="E17" s="204"/>
    </row>
    <row r="18" spans="2:11" ht="19.5" customHeight="1">
      <c r="B18" s="175" t="s">
        <v>570</v>
      </c>
      <c r="C18" s="175"/>
      <c r="D18" s="175"/>
      <c r="E18" s="175"/>
      <c r="F18" s="175"/>
      <c r="G18" s="175"/>
      <c r="H18" s="175"/>
      <c r="I18" s="175"/>
      <c r="J18" s="175"/>
      <c r="K18" s="175"/>
    </row>
  </sheetData>
  <sheetProtection/>
  <mergeCells count="4">
    <mergeCell ref="G2:I2"/>
    <mergeCell ref="H6:I6"/>
    <mergeCell ref="B17:E17"/>
    <mergeCell ref="B18:K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view="pageBreakPreview" zoomScale="90" zoomScaleNormal="90" zoomScaleSheetLayoutView="90" zoomScalePageLayoutView="85" workbookViewId="0" topLeftCell="A1">
      <selection activeCell="D21" sqref="D21"/>
    </sheetView>
  </sheetViews>
  <sheetFormatPr defaultColWidth="9.00390625" defaultRowHeight="12.75"/>
  <cols>
    <col min="1" max="1" width="5.375" style="55" customWidth="1"/>
    <col min="2" max="2" width="19.875" style="55" customWidth="1"/>
    <col min="3" max="3" width="15.75390625" style="55" customWidth="1"/>
    <col min="4" max="4" width="38.75390625" style="55" customWidth="1"/>
    <col min="5" max="5" width="8.375" style="4" customWidth="1"/>
    <col min="6" max="6" width="13.75390625" style="55" customWidth="1"/>
    <col min="7" max="7" width="36.125" style="55" customWidth="1"/>
    <col min="8" max="8" width="31.00390625" style="55" customWidth="1"/>
    <col min="9" max="9" width="19.25390625" style="55" customWidth="1"/>
    <col min="10" max="10" width="26.75390625" style="55" customWidth="1"/>
    <col min="11" max="12" width="16.125" style="55" customWidth="1"/>
    <col min="13" max="13" width="17.12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2</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SUM(N11:N12)</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4.25" customHeight="1">
      <c r="A10" s="5" t="s">
        <v>32</v>
      </c>
      <c r="B10" s="5" t="s">
        <v>14</v>
      </c>
      <c r="C10" s="5" t="s">
        <v>15</v>
      </c>
      <c r="D10" s="5" t="s">
        <v>47</v>
      </c>
      <c r="E10" s="59" t="s">
        <v>49</v>
      </c>
      <c r="F10" s="6"/>
      <c r="G10" s="5" t="str">
        <f>"Nazwa handlowa /
"&amp;C10&amp;" / 
"&amp;D10</f>
        <v>Nazwa handlowa /
Dawka / 
Postać/ Opakowanie</v>
      </c>
      <c r="H10" s="5" t="s">
        <v>44</v>
      </c>
      <c r="I10" s="5" t="str">
        <f>B10</f>
        <v>Skład</v>
      </c>
      <c r="J10" s="5" t="s">
        <v>115</v>
      </c>
      <c r="K10" s="5" t="s">
        <v>27</v>
      </c>
      <c r="L10" s="5" t="s">
        <v>28</v>
      </c>
      <c r="M10" s="5" t="s">
        <v>567</v>
      </c>
      <c r="N10" s="5" t="s">
        <v>568</v>
      </c>
    </row>
    <row r="11" spans="1:14" ht="45">
      <c r="A11" s="54" t="s">
        <v>1</v>
      </c>
      <c r="B11" s="68" t="s">
        <v>159</v>
      </c>
      <c r="C11" s="69" t="s">
        <v>160</v>
      </c>
      <c r="D11" s="68" t="s">
        <v>161</v>
      </c>
      <c r="E11" s="70">
        <v>700</v>
      </c>
      <c r="F11" s="62" t="s">
        <v>52</v>
      </c>
      <c r="G11" s="37" t="s">
        <v>51</v>
      </c>
      <c r="H11" s="37"/>
      <c r="I11" s="37"/>
      <c r="J11" s="38"/>
      <c r="K11" s="37"/>
      <c r="L11" s="37" t="str">
        <f>IF(K11=0,"0,00",IF(K11&gt;0,ROUND(E11/K11,2)))</f>
        <v>0,00</v>
      </c>
      <c r="M11" s="37"/>
      <c r="N11" s="1">
        <f>ROUND(L11*ROUND(M11,2),2)</f>
        <v>0</v>
      </c>
    </row>
    <row r="12" spans="1:14" ht="45">
      <c r="A12" s="54" t="s">
        <v>2</v>
      </c>
      <c r="B12" s="68" t="s">
        <v>159</v>
      </c>
      <c r="C12" s="69" t="s">
        <v>162</v>
      </c>
      <c r="D12" s="68" t="s">
        <v>161</v>
      </c>
      <c r="E12" s="70">
        <v>10080</v>
      </c>
      <c r="F12" s="62" t="s">
        <v>52</v>
      </c>
      <c r="G12" s="37" t="s">
        <v>51</v>
      </c>
      <c r="H12" s="54"/>
      <c r="I12" s="54"/>
      <c r="J12" s="54"/>
      <c r="K12" s="54"/>
      <c r="L12" s="37" t="str">
        <f>IF(K12=0,"0,00",IF(K12&gt;0,ROUND(E12/K12,2)))</f>
        <v>0,00</v>
      </c>
      <c r="M12" s="54"/>
      <c r="N12" s="1">
        <f>ROUND(L12*ROUND(M12,2),2)</f>
        <v>0</v>
      </c>
    </row>
    <row r="13" spans="1:14" ht="15">
      <c r="A13" s="53"/>
      <c r="B13" s="198" t="s">
        <v>158</v>
      </c>
      <c r="C13" s="198"/>
      <c r="D13" s="198"/>
      <c r="E13" s="13"/>
      <c r="F13" s="53"/>
      <c r="G13" s="17"/>
      <c r="H13" s="53"/>
      <c r="I13" s="53"/>
      <c r="J13" s="53"/>
      <c r="K13" s="53"/>
      <c r="L13" s="53"/>
      <c r="M13" s="53"/>
      <c r="N13" s="53"/>
    </row>
    <row r="14" spans="2:11" ht="24" customHeight="1">
      <c r="B14" s="175" t="s">
        <v>570</v>
      </c>
      <c r="C14" s="175"/>
      <c r="D14" s="175"/>
      <c r="E14" s="175"/>
      <c r="F14" s="175"/>
      <c r="G14" s="175"/>
      <c r="H14" s="175"/>
      <c r="I14" s="175"/>
      <c r="J14" s="175"/>
      <c r="K14" s="175"/>
    </row>
  </sheetData>
  <sheetProtection/>
  <mergeCells count="4">
    <mergeCell ref="G2:I2"/>
    <mergeCell ref="H6:I6"/>
    <mergeCell ref="B14:K14"/>
    <mergeCell ref="B13:D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40.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J24" sqref="J24"/>
    </sheetView>
  </sheetViews>
  <sheetFormatPr defaultColWidth="9.00390625" defaultRowHeight="12.75"/>
  <cols>
    <col min="1" max="1" width="5.375" style="55" customWidth="1"/>
    <col min="2" max="2" width="25.00390625" style="55" customWidth="1"/>
    <col min="3" max="3" width="32.75390625" style="55" customWidth="1"/>
    <col min="4" max="4" width="24.375" style="55" customWidth="1"/>
    <col min="5" max="5" width="9.25390625" style="4" customWidth="1"/>
    <col min="6" max="6" width="14.125" style="55" customWidth="1"/>
    <col min="7" max="7" width="36.125" style="55" customWidth="1"/>
    <col min="8" max="8" width="24.37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38</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SUM(N11:N11)</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579</v>
      </c>
      <c r="M10" s="5" t="s">
        <v>586</v>
      </c>
      <c r="N10" s="5" t="s">
        <v>568</v>
      </c>
    </row>
    <row r="11" spans="1:14" ht="165">
      <c r="A11" s="39" t="s">
        <v>1</v>
      </c>
      <c r="B11" s="150" t="s">
        <v>524</v>
      </c>
      <c r="C11" s="159" t="s">
        <v>525</v>
      </c>
      <c r="D11" s="159" t="s">
        <v>526</v>
      </c>
      <c r="E11" s="160">
        <v>49200</v>
      </c>
      <c r="F11" s="40" t="s">
        <v>52</v>
      </c>
      <c r="G11" s="41" t="s">
        <v>562</v>
      </c>
      <c r="H11" s="41"/>
      <c r="I11" s="41"/>
      <c r="J11" s="42" t="s">
        <v>563</v>
      </c>
      <c r="K11" s="41"/>
      <c r="L11" s="41" t="str">
        <f>IF(K11=0,"0,00",IF(K11&gt;0,ROUND(E11/K11,2)))</f>
        <v>0,00</v>
      </c>
      <c r="M11" s="41"/>
      <c r="N11" s="43">
        <f>ROUND(L11*ROUND(M11,2),2)</f>
        <v>0</v>
      </c>
    </row>
    <row r="12" spans="2:11" ht="19.5" customHeight="1">
      <c r="B12" s="175" t="s">
        <v>570</v>
      </c>
      <c r="C12" s="175"/>
      <c r="D12" s="175"/>
      <c r="E12" s="175"/>
      <c r="F12" s="175"/>
      <c r="G12" s="175"/>
      <c r="H12" s="175"/>
      <c r="I12" s="175"/>
      <c r="J12" s="175"/>
      <c r="K12" s="175"/>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41.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80" zoomScaleSheetLayoutView="90" zoomScalePageLayoutView="85" workbookViewId="0" topLeftCell="A1">
      <selection activeCell="J10" sqref="J10"/>
    </sheetView>
  </sheetViews>
  <sheetFormatPr defaultColWidth="9.00390625" defaultRowHeight="12.75"/>
  <cols>
    <col min="1" max="1" width="5.375" style="55" customWidth="1"/>
    <col min="2" max="2" width="30.125" style="55" customWidth="1"/>
    <col min="3" max="3" width="15.375" style="55" customWidth="1"/>
    <col min="4" max="4" width="19.12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39</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SUM(N11:N11)</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119</v>
      </c>
      <c r="K10" s="5" t="s">
        <v>27</v>
      </c>
      <c r="L10" s="5" t="s">
        <v>28</v>
      </c>
      <c r="M10" s="5" t="s">
        <v>567</v>
      </c>
      <c r="N10" s="5" t="s">
        <v>568</v>
      </c>
    </row>
    <row r="11" spans="1:14" ht="45">
      <c r="A11" s="39" t="s">
        <v>1</v>
      </c>
      <c r="B11" s="150" t="s">
        <v>527</v>
      </c>
      <c r="C11" s="159" t="s">
        <v>237</v>
      </c>
      <c r="D11" s="159" t="s">
        <v>528</v>
      </c>
      <c r="E11" s="160">
        <v>60</v>
      </c>
      <c r="F11" s="40" t="s">
        <v>52</v>
      </c>
      <c r="G11" s="41" t="s">
        <v>51</v>
      </c>
      <c r="H11" s="41"/>
      <c r="I11" s="41"/>
      <c r="J11" s="42"/>
      <c r="K11" s="41"/>
      <c r="L11" s="41" t="str">
        <f>IF(K11=0,"0,00",IF(K11&gt;0,ROUND(E11/K11,2)))</f>
        <v>0,00</v>
      </c>
      <c r="M11" s="41"/>
      <c r="N11" s="43">
        <f>ROUND(L11*ROUND(M11,2),2)</f>
        <v>0</v>
      </c>
    </row>
    <row r="12" spans="2:5" ht="15">
      <c r="B12" s="204" t="s">
        <v>529</v>
      </c>
      <c r="C12" s="204"/>
      <c r="D12" s="204"/>
      <c r="E12" s="204"/>
    </row>
    <row r="13" spans="2:11" ht="19.5" customHeight="1">
      <c r="B13" s="175" t="s">
        <v>570</v>
      </c>
      <c r="C13" s="175"/>
      <c r="D13" s="175"/>
      <c r="E13" s="175"/>
      <c r="F13" s="175"/>
      <c r="G13" s="175"/>
      <c r="H13" s="175"/>
      <c r="I13" s="175"/>
      <c r="J13" s="175"/>
      <c r="K13" s="175"/>
    </row>
  </sheetData>
  <sheetProtection/>
  <mergeCells count="4">
    <mergeCell ref="G2:I2"/>
    <mergeCell ref="H6:I6"/>
    <mergeCell ref="B12:E12"/>
    <mergeCell ref="B13:K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1" r:id="rId1"/>
  <headerFooter alignWithMargins="0">
    <oddFooter>&amp;C&amp;"Times New Roman,Normalny"Strona &amp;P&amp;R&amp;"Times New Roman,Normalny"pieczęć i podpis osoby (osób) upoważnionej
do reprezentowania wykonawcy
</oddFooter>
  </headerFooter>
</worksheet>
</file>

<file path=xl/worksheets/sheet42.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80" zoomScaleSheetLayoutView="90" zoomScalePageLayoutView="85" workbookViewId="0" topLeftCell="A1">
      <selection activeCell="J10" sqref="J10"/>
    </sheetView>
  </sheetViews>
  <sheetFormatPr defaultColWidth="9.00390625" defaultRowHeight="12.75"/>
  <cols>
    <col min="1" max="1" width="5.375" style="55" customWidth="1"/>
    <col min="2" max="2" width="17.875" style="55" customWidth="1"/>
    <col min="3" max="3" width="12.625" style="55" customWidth="1"/>
    <col min="4" max="4" width="40.2539062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40</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SUM(N11:N11)</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119</v>
      </c>
      <c r="K10" s="5" t="s">
        <v>27</v>
      </c>
      <c r="L10" s="5" t="s">
        <v>28</v>
      </c>
      <c r="M10" s="5" t="s">
        <v>567</v>
      </c>
      <c r="N10" s="5" t="s">
        <v>568</v>
      </c>
    </row>
    <row r="11" spans="1:14" ht="45">
      <c r="A11" s="39" t="s">
        <v>1</v>
      </c>
      <c r="B11" s="69" t="s">
        <v>530</v>
      </c>
      <c r="C11" s="69" t="s">
        <v>173</v>
      </c>
      <c r="D11" s="69" t="s">
        <v>531</v>
      </c>
      <c r="E11" s="76">
        <v>550</v>
      </c>
      <c r="F11" s="40" t="s">
        <v>52</v>
      </c>
      <c r="G11" s="41" t="s">
        <v>51</v>
      </c>
      <c r="H11" s="41"/>
      <c r="I11" s="41"/>
      <c r="J11" s="42"/>
      <c r="K11" s="41"/>
      <c r="L11" s="41" t="str">
        <f>IF(K11=0,"0,00",IF(K11&gt;0,ROUND(E11/K11,2)))</f>
        <v>0,00</v>
      </c>
      <c r="M11" s="41"/>
      <c r="N11" s="43">
        <f>ROUND(L11*ROUND(M11,2),2)</f>
        <v>0</v>
      </c>
    </row>
    <row r="12" spans="2:5" ht="15">
      <c r="B12" s="204" t="s">
        <v>532</v>
      </c>
      <c r="C12" s="204"/>
      <c r="D12" s="204"/>
      <c r="E12" s="204"/>
    </row>
    <row r="13" spans="2:11" ht="19.5" customHeight="1">
      <c r="B13" s="175" t="s">
        <v>570</v>
      </c>
      <c r="C13" s="175"/>
      <c r="D13" s="175"/>
      <c r="E13" s="175"/>
      <c r="F13" s="175"/>
      <c r="G13" s="175"/>
      <c r="H13" s="175"/>
      <c r="I13" s="175"/>
      <c r="J13" s="175"/>
      <c r="K13" s="175"/>
    </row>
  </sheetData>
  <sheetProtection/>
  <mergeCells count="4">
    <mergeCell ref="G2:I2"/>
    <mergeCell ref="H6:I6"/>
    <mergeCell ref="B12:E12"/>
    <mergeCell ref="B13:K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43.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E22" sqref="E22"/>
    </sheetView>
  </sheetViews>
  <sheetFormatPr defaultColWidth="9.00390625" defaultRowHeight="12.75"/>
  <cols>
    <col min="1" max="1" width="5.375" style="55" customWidth="1"/>
    <col min="2" max="2" width="29.125" style="55" customWidth="1"/>
    <col min="3" max="3" width="30.75390625" style="55" customWidth="1"/>
    <col min="4" max="4" width="19.125" style="55" customWidth="1"/>
    <col min="5" max="5" width="12.25390625" style="4" customWidth="1"/>
    <col min="6" max="6" width="14.125" style="55" customWidth="1"/>
    <col min="7" max="7" width="36.125" style="55" customWidth="1"/>
    <col min="8" max="8" width="24.75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41</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SUM(N11:N11)</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120</v>
      </c>
      <c r="I10" s="5" t="str">
        <f>B10</f>
        <v>Skład</v>
      </c>
      <c r="J10" s="5" t="s">
        <v>121</v>
      </c>
      <c r="K10" s="5" t="s">
        <v>27</v>
      </c>
      <c r="L10" s="5" t="s">
        <v>28</v>
      </c>
      <c r="M10" s="5" t="s">
        <v>567</v>
      </c>
      <c r="N10" s="5" t="s">
        <v>568</v>
      </c>
    </row>
    <row r="11" spans="1:14" ht="120">
      <c r="A11" s="39" t="s">
        <v>1</v>
      </c>
      <c r="B11" s="80" t="s">
        <v>587</v>
      </c>
      <c r="C11" s="80" t="s">
        <v>533</v>
      </c>
      <c r="D11" s="80" t="s">
        <v>534</v>
      </c>
      <c r="E11" s="161">
        <v>36008</v>
      </c>
      <c r="F11" s="40" t="s">
        <v>52</v>
      </c>
      <c r="G11" s="41" t="s">
        <v>51</v>
      </c>
      <c r="H11" s="41"/>
      <c r="I11" s="41"/>
      <c r="J11" s="42"/>
      <c r="K11" s="41"/>
      <c r="L11" s="41" t="str">
        <f>IF(K11=0,"0,00",IF(K11&gt;0,ROUND(E11/K11,2)))</f>
        <v>0,00</v>
      </c>
      <c r="M11" s="41"/>
      <c r="N11" s="43">
        <f>ROUND(L11*ROUND(M11,2),2)</f>
        <v>0</v>
      </c>
    </row>
    <row r="12" spans="2:11" ht="19.5" customHeight="1">
      <c r="B12" s="175" t="s">
        <v>570</v>
      </c>
      <c r="C12" s="175"/>
      <c r="D12" s="175"/>
      <c r="E12" s="175"/>
      <c r="F12" s="175"/>
      <c r="G12" s="175"/>
      <c r="H12" s="175"/>
      <c r="I12" s="175"/>
      <c r="J12" s="175"/>
      <c r="K12" s="175"/>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44.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L22" sqref="L22"/>
    </sheetView>
  </sheetViews>
  <sheetFormatPr defaultColWidth="9.00390625" defaultRowHeight="12.75"/>
  <cols>
    <col min="1" max="1" width="5.375" style="55" customWidth="1"/>
    <col min="2" max="2" width="33.125" style="55" customWidth="1"/>
    <col min="3" max="3" width="10.375" style="55" customWidth="1"/>
    <col min="4" max="4" width="26.2539062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42</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SUM(N11:N11)</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120</v>
      </c>
      <c r="I10" s="5" t="str">
        <f>B10</f>
        <v>Skład</v>
      </c>
      <c r="J10" s="5" t="s">
        <v>121</v>
      </c>
      <c r="K10" s="5" t="s">
        <v>27</v>
      </c>
      <c r="L10" s="5" t="s">
        <v>28</v>
      </c>
      <c r="M10" s="5" t="s">
        <v>567</v>
      </c>
      <c r="N10" s="5" t="s">
        <v>568</v>
      </c>
    </row>
    <row r="11" spans="1:14" ht="240">
      <c r="A11" s="39" t="s">
        <v>1</v>
      </c>
      <c r="B11" s="141" t="s">
        <v>535</v>
      </c>
      <c r="C11" s="162" t="s">
        <v>536</v>
      </c>
      <c r="D11" s="141" t="s">
        <v>537</v>
      </c>
      <c r="E11" s="163">
        <v>40000</v>
      </c>
      <c r="F11" s="40" t="s">
        <v>52</v>
      </c>
      <c r="G11" s="41" t="s">
        <v>69</v>
      </c>
      <c r="H11" s="41"/>
      <c r="I11" s="41"/>
      <c r="J11" s="42"/>
      <c r="K11" s="41"/>
      <c r="L11" s="41" t="str">
        <f>IF(K11=0,"0,00",IF(K11&gt;0,ROUND(E11/K11,2)))</f>
        <v>0,00</v>
      </c>
      <c r="M11" s="41"/>
      <c r="N11" s="43">
        <f>ROUND(L11*ROUND(M11,2),2)</f>
        <v>0</v>
      </c>
    </row>
    <row r="12" spans="2:11" ht="19.5" customHeight="1">
      <c r="B12" s="175" t="s">
        <v>570</v>
      </c>
      <c r="C12" s="175"/>
      <c r="D12" s="175"/>
      <c r="E12" s="175"/>
      <c r="F12" s="175"/>
      <c r="G12" s="175"/>
      <c r="H12" s="175"/>
      <c r="I12" s="175"/>
      <c r="J12" s="175"/>
      <c r="K12" s="175"/>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45.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L34" sqref="L34"/>
    </sheetView>
  </sheetViews>
  <sheetFormatPr defaultColWidth="9.00390625" defaultRowHeight="12.75"/>
  <cols>
    <col min="1" max="1" width="5.375" style="55" customWidth="1"/>
    <col min="2" max="2" width="26.25390625" style="55" customWidth="1"/>
    <col min="3" max="3" width="25.125" style="55" customWidth="1"/>
    <col min="4" max="4" width="19.2539062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43</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SUM(N11:N11)</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541</v>
      </c>
      <c r="D10" s="5" t="s">
        <v>47</v>
      </c>
      <c r="E10" s="20" t="s">
        <v>49</v>
      </c>
      <c r="F10" s="21"/>
      <c r="G10" s="5" t="str">
        <f>"Nazwa handlowa /
"&amp;C10&amp;" / 
"&amp;D10</f>
        <v>Nazwa handlowa /
Wymiary / 
Postać/ Opakowanie</v>
      </c>
      <c r="H10" s="5" t="s">
        <v>118</v>
      </c>
      <c r="I10" s="5" t="str">
        <f>B10</f>
        <v>Skład</v>
      </c>
      <c r="J10" s="5" t="s">
        <v>119</v>
      </c>
      <c r="K10" s="5" t="s">
        <v>27</v>
      </c>
      <c r="L10" s="5" t="s">
        <v>28</v>
      </c>
      <c r="M10" s="5" t="s">
        <v>567</v>
      </c>
      <c r="N10" s="5" t="s">
        <v>568</v>
      </c>
    </row>
    <row r="11" spans="1:14" ht="60">
      <c r="A11" s="39" t="s">
        <v>1</v>
      </c>
      <c r="B11" s="85" t="s">
        <v>538</v>
      </c>
      <c r="C11" s="85" t="s">
        <v>539</v>
      </c>
      <c r="D11" s="89" t="s">
        <v>540</v>
      </c>
      <c r="E11" s="164">
        <v>18000</v>
      </c>
      <c r="F11" s="40" t="s">
        <v>70</v>
      </c>
      <c r="G11" s="41" t="s">
        <v>542</v>
      </c>
      <c r="H11" s="41"/>
      <c r="I11" s="41"/>
      <c r="J11" s="42"/>
      <c r="K11" s="41"/>
      <c r="L11" s="41" t="str">
        <f>IF(K11=0,"0,00",IF(K11&gt;0,ROUND(E11/K11,2)))</f>
        <v>0,00</v>
      </c>
      <c r="M11" s="41"/>
      <c r="N11" s="43">
        <f>ROUND(L11*ROUND(M11,2),2)</f>
        <v>0</v>
      </c>
    </row>
    <row r="12" spans="2:11" ht="19.5" customHeight="1">
      <c r="B12" s="175" t="s">
        <v>570</v>
      </c>
      <c r="C12" s="175"/>
      <c r="D12" s="175"/>
      <c r="E12" s="175"/>
      <c r="F12" s="175"/>
      <c r="G12" s="175"/>
      <c r="H12" s="175"/>
      <c r="I12" s="175"/>
      <c r="J12" s="175"/>
      <c r="K12" s="175"/>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46.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view="pageBreakPreview" zoomScale="90" zoomScaleNormal="80" zoomScaleSheetLayoutView="90" zoomScalePageLayoutView="85" workbookViewId="0" topLeftCell="A1">
      <selection activeCell="L33" sqref="L33"/>
    </sheetView>
  </sheetViews>
  <sheetFormatPr defaultColWidth="9.00390625" defaultRowHeight="12.75"/>
  <cols>
    <col min="1" max="1" width="5.375" style="55" customWidth="1"/>
    <col min="2" max="2" width="42.25390625" style="55" customWidth="1"/>
    <col min="3" max="3" width="14.875" style="55" customWidth="1"/>
    <col min="4" max="4" width="13.125" style="55" customWidth="1"/>
    <col min="5" max="5" width="13.1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44</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SUM(N11:N12)</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541</v>
      </c>
      <c r="D10" s="5" t="s">
        <v>47</v>
      </c>
      <c r="E10" s="20" t="s">
        <v>49</v>
      </c>
      <c r="F10" s="21"/>
      <c r="G10" s="5" t="str">
        <f>"Nazwa handlowa /
"&amp;C10&amp;" / 
"&amp;D10</f>
        <v>Nazwa handlowa /
Wymiary / 
Postać/ Opakowanie</v>
      </c>
      <c r="H10" s="5" t="s">
        <v>118</v>
      </c>
      <c r="I10" s="5" t="str">
        <f>B10</f>
        <v>Skład</v>
      </c>
      <c r="J10" s="5" t="s">
        <v>119</v>
      </c>
      <c r="K10" s="5" t="s">
        <v>27</v>
      </c>
      <c r="L10" s="5" t="s">
        <v>28</v>
      </c>
      <c r="M10" s="5" t="s">
        <v>567</v>
      </c>
      <c r="N10" s="5" t="s">
        <v>568</v>
      </c>
    </row>
    <row r="11" spans="1:14" ht="45">
      <c r="A11" s="39" t="s">
        <v>1</v>
      </c>
      <c r="B11" s="99" t="s">
        <v>545</v>
      </c>
      <c r="C11" s="99" t="s">
        <v>543</v>
      </c>
      <c r="D11" s="99" t="s">
        <v>544</v>
      </c>
      <c r="E11" s="76">
        <v>270</v>
      </c>
      <c r="F11" s="40" t="s">
        <v>52</v>
      </c>
      <c r="G11" s="41" t="s">
        <v>542</v>
      </c>
      <c r="H11" s="41"/>
      <c r="I11" s="41"/>
      <c r="J11" s="42"/>
      <c r="K11" s="41"/>
      <c r="L11" s="41" t="str">
        <f>IF(K11=0,"0,00",IF(K11&gt;0,ROUND(E11/K11,2)))</f>
        <v>0,00</v>
      </c>
      <c r="M11" s="41"/>
      <c r="N11" s="43">
        <f>ROUND(L11*ROUND(M11,2),2)</f>
        <v>0</v>
      </c>
    </row>
    <row r="12" spans="1:14" ht="45">
      <c r="A12" s="39" t="s">
        <v>2</v>
      </c>
      <c r="B12" s="99" t="s">
        <v>545</v>
      </c>
      <c r="C12" s="99" t="s">
        <v>546</v>
      </c>
      <c r="D12" s="99" t="s">
        <v>544</v>
      </c>
      <c r="E12" s="76">
        <v>360</v>
      </c>
      <c r="F12" s="40" t="s">
        <v>52</v>
      </c>
      <c r="G12" s="41" t="s">
        <v>542</v>
      </c>
      <c r="H12" s="41"/>
      <c r="I12" s="41"/>
      <c r="J12" s="42"/>
      <c r="K12" s="41"/>
      <c r="L12" s="41" t="str">
        <f>IF(K12=0,"0,00",IF(K12&gt;0,ROUND(E12/K12,2)))</f>
        <v>0,00</v>
      </c>
      <c r="M12" s="41"/>
      <c r="N12" s="43">
        <f>ROUND(L12*ROUND(M12,2),2)</f>
        <v>0</v>
      </c>
    </row>
    <row r="13" spans="2:5" ht="15">
      <c r="B13" s="204" t="s">
        <v>547</v>
      </c>
      <c r="C13" s="204"/>
      <c r="D13" s="204"/>
      <c r="E13" s="204"/>
    </row>
    <row r="14" spans="2:11" ht="19.5" customHeight="1">
      <c r="B14" s="175" t="s">
        <v>570</v>
      </c>
      <c r="C14" s="175"/>
      <c r="D14" s="175"/>
      <c r="E14" s="175"/>
      <c r="F14" s="175"/>
      <c r="G14" s="175"/>
      <c r="H14" s="175"/>
      <c r="I14" s="175"/>
      <c r="J14" s="175"/>
      <c r="K14" s="175"/>
    </row>
  </sheetData>
  <sheetProtection/>
  <mergeCells count="4">
    <mergeCell ref="G2:I2"/>
    <mergeCell ref="H6:I6"/>
    <mergeCell ref="B13:E13"/>
    <mergeCell ref="B14:K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47.xml><?xml version="1.0" encoding="utf-8"?>
<worksheet xmlns="http://schemas.openxmlformats.org/spreadsheetml/2006/main" xmlns:r="http://schemas.openxmlformats.org/officeDocument/2006/relationships">
  <sheetPr>
    <tabColor theme="0" tint="-0.1499900072813034"/>
    <pageSetUpPr fitToPage="1"/>
  </sheetPr>
  <dimension ref="A1:T17"/>
  <sheetViews>
    <sheetView showGridLines="0" tabSelected="1" view="pageBreakPreview" zoomScale="90" zoomScaleNormal="80" zoomScaleSheetLayoutView="90" zoomScalePageLayoutView="85" workbookViewId="0" topLeftCell="A1">
      <selection activeCell="C22" sqref="C22"/>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45</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SUM(N11:N15)</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118</v>
      </c>
      <c r="I10" s="5" t="str">
        <f>B10</f>
        <v>Skład</v>
      </c>
      <c r="J10" s="5" t="s">
        <v>119</v>
      </c>
      <c r="K10" s="5" t="s">
        <v>27</v>
      </c>
      <c r="L10" s="5" t="s">
        <v>28</v>
      </c>
      <c r="M10" s="5" t="s">
        <v>567</v>
      </c>
      <c r="N10" s="5" t="s">
        <v>568</v>
      </c>
    </row>
    <row r="11" spans="1:14" ht="45">
      <c r="A11" s="39" t="s">
        <v>1</v>
      </c>
      <c r="B11" s="99" t="s">
        <v>548</v>
      </c>
      <c r="C11" s="126" t="s">
        <v>549</v>
      </c>
      <c r="D11" s="99" t="s">
        <v>550</v>
      </c>
      <c r="E11" s="165">
        <v>200</v>
      </c>
      <c r="F11" s="40" t="s">
        <v>52</v>
      </c>
      <c r="G11" s="41" t="s">
        <v>51</v>
      </c>
      <c r="H11" s="41"/>
      <c r="I11" s="41"/>
      <c r="J11" s="42"/>
      <c r="K11" s="41"/>
      <c r="L11" s="41" t="str">
        <f>IF(K11=0,"0,00",IF(K11&gt;0,ROUND(E11/K11,2)))</f>
        <v>0,00</v>
      </c>
      <c r="M11" s="41"/>
      <c r="N11" s="43">
        <f>ROUND(L11*ROUND(M11,2),2)</f>
        <v>0</v>
      </c>
    </row>
    <row r="12" spans="1:14" ht="45">
      <c r="A12" s="39" t="s">
        <v>2</v>
      </c>
      <c r="B12" s="99" t="s">
        <v>548</v>
      </c>
      <c r="C12" s="126" t="s">
        <v>551</v>
      </c>
      <c r="D12" s="99" t="s">
        <v>550</v>
      </c>
      <c r="E12" s="165">
        <v>200</v>
      </c>
      <c r="F12" s="40" t="s">
        <v>52</v>
      </c>
      <c r="G12" s="41" t="s">
        <v>51</v>
      </c>
      <c r="H12" s="41"/>
      <c r="I12" s="41"/>
      <c r="J12" s="42"/>
      <c r="K12" s="41"/>
      <c r="L12" s="41" t="str">
        <f>IF(K12=0,"0,00",IF(K12&gt;0,ROUND(E12/K12,2)))</f>
        <v>0,00</v>
      </c>
      <c r="M12" s="41"/>
      <c r="N12" s="43">
        <f>ROUND(L12*ROUND(M12,2),2)</f>
        <v>0</v>
      </c>
    </row>
    <row r="13" spans="1:14" ht="45">
      <c r="A13" s="39" t="s">
        <v>3</v>
      </c>
      <c r="B13" s="99" t="s">
        <v>548</v>
      </c>
      <c r="C13" s="126" t="s">
        <v>552</v>
      </c>
      <c r="D13" s="99" t="s">
        <v>550</v>
      </c>
      <c r="E13" s="165">
        <v>200</v>
      </c>
      <c r="F13" s="40" t="s">
        <v>52</v>
      </c>
      <c r="G13" s="41" t="s">
        <v>51</v>
      </c>
      <c r="H13" s="41"/>
      <c r="I13" s="41"/>
      <c r="J13" s="42"/>
      <c r="K13" s="41"/>
      <c r="L13" s="41" t="str">
        <f>IF(K13=0,"0,00",IF(K13&gt;0,ROUND(E13/K13,2)))</f>
        <v>0,00</v>
      </c>
      <c r="M13" s="41"/>
      <c r="N13" s="43">
        <f>ROUND(L13*ROUND(M13,2),2)</f>
        <v>0</v>
      </c>
    </row>
    <row r="14" spans="1:14" ht="45">
      <c r="A14" s="39" t="s">
        <v>4</v>
      </c>
      <c r="B14" s="99" t="s">
        <v>548</v>
      </c>
      <c r="C14" s="126" t="s">
        <v>553</v>
      </c>
      <c r="D14" s="99" t="s">
        <v>550</v>
      </c>
      <c r="E14" s="165">
        <v>300</v>
      </c>
      <c r="F14" s="40" t="s">
        <v>52</v>
      </c>
      <c r="G14" s="41" t="s">
        <v>51</v>
      </c>
      <c r="H14" s="41"/>
      <c r="I14" s="41"/>
      <c r="J14" s="42"/>
      <c r="K14" s="41"/>
      <c r="L14" s="41" t="str">
        <f>IF(K14=0,"0,00",IF(K14&gt;0,ROUND(E14/K14,2)))</f>
        <v>0,00</v>
      </c>
      <c r="M14" s="41"/>
      <c r="N14" s="43">
        <f>ROUND(L14*ROUND(M14,2),2)</f>
        <v>0</v>
      </c>
    </row>
    <row r="15" spans="1:14" ht="45">
      <c r="A15" s="39" t="s">
        <v>29</v>
      </c>
      <c r="B15" s="99" t="s">
        <v>548</v>
      </c>
      <c r="C15" s="99" t="s">
        <v>554</v>
      </c>
      <c r="D15" s="99" t="s">
        <v>550</v>
      </c>
      <c r="E15" s="154">
        <v>250</v>
      </c>
      <c r="F15" s="40" t="s">
        <v>52</v>
      </c>
      <c r="G15" s="41" t="s">
        <v>51</v>
      </c>
      <c r="H15" s="41"/>
      <c r="I15" s="41"/>
      <c r="J15" s="42"/>
      <c r="K15" s="41"/>
      <c r="L15" s="41" t="str">
        <f>IF(K15=0,"0,00",IF(K15&gt;0,ROUND(E15/K15,2)))</f>
        <v>0,00</v>
      </c>
      <c r="M15" s="41"/>
      <c r="N15" s="43">
        <f>ROUND(L15*ROUND(M15,2),2)</f>
        <v>0</v>
      </c>
    </row>
    <row r="16" spans="2:5" ht="15">
      <c r="B16" s="204" t="s">
        <v>547</v>
      </c>
      <c r="C16" s="204"/>
      <c r="D16" s="204"/>
      <c r="E16" s="204"/>
    </row>
    <row r="17" spans="2:11" ht="19.5" customHeight="1">
      <c r="B17" s="175" t="s">
        <v>570</v>
      </c>
      <c r="C17" s="175"/>
      <c r="D17" s="175"/>
      <c r="E17" s="175"/>
      <c r="F17" s="175"/>
      <c r="G17" s="175"/>
      <c r="H17" s="175"/>
      <c r="I17" s="175"/>
      <c r="J17" s="175"/>
      <c r="K17" s="175"/>
    </row>
  </sheetData>
  <sheetProtection/>
  <mergeCells count="4">
    <mergeCell ref="G2:I2"/>
    <mergeCell ref="H6:I6"/>
    <mergeCell ref="B16:E16"/>
    <mergeCell ref="B17:K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view="pageBreakPreview" zoomScale="90" zoomScaleNormal="120" zoomScaleSheetLayoutView="90" zoomScalePageLayoutView="80" workbookViewId="0" topLeftCell="A1">
      <selection activeCell="D29" sqref="D29"/>
    </sheetView>
  </sheetViews>
  <sheetFormatPr defaultColWidth="9.00390625" defaultRowHeight="12.75"/>
  <cols>
    <col min="1" max="1" width="5.375" style="55" customWidth="1"/>
    <col min="2" max="2" width="22.00390625" style="55" customWidth="1"/>
    <col min="3" max="3" width="22.125" style="55" customWidth="1"/>
    <col min="4" max="4" width="25.75390625" style="55" customWidth="1"/>
    <col min="5" max="5" width="13.625" style="4" customWidth="1"/>
    <col min="6" max="6" width="14.125" style="55" customWidth="1"/>
    <col min="7" max="7" width="36.125" style="55" customWidth="1"/>
    <col min="8" max="8" width="28.125" style="55" customWidth="1"/>
    <col min="9" max="9" width="19.25390625" style="55" customWidth="1"/>
    <col min="10" max="10" width="26.75390625" style="55" customWidth="1"/>
    <col min="11" max="12" width="16.125" style="55" customWidth="1"/>
    <col min="13" max="13" width="17.12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3</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SUM(N11:N12)</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4.25" customHeight="1">
      <c r="A10" s="5" t="s">
        <v>32</v>
      </c>
      <c r="B10" s="5" t="s">
        <v>14</v>
      </c>
      <c r="C10" s="5" t="s">
        <v>15</v>
      </c>
      <c r="D10" s="5" t="s">
        <v>47</v>
      </c>
      <c r="E10" s="199" t="s">
        <v>49</v>
      </c>
      <c r="F10" s="200"/>
      <c r="G10" s="5" t="str">
        <f>"Nazwa handlowa /
"&amp;C10&amp;" / 
"&amp;D10</f>
        <v>Nazwa handlowa /
Dawka / 
Postać/ Opakowanie</v>
      </c>
      <c r="H10" s="5" t="s">
        <v>44</v>
      </c>
      <c r="I10" s="5" t="str">
        <f>B10</f>
        <v>Skład</v>
      </c>
      <c r="J10" s="5" t="s">
        <v>115</v>
      </c>
      <c r="K10" s="5" t="s">
        <v>27</v>
      </c>
      <c r="L10" s="5" t="s">
        <v>28</v>
      </c>
      <c r="M10" s="5" t="s">
        <v>567</v>
      </c>
      <c r="N10" s="5" t="s">
        <v>568</v>
      </c>
    </row>
    <row r="11" spans="1:14" ht="45">
      <c r="A11" s="54" t="s">
        <v>1</v>
      </c>
      <c r="B11" s="69" t="s">
        <v>163</v>
      </c>
      <c r="C11" s="69" t="s">
        <v>164</v>
      </c>
      <c r="D11" s="69" t="s">
        <v>165</v>
      </c>
      <c r="E11" s="71">
        <v>25000</v>
      </c>
      <c r="F11" s="72" t="s">
        <v>52</v>
      </c>
      <c r="G11" s="37" t="s">
        <v>51</v>
      </c>
      <c r="H11" s="37"/>
      <c r="I11" s="37"/>
      <c r="J11" s="38"/>
      <c r="K11" s="37"/>
      <c r="L11" s="37" t="str">
        <f>IF(K11=0,"0,00",IF(K11&gt;0,ROUND(E11/K11,2)))</f>
        <v>0,00</v>
      </c>
      <c r="M11" s="37"/>
      <c r="N11" s="1">
        <f>ROUND(L11*ROUND(M11,2),2)</f>
        <v>0</v>
      </c>
    </row>
    <row r="12" spans="1:14" ht="45">
      <c r="A12" s="54" t="s">
        <v>2</v>
      </c>
      <c r="B12" s="69" t="s">
        <v>163</v>
      </c>
      <c r="C12" s="69" t="s">
        <v>166</v>
      </c>
      <c r="D12" s="69" t="s">
        <v>165</v>
      </c>
      <c r="E12" s="71">
        <v>19800</v>
      </c>
      <c r="F12" s="72" t="s">
        <v>52</v>
      </c>
      <c r="G12" s="37" t="s">
        <v>51</v>
      </c>
      <c r="H12" s="54"/>
      <c r="I12" s="54"/>
      <c r="J12" s="54"/>
      <c r="K12" s="54"/>
      <c r="L12" s="37" t="str">
        <f>IF(K12=0,"0,00",IF(K12&gt;0,ROUND(E12/K12,2)))</f>
        <v>0,00</v>
      </c>
      <c r="M12" s="54"/>
      <c r="N12" s="1">
        <f>ROUND(L12*ROUND(M12,2),2)</f>
        <v>0</v>
      </c>
    </row>
    <row r="13" spans="1:5" ht="18" customHeight="1">
      <c r="A13" s="193" t="s">
        <v>167</v>
      </c>
      <c r="B13" s="193"/>
      <c r="C13" s="193"/>
      <c r="D13" s="193"/>
      <c r="E13" s="55"/>
    </row>
    <row r="14" spans="1:10" ht="20.25" customHeight="1">
      <c r="A14" s="175" t="s">
        <v>570</v>
      </c>
      <c r="B14" s="175"/>
      <c r="C14" s="175"/>
      <c r="D14" s="175"/>
      <c r="E14" s="175"/>
      <c r="F14" s="175"/>
      <c r="G14" s="175"/>
      <c r="H14" s="175"/>
      <c r="I14" s="175"/>
      <c r="J14" s="175"/>
    </row>
  </sheetData>
  <sheetProtection/>
  <mergeCells count="5">
    <mergeCell ref="G2:I2"/>
    <mergeCell ref="H6:I6"/>
    <mergeCell ref="E10:F10"/>
    <mergeCell ref="A14:J14"/>
    <mergeCell ref="A13:D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T15"/>
  <sheetViews>
    <sheetView showGridLines="0" view="pageBreakPreview" zoomScale="90" zoomScaleNormal="82" zoomScaleSheetLayoutView="90" zoomScalePageLayoutView="80" workbookViewId="0" topLeftCell="A1">
      <selection activeCell="E28" sqref="E28"/>
    </sheetView>
  </sheetViews>
  <sheetFormatPr defaultColWidth="9.00390625" defaultRowHeight="12.75"/>
  <cols>
    <col min="1" max="1" width="5.375" style="55" customWidth="1"/>
    <col min="2" max="2" width="28.625" style="55" customWidth="1"/>
    <col min="3" max="3" width="17.75390625" style="55" customWidth="1"/>
    <col min="4" max="4" width="22.7539062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4.125" style="55" customWidth="1"/>
    <col min="11" max="12" width="16.125" style="55" customWidth="1"/>
    <col min="13" max="13" width="17.12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4</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SUM(N11:N12)</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4.25" customHeight="1">
      <c r="A10" s="5" t="s">
        <v>32</v>
      </c>
      <c r="B10" s="5" t="s">
        <v>14</v>
      </c>
      <c r="C10" s="5" t="s">
        <v>15</v>
      </c>
      <c r="D10" s="5" t="s">
        <v>50</v>
      </c>
      <c r="E10" s="59" t="s">
        <v>45</v>
      </c>
      <c r="F10" s="6"/>
      <c r="G10" s="5" t="str">
        <f>"Nazwa handlowa /
"&amp;C10&amp;" / 
"&amp;D10</f>
        <v>Nazwa handlowa /
Dawka / 
Postać / opakowanie</v>
      </c>
      <c r="H10" s="5" t="s">
        <v>44</v>
      </c>
      <c r="I10" s="5" t="str">
        <f>B10</f>
        <v>Skład</v>
      </c>
      <c r="J10" s="5" t="s">
        <v>115</v>
      </c>
      <c r="K10" s="5" t="s">
        <v>27</v>
      </c>
      <c r="L10" s="5" t="s">
        <v>28</v>
      </c>
      <c r="M10" s="5" t="s">
        <v>567</v>
      </c>
      <c r="N10" s="5" t="s">
        <v>568</v>
      </c>
    </row>
    <row r="11" spans="1:14" ht="45">
      <c r="A11" s="54" t="s">
        <v>1</v>
      </c>
      <c r="B11" s="64" t="s">
        <v>168</v>
      </c>
      <c r="C11" s="64" t="s">
        <v>169</v>
      </c>
      <c r="D11" s="64" t="s">
        <v>170</v>
      </c>
      <c r="E11" s="66">
        <v>6480</v>
      </c>
      <c r="F11" s="62" t="s">
        <v>52</v>
      </c>
      <c r="G11" s="37" t="s">
        <v>51</v>
      </c>
      <c r="H11" s="37"/>
      <c r="I11" s="37"/>
      <c r="J11" s="38" t="s">
        <v>67</v>
      </c>
      <c r="K11" s="37"/>
      <c r="L11" s="37" t="str">
        <f>IF(K11=0,"0,00",IF(K11&gt;0,ROUND(E11/K11,2)))</f>
        <v>0,00</v>
      </c>
      <c r="M11" s="37"/>
      <c r="N11" s="1">
        <f>ROUND(L11*ROUND(M11,2),2)</f>
        <v>0</v>
      </c>
    </row>
    <row r="12" spans="1:14" ht="45">
      <c r="A12" s="54" t="s">
        <v>2</v>
      </c>
      <c r="B12" s="64" t="s">
        <v>168</v>
      </c>
      <c r="C12" s="64" t="s">
        <v>171</v>
      </c>
      <c r="D12" s="64" t="s">
        <v>170</v>
      </c>
      <c r="E12" s="66">
        <v>1200</v>
      </c>
      <c r="F12" s="62" t="s">
        <v>52</v>
      </c>
      <c r="G12" s="37" t="s">
        <v>51</v>
      </c>
      <c r="H12" s="37"/>
      <c r="I12" s="37"/>
      <c r="J12" s="38"/>
      <c r="K12" s="37"/>
      <c r="L12" s="37" t="str">
        <f>IF(K12=0,"0,00",IF(K12&gt;0,ROUND(E12/K12,2)))</f>
        <v>0,00</v>
      </c>
      <c r="M12" s="37"/>
      <c r="N12" s="1">
        <f>ROUND(L12*ROUND(M12,2),2)</f>
        <v>0</v>
      </c>
    </row>
    <row r="13" spans="1:14" ht="15">
      <c r="A13" s="53"/>
      <c r="B13" s="201" t="s">
        <v>167</v>
      </c>
      <c r="C13" s="201"/>
      <c r="D13" s="201"/>
      <c r="E13" s="73"/>
      <c r="F13" s="74"/>
      <c r="G13" s="17"/>
      <c r="H13" s="17"/>
      <c r="I13" s="17"/>
      <c r="J13" s="18"/>
      <c r="K13" s="17"/>
      <c r="L13" s="17"/>
      <c r="M13" s="17"/>
      <c r="N13" s="19"/>
    </row>
    <row r="14" spans="2:11" ht="21" customHeight="1">
      <c r="B14" s="175" t="s">
        <v>570</v>
      </c>
      <c r="C14" s="175"/>
      <c r="D14" s="175"/>
      <c r="E14" s="175"/>
      <c r="F14" s="175"/>
      <c r="G14" s="175"/>
      <c r="H14" s="175"/>
      <c r="I14" s="175"/>
      <c r="J14" s="175"/>
      <c r="K14" s="175"/>
    </row>
    <row r="15" spans="2:5" ht="15">
      <c r="B15" s="3"/>
      <c r="E15" s="2"/>
    </row>
  </sheetData>
  <sheetProtection/>
  <mergeCells count="4">
    <mergeCell ref="G2:I2"/>
    <mergeCell ref="H6:I6"/>
    <mergeCell ref="B13:D13"/>
    <mergeCell ref="B14:K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T15"/>
  <sheetViews>
    <sheetView showGridLines="0" view="pageBreakPreview" zoomScale="90" zoomScaleNormal="80" zoomScaleSheetLayoutView="90" zoomScalePageLayoutView="85" workbookViewId="0" topLeftCell="A1">
      <selection activeCell="E22" sqref="E22"/>
    </sheetView>
  </sheetViews>
  <sheetFormatPr defaultColWidth="9.00390625" defaultRowHeight="12.75"/>
  <cols>
    <col min="1" max="1" width="5.375" style="55" customWidth="1"/>
    <col min="2" max="2" width="21.25390625" style="55" customWidth="1"/>
    <col min="3" max="3" width="15.875" style="55" customWidth="1"/>
    <col min="4" max="4" width="36.00390625" style="55" customWidth="1"/>
    <col min="5" max="5" width="10.125" style="4" customWidth="1"/>
    <col min="6" max="6" width="13.00390625" style="55" customWidth="1"/>
    <col min="7" max="7" width="36.125" style="55" customWidth="1"/>
    <col min="8" max="8" width="31.00390625" style="55" customWidth="1"/>
    <col min="9" max="9" width="19.25390625" style="55" customWidth="1"/>
    <col min="10" max="10" width="24.125" style="55" customWidth="1"/>
    <col min="11" max="12" width="16.125" style="55" customWidth="1"/>
    <col min="13" max="13" width="17.12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5</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SUM(N11:N12)</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4.25" customHeight="1">
      <c r="A10" s="5" t="s">
        <v>32</v>
      </c>
      <c r="B10" s="5" t="s">
        <v>14</v>
      </c>
      <c r="C10" s="5" t="s">
        <v>15</v>
      </c>
      <c r="D10" s="5" t="s">
        <v>47</v>
      </c>
      <c r="E10" s="59" t="s">
        <v>49</v>
      </c>
      <c r="F10" s="6"/>
      <c r="G10" s="5" t="str">
        <f>"Nazwa handlowa /
"&amp;C10&amp;" / 
"&amp;D10</f>
        <v>Nazwa handlowa /
Dawka / 
Postać/ Opakowanie</v>
      </c>
      <c r="H10" s="5" t="s">
        <v>44</v>
      </c>
      <c r="I10" s="5" t="str">
        <f>B10</f>
        <v>Skład</v>
      </c>
      <c r="J10" s="5" t="s">
        <v>115</v>
      </c>
      <c r="K10" s="5" t="s">
        <v>27</v>
      </c>
      <c r="L10" s="5" t="s">
        <v>54</v>
      </c>
      <c r="M10" s="5" t="s">
        <v>567</v>
      </c>
      <c r="N10" s="5" t="s">
        <v>568</v>
      </c>
    </row>
    <row r="11" spans="1:14" ht="45">
      <c r="A11" s="54" t="s">
        <v>1</v>
      </c>
      <c r="B11" s="172" t="s">
        <v>590</v>
      </c>
      <c r="C11" s="69" t="s">
        <v>172</v>
      </c>
      <c r="D11" s="69" t="s">
        <v>170</v>
      </c>
      <c r="E11" s="71">
        <v>8100</v>
      </c>
      <c r="F11" s="62" t="s">
        <v>52</v>
      </c>
      <c r="G11" s="37" t="s">
        <v>51</v>
      </c>
      <c r="H11" s="37"/>
      <c r="I11" s="37"/>
      <c r="J11" s="38" t="s">
        <v>68</v>
      </c>
      <c r="K11" s="37"/>
      <c r="L11" s="37" t="str">
        <f>IF(K11=0,"0,00",IF(K11&gt;0,ROUND(E11/K11,2)))</f>
        <v>0,00</v>
      </c>
      <c r="M11" s="37"/>
      <c r="N11" s="1">
        <f>ROUND(L11*ROUND(M11,2),2)</f>
        <v>0</v>
      </c>
    </row>
    <row r="12" spans="1:14" ht="45">
      <c r="A12" s="54" t="s">
        <v>2</v>
      </c>
      <c r="B12" s="172" t="s">
        <v>590</v>
      </c>
      <c r="C12" s="69" t="s">
        <v>173</v>
      </c>
      <c r="D12" s="69" t="s">
        <v>170</v>
      </c>
      <c r="E12" s="71">
        <v>7560</v>
      </c>
      <c r="F12" s="62" t="s">
        <v>52</v>
      </c>
      <c r="G12" s="37" t="s">
        <v>51</v>
      </c>
      <c r="H12" s="37"/>
      <c r="I12" s="37"/>
      <c r="J12" s="38"/>
      <c r="K12" s="37"/>
      <c r="L12" s="37" t="str">
        <f>IF(K12=0,"0,00",IF(K12&gt;0,ROUND(E12/K12,2)))</f>
        <v>0,00</v>
      </c>
      <c r="M12" s="37"/>
      <c r="N12" s="1">
        <f>ROUND(L12*ROUND(M12,2),2)</f>
        <v>0</v>
      </c>
    </row>
    <row r="13" spans="1:14" ht="21" customHeight="1">
      <c r="A13" s="53"/>
      <c r="B13" s="202" t="s">
        <v>71</v>
      </c>
      <c r="C13" s="202"/>
      <c r="D13" s="202"/>
      <c r="E13" s="202"/>
      <c r="F13" s="74"/>
      <c r="G13" s="17"/>
      <c r="H13" s="17"/>
      <c r="I13" s="17"/>
      <c r="J13" s="18"/>
      <c r="K13" s="17"/>
      <c r="L13" s="17"/>
      <c r="M13" s="17"/>
      <c r="N13" s="19"/>
    </row>
    <row r="14" spans="1:17" s="170" customFormat="1" ht="21" customHeight="1">
      <c r="A14" s="171"/>
      <c r="B14" s="203" t="s">
        <v>589</v>
      </c>
      <c r="C14" s="203"/>
      <c r="D14" s="173"/>
      <c r="E14" s="173"/>
      <c r="F14" s="74"/>
      <c r="G14" s="17"/>
      <c r="H14" s="17"/>
      <c r="I14" s="17"/>
      <c r="J14" s="18"/>
      <c r="K14" s="17"/>
      <c r="L14" s="17"/>
      <c r="M14" s="17"/>
      <c r="N14" s="19"/>
      <c r="Q14" s="8"/>
    </row>
    <row r="15" spans="2:11" ht="21" customHeight="1">
      <c r="B15" s="175" t="s">
        <v>570</v>
      </c>
      <c r="C15" s="175"/>
      <c r="D15" s="175"/>
      <c r="E15" s="175"/>
      <c r="F15" s="175"/>
      <c r="G15" s="175"/>
      <c r="H15" s="175"/>
      <c r="I15" s="175"/>
      <c r="J15" s="175"/>
      <c r="K15" s="175"/>
    </row>
  </sheetData>
  <sheetProtection/>
  <mergeCells count="5">
    <mergeCell ref="G2:I2"/>
    <mergeCell ref="H6:I6"/>
    <mergeCell ref="B15:K15"/>
    <mergeCell ref="B13:E13"/>
    <mergeCell ref="B14:C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1"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view="pageBreakPreview" zoomScale="90" zoomScaleNormal="80" zoomScaleSheetLayoutView="90" zoomScalePageLayoutView="85" workbookViewId="0" topLeftCell="A1">
      <selection activeCell="F30" sqref="F30"/>
    </sheetView>
  </sheetViews>
  <sheetFormatPr defaultColWidth="9.00390625" defaultRowHeight="12.75"/>
  <cols>
    <col min="1" max="1" width="5.375" style="55" customWidth="1"/>
    <col min="2" max="2" width="21.00390625" style="55" customWidth="1"/>
    <col min="3" max="3" width="22.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6</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SUM(N11:N12)</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567</v>
      </c>
      <c r="N10" s="5" t="s">
        <v>568</v>
      </c>
    </row>
    <row r="11" spans="1:14" ht="45">
      <c r="A11" s="39" t="s">
        <v>1</v>
      </c>
      <c r="B11" s="75" t="s">
        <v>174</v>
      </c>
      <c r="C11" s="75" t="s">
        <v>133</v>
      </c>
      <c r="D11" s="75" t="s">
        <v>175</v>
      </c>
      <c r="E11" s="76">
        <v>4000</v>
      </c>
      <c r="F11" s="40" t="s">
        <v>52</v>
      </c>
      <c r="G11" s="41" t="s">
        <v>51</v>
      </c>
      <c r="H11" s="41"/>
      <c r="I11" s="41"/>
      <c r="J11" s="42"/>
      <c r="K11" s="41"/>
      <c r="L11" s="41" t="str">
        <f>IF(K11=0,"0,00",IF(K11&gt;0,ROUND(E11/K11,2)))</f>
        <v>0,00</v>
      </c>
      <c r="M11" s="41"/>
      <c r="N11" s="43">
        <f>ROUND(L11*ROUND(M11,2),2)</f>
        <v>0</v>
      </c>
    </row>
    <row r="12" spans="1:14" ht="45">
      <c r="A12" s="39" t="s">
        <v>2</v>
      </c>
      <c r="B12" s="75" t="s">
        <v>174</v>
      </c>
      <c r="C12" s="75" t="s">
        <v>176</v>
      </c>
      <c r="D12" s="75" t="s">
        <v>177</v>
      </c>
      <c r="E12" s="76">
        <v>2300</v>
      </c>
      <c r="F12" s="40" t="s">
        <v>52</v>
      </c>
      <c r="G12" s="41" t="s">
        <v>51</v>
      </c>
      <c r="H12" s="41"/>
      <c r="I12" s="41"/>
      <c r="J12" s="42"/>
      <c r="K12" s="41"/>
      <c r="L12" s="41" t="str">
        <f>IF(K12=0,"0,00",IF(K12&gt;0,ROUND(E12/K12,2)))</f>
        <v>0,00</v>
      </c>
      <c r="M12" s="41"/>
      <c r="N12" s="43">
        <f>ROUND(L12*ROUND(M12,2),2)</f>
        <v>0</v>
      </c>
    </row>
    <row r="13" spans="2:5" ht="15">
      <c r="B13" s="204" t="s">
        <v>71</v>
      </c>
      <c r="C13" s="204"/>
      <c r="D13" s="204"/>
      <c r="E13" s="204"/>
    </row>
    <row r="14" spans="2:11" ht="19.5" customHeight="1">
      <c r="B14" s="175" t="s">
        <v>570</v>
      </c>
      <c r="C14" s="175"/>
      <c r="D14" s="175"/>
      <c r="E14" s="175"/>
      <c r="F14" s="175"/>
      <c r="G14" s="175"/>
      <c r="H14" s="175"/>
      <c r="I14" s="175"/>
      <c r="J14" s="175"/>
      <c r="K14" s="175"/>
    </row>
  </sheetData>
  <sheetProtection/>
  <mergeCells count="4">
    <mergeCell ref="B13:E13"/>
    <mergeCell ref="B14:K14"/>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1499900072813034"/>
    <pageSetUpPr fitToPage="1"/>
  </sheetPr>
  <dimension ref="A1:T56"/>
  <sheetViews>
    <sheetView showGridLines="0" view="pageBreakPreview" zoomScale="90" zoomScaleNormal="80" zoomScaleSheetLayoutView="90" zoomScalePageLayoutView="85" workbookViewId="0" topLeftCell="A1">
      <selection activeCell="C13" sqref="C13"/>
    </sheetView>
  </sheetViews>
  <sheetFormatPr defaultColWidth="9.00390625" defaultRowHeight="12.75"/>
  <cols>
    <col min="1" max="1" width="5.375" style="55" customWidth="1"/>
    <col min="2" max="2" width="23.875" style="55" customWidth="1"/>
    <col min="3" max="3" width="22.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193"/>
      <c r="H2" s="193"/>
      <c r="I2" s="193"/>
    </row>
    <row r="3" ht="15">
      <c r="N3" s="7" t="s">
        <v>46</v>
      </c>
    </row>
    <row r="4" spans="2:17" ht="15">
      <c r="B4" s="58" t="s">
        <v>13</v>
      </c>
      <c r="C4" s="57">
        <v>7</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196">
        <f>SUM(N11:N53)</f>
        <v>0</v>
      </c>
      <c r="I6" s="19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123</v>
      </c>
      <c r="I10" s="5" t="str">
        <f>B10</f>
        <v>Skład</v>
      </c>
      <c r="J10" s="5" t="s">
        <v>124</v>
      </c>
      <c r="K10" s="5" t="s">
        <v>27</v>
      </c>
      <c r="L10" s="5" t="s">
        <v>28</v>
      </c>
      <c r="M10" s="5" t="s">
        <v>567</v>
      </c>
      <c r="N10" s="5" t="s">
        <v>568</v>
      </c>
    </row>
    <row r="11" spans="1:14" ht="45">
      <c r="A11" s="39" t="s">
        <v>1</v>
      </c>
      <c r="B11" s="69" t="s">
        <v>208</v>
      </c>
      <c r="C11" s="69" t="s">
        <v>209</v>
      </c>
      <c r="D11" s="69" t="s">
        <v>170</v>
      </c>
      <c r="E11" s="70">
        <v>16200</v>
      </c>
      <c r="F11" s="40" t="s">
        <v>52</v>
      </c>
      <c r="G11" s="41" t="s">
        <v>51</v>
      </c>
      <c r="H11" s="41"/>
      <c r="I11" s="41"/>
      <c r="J11" s="42"/>
      <c r="K11" s="41"/>
      <c r="L11" s="41" t="str">
        <f>IF(K11=0,"0,00",IF(K11&gt;0,ROUND(E11/K11,2)))</f>
        <v>0,00</v>
      </c>
      <c r="M11" s="41"/>
      <c r="N11" s="43">
        <f>ROUND(L11*ROUND(M11,2),2)</f>
        <v>0</v>
      </c>
    </row>
    <row r="12" spans="1:14" ht="45">
      <c r="A12" s="39" t="s">
        <v>2</v>
      </c>
      <c r="B12" s="69" t="s">
        <v>208</v>
      </c>
      <c r="C12" s="69" t="s">
        <v>172</v>
      </c>
      <c r="D12" s="69" t="s">
        <v>170</v>
      </c>
      <c r="E12" s="70">
        <v>16200</v>
      </c>
      <c r="F12" s="40" t="s">
        <v>52</v>
      </c>
      <c r="G12" s="41" t="s">
        <v>51</v>
      </c>
      <c r="H12" s="41"/>
      <c r="I12" s="41"/>
      <c r="J12" s="42"/>
      <c r="K12" s="41"/>
      <c r="L12" s="41" t="str">
        <f>IF(K12=0,"0,00",IF(K12&gt;0,ROUND(E12/K12,2)))</f>
        <v>0,00</v>
      </c>
      <c r="M12" s="41"/>
      <c r="N12" s="43">
        <f>ROUND(L12*ROUND(M12,2),2)</f>
        <v>0</v>
      </c>
    </row>
    <row r="13" spans="1:14" ht="45">
      <c r="A13" s="39" t="s">
        <v>3</v>
      </c>
      <c r="B13" s="60" t="s">
        <v>210</v>
      </c>
      <c r="C13" s="60" t="s">
        <v>211</v>
      </c>
      <c r="D13" s="77" t="s">
        <v>170</v>
      </c>
      <c r="E13" s="66">
        <v>17280</v>
      </c>
      <c r="F13" s="40" t="s">
        <v>52</v>
      </c>
      <c r="G13" s="41" t="s">
        <v>51</v>
      </c>
      <c r="H13" s="41"/>
      <c r="I13" s="41"/>
      <c r="J13" s="42"/>
      <c r="K13" s="41"/>
      <c r="L13" s="41" t="str">
        <f aca="true" t="shared" si="0" ref="L13:L53">IF(K13=0,"0,00",IF(K13&gt;0,ROUND(E13/K13,2)))</f>
        <v>0,00</v>
      </c>
      <c r="M13" s="41"/>
      <c r="N13" s="43">
        <f aca="true" t="shared" si="1" ref="N13:N53">ROUND(L13*ROUND(M13,2),2)</f>
        <v>0</v>
      </c>
    </row>
    <row r="14" spans="1:14" ht="45">
      <c r="A14" s="39" t="s">
        <v>4</v>
      </c>
      <c r="B14" s="78" t="s">
        <v>592</v>
      </c>
      <c r="C14" s="78" t="s">
        <v>172</v>
      </c>
      <c r="D14" s="78" t="s">
        <v>212</v>
      </c>
      <c r="E14" s="79">
        <v>10800</v>
      </c>
      <c r="F14" s="40" t="s">
        <v>52</v>
      </c>
      <c r="G14" s="41" t="s">
        <v>51</v>
      </c>
      <c r="H14" s="41"/>
      <c r="I14" s="41"/>
      <c r="J14" s="42"/>
      <c r="K14" s="41"/>
      <c r="L14" s="41" t="str">
        <f t="shared" si="0"/>
        <v>0,00</v>
      </c>
      <c r="M14" s="41"/>
      <c r="N14" s="43">
        <f t="shared" si="1"/>
        <v>0</v>
      </c>
    </row>
    <row r="15" spans="1:14" ht="45">
      <c r="A15" s="39" t="s">
        <v>29</v>
      </c>
      <c r="B15" s="80" t="s">
        <v>213</v>
      </c>
      <c r="C15" s="80" t="s">
        <v>214</v>
      </c>
      <c r="D15" s="80" t="s">
        <v>161</v>
      </c>
      <c r="E15" s="70">
        <v>1000</v>
      </c>
      <c r="F15" s="40" t="s">
        <v>52</v>
      </c>
      <c r="G15" s="41" t="s">
        <v>51</v>
      </c>
      <c r="H15" s="41"/>
      <c r="I15" s="41"/>
      <c r="J15" s="42"/>
      <c r="K15" s="41"/>
      <c r="L15" s="41" t="str">
        <f t="shared" si="0"/>
        <v>0,00</v>
      </c>
      <c r="M15" s="41"/>
      <c r="N15" s="43">
        <f t="shared" si="1"/>
        <v>0</v>
      </c>
    </row>
    <row r="16" spans="1:14" ht="45">
      <c r="A16" s="39" t="s">
        <v>33</v>
      </c>
      <c r="B16" s="69" t="s">
        <v>215</v>
      </c>
      <c r="C16" s="69" t="s">
        <v>216</v>
      </c>
      <c r="D16" s="69" t="s">
        <v>170</v>
      </c>
      <c r="E16" s="70">
        <v>12600</v>
      </c>
      <c r="F16" s="40" t="s">
        <v>52</v>
      </c>
      <c r="G16" s="41" t="s">
        <v>51</v>
      </c>
      <c r="H16" s="41"/>
      <c r="I16" s="41"/>
      <c r="J16" s="42"/>
      <c r="K16" s="41"/>
      <c r="L16" s="41" t="str">
        <f t="shared" si="0"/>
        <v>0,00</v>
      </c>
      <c r="M16" s="41"/>
      <c r="N16" s="43">
        <f t="shared" si="1"/>
        <v>0</v>
      </c>
    </row>
    <row r="17" spans="1:14" ht="45">
      <c r="A17" s="39" t="s">
        <v>5</v>
      </c>
      <c r="B17" s="69" t="s">
        <v>215</v>
      </c>
      <c r="C17" s="69" t="s">
        <v>217</v>
      </c>
      <c r="D17" s="69" t="s">
        <v>170</v>
      </c>
      <c r="E17" s="70">
        <v>5400</v>
      </c>
      <c r="F17" s="40" t="s">
        <v>52</v>
      </c>
      <c r="G17" s="41" t="s">
        <v>51</v>
      </c>
      <c r="H17" s="41"/>
      <c r="I17" s="41"/>
      <c r="J17" s="42"/>
      <c r="K17" s="41"/>
      <c r="L17" s="41" t="str">
        <f t="shared" si="0"/>
        <v>0,00</v>
      </c>
      <c r="M17" s="41"/>
      <c r="N17" s="43">
        <f t="shared" si="1"/>
        <v>0</v>
      </c>
    </row>
    <row r="18" spans="1:14" ht="45">
      <c r="A18" s="39" t="s">
        <v>6</v>
      </c>
      <c r="B18" s="69" t="s">
        <v>218</v>
      </c>
      <c r="C18" s="69" t="s">
        <v>217</v>
      </c>
      <c r="D18" s="69" t="s">
        <v>219</v>
      </c>
      <c r="E18" s="70">
        <v>3600</v>
      </c>
      <c r="F18" s="40" t="s">
        <v>52</v>
      </c>
      <c r="G18" s="41" t="s">
        <v>51</v>
      </c>
      <c r="H18" s="41"/>
      <c r="I18" s="41"/>
      <c r="J18" s="42"/>
      <c r="K18" s="41"/>
      <c r="L18" s="41" t="str">
        <f t="shared" si="0"/>
        <v>0,00</v>
      </c>
      <c r="M18" s="41"/>
      <c r="N18" s="43">
        <f t="shared" si="1"/>
        <v>0</v>
      </c>
    </row>
    <row r="19" spans="1:14" ht="45">
      <c r="A19" s="39" t="s">
        <v>53</v>
      </c>
      <c r="B19" s="69" t="s">
        <v>218</v>
      </c>
      <c r="C19" s="69" t="s">
        <v>220</v>
      </c>
      <c r="D19" s="69" t="s">
        <v>221</v>
      </c>
      <c r="E19" s="70">
        <v>2700</v>
      </c>
      <c r="F19" s="40" t="s">
        <v>52</v>
      </c>
      <c r="G19" s="41" t="s">
        <v>51</v>
      </c>
      <c r="H19" s="41"/>
      <c r="I19" s="41"/>
      <c r="J19" s="42"/>
      <c r="K19" s="41"/>
      <c r="L19" s="41" t="str">
        <f t="shared" si="0"/>
        <v>0,00</v>
      </c>
      <c r="M19" s="41"/>
      <c r="N19" s="43">
        <f t="shared" si="1"/>
        <v>0</v>
      </c>
    </row>
    <row r="20" spans="1:14" ht="45">
      <c r="A20" s="39" t="s">
        <v>63</v>
      </c>
      <c r="B20" s="69" t="s">
        <v>222</v>
      </c>
      <c r="C20" s="69" t="s">
        <v>223</v>
      </c>
      <c r="D20" s="69" t="s">
        <v>224</v>
      </c>
      <c r="E20" s="70">
        <v>140</v>
      </c>
      <c r="F20" s="40" t="s">
        <v>52</v>
      </c>
      <c r="G20" s="41" t="s">
        <v>51</v>
      </c>
      <c r="H20" s="41"/>
      <c r="I20" s="41"/>
      <c r="J20" s="42"/>
      <c r="K20" s="41"/>
      <c r="L20" s="41" t="str">
        <f t="shared" si="0"/>
        <v>0,00</v>
      </c>
      <c r="M20" s="41"/>
      <c r="N20" s="43">
        <f t="shared" si="1"/>
        <v>0</v>
      </c>
    </row>
    <row r="21" spans="1:14" ht="45">
      <c r="A21" s="39" t="s">
        <v>64</v>
      </c>
      <c r="B21" s="69" t="s">
        <v>225</v>
      </c>
      <c r="C21" s="69" t="s">
        <v>226</v>
      </c>
      <c r="D21" s="69" t="s">
        <v>170</v>
      </c>
      <c r="E21" s="70">
        <v>7980</v>
      </c>
      <c r="F21" s="40" t="s">
        <v>52</v>
      </c>
      <c r="G21" s="41" t="s">
        <v>51</v>
      </c>
      <c r="H21" s="41"/>
      <c r="I21" s="41"/>
      <c r="J21" s="42"/>
      <c r="K21" s="41"/>
      <c r="L21" s="41" t="str">
        <f t="shared" si="0"/>
        <v>0,00</v>
      </c>
      <c r="M21" s="41"/>
      <c r="N21" s="43">
        <f t="shared" si="1"/>
        <v>0</v>
      </c>
    </row>
    <row r="22" spans="1:14" ht="45">
      <c r="A22" s="39" t="s">
        <v>126</v>
      </c>
      <c r="B22" s="69" t="s">
        <v>225</v>
      </c>
      <c r="C22" s="69" t="s">
        <v>227</v>
      </c>
      <c r="D22" s="69" t="s">
        <v>170</v>
      </c>
      <c r="E22" s="81">
        <v>5400</v>
      </c>
      <c r="F22" s="40" t="s">
        <v>52</v>
      </c>
      <c r="G22" s="41" t="s">
        <v>51</v>
      </c>
      <c r="H22" s="41"/>
      <c r="I22" s="41"/>
      <c r="J22" s="42"/>
      <c r="K22" s="41"/>
      <c r="L22" s="41" t="str">
        <f t="shared" si="0"/>
        <v>0,00</v>
      </c>
      <c r="M22" s="41"/>
      <c r="N22" s="43">
        <f t="shared" si="1"/>
        <v>0</v>
      </c>
    </row>
    <row r="23" spans="1:14" ht="45">
      <c r="A23" s="39" t="s">
        <v>127</v>
      </c>
      <c r="B23" s="69" t="s">
        <v>225</v>
      </c>
      <c r="C23" s="82" t="s">
        <v>228</v>
      </c>
      <c r="D23" s="82" t="s">
        <v>170</v>
      </c>
      <c r="E23" s="83">
        <v>5400</v>
      </c>
      <c r="F23" s="40" t="s">
        <v>52</v>
      </c>
      <c r="G23" s="41" t="s">
        <v>51</v>
      </c>
      <c r="H23" s="41"/>
      <c r="I23" s="41"/>
      <c r="J23" s="42"/>
      <c r="K23" s="41"/>
      <c r="L23" s="41" t="str">
        <f t="shared" si="0"/>
        <v>0,00</v>
      </c>
      <c r="M23" s="41"/>
      <c r="N23" s="43">
        <f t="shared" si="1"/>
        <v>0</v>
      </c>
    </row>
    <row r="24" spans="1:14" ht="45">
      <c r="A24" s="39" t="s">
        <v>128</v>
      </c>
      <c r="B24" s="69" t="s">
        <v>229</v>
      </c>
      <c r="C24" s="69" t="s">
        <v>230</v>
      </c>
      <c r="D24" s="69" t="s">
        <v>231</v>
      </c>
      <c r="E24" s="70">
        <v>8</v>
      </c>
      <c r="F24" s="40" t="s">
        <v>581</v>
      </c>
      <c r="G24" s="41" t="s">
        <v>51</v>
      </c>
      <c r="H24" s="41"/>
      <c r="I24" s="41"/>
      <c r="J24" s="42"/>
      <c r="K24" s="41"/>
      <c r="L24" s="41" t="str">
        <f t="shared" si="0"/>
        <v>0,00</v>
      </c>
      <c r="M24" s="41"/>
      <c r="N24" s="43">
        <f t="shared" si="1"/>
        <v>0</v>
      </c>
    </row>
    <row r="25" spans="1:14" ht="45">
      <c r="A25" s="39" t="s">
        <v>179</v>
      </c>
      <c r="B25" s="69" t="s">
        <v>229</v>
      </c>
      <c r="C25" s="69" t="s">
        <v>232</v>
      </c>
      <c r="D25" s="69" t="s">
        <v>231</v>
      </c>
      <c r="E25" s="70">
        <v>10</v>
      </c>
      <c r="F25" s="40" t="s">
        <v>580</v>
      </c>
      <c r="G25" s="41" t="s">
        <v>51</v>
      </c>
      <c r="H25" s="41"/>
      <c r="I25" s="41"/>
      <c r="J25" s="42"/>
      <c r="K25" s="41"/>
      <c r="L25" s="41" t="str">
        <f t="shared" si="0"/>
        <v>0,00</v>
      </c>
      <c r="M25" s="41"/>
      <c r="N25" s="43">
        <f t="shared" si="1"/>
        <v>0</v>
      </c>
    </row>
    <row r="26" spans="1:14" ht="45">
      <c r="A26" s="39" t="s">
        <v>180</v>
      </c>
      <c r="B26" s="60" t="s">
        <v>233</v>
      </c>
      <c r="C26" s="60" t="s">
        <v>234</v>
      </c>
      <c r="D26" s="84" t="s">
        <v>235</v>
      </c>
      <c r="E26" s="66">
        <v>1100</v>
      </c>
      <c r="F26" s="40" t="s">
        <v>52</v>
      </c>
      <c r="G26" s="41" t="s">
        <v>51</v>
      </c>
      <c r="H26" s="41"/>
      <c r="I26" s="41"/>
      <c r="J26" s="42"/>
      <c r="K26" s="41"/>
      <c r="L26" s="41" t="str">
        <f t="shared" si="0"/>
        <v>0,00</v>
      </c>
      <c r="M26" s="41"/>
      <c r="N26" s="43">
        <f t="shared" si="1"/>
        <v>0</v>
      </c>
    </row>
    <row r="27" spans="1:14" ht="45">
      <c r="A27" s="39" t="s">
        <v>181</v>
      </c>
      <c r="B27" s="85" t="s">
        <v>236</v>
      </c>
      <c r="C27" s="85" t="s">
        <v>237</v>
      </c>
      <c r="D27" s="86" t="s">
        <v>235</v>
      </c>
      <c r="E27" s="66">
        <v>1000</v>
      </c>
      <c r="F27" s="40" t="s">
        <v>52</v>
      </c>
      <c r="G27" s="41" t="s">
        <v>51</v>
      </c>
      <c r="H27" s="41"/>
      <c r="I27" s="41"/>
      <c r="J27" s="42"/>
      <c r="K27" s="41"/>
      <c r="L27" s="41" t="str">
        <f t="shared" si="0"/>
        <v>0,00</v>
      </c>
      <c r="M27" s="41"/>
      <c r="N27" s="43">
        <f t="shared" si="1"/>
        <v>0</v>
      </c>
    </row>
    <row r="28" spans="1:14" ht="60">
      <c r="A28" s="39" t="s">
        <v>182</v>
      </c>
      <c r="B28" s="85" t="s">
        <v>238</v>
      </c>
      <c r="C28" s="85" t="s">
        <v>239</v>
      </c>
      <c r="D28" s="77" t="s">
        <v>240</v>
      </c>
      <c r="E28" s="66">
        <v>80</v>
      </c>
      <c r="F28" s="40" t="s">
        <v>52</v>
      </c>
      <c r="G28" s="41" t="s">
        <v>51</v>
      </c>
      <c r="H28" s="41"/>
      <c r="I28" s="41"/>
      <c r="J28" s="42"/>
      <c r="K28" s="41"/>
      <c r="L28" s="41" t="str">
        <f t="shared" si="0"/>
        <v>0,00</v>
      </c>
      <c r="M28" s="41"/>
      <c r="N28" s="43">
        <f t="shared" si="1"/>
        <v>0</v>
      </c>
    </row>
    <row r="29" spans="1:14" ht="45">
      <c r="A29" s="39" t="s">
        <v>183</v>
      </c>
      <c r="B29" s="80" t="s">
        <v>241</v>
      </c>
      <c r="C29" s="80" t="s">
        <v>242</v>
      </c>
      <c r="D29" s="69" t="s">
        <v>170</v>
      </c>
      <c r="E29" s="70">
        <v>13500</v>
      </c>
      <c r="F29" s="40" t="s">
        <v>52</v>
      </c>
      <c r="G29" s="41" t="s">
        <v>51</v>
      </c>
      <c r="H29" s="41"/>
      <c r="I29" s="41"/>
      <c r="J29" s="42"/>
      <c r="K29" s="41"/>
      <c r="L29" s="41" t="str">
        <f t="shared" si="0"/>
        <v>0,00</v>
      </c>
      <c r="M29" s="41"/>
      <c r="N29" s="43">
        <f t="shared" si="1"/>
        <v>0</v>
      </c>
    </row>
    <row r="30" spans="1:14" ht="45">
      <c r="A30" s="39" t="s">
        <v>184</v>
      </c>
      <c r="B30" s="80" t="s">
        <v>241</v>
      </c>
      <c r="C30" s="80" t="s">
        <v>243</v>
      </c>
      <c r="D30" s="69" t="s">
        <v>170</v>
      </c>
      <c r="E30" s="70">
        <v>27000</v>
      </c>
      <c r="F30" s="40" t="s">
        <v>52</v>
      </c>
      <c r="G30" s="41" t="s">
        <v>51</v>
      </c>
      <c r="H30" s="41"/>
      <c r="I30" s="41"/>
      <c r="J30" s="42"/>
      <c r="K30" s="41"/>
      <c r="L30" s="41" t="str">
        <f t="shared" si="0"/>
        <v>0,00</v>
      </c>
      <c r="M30" s="41"/>
      <c r="N30" s="43">
        <f t="shared" si="1"/>
        <v>0</v>
      </c>
    </row>
    <row r="31" spans="1:14" ht="45">
      <c r="A31" s="39" t="s">
        <v>185</v>
      </c>
      <c r="B31" s="63" t="s">
        <v>244</v>
      </c>
      <c r="C31" s="63" t="s">
        <v>245</v>
      </c>
      <c r="D31" s="86" t="s">
        <v>170</v>
      </c>
      <c r="E31" s="66">
        <v>3750</v>
      </c>
      <c r="F31" s="40" t="s">
        <v>52</v>
      </c>
      <c r="G31" s="41" t="s">
        <v>51</v>
      </c>
      <c r="H31" s="41"/>
      <c r="I31" s="41"/>
      <c r="J31" s="42"/>
      <c r="K31" s="41"/>
      <c r="L31" s="41" t="str">
        <f t="shared" si="0"/>
        <v>0,00</v>
      </c>
      <c r="M31" s="41"/>
      <c r="N31" s="43">
        <f t="shared" si="1"/>
        <v>0</v>
      </c>
    </row>
    <row r="32" spans="1:14" ht="45">
      <c r="A32" s="39" t="s">
        <v>186</v>
      </c>
      <c r="B32" s="60" t="s">
        <v>246</v>
      </c>
      <c r="C32" s="60" t="s">
        <v>173</v>
      </c>
      <c r="D32" s="77" t="s">
        <v>170</v>
      </c>
      <c r="E32" s="66">
        <v>5040</v>
      </c>
      <c r="F32" s="40" t="s">
        <v>52</v>
      </c>
      <c r="G32" s="41" t="s">
        <v>51</v>
      </c>
      <c r="H32" s="41"/>
      <c r="I32" s="41"/>
      <c r="J32" s="42"/>
      <c r="K32" s="41"/>
      <c r="L32" s="41" t="str">
        <f t="shared" si="0"/>
        <v>0,00</v>
      </c>
      <c r="M32" s="41"/>
      <c r="N32" s="43">
        <f t="shared" si="1"/>
        <v>0</v>
      </c>
    </row>
    <row r="33" spans="1:14" ht="45">
      <c r="A33" s="39" t="s">
        <v>187</v>
      </c>
      <c r="B33" s="87" t="s">
        <v>247</v>
      </c>
      <c r="C33" s="87" t="s">
        <v>248</v>
      </c>
      <c r="D33" s="88" t="s">
        <v>249</v>
      </c>
      <c r="E33" s="66">
        <v>15</v>
      </c>
      <c r="F33" s="40" t="s">
        <v>52</v>
      </c>
      <c r="G33" s="41" t="s">
        <v>51</v>
      </c>
      <c r="H33" s="41"/>
      <c r="I33" s="41"/>
      <c r="J33" s="42"/>
      <c r="K33" s="41"/>
      <c r="L33" s="41" t="str">
        <f t="shared" si="0"/>
        <v>0,00</v>
      </c>
      <c r="M33" s="41"/>
      <c r="N33" s="43">
        <f t="shared" si="1"/>
        <v>0</v>
      </c>
    </row>
    <row r="34" spans="1:14" ht="45">
      <c r="A34" s="39" t="s">
        <v>188</v>
      </c>
      <c r="B34" s="69" t="s">
        <v>250</v>
      </c>
      <c r="C34" s="69" t="s">
        <v>251</v>
      </c>
      <c r="D34" s="69" t="s">
        <v>170</v>
      </c>
      <c r="E34" s="70">
        <v>900</v>
      </c>
      <c r="F34" s="40" t="s">
        <v>52</v>
      </c>
      <c r="G34" s="41" t="s">
        <v>51</v>
      </c>
      <c r="H34" s="41"/>
      <c r="I34" s="41"/>
      <c r="J34" s="42"/>
      <c r="K34" s="41"/>
      <c r="L34" s="41" t="str">
        <f t="shared" si="0"/>
        <v>0,00</v>
      </c>
      <c r="M34" s="41"/>
      <c r="N34" s="43">
        <f t="shared" si="1"/>
        <v>0</v>
      </c>
    </row>
    <row r="35" spans="1:14" ht="45">
      <c r="A35" s="39" t="s">
        <v>189</v>
      </c>
      <c r="B35" s="89" t="s">
        <v>252</v>
      </c>
      <c r="C35" s="85" t="s">
        <v>253</v>
      </c>
      <c r="D35" s="86" t="s">
        <v>254</v>
      </c>
      <c r="E35" s="66">
        <v>18</v>
      </c>
      <c r="F35" s="40" t="s">
        <v>52</v>
      </c>
      <c r="G35" s="41" t="s">
        <v>51</v>
      </c>
      <c r="H35" s="41"/>
      <c r="I35" s="41"/>
      <c r="J35" s="42"/>
      <c r="K35" s="41"/>
      <c r="L35" s="41" t="str">
        <f t="shared" si="0"/>
        <v>0,00</v>
      </c>
      <c r="M35" s="41"/>
      <c r="N35" s="43">
        <f t="shared" si="1"/>
        <v>0</v>
      </c>
    </row>
    <row r="36" spans="1:14" ht="240">
      <c r="A36" s="39" t="s">
        <v>190</v>
      </c>
      <c r="B36" s="60" t="s">
        <v>255</v>
      </c>
      <c r="C36" s="60" t="s">
        <v>256</v>
      </c>
      <c r="D36" s="88" t="s">
        <v>257</v>
      </c>
      <c r="E36" s="66">
        <v>230</v>
      </c>
      <c r="F36" s="40" t="s">
        <v>52</v>
      </c>
      <c r="G36" s="41" t="s">
        <v>51</v>
      </c>
      <c r="H36" s="41"/>
      <c r="I36" s="41"/>
      <c r="J36" s="42"/>
      <c r="K36" s="41"/>
      <c r="L36" s="41" t="str">
        <f t="shared" si="0"/>
        <v>0,00</v>
      </c>
      <c r="M36" s="41"/>
      <c r="N36" s="43">
        <f t="shared" si="1"/>
        <v>0</v>
      </c>
    </row>
    <row r="37" spans="1:14" ht="240">
      <c r="A37" s="39" t="s">
        <v>191</v>
      </c>
      <c r="B37" s="60" t="s">
        <v>258</v>
      </c>
      <c r="C37" s="60" t="s">
        <v>259</v>
      </c>
      <c r="D37" s="88" t="s">
        <v>257</v>
      </c>
      <c r="E37" s="66">
        <v>15</v>
      </c>
      <c r="F37" s="40" t="s">
        <v>52</v>
      </c>
      <c r="G37" s="41" t="s">
        <v>51</v>
      </c>
      <c r="H37" s="41"/>
      <c r="I37" s="41"/>
      <c r="J37" s="42"/>
      <c r="K37" s="41"/>
      <c r="L37" s="41" t="str">
        <f t="shared" si="0"/>
        <v>0,00</v>
      </c>
      <c r="M37" s="41"/>
      <c r="N37" s="43">
        <f t="shared" si="1"/>
        <v>0</v>
      </c>
    </row>
    <row r="38" spans="1:14" ht="45">
      <c r="A38" s="39" t="s">
        <v>192</v>
      </c>
      <c r="B38" s="69" t="s">
        <v>260</v>
      </c>
      <c r="C38" s="69" t="s">
        <v>245</v>
      </c>
      <c r="D38" s="69" t="s">
        <v>170</v>
      </c>
      <c r="E38" s="70">
        <v>10800</v>
      </c>
      <c r="F38" s="40" t="s">
        <v>52</v>
      </c>
      <c r="G38" s="41" t="s">
        <v>51</v>
      </c>
      <c r="H38" s="41"/>
      <c r="I38" s="41"/>
      <c r="J38" s="42"/>
      <c r="K38" s="41"/>
      <c r="L38" s="41" t="str">
        <f t="shared" si="0"/>
        <v>0,00</v>
      </c>
      <c r="M38" s="41"/>
      <c r="N38" s="43">
        <f t="shared" si="1"/>
        <v>0</v>
      </c>
    </row>
    <row r="39" spans="1:14" ht="45">
      <c r="A39" s="39" t="s">
        <v>193</v>
      </c>
      <c r="B39" s="90" t="s">
        <v>261</v>
      </c>
      <c r="C39" s="90" t="s">
        <v>262</v>
      </c>
      <c r="D39" s="69" t="s">
        <v>161</v>
      </c>
      <c r="E39" s="91">
        <v>800</v>
      </c>
      <c r="F39" s="40" t="s">
        <v>52</v>
      </c>
      <c r="G39" s="41" t="s">
        <v>51</v>
      </c>
      <c r="H39" s="41"/>
      <c r="I39" s="41"/>
      <c r="J39" s="42"/>
      <c r="K39" s="41"/>
      <c r="L39" s="41" t="str">
        <f t="shared" si="0"/>
        <v>0,00</v>
      </c>
      <c r="M39" s="41"/>
      <c r="N39" s="43">
        <f t="shared" si="1"/>
        <v>0</v>
      </c>
    </row>
    <row r="40" spans="1:14" ht="45">
      <c r="A40" s="39" t="s">
        <v>194</v>
      </c>
      <c r="B40" s="87" t="s">
        <v>263</v>
      </c>
      <c r="C40" s="87" t="s">
        <v>264</v>
      </c>
      <c r="D40" s="84" t="s">
        <v>265</v>
      </c>
      <c r="E40" s="92">
        <v>1800</v>
      </c>
      <c r="F40" s="40" t="s">
        <v>52</v>
      </c>
      <c r="G40" s="41" t="s">
        <v>51</v>
      </c>
      <c r="H40" s="41"/>
      <c r="I40" s="41"/>
      <c r="J40" s="42"/>
      <c r="K40" s="41"/>
      <c r="L40" s="41" t="str">
        <f t="shared" si="0"/>
        <v>0,00</v>
      </c>
      <c r="M40" s="41"/>
      <c r="N40" s="43">
        <f t="shared" si="1"/>
        <v>0</v>
      </c>
    </row>
    <row r="41" spans="1:14" ht="45">
      <c r="A41" s="39" t="s">
        <v>195</v>
      </c>
      <c r="B41" s="87" t="s">
        <v>263</v>
      </c>
      <c r="C41" s="93" t="s">
        <v>266</v>
      </c>
      <c r="D41" s="84" t="s">
        <v>265</v>
      </c>
      <c r="E41" s="94">
        <v>1080</v>
      </c>
      <c r="F41" s="40" t="s">
        <v>52</v>
      </c>
      <c r="G41" s="41" t="s">
        <v>51</v>
      </c>
      <c r="H41" s="41"/>
      <c r="I41" s="41"/>
      <c r="J41" s="42"/>
      <c r="K41" s="41"/>
      <c r="L41" s="41" t="str">
        <f t="shared" si="0"/>
        <v>0,00</v>
      </c>
      <c r="M41" s="41"/>
      <c r="N41" s="43">
        <f t="shared" si="1"/>
        <v>0</v>
      </c>
    </row>
    <row r="42" spans="1:14" ht="45">
      <c r="A42" s="39" t="s">
        <v>196</v>
      </c>
      <c r="B42" s="69" t="s">
        <v>267</v>
      </c>
      <c r="C42" s="69" t="s">
        <v>268</v>
      </c>
      <c r="D42" s="69" t="s">
        <v>170</v>
      </c>
      <c r="E42" s="70">
        <v>18420</v>
      </c>
      <c r="F42" s="40" t="s">
        <v>52</v>
      </c>
      <c r="G42" s="41" t="s">
        <v>51</v>
      </c>
      <c r="H42" s="41"/>
      <c r="I42" s="41"/>
      <c r="J42" s="42"/>
      <c r="K42" s="41"/>
      <c r="L42" s="41" t="str">
        <f t="shared" si="0"/>
        <v>0,00</v>
      </c>
      <c r="M42" s="41"/>
      <c r="N42" s="43">
        <f t="shared" si="1"/>
        <v>0</v>
      </c>
    </row>
    <row r="43" spans="1:14" ht="45">
      <c r="A43" s="39" t="s">
        <v>197</v>
      </c>
      <c r="B43" s="69" t="s">
        <v>267</v>
      </c>
      <c r="C43" s="69" t="s">
        <v>269</v>
      </c>
      <c r="D43" s="69" t="s">
        <v>170</v>
      </c>
      <c r="E43" s="70">
        <v>5940</v>
      </c>
      <c r="F43" s="40" t="s">
        <v>52</v>
      </c>
      <c r="G43" s="41" t="s">
        <v>51</v>
      </c>
      <c r="H43" s="41"/>
      <c r="I43" s="41"/>
      <c r="J43" s="42"/>
      <c r="K43" s="41"/>
      <c r="L43" s="41" t="str">
        <f t="shared" si="0"/>
        <v>0,00</v>
      </c>
      <c r="M43" s="41"/>
      <c r="N43" s="43">
        <f t="shared" si="1"/>
        <v>0</v>
      </c>
    </row>
    <row r="44" spans="1:14" ht="45">
      <c r="A44" s="39" t="s">
        <v>198</v>
      </c>
      <c r="B44" s="64" t="s">
        <v>270</v>
      </c>
      <c r="C44" s="85" t="s">
        <v>153</v>
      </c>
      <c r="D44" s="95" t="s">
        <v>170</v>
      </c>
      <c r="E44" s="66">
        <v>2900</v>
      </c>
      <c r="F44" s="40" t="s">
        <v>52</v>
      </c>
      <c r="G44" s="41" t="s">
        <v>51</v>
      </c>
      <c r="H44" s="41"/>
      <c r="I44" s="41"/>
      <c r="J44" s="42"/>
      <c r="K44" s="41"/>
      <c r="L44" s="41" t="str">
        <f t="shared" si="0"/>
        <v>0,00</v>
      </c>
      <c r="M44" s="41"/>
      <c r="N44" s="43">
        <f t="shared" si="1"/>
        <v>0</v>
      </c>
    </row>
    <row r="45" spans="1:14" ht="45">
      <c r="A45" s="39" t="s">
        <v>199</v>
      </c>
      <c r="B45" s="64" t="s">
        <v>271</v>
      </c>
      <c r="C45" s="64" t="s">
        <v>272</v>
      </c>
      <c r="D45" s="77" t="s">
        <v>170</v>
      </c>
      <c r="E45" s="66">
        <v>1800</v>
      </c>
      <c r="F45" s="40" t="s">
        <v>52</v>
      </c>
      <c r="G45" s="41" t="s">
        <v>51</v>
      </c>
      <c r="H45" s="41"/>
      <c r="I45" s="41"/>
      <c r="J45" s="42"/>
      <c r="K45" s="41"/>
      <c r="L45" s="41" t="str">
        <f t="shared" si="0"/>
        <v>0,00</v>
      </c>
      <c r="M45" s="41"/>
      <c r="N45" s="43">
        <f t="shared" si="1"/>
        <v>0</v>
      </c>
    </row>
    <row r="46" spans="1:14" ht="45">
      <c r="A46" s="39" t="s">
        <v>200</v>
      </c>
      <c r="B46" s="96" t="s">
        <v>273</v>
      </c>
      <c r="C46" s="96" t="s">
        <v>169</v>
      </c>
      <c r="D46" s="96" t="s">
        <v>274</v>
      </c>
      <c r="E46" s="70">
        <v>95480</v>
      </c>
      <c r="F46" s="40" t="s">
        <v>52</v>
      </c>
      <c r="G46" s="41" t="s">
        <v>51</v>
      </c>
      <c r="H46" s="41"/>
      <c r="I46" s="41"/>
      <c r="J46" s="42"/>
      <c r="K46" s="41"/>
      <c r="L46" s="41" t="str">
        <f t="shared" si="0"/>
        <v>0,00</v>
      </c>
      <c r="M46" s="41"/>
      <c r="N46" s="43">
        <f t="shared" si="1"/>
        <v>0</v>
      </c>
    </row>
    <row r="47" spans="1:14" ht="45">
      <c r="A47" s="39" t="s">
        <v>201</v>
      </c>
      <c r="B47" s="97" t="s">
        <v>275</v>
      </c>
      <c r="C47" s="97" t="s">
        <v>262</v>
      </c>
      <c r="D47" s="75" t="s">
        <v>276</v>
      </c>
      <c r="E47" s="98">
        <v>750</v>
      </c>
      <c r="F47" s="40" t="s">
        <v>52</v>
      </c>
      <c r="G47" s="41" t="s">
        <v>51</v>
      </c>
      <c r="H47" s="41"/>
      <c r="I47" s="41"/>
      <c r="J47" s="42"/>
      <c r="K47" s="41"/>
      <c r="L47" s="41" t="str">
        <f t="shared" si="0"/>
        <v>0,00</v>
      </c>
      <c r="M47" s="41"/>
      <c r="N47" s="43">
        <f t="shared" si="1"/>
        <v>0</v>
      </c>
    </row>
    <row r="48" spans="1:14" ht="45">
      <c r="A48" s="39" t="s">
        <v>202</v>
      </c>
      <c r="B48" s="97" t="s">
        <v>275</v>
      </c>
      <c r="C48" s="97" t="s">
        <v>237</v>
      </c>
      <c r="D48" s="75" t="s">
        <v>276</v>
      </c>
      <c r="E48" s="98">
        <v>5400</v>
      </c>
      <c r="F48" s="40" t="s">
        <v>52</v>
      </c>
      <c r="G48" s="41" t="s">
        <v>51</v>
      </c>
      <c r="H48" s="41"/>
      <c r="I48" s="41"/>
      <c r="J48" s="42"/>
      <c r="K48" s="41"/>
      <c r="L48" s="41" t="str">
        <f t="shared" si="0"/>
        <v>0,00</v>
      </c>
      <c r="M48" s="41"/>
      <c r="N48" s="43">
        <f t="shared" si="1"/>
        <v>0</v>
      </c>
    </row>
    <row r="49" spans="1:14" ht="45">
      <c r="A49" s="39" t="s">
        <v>203</v>
      </c>
      <c r="B49" s="99" t="s">
        <v>277</v>
      </c>
      <c r="C49" s="99" t="s">
        <v>278</v>
      </c>
      <c r="D49" s="99" t="s">
        <v>279</v>
      </c>
      <c r="E49" s="100">
        <v>3780</v>
      </c>
      <c r="F49" s="40" t="s">
        <v>52</v>
      </c>
      <c r="G49" s="41" t="s">
        <v>51</v>
      </c>
      <c r="H49" s="41"/>
      <c r="I49" s="41"/>
      <c r="J49" s="42"/>
      <c r="K49" s="41"/>
      <c r="L49" s="41" t="str">
        <f t="shared" si="0"/>
        <v>0,00</v>
      </c>
      <c r="M49" s="41"/>
      <c r="N49" s="43">
        <f t="shared" si="1"/>
        <v>0</v>
      </c>
    </row>
    <row r="50" spans="1:14" ht="45">
      <c r="A50" s="39" t="s">
        <v>204</v>
      </c>
      <c r="B50" s="64" t="s">
        <v>280</v>
      </c>
      <c r="C50" s="85" t="s">
        <v>281</v>
      </c>
      <c r="D50" s="77" t="s">
        <v>170</v>
      </c>
      <c r="E50" s="66">
        <v>1800</v>
      </c>
      <c r="F50" s="40" t="s">
        <v>52</v>
      </c>
      <c r="G50" s="41" t="s">
        <v>51</v>
      </c>
      <c r="H50" s="41"/>
      <c r="I50" s="41"/>
      <c r="J50" s="42"/>
      <c r="K50" s="41"/>
      <c r="L50" s="41" t="str">
        <f t="shared" si="0"/>
        <v>0,00</v>
      </c>
      <c r="M50" s="41"/>
      <c r="N50" s="43">
        <f t="shared" si="1"/>
        <v>0</v>
      </c>
    </row>
    <row r="51" spans="1:14" ht="45">
      <c r="A51" s="39" t="s">
        <v>205</v>
      </c>
      <c r="B51" s="69" t="s">
        <v>282</v>
      </c>
      <c r="C51" s="69" t="s">
        <v>283</v>
      </c>
      <c r="D51" s="69" t="s">
        <v>284</v>
      </c>
      <c r="E51" s="70">
        <v>200</v>
      </c>
      <c r="F51" s="40" t="s">
        <v>580</v>
      </c>
      <c r="G51" s="41" t="s">
        <v>51</v>
      </c>
      <c r="H51" s="41"/>
      <c r="I51" s="41"/>
      <c r="J51" s="42"/>
      <c r="K51" s="41"/>
      <c r="L51" s="41" t="str">
        <f t="shared" si="0"/>
        <v>0,00</v>
      </c>
      <c r="M51" s="41"/>
      <c r="N51" s="43">
        <f t="shared" si="1"/>
        <v>0</v>
      </c>
    </row>
    <row r="52" spans="1:14" ht="45">
      <c r="A52" s="39" t="s">
        <v>206</v>
      </c>
      <c r="B52" s="101" t="s">
        <v>285</v>
      </c>
      <c r="C52" s="89" t="s">
        <v>286</v>
      </c>
      <c r="D52" s="86" t="s">
        <v>287</v>
      </c>
      <c r="E52" s="66">
        <v>16200</v>
      </c>
      <c r="F52" s="40" t="s">
        <v>52</v>
      </c>
      <c r="G52" s="41" t="s">
        <v>51</v>
      </c>
      <c r="H52" s="41"/>
      <c r="I52" s="41"/>
      <c r="J52" s="42"/>
      <c r="K52" s="41"/>
      <c r="L52" s="41" t="str">
        <f t="shared" si="0"/>
        <v>0,00</v>
      </c>
      <c r="M52" s="41"/>
      <c r="N52" s="43">
        <f t="shared" si="1"/>
        <v>0</v>
      </c>
    </row>
    <row r="53" spans="1:14" ht="45">
      <c r="A53" s="39" t="s">
        <v>207</v>
      </c>
      <c r="B53" s="60" t="s">
        <v>263</v>
      </c>
      <c r="C53" s="60" t="s">
        <v>245</v>
      </c>
      <c r="D53" s="84" t="s">
        <v>288</v>
      </c>
      <c r="E53" s="66">
        <v>1800</v>
      </c>
      <c r="F53" s="40" t="s">
        <v>52</v>
      </c>
      <c r="G53" s="41" t="s">
        <v>51</v>
      </c>
      <c r="H53" s="41"/>
      <c r="I53" s="41"/>
      <c r="J53" s="42"/>
      <c r="K53" s="41"/>
      <c r="L53" s="41" t="str">
        <f t="shared" si="0"/>
        <v>0,00</v>
      </c>
      <c r="M53" s="41"/>
      <c r="N53" s="43">
        <f t="shared" si="1"/>
        <v>0</v>
      </c>
    </row>
    <row r="54" spans="2:5" ht="15">
      <c r="B54" s="175" t="s">
        <v>290</v>
      </c>
      <c r="C54" s="175"/>
      <c r="D54" s="175"/>
      <c r="E54" s="175"/>
    </row>
    <row r="55" spans="2:5" ht="15.75" customHeight="1">
      <c r="B55" s="175" t="s">
        <v>289</v>
      </c>
      <c r="C55" s="175"/>
      <c r="D55" s="53"/>
      <c r="E55" s="53"/>
    </row>
    <row r="56" spans="2:11" ht="19.5" customHeight="1">
      <c r="B56" s="175" t="s">
        <v>570</v>
      </c>
      <c r="C56" s="175"/>
      <c r="D56" s="175"/>
      <c r="E56" s="175"/>
      <c r="F56" s="175"/>
      <c r="G56" s="175"/>
      <c r="H56" s="175"/>
      <c r="I56" s="175"/>
      <c r="J56" s="175"/>
      <c r="K56" s="175"/>
    </row>
  </sheetData>
  <sheetProtection/>
  <mergeCells count="5">
    <mergeCell ref="G2:I2"/>
    <mergeCell ref="H6:I6"/>
    <mergeCell ref="B54:E54"/>
    <mergeCell ref="B56:K56"/>
    <mergeCell ref="B55:C5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Matys-Węglowska</cp:lastModifiedBy>
  <cp:lastPrinted>2020-10-06T13:47:16Z</cp:lastPrinted>
  <dcterms:created xsi:type="dcterms:W3CDTF">2003-05-16T10:10:29Z</dcterms:created>
  <dcterms:modified xsi:type="dcterms:W3CDTF">2022-07-07T10:24:58Z</dcterms:modified>
  <cp:category/>
  <cp:version/>
  <cp:contentType/>
  <cp:contentStatus/>
</cp:coreProperties>
</file>