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16" windowHeight="9324"/>
  </bookViews>
  <sheets>
    <sheet name="obliczenie ceny oferty" sheetId="15" r:id="rId1"/>
  </sheets>
  <externalReferences>
    <externalReference r:id="rId2"/>
  </externalReferences>
  <definedNames>
    <definedName name="__Osd3">'[1]Lista OSD'!$C$2:$C$21</definedName>
    <definedName name="_Osd3">'[1]Lista OSD'!$C$2:$C$21</definedName>
  </definedNames>
  <calcPr calcId="152511"/>
</workbook>
</file>

<file path=xl/calcChain.xml><?xml version="1.0" encoding="utf-8"?>
<calcChain xmlns="http://schemas.openxmlformats.org/spreadsheetml/2006/main">
  <c r="S275" i="15" l="1"/>
  <c r="R275" i="15"/>
  <c r="Q275" i="15"/>
  <c r="S276" i="15" s="1"/>
  <c r="O275" i="15"/>
  <c r="AP274" i="15"/>
  <c r="AN274" i="15"/>
  <c r="AL274" i="15"/>
  <c r="AG274" i="15"/>
  <c r="AH274" i="15" s="1"/>
  <c r="AD274" i="15"/>
  <c r="AB274" i="15"/>
  <c r="Z274" i="15"/>
  <c r="T274" i="15"/>
  <c r="AJ274" i="15" s="1"/>
  <c r="AP273" i="15"/>
  <c r="AN273" i="15"/>
  <c r="AL273" i="15"/>
  <c r="AG273" i="15"/>
  <c r="AD273" i="15"/>
  <c r="AB273" i="15"/>
  <c r="Z273" i="15"/>
  <c r="T273" i="15"/>
  <c r="AF273" i="15" s="1"/>
  <c r="AP272" i="15"/>
  <c r="AN272" i="15"/>
  <c r="AL272" i="15"/>
  <c r="AG272" i="15"/>
  <c r="AD272" i="15"/>
  <c r="AB272" i="15"/>
  <c r="Z272" i="15"/>
  <c r="T272" i="15"/>
  <c r="AP271" i="15"/>
  <c r="AN271" i="15"/>
  <c r="AL271" i="15"/>
  <c r="AG271" i="15"/>
  <c r="AD271" i="15"/>
  <c r="AB271" i="15"/>
  <c r="Z271" i="15"/>
  <c r="T271" i="15"/>
  <c r="C271" i="15"/>
  <c r="C272" i="15" s="1"/>
  <c r="C273" i="15" s="1"/>
  <c r="AP270" i="15"/>
  <c r="AN270" i="15"/>
  <c r="AL270" i="15"/>
  <c r="AG270" i="15"/>
  <c r="AD270" i="15"/>
  <c r="AB270" i="15"/>
  <c r="Z270" i="15"/>
  <c r="T270" i="15"/>
  <c r="AF270" i="15" s="1"/>
  <c r="AP269" i="15"/>
  <c r="AN269" i="15"/>
  <c r="AL269" i="15"/>
  <c r="AG269" i="15"/>
  <c r="AD269" i="15"/>
  <c r="AB269" i="15"/>
  <c r="Z269" i="15"/>
  <c r="T269" i="15"/>
  <c r="AP268" i="15"/>
  <c r="AN268" i="15"/>
  <c r="AL268" i="15"/>
  <c r="AG268" i="15"/>
  <c r="AD268" i="15"/>
  <c r="AB268" i="15"/>
  <c r="Z268" i="15"/>
  <c r="T268" i="15"/>
  <c r="AP267" i="15"/>
  <c r="AN267" i="15"/>
  <c r="AL267" i="15"/>
  <c r="AG267" i="15"/>
  <c r="AD267" i="15"/>
  <c r="AB267" i="15"/>
  <c r="Z267" i="15"/>
  <c r="T267" i="15"/>
  <c r="AJ267" i="15" s="1"/>
  <c r="C267" i="15"/>
  <c r="C268" i="15" s="1"/>
  <c r="C269" i="15" s="1"/>
  <c r="AP266" i="15"/>
  <c r="AN266" i="15"/>
  <c r="AL266" i="15"/>
  <c r="AG266" i="15"/>
  <c r="AD266" i="15"/>
  <c r="AB266" i="15"/>
  <c r="Z266" i="15"/>
  <c r="T266" i="15"/>
  <c r="AJ266" i="15" s="1"/>
  <c r="AP265" i="15"/>
  <c r="AN265" i="15"/>
  <c r="AL265" i="15"/>
  <c r="AG265" i="15"/>
  <c r="AD265" i="15"/>
  <c r="AB265" i="15"/>
  <c r="Z265" i="15"/>
  <c r="T265" i="15"/>
  <c r="AJ265" i="15" s="1"/>
  <c r="AP264" i="15"/>
  <c r="AN264" i="15"/>
  <c r="AL264" i="15"/>
  <c r="AG264" i="15"/>
  <c r="AD264" i="15"/>
  <c r="AB264" i="15"/>
  <c r="Z264" i="15"/>
  <c r="T264" i="15"/>
  <c r="AJ264" i="15" s="1"/>
  <c r="AP263" i="15"/>
  <c r="AN263" i="15"/>
  <c r="AL263" i="15"/>
  <c r="AG263" i="15"/>
  <c r="AD263" i="15"/>
  <c r="AB263" i="15"/>
  <c r="Z263" i="15"/>
  <c r="T263" i="15"/>
  <c r="AJ263" i="15" s="1"/>
  <c r="AP262" i="15"/>
  <c r="AN262" i="15"/>
  <c r="AL262" i="15"/>
  <c r="AG262" i="15"/>
  <c r="AD262" i="15"/>
  <c r="AB262" i="15"/>
  <c r="Z262" i="15"/>
  <c r="T262" i="15"/>
  <c r="AJ262" i="15" s="1"/>
  <c r="AP261" i="15"/>
  <c r="AN261" i="15"/>
  <c r="AL261" i="15"/>
  <c r="AG261" i="15"/>
  <c r="AD261" i="15"/>
  <c r="AB261" i="15"/>
  <c r="Z261" i="15"/>
  <c r="T261" i="15"/>
  <c r="AJ261" i="15" s="1"/>
  <c r="AP260" i="15"/>
  <c r="AN260" i="15"/>
  <c r="AL260" i="15"/>
  <c r="AG260" i="15"/>
  <c r="AD260" i="15"/>
  <c r="AB260" i="15"/>
  <c r="Z260" i="15"/>
  <c r="T260" i="15"/>
  <c r="AJ260" i="15" s="1"/>
  <c r="AP259" i="15"/>
  <c r="AN259" i="15"/>
  <c r="AL259" i="15"/>
  <c r="AG259" i="15"/>
  <c r="AD259" i="15"/>
  <c r="AB259" i="15"/>
  <c r="Z259" i="15"/>
  <c r="T259" i="15"/>
  <c r="AJ259" i="15" s="1"/>
  <c r="AP258" i="15"/>
  <c r="AN258" i="15"/>
  <c r="AL258" i="15"/>
  <c r="AG258" i="15"/>
  <c r="AD258" i="15"/>
  <c r="AB258" i="15"/>
  <c r="Z258" i="15"/>
  <c r="T258" i="15"/>
  <c r="AJ258" i="15" s="1"/>
  <c r="AP257" i="15"/>
  <c r="AN257" i="15"/>
  <c r="AL257" i="15"/>
  <c r="AG257" i="15"/>
  <c r="AD257" i="15"/>
  <c r="AB257" i="15"/>
  <c r="Z257" i="15"/>
  <c r="T257" i="15"/>
  <c r="AJ257" i="15" s="1"/>
  <c r="AP256" i="15"/>
  <c r="AN256" i="15"/>
  <c r="AL256" i="15"/>
  <c r="AG256" i="15"/>
  <c r="AD256" i="15"/>
  <c r="AB256" i="15"/>
  <c r="Z256" i="15"/>
  <c r="T256" i="15"/>
  <c r="AP255" i="15"/>
  <c r="AN255" i="15"/>
  <c r="AL255" i="15"/>
  <c r="AJ255" i="15"/>
  <c r="AG255" i="15"/>
  <c r="AD255" i="15"/>
  <c r="AB255" i="15"/>
  <c r="Z255" i="15"/>
  <c r="T255" i="15"/>
  <c r="AF255" i="15" s="1"/>
  <c r="AP254" i="15"/>
  <c r="AN254" i="15"/>
  <c r="AL254" i="15"/>
  <c r="AG254" i="15"/>
  <c r="AD254" i="15"/>
  <c r="AB254" i="15"/>
  <c r="Z254" i="15"/>
  <c r="T254" i="15"/>
  <c r="AF254" i="15" s="1"/>
  <c r="AP253" i="15"/>
  <c r="AN253" i="15"/>
  <c r="AL253" i="15"/>
  <c r="AJ253" i="15"/>
  <c r="AG253" i="15"/>
  <c r="AD253" i="15"/>
  <c r="AB253" i="15"/>
  <c r="Z253" i="15"/>
  <c r="T253" i="15"/>
  <c r="AF253" i="15" s="1"/>
  <c r="AP252" i="15"/>
  <c r="AN252" i="15"/>
  <c r="AL252" i="15"/>
  <c r="AG252" i="15"/>
  <c r="AD252" i="15"/>
  <c r="AB252" i="15"/>
  <c r="Z252" i="15"/>
  <c r="T252" i="15"/>
  <c r="C252" i="15"/>
  <c r="C253" i="15" s="1"/>
  <c r="C254" i="15" s="1"/>
  <c r="C255" i="15" s="1"/>
  <c r="C256" i="15" s="1"/>
  <c r="C257" i="15" s="1"/>
  <c r="C258" i="15" s="1"/>
  <c r="C259" i="15" s="1"/>
  <c r="C260" i="15" s="1"/>
  <c r="C261" i="15" s="1"/>
  <c r="C262" i="15" s="1"/>
  <c r="C263" i="15" s="1"/>
  <c r="C264" i="15" s="1"/>
  <c r="C265" i="15" s="1"/>
  <c r="AP251" i="15"/>
  <c r="AN251" i="15"/>
  <c r="AL251" i="15"/>
  <c r="AG251" i="15"/>
  <c r="AD251" i="15"/>
  <c r="AB251" i="15"/>
  <c r="Z251" i="15"/>
  <c r="T251" i="15"/>
  <c r="AP250" i="15"/>
  <c r="AN250" i="15"/>
  <c r="AL250" i="15"/>
  <c r="AG250" i="15"/>
  <c r="AD250" i="15"/>
  <c r="AB250" i="15"/>
  <c r="Z250" i="15"/>
  <c r="T250" i="15"/>
  <c r="AJ250" i="15" s="1"/>
  <c r="AP249" i="15"/>
  <c r="AN249" i="15"/>
  <c r="AL249" i="15"/>
  <c r="AJ249" i="15"/>
  <c r="AG249" i="15"/>
  <c r="AD249" i="15"/>
  <c r="AB249" i="15"/>
  <c r="Z249" i="15"/>
  <c r="T249" i="15"/>
  <c r="AF249" i="15" s="1"/>
  <c r="AP248" i="15"/>
  <c r="AN248" i="15"/>
  <c r="AL248" i="15"/>
  <c r="AG248" i="15"/>
  <c r="AD248" i="15"/>
  <c r="AB248" i="15"/>
  <c r="Z248" i="15"/>
  <c r="T248" i="15"/>
  <c r="AP247" i="15"/>
  <c r="AN247" i="15"/>
  <c r="AL247" i="15"/>
  <c r="AJ247" i="15"/>
  <c r="AG247" i="15"/>
  <c r="AD247" i="15"/>
  <c r="AB247" i="15"/>
  <c r="Z247" i="15"/>
  <c r="T247" i="15"/>
  <c r="AF247" i="15" s="1"/>
  <c r="AP246" i="15"/>
  <c r="AN246" i="15"/>
  <c r="AL246" i="15"/>
  <c r="AJ246" i="15"/>
  <c r="AG246" i="15"/>
  <c r="AD246" i="15"/>
  <c r="AB246" i="15"/>
  <c r="Z246" i="15"/>
  <c r="T246" i="15"/>
  <c r="AF246" i="15" s="1"/>
  <c r="AP245" i="15"/>
  <c r="AN245" i="15"/>
  <c r="AL245" i="15"/>
  <c r="AG245" i="15"/>
  <c r="AD245" i="15"/>
  <c r="AB245" i="15"/>
  <c r="Z245" i="15"/>
  <c r="T245" i="15"/>
  <c r="AF245" i="15" s="1"/>
  <c r="AP244" i="15"/>
  <c r="AN244" i="15"/>
  <c r="AL244" i="15"/>
  <c r="AG244" i="15"/>
  <c r="AD244" i="15"/>
  <c r="AB244" i="15"/>
  <c r="Z244" i="15"/>
  <c r="T244" i="15"/>
  <c r="AP243" i="15"/>
  <c r="AN243" i="15"/>
  <c r="AL243" i="15"/>
  <c r="AG243" i="15"/>
  <c r="AD243" i="15"/>
  <c r="AB243" i="15"/>
  <c r="Z243" i="15"/>
  <c r="T243" i="15"/>
  <c r="AP242" i="15"/>
  <c r="AN242" i="15"/>
  <c r="AL242" i="15"/>
  <c r="AH242" i="15"/>
  <c r="AG242" i="15"/>
  <c r="AD242" i="15"/>
  <c r="AB242" i="15"/>
  <c r="Z242" i="15"/>
  <c r="T242" i="15"/>
  <c r="AP241" i="15"/>
  <c r="AN241" i="15"/>
  <c r="AL241" i="15"/>
  <c r="AG241" i="15"/>
  <c r="AD241" i="15"/>
  <c r="AB241" i="15"/>
  <c r="Z241" i="15"/>
  <c r="T241" i="15"/>
  <c r="AP240" i="15"/>
  <c r="AN240" i="15"/>
  <c r="AL240" i="15"/>
  <c r="AG240" i="15"/>
  <c r="AH240" i="15" s="1"/>
  <c r="AD240" i="15"/>
  <c r="AB240" i="15"/>
  <c r="Z240" i="15"/>
  <c r="T240" i="15"/>
  <c r="AP239" i="15"/>
  <c r="AN239" i="15"/>
  <c r="AL239" i="15"/>
  <c r="AG239" i="15"/>
  <c r="AD239" i="15"/>
  <c r="AB239" i="15"/>
  <c r="Z239" i="15"/>
  <c r="T239" i="15"/>
  <c r="C239" i="15"/>
  <c r="C240" i="15" s="1"/>
  <c r="C241" i="15" s="1"/>
  <c r="C242" i="15" s="1"/>
  <c r="C243" i="15" s="1"/>
  <c r="C244" i="15" s="1"/>
  <c r="C245" i="15" s="1"/>
  <c r="C246" i="15" s="1"/>
  <c r="C247" i="15" s="1"/>
  <c r="C248" i="15" s="1"/>
  <c r="C249" i="15" s="1"/>
  <c r="AP238" i="15"/>
  <c r="AN238" i="15"/>
  <c r="AL238" i="15"/>
  <c r="AG238" i="15"/>
  <c r="AH238" i="15" s="1"/>
  <c r="AD238" i="15"/>
  <c r="AB238" i="15"/>
  <c r="Z238" i="15"/>
  <c r="T238" i="15"/>
  <c r="AJ238" i="15" s="1"/>
  <c r="AP237" i="15"/>
  <c r="AN237" i="15"/>
  <c r="AL237" i="15"/>
  <c r="AG237" i="15"/>
  <c r="AD237" i="15"/>
  <c r="AB237" i="15"/>
  <c r="Z237" i="15"/>
  <c r="T237" i="15"/>
  <c r="AJ237" i="15" s="1"/>
  <c r="AP236" i="15"/>
  <c r="AN236" i="15"/>
  <c r="AL236" i="15"/>
  <c r="AG236" i="15"/>
  <c r="AD236" i="15"/>
  <c r="AB236" i="15"/>
  <c r="Z236" i="15"/>
  <c r="T236" i="15"/>
  <c r="AP235" i="15"/>
  <c r="AN235" i="15"/>
  <c r="AL235" i="15"/>
  <c r="AG235" i="15"/>
  <c r="AH235" i="15" s="1"/>
  <c r="AD235" i="15"/>
  <c r="AB235" i="15"/>
  <c r="Z235" i="15"/>
  <c r="T235" i="15"/>
  <c r="C235" i="15"/>
  <c r="C236" i="15" s="1"/>
  <c r="AP234" i="15"/>
  <c r="AN234" i="15"/>
  <c r="AL234" i="15"/>
  <c r="AG234" i="15"/>
  <c r="AH234" i="15" s="1"/>
  <c r="AD234" i="15"/>
  <c r="AB234" i="15"/>
  <c r="Z234" i="15"/>
  <c r="T234" i="15"/>
  <c r="AJ234" i="15" s="1"/>
  <c r="AP233" i="15"/>
  <c r="AN233" i="15"/>
  <c r="AL233" i="15"/>
  <c r="AG233" i="15"/>
  <c r="AD233" i="15"/>
  <c r="AB233" i="15"/>
  <c r="Z233" i="15"/>
  <c r="T233" i="15"/>
  <c r="AJ233" i="15" s="1"/>
  <c r="AP232" i="15"/>
  <c r="AN232" i="15"/>
  <c r="AL232" i="15"/>
  <c r="AG232" i="15"/>
  <c r="AH232" i="15" s="1"/>
  <c r="AD232" i="15"/>
  <c r="AB232" i="15"/>
  <c r="Z232" i="15"/>
  <c r="T232" i="15"/>
  <c r="AF232" i="15" s="1"/>
  <c r="C232" i="15"/>
  <c r="C233" i="15" s="1"/>
  <c r="AP231" i="15"/>
  <c r="AN231" i="15"/>
  <c r="AL231" i="15"/>
  <c r="AG231" i="15"/>
  <c r="AD231" i="15"/>
  <c r="AB231" i="15"/>
  <c r="Z231" i="15"/>
  <c r="T231" i="15"/>
  <c r="AP230" i="15"/>
  <c r="AN230" i="15"/>
  <c r="AL230" i="15"/>
  <c r="AG230" i="15"/>
  <c r="AD230" i="15"/>
  <c r="AB230" i="15"/>
  <c r="Z230" i="15"/>
  <c r="T230" i="15"/>
  <c r="AF230" i="15" s="1"/>
  <c r="C230" i="15"/>
  <c r="AP229" i="15"/>
  <c r="AN229" i="15"/>
  <c r="AL229" i="15"/>
  <c r="AG229" i="15"/>
  <c r="AH229" i="15" s="1"/>
  <c r="AD229" i="15"/>
  <c r="AB229" i="15"/>
  <c r="Z229" i="15"/>
  <c r="T229" i="15"/>
  <c r="AF229" i="15" s="1"/>
  <c r="AP228" i="15"/>
  <c r="AN228" i="15"/>
  <c r="AL228" i="15"/>
  <c r="AG228" i="15"/>
  <c r="AD228" i="15"/>
  <c r="AB228" i="15"/>
  <c r="Z228" i="15"/>
  <c r="T228" i="15"/>
  <c r="AH228" i="15" s="1"/>
  <c r="AP227" i="15"/>
  <c r="AN227" i="15"/>
  <c r="AL227" i="15"/>
  <c r="AG227" i="15"/>
  <c r="AD227" i="15"/>
  <c r="AB227" i="15"/>
  <c r="Z227" i="15"/>
  <c r="T227" i="15"/>
  <c r="AJ227" i="15" s="1"/>
  <c r="AP226" i="15"/>
  <c r="AN226" i="15"/>
  <c r="AL226" i="15"/>
  <c r="AG226" i="15"/>
  <c r="AD226" i="15"/>
  <c r="AB226" i="15"/>
  <c r="Z226" i="15"/>
  <c r="T226" i="15"/>
  <c r="AH226" i="15" s="1"/>
  <c r="AP225" i="15"/>
  <c r="AN225" i="15"/>
  <c r="AL225" i="15"/>
  <c r="AG225" i="15"/>
  <c r="AD225" i="15"/>
  <c r="AB225" i="15"/>
  <c r="Z225" i="15"/>
  <c r="T225" i="15"/>
  <c r="AJ225" i="15" s="1"/>
  <c r="AP224" i="15"/>
  <c r="AN224" i="15"/>
  <c r="AL224" i="15"/>
  <c r="AG224" i="15"/>
  <c r="AD224" i="15"/>
  <c r="AB224" i="15"/>
  <c r="Z224" i="15"/>
  <c r="T224" i="15"/>
  <c r="AH224" i="15" s="1"/>
  <c r="AP223" i="15"/>
  <c r="AN223" i="15"/>
  <c r="AL223" i="15"/>
  <c r="AG223" i="15"/>
  <c r="AD223" i="15"/>
  <c r="AB223" i="15"/>
  <c r="Z223" i="15"/>
  <c r="T223" i="15"/>
  <c r="AJ223" i="15" s="1"/>
  <c r="AP222" i="15"/>
  <c r="AN222" i="15"/>
  <c r="AL222" i="15"/>
  <c r="AG222" i="15"/>
  <c r="AD222" i="15"/>
  <c r="AB222" i="15"/>
  <c r="Z222" i="15"/>
  <c r="T222" i="15"/>
  <c r="AJ222" i="15" s="1"/>
  <c r="AP221" i="15"/>
  <c r="AN221" i="15"/>
  <c r="AL221" i="15"/>
  <c r="AG221" i="15"/>
  <c r="AH221" i="15" s="1"/>
  <c r="AD221" i="15"/>
  <c r="AB221" i="15"/>
  <c r="Z221" i="15"/>
  <c r="T221" i="15"/>
  <c r="AF221" i="15" s="1"/>
  <c r="AP220" i="15"/>
  <c r="AN220" i="15"/>
  <c r="AL220" i="15"/>
  <c r="AG220" i="15"/>
  <c r="AD220" i="15"/>
  <c r="AB220" i="15"/>
  <c r="Z220" i="15"/>
  <c r="T220" i="15"/>
  <c r="AJ220" i="15" s="1"/>
  <c r="AP219" i="15"/>
  <c r="AN219" i="15"/>
  <c r="AL219" i="15"/>
  <c r="AG219" i="15"/>
  <c r="AH219" i="15" s="1"/>
  <c r="AD219" i="15"/>
  <c r="AB219" i="15"/>
  <c r="Z219" i="15"/>
  <c r="T219" i="15"/>
  <c r="AF219" i="15" s="1"/>
  <c r="AP218" i="15"/>
  <c r="AN218" i="15"/>
  <c r="AL218" i="15"/>
  <c r="AG218" i="15"/>
  <c r="AD218" i="15"/>
  <c r="AB218" i="15"/>
  <c r="Z218" i="15"/>
  <c r="T218" i="15"/>
  <c r="AJ218" i="15" s="1"/>
  <c r="AP217" i="15"/>
  <c r="AN217" i="15"/>
  <c r="AL217" i="15"/>
  <c r="AG217" i="15"/>
  <c r="AH217" i="15" s="1"/>
  <c r="AD217" i="15"/>
  <c r="AB217" i="15"/>
  <c r="Z217" i="15"/>
  <c r="T217" i="15"/>
  <c r="AF217" i="15" s="1"/>
  <c r="AP216" i="15"/>
  <c r="AN216" i="15"/>
  <c r="AL216" i="15"/>
  <c r="AG216" i="15"/>
  <c r="AD216" i="15"/>
  <c r="AB216" i="15"/>
  <c r="Z216" i="15"/>
  <c r="T216" i="15"/>
  <c r="AJ216" i="15" s="1"/>
  <c r="AP215" i="15"/>
  <c r="AN215" i="15"/>
  <c r="AL215" i="15"/>
  <c r="AG215" i="15"/>
  <c r="AH215" i="15" s="1"/>
  <c r="AD215" i="15"/>
  <c r="AB215" i="15"/>
  <c r="Z215" i="15"/>
  <c r="T215" i="15"/>
  <c r="AF215" i="15" s="1"/>
  <c r="AP214" i="15"/>
  <c r="AN214" i="15"/>
  <c r="AL214" i="15"/>
  <c r="AG214" i="15"/>
  <c r="AD214" i="15"/>
  <c r="AB214" i="15"/>
  <c r="Z214" i="15"/>
  <c r="T214" i="15"/>
  <c r="AJ214" i="15" s="1"/>
  <c r="AP213" i="15"/>
  <c r="AN213" i="15"/>
  <c r="AL213" i="15"/>
  <c r="AG213" i="15"/>
  <c r="AH213" i="15" s="1"/>
  <c r="AD213" i="15"/>
  <c r="AB213" i="15"/>
  <c r="Z213" i="15"/>
  <c r="T213" i="15"/>
  <c r="AF213" i="15" s="1"/>
  <c r="C213" i="15"/>
  <c r="C214" i="15" s="1"/>
  <c r="C215" i="15" s="1"/>
  <c r="C216" i="15" s="1"/>
  <c r="C217" i="15" s="1"/>
  <c r="C218" i="15" s="1"/>
  <c r="C219" i="15" s="1"/>
  <c r="C220" i="15" s="1"/>
  <c r="C221" i="15" s="1"/>
  <c r="C222" i="15" s="1"/>
  <c r="C223" i="15" s="1"/>
  <c r="C224" i="15" s="1"/>
  <c r="C225" i="15" s="1"/>
  <c r="C226" i="15" s="1"/>
  <c r="C227" i="15" s="1"/>
  <c r="C228" i="15" s="1"/>
  <c r="AP212" i="15"/>
  <c r="AN212" i="15"/>
  <c r="AL212" i="15"/>
  <c r="AG212" i="15"/>
  <c r="AD212" i="15"/>
  <c r="AB212" i="15"/>
  <c r="Z212" i="15"/>
  <c r="T212" i="15"/>
  <c r="AP211" i="15"/>
  <c r="AN211" i="15"/>
  <c r="AL211" i="15"/>
  <c r="AG211" i="15"/>
  <c r="AH211" i="15" s="1"/>
  <c r="AD211" i="15"/>
  <c r="AB211" i="15"/>
  <c r="Z211" i="15"/>
  <c r="T211" i="15"/>
  <c r="AJ211" i="15" s="1"/>
  <c r="AP210" i="15"/>
  <c r="AN210" i="15"/>
  <c r="AL210" i="15"/>
  <c r="AG210" i="15"/>
  <c r="AD210" i="15"/>
  <c r="AB210" i="15"/>
  <c r="Z210" i="15"/>
  <c r="T210" i="15"/>
  <c r="AJ210" i="15" s="1"/>
  <c r="AP209" i="15"/>
  <c r="AN209" i="15"/>
  <c r="AL209" i="15"/>
  <c r="AG209" i="15"/>
  <c r="AD209" i="15"/>
  <c r="AB209" i="15"/>
  <c r="Z209" i="15"/>
  <c r="T209" i="15"/>
  <c r="C209" i="15"/>
  <c r="C210" i="15" s="1"/>
  <c r="AP208" i="15"/>
  <c r="AN208" i="15"/>
  <c r="AL208" i="15"/>
  <c r="AG208" i="15"/>
  <c r="AD208" i="15"/>
  <c r="AB208" i="15"/>
  <c r="Z208" i="15"/>
  <c r="T208" i="15"/>
  <c r="AJ208" i="15" s="1"/>
  <c r="AP207" i="15"/>
  <c r="AN207" i="15"/>
  <c r="AL207" i="15"/>
  <c r="AH207" i="15"/>
  <c r="AG207" i="15"/>
  <c r="AD207" i="15"/>
  <c r="AB207" i="15"/>
  <c r="Z207" i="15"/>
  <c r="T207" i="15"/>
  <c r="AP206" i="15"/>
  <c r="AN206" i="15"/>
  <c r="AL206" i="15"/>
  <c r="AG206" i="15"/>
  <c r="AD206" i="15"/>
  <c r="AB206" i="15"/>
  <c r="Z206" i="15"/>
  <c r="T206" i="15"/>
  <c r="AP205" i="15"/>
  <c r="AN205" i="15"/>
  <c r="AL205" i="15"/>
  <c r="AG205" i="15"/>
  <c r="AH205" i="15" s="1"/>
  <c r="AD205" i="15"/>
  <c r="AB205" i="15"/>
  <c r="Z205" i="15"/>
  <c r="T205" i="15"/>
  <c r="AP204" i="15"/>
  <c r="AN204" i="15"/>
  <c r="AL204" i="15"/>
  <c r="AG204" i="15"/>
  <c r="AD204" i="15"/>
  <c r="AB204" i="15"/>
  <c r="Z204" i="15"/>
  <c r="T204" i="15"/>
  <c r="AP203" i="15"/>
  <c r="AN203" i="15"/>
  <c r="AL203" i="15"/>
  <c r="AH203" i="15"/>
  <c r="AG203" i="15"/>
  <c r="AD203" i="15"/>
  <c r="AB203" i="15"/>
  <c r="Z203" i="15"/>
  <c r="T203" i="15"/>
  <c r="AP202" i="15"/>
  <c r="AN202" i="15"/>
  <c r="AL202" i="15"/>
  <c r="AG202" i="15"/>
  <c r="AD202" i="15"/>
  <c r="AB202" i="15"/>
  <c r="Z202" i="15"/>
  <c r="T202" i="15"/>
  <c r="AP201" i="15"/>
  <c r="AN201" i="15"/>
  <c r="AL201" i="15"/>
  <c r="AG201" i="15"/>
  <c r="AD201" i="15"/>
  <c r="AB201" i="15"/>
  <c r="Z201" i="15"/>
  <c r="T201" i="15"/>
  <c r="AP200" i="15"/>
  <c r="AN200" i="15"/>
  <c r="AL200" i="15"/>
  <c r="AG200" i="15"/>
  <c r="AD200" i="15"/>
  <c r="AB200" i="15"/>
  <c r="Z200" i="15"/>
  <c r="T200" i="15"/>
  <c r="AP199" i="15"/>
  <c r="AN199" i="15"/>
  <c r="AL199" i="15"/>
  <c r="AH199" i="15"/>
  <c r="AG199" i="15"/>
  <c r="AD199" i="15"/>
  <c r="AB199" i="15"/>
  <c r="Z199" i="15"/>
  <c r="T199" i="15"/>
  <c r="AP198" i="15"/>
  <c r="AN198" i="15"/>
  <c r="AL198" i="15"/>
  <c r="AG198" i="15"/>
  <c r="AD198" i="15"/>
  <c r="AB198" i="15"/>
  <c r="Z198" i="15"/>
  <c r="T198" i="15"/>
  <c r="C198" i="15"/>
  <c r="C199" i="15" s="1"/>
  <c r="C200" i="15" s="1"/>
  <c r="C201" i="15" s="1"/>
  <c r="C202" i="15" s="1"/>
  <c r="C203" i="15" s="1"/>
  <c r="C204" i="15" s="1"/>
  <c r="C205" i="15" s="1"/>
  <c r="C206" i="15" s="1"/>
  <c r="C207" i="15" s="1"/>
  <c r="AP197" i="15"/>
  <c r="AN197" i="15"/>
  <c r="AL197" i="15"/>
  <c r="AG197" i="15"/>
  <c r="AH197" i="15" s="1"/>
  <c r="AD197" i="15"/>
  <c r="AB197" i="15"/>
  <c r="Z197" i="15"/>
  <c r="T197" i="15"/>
  <c r="AJ197" i="15" s="1"/>
  <c r="AP196" i="15"/>
  <c r="AN196" i="15"/>
  <c r="AL196" i="15"/>
  <c r="AJ196" i="15"/>
  <c r="AG196" i="15"/>
  <c r="AH196" i="15" s="1"/>
  <c r="AD196" i="15"/>
  <c r="AB196" i="15"/>
  <c r="Z196" i="15"/>
  <c r="T196" i="15"/>
  <c r="AF196" i="15" s="1"/>
  <c r="AP195" i="15"/>
  <c r="AN195" i="15"/>
  <c r="AL195" i="15"/>
  <c r="AG195" i="15"/>
  <c r="AD195" i="15"/>
  <c r="AB195" i="15"/>
  <c r="Z195" i="15"/>
  <c r="T195" i="15"/>
  <c r="C195" i="15"/>
  <c r="C196" i="15" s="1"/>
  <c r="AP194" i="15"/>
  <c r="AN194" i="15"/>
  <c r="AL194" i="15"/>
  <c r="AG194" i="15"/>
  <c r="AH194" i="15" s="1"/>
  <c r="AD194" i="15"/>
  <c r="AB194" i="15"/>
  <c r="Z194" i="15"/>
  <c r="T194" i="15"/>
  <c r="AJ194" i="15" s="1"/>
  <c r="AP193" i="15"/>
  <c r="AN193" i="15"/>
  <c r="AL193" i="15"/>
  <c r="AG193" i="15"/>
  <c r="AD193" i="15"/>
  <c r="AB193" i="15"/>
  <c r="Z193" i="15"/>
  <c r="T193" i="15"/>
  <c r="AJ193" i="15" s="1"/>
  <c r="AP192" i="15"/>
  <c r="AN192" i="15"/>
  <c r="AL192" i="15"/>
  <c r="AG192" i="15"/>
  <c r="AH192" i="15" s="1"/>
  <c r="AD192" i="15"/>
  <c r="AB192" i="15"/>
  <c r="Z192" i="15"/>
  <c r="T192" i="15"/>
  <c r="AJ192" i="15" s="1"/>
  <c r="AP191" i="15"/>
  <c r="AN191" i="15"/>
  <c r="AL191" i="15"/>
  <c r="AG191" i="15"/>
  <c r="AD191" i="15"/>
  <c r="AB191" i="15"/>
  <c r="Z191" i="15"/>
  <c r="T191" i="15"/>
  <c r="AJ191" i="15" s="1"/>
  <c r="AP190" i="15"/>
  <c r="AN190" i="15"/>
  <c r="AL190" i="15"/>
  <c r="AG190" i="15"/>
  <c r="AH190" i="15" s="1"/>
  <c r="AD190" i="15"/>
  <c r="AB190" i="15"/>
  <c r="Z190" i="15"/>
  <c r="T190" i="15"/>
  <c r="AJ190" i="15" s="1"/>
  <c r="AP189" i="15"/>
  <c r="AN189" i="15"/>
  <c r="AL189" i="15"/>
  <c r="AG189" i="15"/>
  <c r="AD189" i="15"/>
  <c r="AB189" i="15"/>
  <c r="Z189" i="15"/>
  <c r="T189" i="15"/>
  <c r="AJ189" i="15" s="1"/>
  <c r="AP188" i="15"/>
  <c r="AN188" i="15"/>
  <c r="AL188" i="15"/>
  <c r="AG188" i="15"/>
  <c r="AD188" i="15"/>
  <c r="AB188" i="15"/>
  <c r="Z188" i="15"/>
  <c r="T188" i="15"/>
  <c r="AJ188" i="15" s="1"/>
  <c r="AP187" i="15"/>
  <c r="AN187" i="15"/>
  <c r="AL187" i="15"/>
  <c r="AG187" i="15"/>
  <c r="AD187" i="15"/>
  <c r="AB187" i="15"/>
  <c r="Z187" i="15"/>
  <c r="T187" i="15"/>
  <c r="AJ187" i="15" s="1"/>
  <c r="AP186" i="15"/>
  <c r="AN186" i="15"/>
  <c r="AL186" i="15"/>
  <c r="AG186" i="15"/>
  <c r="AD186" i="15"/>
  <c r="AB186" i="15"/>
  <c r="Z186" i="15"/>
  <c r="T186" i="15"/>
  <c r="AJ186" i="15" s="1"/>
  <c r="AP185" i="15"/>
  <c r="AN185" i="15"/>
  <c r="AL185" i="15"/>
  <c r="AG185" i="15"/>
  <c r="AD185" i="15"/>
  <c r="AB185" i="15"/>
  <c r="Z185" i="15"/>
  <c r="T185" i="15"/>
  <c r="AJ185" i="15" s="1"/>
  <c r="AP184" i="15"/>
  <c r="AN184" i="15"/>
  <c r="AL184" i="15"/>
  <c r="AG184" i="15"/>
  <c r="AD184" i="15"/>
  <c r="AB184" i="15"/>
  <c r="Z184" i="15"/>
  <c r="T184" i="15"/>
  <c r="AJ184" i="15" s="1"/>
  <c r="AP183" i="15"/>
  <c r="AN183" i="15"/>
  <c r="AL183" i="15"/>
  <c r="AG183" i="15"/>
  <c r="AD183" i="15"/>
  <c r="AB183" i="15"/>
  <c r="Z183" i="15"/>
  <c r="T183" i="15"/>
  <c r="AJ183" i="15" s="1"/>
  <c r="AP182" i="15"/>
  <c r="AN182" i="15"/>
  <c r="AL182" i="15"/>
  <c r="AG182" i="15"/>
  <c r="AH182" i="15" s="1"/>
  <c r="AD182" i="15"/>
  <c r="AB182" i="15"/>
  <c r="Z182" i="15"/>
  <c r="T182" i="15"/>
  <c r="AJ182" i="15" s="1"/>
  <c r="AP181" i="15"/>
  <c r="AN181" i="15"/>
  <c r="AL181" i="15"/>
  <c r="AG181" i="15"/>
  <c r="AD181" i="15"/>
  <c r="AB181" i="15"/>
  <c r="Z181" i="15"/>
  <c r="T181" i="15"/>
  <c r="AJ181" i="15" s="1"/>
  <c r="AP180" i="15"/>
  <c r="AN180" i="15"/>
  <c r="AL180" i="15"/>
  <c r="AG180" i="15"/>
  <c r="AH180" i="15" s="1"/>
  <c r="AD180" i="15"/>
  <c r="AB180" i="15"/>
  <c r="Z180" i="15"/>
  <c r="T180" i="15"/>
  <c r="AJ180" i="15" s="1"/>
  <c r="C180" i="15"/>
  <c r="C181" i="15" s="1"/>
  <c r="C182" i="15" s="1"/>
  <c r="C183" i="15" s="1"/>
  <c r="C184" i="15" s="1"/>
  <c r="C185" i="15" s="1"/>
  <c r="C186" i="15" s="1"/>
  <c r="C187" i="15" s="1"/>
  <c r="C188" i="15" s="1"/>
  <c r="C189" i="15" s="1"/>
  <c r="C190" i="15" s="1"/>
  <c r="C191" i="15" s="1"/>
  <c r="C192" i="15" s="1"/>
  <c r="C193" i="15" s="1"/>
  <c r="AP179" i="15"/>
  <c r="AN179" i="15"/>
  <c r="AL179" i="15"/>
  <c r="AJ179" i="15"/>
  <c r="AG179" i="15"/>
  <c r="AD179" i="15"/>
  <c r="AB179" i="15"/>
  <c r="Z179" i="15"/>
  <c r="T179" i="15"/>
  <c r="AF179" i="15" s="1"/>
  <c r="AP178" i="15"/>
  <c r="AN178" i="15"/>
  <c r="AL178" i="15"/>
  <c r="AG178" i="15"/>
  <c r="AD178" i="15"/>
  <c r="AB178" i="15"/>
  <c r="Z178" i="15"/>
  <c r="T178" i="15"/>
  <c r="AF178" i="15" s="1"/>
  <c r="AP177" i="15"/>
  <c r="AN177" i="15"/>
  <c r="AL177" i="15"/>
  <c r="AG177" i="15"/>
  <c r="AD177" i="15"/>
  <c r="AB177" i="15"/>
  <c r="Z177" i="15"/>
  <c r="T177" i="15"/>
  <c r="AJ177" i="15" s="1"/>
  <c r="AP176" i="15"/>
  <c r="AN176" i="15"/>
  <c r="AL176" i="15"/>
  <c r="AG176" i="15"/>
  <c r="AH176" i="15" s="1"/>
  <c r="AD176" i="15"/>
  <c r="AB176" i="15"/>
  <c r="Z176" i="15"/>
  <c r="T176" i="15"/>
  <c r="AJ176" i="15" s="1"/>
  <c r="AP175" i="15"/>
  <c r="AN175" i="15"/>
  <c r="AL175" i="15"/>
  <c r="AG175" i="15"/>
  <c r="AD175" i="15"/>
  <c r="AB175" i="15"/>
  <c r="Z175" i="15"/>
  <c r="T175" i="15"/>
  <c r="AJ175" i="15" s="1"/>
  <c r="AP174" i="15"/>
  <c r="AN174" i="15"/>
  <c r="AL174" i="15"/>
  <c r="AG174" i="15"/>
  <c r="AH174" i="15" s="1"/>
  <c r="AD174" i="15"/>
  <c r="AB174" i="15"/>
  <c r="Z174" i="15"/>
  <c r="T174" i="15"/>
  <c r="AJ174" i="15" s="1"/>
  <c r="AP173" i="15"/>
  <c r="AN173" i="15"/>
  <c r="AL173" i="15"/>
  <c r="AG173" i="15"/>
  <c r="AD173" i="15"/>
  <c r="AB173" i="15"/>
  <c r="Z173" i="15"/>
  <c r="T173" i="15"/>
  <c r="AJ173" i="15" s="1"/>
  <c r="AP172" i="15"/>
  <c r="AN172" i="15"/>
  <c r="AL172" i="15"/>
  <c r="AG172" i="15"/>
  <c r="AH172" i="15" s="1"/>
  <c r="AD172" i="15"/>
  <c r="AB172" i="15"/>
  <c r="Z172" i="15"/>
  <c r="T172" i="15"/>
  <c r="AJ172" i="15" s="1"/>
  <c r="AP171" i="15"/>
  <c r="AN171" i="15"/>
  <c r="AL171" i="15"/>
  <c r="AG171" i="15"/>
  <c r="AD171" i="15"/>
  <c r="AB171" i="15"/>
  <c r="Z171" i="15"/>
  <c r="T171" i="15"/>
  <c r="AJ171" i="15" s="1"/>
  <c r="AP170" i="15"/>
  <c r="AN170" i="15"/>
  <c r="AL170" i="15"/>
  <c r="AH170" i="15"/>
  <c r="AG170" i="15"/>
  <c r="AD170" i="15"/>
  <c r="AB170" i="15"/>
  <c r="Z170" i="15"/>
  <c r="T170" i="15"/>
  <c r="AJ170" i="15" s="1"/>
  <c r="AP169" i="15"/>
  <c r="AN169" i="15"/>
  <c r="AL169" i="15"/>
  <c r="AG169" i="15"/>
  <c r="AH169" i="15" s="1"/>
  <c r="AD169" i="15"/>
  <c r="AB169" i="15"/>
  <c r="Z169" i="15"/>
  <c r="T169" i="15"/>
  <c r="AJ169" i="15" s="1"/>
  <c r="AP168" i="15"/>
  <c r="AN168" i="15"/>
  <c r="AL168" i="15"/>
  <c r="AH168" i="15"/>
  <c r="AG168" i="15"/>
  <c r="AD168" i="15"/>
  <c r="AB168" i="15"/>
  <c r="Z168" i="15"/>
  <c r="T168" i="15"/>
  <c r="AJ168" i="15" s="1"/>
  <c r="C168" i="15"/>
  <c r="C169" i="15" s="1"/>
  <c r="C170" i="15" s="1"/>
  <c r="C171" i="15" s="1"/>
  <c r="C172" i="15" s="1"/>
  <c r="C173" i="15" s="1"/>
  <c r="C174" i="15" s="1"/>
  <c r="C175" i="15" s="1"/>
  <c r="C176" i="15" s="1"/>
  <c r="C177" i="15" s="1"/>
  <c r="AP167" i="15"/>
  <c r="AN167" i="15"/>
  <c r="AL167" i="15"/>
  <c r="AJ167" i="15"/>
  <c r="AG167" i="15"/>
  <c r="AD167" i="15"/>
  <c r="AB167" i="15"/>
  <c r="Z167" i="15"/>
  <c r="T167" i="15"/>
  <c r="AF167" i="15" s="1"/>
  <c r="AP166" i="15"/>
  <c r="AN166" i="15"/>
  <c r="AL166" i="15"/>
  <c r="AG166" i="15"/>
  <c r="AH166" i="15" s="1"/>
  <c r="AD166" i="15"/>
  <c r="AB166" i="15"/>
  <c r="Z166" i="15"/>
  <c r="T166" i="15"/>
  <c r="AJ166" i="15" s="1"/>
  <c r="AP165" i="15"/>
  <c r="AN165" i="15"/>
  <c r="AL165" i="15"/>
  <c r="AG165" i="15"/>
  <c r="AD165" i="15"/>
  <c r="AB165" i="15"/>
  <c r="Z165" i="15"/>
  <c r="T165" i="15"/>
  <c r="AF165" i="15" s="1"/>
  <c r="AP164" i="15"/>
  <c r="AN164" i="15"/>
  <c r="AL164" i="15"/>
  <c r="AJ164" i="15"/>
  <c r="AG164" i="15"/>
  <c r="AD164" i="15"/>
  <c r="AB164" i="15"/>
  <c r="Z164" i="15"/>
  <c r="T164" i="15"/>
  <c r="AF164" i="15" s="1"/>
  <c r="AP163" i="15"/>
  <c r="AN163" i="15"/>
  <c r="AL163" i="15"/>
  <c r="AG163" i="15"/>
  <c r="AD163" i="15"/>
  <c r="AB163" i="15"/>
  <c r="Z163" i="15"/>
  <c r="T163" i="15"/>
  <c r="AP162" i="15"/>
  <c r="AN162" i="15"/>
  <c r="AL162" i="15"/>
  <c r="AJ162" i="15"/>
  <c r="AG162" i="15"/>
  <c r="AD162" i="15"/>
  <c r="AB162" i="15"/>
  <c r="Z162" i="15"/>
  <c r="T162" i="15"/>
  <c r="AF162" i="15" s="1"/>
  <c r="AP161" i="15"/>
  <c r="AN161" i="15"/>
  <c r="AL161" i="15"/>
  <c r="AG161" i="15"/>
  <c r="AD161" i="15"/>
  <c r="AB161" i="15"/>
  <c r="Z161" i="15"/>
  <c r="T161" i="15"/>
  <c r="AF161" i="15" s="1"/>
  <c r="AP160" i="15"/>
  <c r="AN160" i="15"/>
  <c r="AL160" i="15"/>
  <c r="AG160" i="15"/>
  <c r="AD160" i="15"/>
  <c r="AB160" i="15"/>
  <c r="Z160" i="15"/>
  <c r="T160" i="15"/>
  <c r="AF160" i="15" s="1"/>
  <c r="AP159" i="15"/>
  <c r="AN159" i="15"/>
  <c r="AL159" i="15"/>
  <c r="AG159" i="15"/>
  <c r="AH159" i="15" s="1"/>
  <c r="AD159" i="15"/>
  <c r="AB159" i="15"/>
  <c r="Z159" i="15"/>
  <c r="T159" i="15"/>
  <c r="AJ159" i="15" s="1"/>
  <c r="C159" i="15"/>
  <c r="C160" i="15" s="1"/>
  <c r="C161" i="15" s="1"/>
  <c r="C162" i="15" s="1"/>
  <c r="C163" i="15" s="1"/>
  <c r="C164" i="15" s="1"/>
  <c r="C165" i="15" s="1"/>
  <c r="AP158" i="15"/>
  <c r="AN158" i="15"/>
  <c r="AL158" i="15"/>
  <c r="AJ158" i="15"/>
  <c r="AG158" i="15"/>
  <c r="AD158" i="15"/>
  <c r="AB158" i="15"/>
  <c r="Z158" i="15"/>
  <c r="T158" i="15"/>
  <c r="AF158" i="15" s="1"/>
  <c r="AP157" i="15"/>
  <c r="AN157" i="15"/>
  <c r="AL157" i="15"/>
  <c r="AH157" i="15"/>
  <c r="AG157" i="15"/>
  <c r="AD157" i="15"/>
  <c r="AB157" i="15"/>
  <c r="Z157" i="15"/>
  <c r="T157" i="15"/>
  <c r="AP156" i="15"/>
  <c r="AN156" i="15"/>
  <c r="AL156" i="15"/>
  <c r="AG156" i="15"/>
  <c r="AD156" i="15"/>
  <c r="AB156" i="15"/>
  <c r="Z156" i="15"/>
  <c r="T156" i="15"/>
  <c r="AP155" i="15"/>
  <c r="AN155" i="15"/>
  <c r="AL155" i="15"/>
  <c r="AG155" i="15"/>
  <c r="AD155" i="15"/>
  <c r="AB155" i="15"/>
  <c r="Z155" i="15"/>
  <c r="T155" i="15"/>
  <c r="AP154" i="15"/>
  <c r="AN154" i="15"/>
  <c r="AL154" i="15"/>
  <c r="AG154" i="15"/>
  <c r="AD154" i="15"/>
  <c r="AB154" i="15"/>
  <c r="Z154" i="15"/>
  <c r="T154" i="15"/>
  <c r="AP153" i="15"/>
  <c r="AN153" i="15"/>
  <c r="AL153" i="15"/>
  <c r="AH153" i="15"/>
  <c r="AG153" i="15"/>
  <c r="AD153" i="15"/>
  <c r="AB153" i="15"/>
  <c r="Z153" i="15"/>
  <c r="T153" i="15"/>
  <c r="AP152" i="15"/>
  <c r="AN152" i="15"/>
  <c r="AL152" i="15"/>
  <c r="AG152" i="15"/>
  <c r="AD152" i="15"/>
  <c r="AB152" i="15"/>
  <c r="Z152" i="15"/>
  <c r="T152" i="15"/>
  <c r="AP151" i="15"/>
  <c r="AN151" i="15"/>
  <c r="AL151" i="15"/>
  <c r="AG151" i="15"/>
  <c r="AD151" i="15"/>
  <c r="AB151" i="15"/>
  <c r="Z151" i="15"/>
  <c r="T151" i="15"/>
  <c r="AP150" i="15"/>
  <c r="AN150" i="15"/>
  <c r="AL150" i="15"/>
  <c r="AG150" i="15"/>
  <c r="AH150" i="15" s="1"/>
  <c r="AD150" i="15"/>
  <c r="AB150" i="15"/>
  <c r="Z150" i="15"/>
  <c r="T150" i="15"/>
  <c r="AP149" i="15"/>
  <c r="AN149" i="15"/>
  <c r="AL149" i="15"/>
  <c r="AH149" i="15"/>
  <c r="AG149" i="15"/>
  <c r="AD149" i="15"/>
  <c r="AB149" i="15"/>
  <c r="Z149" i="15"/>
  <c r="T149" i="15"/>
  <c r="AP148" i="15"/>
  <c r="AN148" i="15"/>
  <c r="AL148" i="15"/>
  <c r="AG148" i="15"/>
  <c r="AD148" i="15"/>
  <c r="AB148" i="15"/>
  <c r="Z148" i="15"/>
  <c r="T148" i="15"/>
  <c r="AP147" i="15"/>
  <c r="AN147" i="15"/>
  <c r="AL147" i="15"/>
  <c r="AG147" i="15"/>
  <c r="AD147" i="15"/>
  <c r="AB147" i="15"/>
  <c r="Z147" i="15"/>
  <c r="T147" i="15"/>
  <c r="AP146" i="15"/>
  <c r="AN146" i="15"/>
  <c r="AL146" i="15"/>
  <c r="AG146" i="15"/>
  <c r="AD146" i="15"/>
  <c r="AB146" i="15"/>
  <c r="Z146" i="15"/>
  <c r="T146" i="15"/>
  <c r="AP145" i="15"/>
  <c r="AN145" i="15"/>
  <c r="AL145" i="15"/>
  <c r="AH145" i="15"/>
  <c r="AG145" i="15"/>
  <c r="AD145" i="15"/>
  <c r="AB145" i="15"/>
  <c r="Z145" i="15"/>
  <c r="T145" i="15"/>
  <c r="C145" i="15"/>
  <c r="C146" i="15" s="1"/>
  <c r="C147" i="15" s="1"/>
  <c r="C148" i="15" s="1"/>
  <c r="C149" i="15" s="1"/>
  <c r="C150" i="15" s="1"/>
  <c r="C151" i="15" s="1"/>
  <c r="C152" i="15" s="1"/>
  <c r="C153" i="15" s="1"/>
  <c r="C154" i="15" s="1"/>
  <c r="C155" i="15" s="1"/>
  <c r="C156" i="15" s="1"/>
  <c r="C157" i="15" s="1"/>
  <c r="AP144" i="15"/>
  <c r="AN144" i="15"/>
  <c r="AL144" i="15"/>
  <c r="AG144" i="15"/>
  <c r="AD144" i="15"/>
  <c r="AB144" i="15"/>
  <c r="Z144" i="15"/>
  <c r="T144" i="15"/>
  <c r="AF144" i="15" s="1"/>
  <c r="AP143" i="15"/>
  <c r="AN143" i="15"/>
  <c r="AL143" i="15"/>
  <c r="AG143" i="15"/>
  <c r="AH143" i="15" s="1"/>
  <c r="AD143" i="15"/>
  <c r="AB143" i="15"/>
  <c r="Z143" i="15"/>
  <c r="T143" i="15"/>
  <c r="AJ143" i="15" s="1"/>
  <c r="AP142" i="15"/>
  <c r="AN142" i="15"/>
  <c r="AL142" i="15"/>
  <c r="AG142" i="15"/>
  <c r="AH142" i="15" s="1"/>
  <c r="AD142" i="15"/>
  <c r="AB142" i="15"/>
  <c r="Z142" i="15"/>
  <c r="T142" i="15"/>
  <c r="AF142" i="15" s="1"/>
  <c r="AP141" i="15"/>
  <c r="AN141" i="15"/>
  <c r="AL141" i="15"/>
  <c r="AG141" i="15"/>
  <c r="AH141" i="15" s="1"/>
  <c r="AD141" i="15"/>
  <c r="AB141" i="15"/>
  <c r="Z141" i="15"/>
  <c r="T141" i="15"/>
  <c r="AJ141" i="15" s="1"/>
  <c r="AP140" i="15"/>
  <c r="AN140" i="15"/>
  <c r="AL140" i="15"/>
  <c r="AG140" i="15"/>
  <c r="AH140" i="15" s="1"/>
  <c r="AD140" i="15"/>
  <c r="AB140" i="15"/>
  <c r="Z140" i="15"/>
  <c r="T140" i="15"/>
  <c r="AF140" i="15" s="1"/>
  <c r="AP139" i="15"/>
  <c r="AN139" i="15"/>
  <c r="AL139" i="15"/>
  <c r="AG139" i="15"/>
  <c r="AH139" i="15" s="1"/>
  <c r="AD139" i="15"/>
  <c r="AB139" i="15"/>
  <c r="Z139" i="15"/>
  <c r="T139" i="15"/>
  <c r="AJ139" i="15" s="1"/>
  <c r="AP138" i="15"/>
  <c r="AN138" i="15"/>
  <c r="AL138" i="15"/>
  <c r="AG138" i="15"/>
  <c r="AH138" i="15" s="1"/>
  <c r="AD138" i="15"/>
  <c r="AB138" i="15"/>
  <c r="Z138" i="15"/>
  <c r="T138" i="15"/>
  <c r="AF138" i="15" s="1"/>
  <c r="AP137" i="15"/>
  <c r="AN137" i="15"/>
  <c r="AL137" i="15"/>
  <c r="AG137" i="15"/>
  <c r="AD137" i="15"/>
  <c r="AB137" i="15"/>
  <c r="Z137" i="15"/>
  <c r="T137" i="15"/>
  <c r="AJ137" i="15" s="1"/>
  <c r="AP136" i="15"/>
  <c r="AN136" i="15"/>
  <c r="AL136" i="15"/>
  <c r="AG136" i="15"/>
  <c r="AH136" i="15" s="1"/>
  <c r="AD136" i="15"/>
  <c r="AB136" i="15"/>
  <c r="Z136" i="15"/>
  <c r="T136" i="15"/>
  <c r="AJ136" i="15" s="1"/>
  <c r="AP135" i="15"/>
  <c r="AN135" i="15"/>
  <c r="AL135" i="15"/>
  <c r="AG135" i="15"/>
  <c r="AD135" i="15"/>
  <c r="AB135" i="15"/>
  <c r="Z135" i="15"/>
  <c r="T135" i="15"/>
  <c r="AJ135" i="15" s="1"/>
  <c r="AP134" i="15"/>
  <c r="AN134" i="15"/>
  <c r="AL134" i="15"/>
  <c r="AG134" i="15"/>
  <c r="AH134" i="15" s="1"/>
  <c r="AD134" i="15"/>
  <c r="AB134" i="15"/>
  <c r="Z134" i="15"/>
  <c r="T134" i="15"/>
  <c r="AJ134" i="15" s="1"/>
  <c r="AP133" i="15"/>
  <c r="AN133" i="15"/>
  <c r="AL133" i="15"/>
  <c r="AG133" i="15"/>
  <c r="AD133" i="15"/>
  <c r="AB133" i="15"/>
  <c r="Z133" i="15"/>
  <c r="T133" i="15"/>
  <c r="AJ133" i="15" s="1"/>
  <c r="AP132" i="15"/>
  <c r="AN132" i="15"/>
  <c r="AL132" i="15"/>
  <c r="AG132" i="15"/>
  <c r="AH132" i="15" s="1"/>
  <c r="AD132" i="15"/>
  <c r="AB132" i="15"/>
  <c r="Z132" i="15"/>
  <c r="T132" i="15"/>
  <c r="AJ132" i="15" s="1"/>
  <c r="AP131" i="15"/>
  <c r="AN131" i="15"/>
  <c r="AL131" i="15"/>
  <c r="AG131" i="15"/>
  <c r="AD131" i="15"/>
  <c r="AB131" i="15"/>
  <c r="Z131" i="15"/>
  <c r="T131" i="15"/>
  <c r="AJ131" i="15" s="1"/>
  <c r="AP130" i="15"/>
  <c r="AN130" i="15"/>
  <c r="AL130" i="15"/>
  <c r="AG130" i="15"/>
  <c r="AH130" i="15" s="1"/>
  <c r="AD130" i="15"/>
  <c r="AB130" i="15"/>
  <c r="Z130" i="15"/>
  <c r="T130" i="15"/>
  <c r="AJ130" i="15" s="1"/>
  <c r="AP129" i="15"/>
  <c r="AN129" i="15"/>
  <c r="AL129" i="15"/>
  <c r="AG129" i="15"/>
  <c r="AD129" i="15"/>
  <c r="AB129" i="15"/>
  <c r="Z129" i="15"/>
  <c r="T129" i="15"/>
  <c r="AJ129" i="15" s="1"/>
  <c r="AP128" i="15"/>
  <c r="AN128" i="15"/>
  <c r="AL128" i="15"/>
  <c r="AG128" i="15"/>
  <c r="AH128" i="15" s="1"/>
  <c r="AD128" i="15"/>
  <c r="AB128" i="15"/>
  <c r="Z128" i="15"/>
  <c r="T128" i="15"/>
  <c r="AJ128" i="15" s="1"/>
  <c r="C128" i="15"/>
  <c r="C129" i="15" s="1"/>
  <c r="C130" i="15" s="1"/>
  <c r="C131" i="15" s="1"/>
  <c r="C132" i="15" s="1"/>
  <c r="C133" i="15" s="1"/>
  <c r="C134" i="15" s="1"/>
  <c r="C135" i="15" s="1"/>
  <c r="C136" i="15" s="1"/>
  <c r="C137" i="15" s="1"/>
  <c r="C138" i="15" s="1"/>
  <c r="C139" i="15" s="1"/>
  <c r="C140" i="15" s="1"/>
  <c r="C141" i="15" s="1"/>
  <c r="C142" i="15" s="1"/>
  <c r="AP127" i="15"/>
  <c r="AN127" i="15"/>
  <c r="AL127" i="15"/>
  <c r="AJ127" i="15"/>
  <c r="AG127" i="15"/>
  <c r="AD127" i="15"/>
  <c r="AB127" i="15"/>
  <c r="Z127" i="15"/>
  <c r="T127" i="15"/>
  <c r="AF127" i="15" s="1"/>
  <c r="AP126" i="15"/>
  <c r="AN126" i="15"/>
  <c r="AL126" i="15"/>
  <c r="AJ126" i="15"/>
  <c r="AG126" i="15"/>
  <c r="AD126" i="15"/>
  <c r="AB126" i="15"/>
  <c r="Z126" i="15"/>
  <c r="T126" i="15"/>
  <c r="AH126" i="15" s="1"/>
  <c r="AP125" i="15"/>
  <c r="AN125" i="15"/>
  <c r="AL125" i="15"/>
  <c r="AG125" i="15"/>
  <c r="AD125" i="15"/>
  <c r="AB125" i="15"/>
  <c r="Z125" i="15"/>
  <c r="T125" i="15"/>
  <c r="AP124" i="15"/>
  <c r="AN124" i="15"/>
  <c r="AL124" i="15"/>
  <c r="AJ124" i="15"/>
  <c r="AG124" i="15"/>
  <c r="AD124" i="15"/>
  <c r="AB124" i="15"/>
  <c r="Z124" i="15"/>
  <c r="T124" i="15"/>
  <c r="AH124" i="15" s="1"/>
  <c r="AP123" i="15"/>
  <c r="AN123" i="15"/>
  <c r="AL123" i="15"/>
  <c r="AG123" i="15"/>
  <c r="AD123" i="15"/>
  <c r="AB123" i="15"/>
  <c r="Z123" i="15"/>
  <c r="T123" i="15"/>
  <c r="AH123" i="15" s="1"/>
  <c r="AP122" i="15"/>
  <c r="AN122" i="15"/>
  <c r="AL122" i="15"/>
  <c r="AJ122" i="15"/>
  <c r="AG122" i="15"/>
  <c r="AD122" i="15"/>
  <c r="AB122" i="15"/>
  <c r="Z122" i="15"/>
  <c r="T122" i="15"/>
  <c r="AH122" i="15" s="1"/>
  <c r="AP121" i="15"/>
  <c r="AN121" i="15"/>
  <c r="AL121" i="15"/>
  <c r="AG121" i="15"/>
  <c r="AD121" i="15"/>
  <c r="AB121" i="15"/>
  <c r="Z121" i="15"/>
  <c r="T121" i="15"/>
  <c r="AP120" i="15"/>
  <c r="AN120" i="15"/>
  <c r="AL120" i="15"/>
  <c r="AJ120" i="15"/>
  <c r="AG120" i="15"/>
  <c r="AD120" i="15"/>
  <c r="AB120" i="15"/>
  <c r="Z120" i="15"/>
  <c r="T120" i="15"/>
  <c r="AH120" i="15" s="1"/>
  <c r="AP119" i="15"/>
  <c r="AN119" i="15"/>
  <c r="AL119" i="15"/>
  <c r="AG119" i="15"/>
  <c r="AD119" i="15"/>
  <c r="AB119" i="15"/>
  <c r="Z119" i="15"/>
  <c r="T119" i="15"/>
  <c r="AH119" i="15" s="1"/>
  <c r="C119" i="15"/>
  <c r="C120" i="15" s="1"/>
  <c r="C121" i="15" s="1"/>
  <c r="C122" i="15" s="1"/>
  <c r="C123" i="15" s="1"/>
  <c r="C124" i="15" s="1"/>
  <c r="C125" i="15" s="1"/>
  <c r="C126" i="15" s="1"/>
  <c r="AP118" i="15"/>
  <c r="AN118" i="15"/>
  <c r="AL118" i="15"/>
  <c r="AG118" i="15"/>
  <c r="AD118" i="15"/>
  <c r="AB118" i="15"/>
  <c r="Z118" i="15"/>
  <c r="T118" i="15"/>
  <c r="AP117" i="15"/>
  <c r="AN117" i="15"/>
  <c r="AL117" i="15"/>
  <c r="AG117" i="15"/>
  <c r="AD117" i="15"/>
  <c r="AB117" i="15"/>
  <c r="Z117" i="15"/>
  <c r="T117" i="15"/>
  <c r="AJ117" i="15" s="1"/>
  <c r="AP116" i="15"/>
  <c r="AN116" i="15"/>
  <c r="AL116" i="15"/>
  <c r="AG116" i="15"/>
  <c r="AH116" i="15" s="1"/>
  <c r="AD116" i="15"/>
  <c r="AB116" i="15"/>
  <c r="Z116" i="15"/>
  <c r="T116" i="15"/>
  <c r="AJ116" i="15" s="1"/>
  <c r="AP115" i="15"/>
  <c r="AN115" i="15"/>
  <c r="AL115" i="15"/>
  <c r="AG115" i="15"/>
  <c r="AD115" i="15"/>
  <c r="AB115" i="15"/>
  <c r="Z115" i="15"/>
  <c r="T115" i="15"/>
  <c r="AJ115" i="15" s="1"/>
  <c r="AP114" i="15"/>
  <c r="AN114" i="15"/>
  <c r="AL114" i="15"/>
  <c r="AG114" i="15"/>
  <c r="AH114" i="15" s="1"/>
  <c r="AD114" i="15"/>
  <c r="AB114" i="15"/>
  <c r="Z114" i="15"/>
  <c r="T114" i="15"/>
  <c r="AJ114" i="15" s="1"/>
  <c r="AP113" i="15"/>
  <c r="AN113" i="15"/>
  <c r="AL113" i="15"/>
  <c r="AG113" i="15"/>
  <c r="AD113" i="15"/>
  <c r="AB113" i="15"/>
  <c r="Z113" i="15"/>
  <c r="T113" i="15"/>
  <c r="AJ113" i="15" s="1"/>
  <c r="AP112" i="15"/>
  <c r="AN112" i="15"/>
  <c r="AL112" i="15"/>
  <c r="AG112" i="15"/>
  <c r="AH112" i="15" s="1"/>
  <c r="AD112" i="15"/>
  <c r="AB112" i="15"/>
  <c r="Z112" i="15"/>
  <c r="T112" i="15"/>
  <c r="AJ112" i="15" s="1"/>
  <c r="AP111" i="15"/>
  <c r="AN111" i="15"/>
  <c r="AL111" i="15"/>
  <c r="AG111" i="15"/>
  <c r="AD111" i="15"/>
  <c r="AB111" i="15"/>
  <c r="Z111" i="15"/>
  <c r="T111" i="15"/>
  <c r="AJ111" i="15" s="1"/>
  <c r="AP110" i="15"/>
  <c r="AN110" i="15"/>
  <c r="AL110" i="15"/>
  <c r="AG110" i="15"/>
  <c r="AH110" i="15" s="1"/>
  <c r="AD110" i="15"/>
  <c r="AB110" i="15"/>
  <c r="Z110" i="15"/>
  <c r="T110" i="15"/>
  <c r="AJ110" i="15" s="1"/>
  <c r="AP109" i="15"/>
  <c r="AN109" i="15"/>
  <c r="AL109" i="15"/>
  <c r="AG109" i="15"/>
  <c r="AD109" i="15"/>
  <c r="AB109" i="15"/>
  <c r="Z109" i="15"/>
  <c r="T109" i="15"/>
  <c r="AJ109" i="15" s="1"/>
  <c r="AP108" i="15"/>
  <c r="AN108" i="15"/>
  <c r="AL108" i="15"/>
  <c r="AG108" i="15"/>
  <c r="AH108" i="15" s="1"/>
  <c r="AD108" i="15"/>
  <c r="AB108" i="15"/>
  <c r="Z108" i="15"/>
  <c r="T108" i="15"/>
  <c r="AJ108" i="15" s="1"/>
  <c r="AP107" i="15"/>
  <c r="AN107" i="15"/>
  <c r="AL107" i="15"/>
  <c r="AG107" i="15"/>
  <c r="AD107" i="15"/>
  <c r="AB107" i="15"/>
  <c r="Z107" i="15"/>
  <c r="T107" i="15"/>
  <c r="AJ107" i="15" s="1"/>
  <c r="AP106" i="15"/>
  <c r="AN106" i="15"/>
  <c r="AL106" i="15"/>
  <c r="AG106" i="15"/>
  <c r="AH106" i="15" s="1"/>
  <c r="AD106" i="15"/>
  <c r="AB106" i="15"/>
  <c r="Z106" i="15"/>
  <c r="T106" i="15"/>
  <c r="AJ106" i="15" s="1"/>
  <c r="AP105" i="15"/>
  <c r="AN105" i="15"/>
  <c r="AL105" i="15"/>
  <c r="AG105" i="15"/>
  <c r="AD105" i="15"/>
  <c r="AB105" i="15"/>
  <c r="Z105" i="15"/>
  <c r="T105" i="15"/>
  <c r="AJ105" i="15" s="1"/>
  <c r="AP104" i="15"/>
  <c r="AN104" i="15"/>
  <c r="AL104" i="15"/>
  <c r="AG104" i="15"/>
  <c r="AH104" i="15" s="1"/>
  <c r="AD104" i="15"/>
  <c r="AB104" i="15"/>
  <c r="Z104" i="15"/>
  <c r="T104" i="15"/>
  <c r="AJ104" i="15" s="1"/>
  <c r="AP103" i="15"/>
  <c r="AN103" i="15"/>
  <c r="AL103" i="15"/>
  <c r="AG103" i="15"/>
  <c r="AD103" i="15"/>
  <c r="AB103" i="15"/>
  <c r="Z103" i="15"/>
  <c r="T103" i="15"/>
  <c r="AJ103" i="15" s="1"/>
  <c r="C103" i="15"/>
  <c r="C104" i="15" s="1"/>
  <c r="C105" i="15" s="1"/>
  <c r="C106" i="15" s="1"/>
  <c r="C107" i="15" s="1"/>
  <c r="C108" i="15" s="1"/>
  <c r="C109" i="15" s="1"/>
  <c r="C110" i="15" s="1"/>
  <c r="C111" i="15" s="1"/>
  <c r="C112" i="15" s="1"/>
  <c r="C113" i="15" s="1"/>
  <c r="C114" i="15" s="1"/>
  <c r="C115" i="15" s="1"/>
  <c r="C116" i="15" s="1"/>
  <c r="C117" i="15" s="1"/>
  <c r="AP102" i="15"/>
  <c r="AN102" i="15"/>
  <c r="AL102" i="15"/>
  <c r="AJ102" i="15"/>
  <c r="AG102" i="15"/>
  <c r="AH102" i="15" s="1"/>
  <c r="AD102" i="15"/>
  <c r="AB102" i="15"/>
  <c r="Z102" i="15"/>
  <c r="T102" i="15"/>
  <c r="AF102" i="15" s="1"/>
  <c r="AP101" i="15"/>
  <c r="AN101" i="15"/>
  <c r="AL101" i="15"/>
  <c r="AG101" i="15"/>
  <c r="AH101" i="15" s="1"/>
  <c r="AD101" i="15"/>
  <c r="AB101" i="15"/>
  <c r="Z101" i="15"/>
  <c r="T101" i="15"/>
  <c r="AJ101" i="15" s="1"/>
  <c r="AP100" i="15"/>
  <c r="AN100" i="15"/>
  <c r="AL100" i="15"/>
  <c r="AH100" i="15"/>
  <c r="AG100" i="15"/>
  <c r="AD100" i="15"/>
  <c r="AB100" i="15"/>
  <c r="Z100" i="15"/>
  <c r="T100" i="15"/>
  <c r="AJ100" i="15" s="1"/>
  <c r="AP99" i="15"/>
  <c r="AN99" i="15"/>
  <c r="AL99" i="15"/>
  <c r="AG99" i="15"/>
  <c r="AD99" i="15"/>
  <c r="AB99" i="15"/>
  <c r="Z99" i="15"/>
  <c r="T99" i="15"/>
  <c r="AJ99" i="15" s="1"/>
  <c r="AP98" i="15"/>
  <c r="AN98" i="15"/>
  <c r="AL98" i="15"/>
  <c r="AH98" i="15"/>
  <c r="AG98" i="15"/>
  <c r="AD98" i="15"/>
  <c r="AB98" i="15"/>
  <c r="Z98" i="15"/>
  <c r="T98" i="15"/>
  <c r="AJ98" i="15" s="1"/>
  <c r="AP97" i="15"/>
  <c r="AN97" i="15"/>
  <c r="AL97" i="15"/>
  <c r="AG97" i="15"/>
  <c r="AH97" i="15" s="1"/>
  <c r="AD97" i="15"/>
  <c r="AB97" i="15"/>
  <c r="Z97" i="15"/>
  <c r="T97" i="15"/>
  <c r="AJ97" i="15" s="1"/>
  <c r="AP96" i="15"/>
  <c r="AN96" i="15"/>
  <c r="AL96" i="15"/>
  <c r="AH96" i="15"/>
  <c r="AG96" i="15"/>
  <c r="AD96" i="15"/>
  <c r="AB96" i="15"/>
  <c r="Z96" i="15"/>
  <c r="T96" i="15"/>
  <c r="AJ96" i="15" s="1"/>
  <c r="C96" i="15"/>
  <c r="C97" i="15" s="1"/>
  <c r="C98" i="15" s="1"/>
  <c r="C99" i="15" s="1"/>
  <c r="C100" i="15" s="1"/>
  <c r="C101" i="15" s="1"/>
  <c r="AP95" i="15"/>
  <c r="AN95" i="15"/>
  <c r="AL95" i="15"/>
  <c r="AH95" i="15"/>
  <c r="AG95" i="15"/>
  <c r="AD95" i="15"/>
  <c r="AB95" i="15"/>
  <c r="Z95" i="15"/>
  <c r="T95" i="15"/>
  <c r="AP94" i="15"/>
  <c r="AN94" i="15"/>
  <c r="AL94" i="15"/>
  <c r="AG94" i="15"/>
  <c r="AH94" i="15" s="1"/>
  <c r="AD94" i="15"/>
  <c r="AB94" i="15"/>
  <c r="Z94" i="15"/>
  <c r="T94" i="15"/>
  <c r="AJ94" i="15" s="1"/>
  <c r="AP93" i="15"/>
  <c r="AN93" i="15"/>
  <c r="AL93" i="15"/>
  <c r="AG93" i="15"/>
  <c r="AD93" i="15"/>
  <c r="AB93" i="15"/>
  <c r="Z93" i="15"/>
  <c r="T93" i="15"/>
  <c r="AP92" i="15"/>
  <c r="AN92" i="15"/>
  <c r="AL92" i="15"/>
  <c r="AJ92" i="15"/>
  <c r="AG92" i="15"/>
  <c r="AH92" i="15" s="1"/>
  <c r="AD92" i="15"/>
  <c r="AB92" i="15"/>
  <c r="Z92" i="15"/>
  <c r="T92" i="15"/>
  <c r="AF92" i="15" s="1"/>
  <c r="AP91" i="15"/>
  <c r="AN91" i="15"/>
  <c r="AL91" i="15"/>
  <c r="AH91" i="15"/>
  <c r="AG91" i="15"/>
  <c r="AD91" i="15"/>
  <c r="AB91" i="15"/>
  <c r="Z91" i="15"/>
  <c r="T91" i="15"/>
  <c r="AJ91" i="15" s="1"/>
  <c r="AP90" i="15"/>
  <c r="AN90" i="15"/>
  <c r="AL90" i="15"/>
  <c r="AH90" i="15"/>
  <c r="AG90" i="15"/>
  <c r="AD90" i="15"/>
  <c r="AB90" i="15"/>
  <c r="Z90" i="15"/>
  <c r="T90" i="15"/>
  <c r="AJ90" i="15" s="1"/>
  <c r="AP89" i="15"/>
  <c r="AN89" i="15"/>
  <c r="AL89" i="15"/>
  <c r="AH89" i="15"/>
  <c r="AG89" i="15"/>
  <c r="AD89" i="15"/>
  <c r="AB89" i="15"/>
  <c r="Z89" i="15"/>
  <c r="T89" i="15"/>
  <c r="AJ89" i="15" s="1"/>
  <c r="AP88" i="15"/>
  <c r="AN88" i="15"/>
  <c r="AL88" i="15"/>
  <c r="AH88" i="15"/>
  <c r="AG88" i="15"/>
  <c r="AD88" i="15"/>
  <c r="AB88" i="15"/>
  <c r="Z88" i="15"/>
  <c r="T88" i="15"/>
  <c r="AJ88" i="15" s="1"/>
  <c r="C88" i="15"/>
  <c r="C89" i="15" s="1"/>
  <c r="C90" i="15" s="1"/>
  <c r="C91" i="15" s="1"/>
  <c r="AP87" i="15"/>
  <c r="AN87" i="15"/>
  <c r="AL87" i="15"/>
  <c r="AH87" i="15"/>
  <c r="AG87" i="15"/>
  <c r="AD87" i="15"/>
  <c r="AB87" i="15"/>
  <c r="Z87" i="15"/>
  <c r="T87" i="15"/>
  <c r="AP86" i="15"/>
  <c r="AN86" i="15"/>
  <c r="AL86" i="15"/>
  <c r="AG86" i="15"/>
  <c r="AH86" i="15" s="1"/>
  <c r="AD86" i="15"/>
  <c r="AB86" i="15"/>
  <c r="Z86" i="15"/>
  <c r="T86" i="15"/>
  <c r="AF86" i="15" s="1"/>
  <c r="AP85" i="15"/>
  <c r="AN85" i="15"/>
  <c r="AL85" i="15"/>
  <c r="AG85" i="15"/>
  <c r="AH85" i="15" s="1"/>
  <c r="AD85" i="15"/>
  <c r="AB85" i="15"/>
  <c r="Z85" i="15"/>
  <c r="T85" i="15"/>
  <c r="AJ85" i="15" s="1"/>
  <c r="AP84" i="15"/>
  <c r="AN84" i="15"/>
  <c r="AL84" i="15"/>
  <c r="AH84" i="15"/>
  <c r="AG84" i="15"/>
  <c r="AD84" i="15"/>
  <c r="AB84" i="15"/>
  <c r="Z84" i="15"/>
  <c r="T84" i="15"/>
  <c r="AJ84" i="15" s="1"/>
  <c r="AP83" i="15"/>
  <c r="AN83" i="15"/>
  <c r="AL83" i="15"/>
  <c r="AG83" i="15"/>
  <c r="AD83" i="15"/>
  <c r="AB83" i="15"/>
  <c r="Z83" i="15"/>
  <c r="T83" i="15"/>
  <c r="C83" i="15"/>
  <c r="C84" i="15" s="1"/>
  <c r="C85" i="15" s="1"/>
  <c r="AP82" i="15"/>
  <c r="AN82" i="15"/>
  <c r="AL82" i="15"/>
  <c r="AG82" i="15"/>
  <c r="AD82" i="15"/>
  <c r="AB82" i="15"/>
  <c r="Z82" i="15"/>
  <c r="T82" i="15"/>
  <c r="AJ82" i="15" s="1"/>
  <c r="AP81" i="15"/>
  <c r="AN81" i="15"/>
  <c r="AL81" i="15"/>
  <c r="AG81" i="15"/>
  <c r="AD81" i="15"/>
  <c r="AB81" i="15"/>
  <c r="Z81" i="15"/>
  <c r="T81" i="15"/>
  <c r="AP80" i="15"/>
  <c r="AN80" i="15"/>
  <c r="AL80" i="15"/>
  <c r="AJ80" i="15"/>
  <c r="AH80" i="15"/>
  <c r="AG80" i="15"/>
  <c r="AD80" i="15"/>
  <c r="AB80" i="15"/>
  <c r="Z80" i="15"/>
  <c r="T80" i="15"/>
  <c r="AP79" i="15"/>
  <c r="AN79" i="15"/>
  <c r="AL79" i="15"/>
  <c r="AG79" i="15"/>
  <c r="AD79" i="15"/>
  <c r="AB79" i="15"/>
  <c r="Z79" i="15"/>
  <c r="T79" i="15"/>
  <c r="AJ79" i="15" s="1"/>
  <c r="AP78" i="15"/>
  <c r="AN78" i="15"/>
  <c r="AL78" i="15"/>
  <c r="AG78" i="15"/>
  <c r="AD78" i="15"/>
  <c r="AB78" i="15"/>
  <c r="Z78" i="15"/>
  <c r="T78" i="15"/>
  <c r="AP77" i="15"/>
  <c r="AN77" i="15"/>
  <c r="AL77" i="15"/>
  <c r="AG77" i="15"/>
  <c r="AD77" i="15"/>
  <c r="AB77" i="15"/>
  <c r="Z77" i="15"/>
  <c r="T77" i="15"/>
  <c r="AJ77" i="15" s="1"/>
  <c r="C77" i="15"/>
  <c r="C78" i="15" s="1"/>
  <c r="C79" i="15" s="1"/>
  <c r="C80" i="15" s="1"/>
  <c r="AP76" i="15"/>
  <c r="AN76" i="15"/>
  <c r="AL76" i="15"/>
  <c r="AG76" i="15"/>
  <c r="AD76" i="15"/>
  <c r="AB76" i="15"/>
  <c r="Z76" i="15"/>
  <c r="T76" i="15"/>
  <c r="AP75" i="15"/>
  <c r="AN75" i="15"/>
  <c r="AL75" i="15"/>
  <c r="AG75" i="15"/>
  <c r="AD75" i="15"/>
  <c r="AB75" i="15"/>
  <c r="Z75" i="15"/>
  <c r="T75" i="15"/>
  <c r="AJ75" i="15" s="1"/>
  <c r="C75" i="15"/>
  <c r="AP74" i="15"/>
  <c r="AN74" i="15"/>
  <c r="AL74" i="15"/>
  <c r="AG74" i="15"/>
  <c r="AD74" i="15"/>
  <c r="AB74" i="15"/>
  <c r="Z74" i="15"/>
  <c r="T74" i="15"/>
  <c r="AP73" i="15"/>
  <c r="AN73" i="15"/>
  <c r="AL73" i="15"/>
  <c r="AJ73" i="15"/>
  <c r="AG73" i="15"/>
  <c r="AH73" i="15" s="1"/>
  <c r="AD73" i="15"/>
  <c r="AB73" i="15"/>
  <c r="Z73" i="15"/>
  <c r="T73" i="15"/>
  <c r="AP72" i="15"/>
  <c r="AN72" i="15"/>
  <c r="AL72" i="15"/>
  <c r="AG72" i="15"/>
  <c r="AD72" i="15"/>
  <c r="AB72" i="15"/>
  <c r="Z72" i="15"/>
  <c r="T72" i="15"/>
  <c r="AJ72" i="15" s="1"/>
  <c r="AP71" i="15"/>
  <c r="AN71" i="15"/>
  <c r="AL71" i="15"/>
  <c r="AG71" i="15"/>
  <c r="AD71" i="15"/>
  <c r="AB71" i="15"/>
  <c r="Z71" i="15"/>
  <c r="T71" i="15"/>
  <c r="AP70" i="15"/>
  <c r="AN70" i="15"/>
  <c r="AL70" i="15"/>
  <c r="AG70" i="15"/>
  <c r="AD70" i="15"/>
  <c r="AB70" i="15"/>
  <c r="Z70" i="15"/>
  <c r="T70" i="15"/>
  <c r="AJ70" i="15" s="1"/>
  <c r="AP69" i="15"/>
  <c r="AN69" i="15"/>
  <c r="AL69" i="15"/>
  <c r="AJ69" i="15"/>
  <c r="AH69" i="15"/>
  <c r="AG69" i="15"/>
  <c r="AD69" i="15"/>
  <c r="AB69" i="15"/>
  <c r="Z69" i="15"/>
  <c r="T69" i="15"/>
  <c r="AP68" i="15"/>
  <c r="AN68" i="15"/>
  <c r="AL68" i="15"/>
  <c r="AG68" i="15"/>
  <c r="AD68" i="15"/>
  <c r="AB68" i="15"/>
  <c r="Z68" i="15"/>
  <c r="T68" i="15"/>
  <c r="AF68" i="15" s="1"/>
  <c r="C68" i="15"/>
  <c r="C69" i="15" s="1"/>
  <c r="C70" i="15" s="1"/>
  <c r="C71" i="15" s="1"/>
  <c r="C72" i="15" s="1"/>
  <c r="C73" i="15" s="1"/>
  <c r="AP67" i="15"/>
  <c r="AN67" i="15"/>
  <c r="AL67" i="15"/>
  <c r="AG67" i="15"/>
  <c r="AD67" i="15"/>
  <c r="AB67" i="15"/>
  <c r="Z67" i="15"/>
  <c r="T67" i="15"/>
  <c r="AJ67" i="15" s="1"/>
  <c r="AP66" i="15"/>
  <c r="AN66" i="15"/>
  <c r="AL66" i="15"/>
  <c r="AG66" i="15"/>
  <c r="AH66" i="15" s="1"/>
  <c r="AD66" i="15"/>
  <c r="AB66" i="15"/>
  <c r="Z66" i="15"/>
  <c r="T66" i="15"/>
  <c r="AP65" i="15"/>
  <c r="AN65" i="15"/>
  <c r="AL65" i="15"/>
  <c r="AG65" i="15"/>
  <c r="AH65" i="15" s="1"/>
  <c r="AD65" i="15"/>
  <c r="AB65" i="15"/>
  <c r="Z65" i="15"/>
  <c r="T65" i="15"/>
  <c r="AJ65" i="15" s="1"/>
  <c r="AP64" i="15"/>
  <c r="AN64" i="15"/>
  <c r="AL64" i="15"/>
  <c r="AG64" i="15"/>
  <c r="AD64" i="15"/>
  <c r="AB64" i="15"/>
  <c r="Z64" i="15"/>
  <c r="T64" i="15"/>
  <c r="AJ64" i="15" s="1"/>
  <c r="AP63" i="15"/>
  <c r="AN63" i="15"/>
  <c r="AL63" i="15"/>
  <c r="AJ63" i="15"/>
  <c r="AG63" i="15"/>
  <c r="AH63" i="15" s="1"/>
  <c r="AD63" i="15"/>
  <c r="AB63" i="15"/>
  <c r="Z63" i="15"/>
  <c r="T63" i="15"/>
  <c r="AF63" i="15" s="1"/>
  <c r="AP62" i="15"/>
  <c r="AN62" i="15"/>
  <c r="AL62" i="15"/>
  <c r="AG62" i="15"/>
  <c r="AD62" i="15"/>
  <c r="AB62" i="15"/>
  <c r="Z62" i="15"/>
  <c r="T62" i="15"/>
  <c r="AJ62" i="15" s="1"/>
  <c r="AP61" i="15"/>
  <c r="AN61" i="15"/>
  <c r="AL61" i="15"/>
  <c r="AJ61" i="15"/>
  <c r="AG61" i="15"/>
  <c r="AH61" i="15" s="1"/>
  <c r="AD61" i="15"/>
  <c r="AB61" i="15"/>
  <c r="Z61" i="15"/>
  <c r="T61" i="15"/>
  <c r="AF61" i="15" s="1"/>
  <c r="AP60" i="15"/>
  <c r="AN60" i="15"/>
  <c r="AL60" i="15"/>
  <c r="AG60" i="15"/>
  <c r="AD60" i="15"/>
  <c r="AB60" i="15"/>
  <c r="Z60" i="15"/>
  <c r="T60" i="15"/>
  <c r="AJ60" i="15" s="1"/>
  <c r="AP59" i="15"/>
  <c r="AN59" i="15"/>
  <c r="AL59" i="15"/>
  <c r="AJ59" i="15"/>
  <c r="AG59" i="15"/>
  <c r="AH59" i="15" s="1"/>
  <c r="AD59" i="15"/>
  <c r="AB59" i="15"/>
  <c r="Z59" i="15"/>
  <c r="T59" i="15"/>
  <c r="AF59" i="15" s="1"/>
  <c r="AP58" i="15"/>
  <c r="AN58" i="15"/>
  <c r="AL58" i="15"/>
  <c r="AG58" i="15"/>
  <c r="AD58" i="15"/>
  <c r="AB58" i="15"/>
  <c r="Z58" i="15"/>
  <c r="T58" i="15"/>
  <c r="AH58" i="15" s="1"/>
  <c r="AP57" i="15"/>
  <c r="AN57" i="15"/>
  <c r="AL57" i="15"/>
  <c r="AJ57" i="15"/>
  <c r="AG57" i="15"/>
  <c r="AH57" i="15" s="1"/>
  <c r="AD57" i="15"/>
  <c r="AB57" i="15"/>
  <c r="Z57" i="15"/>
  <c r="T57" i="15"/>
  <c r="AF57" i="15" s="1"/>
  <c r="AP56" i="15"/>
  <c r="AN56" i="15"/>
  <c r="AL56" i="15"/>
  <c r="AG56" i="15"/>
  <c r="AD56" i="15"/>
  <c r="AB56" i="15"/>
  <c r="Z56" i="15"/>
  <c r="T56" i="15"/>
  <c r="AJ56" i="15" s="1"/>
  <c r="C56" i="15"/>
  <c r="C57" i="15" s="1"/>
  <c r="C58" i="15" s="1"/>
  <c r="C59" i="15" s="1"/>
  <c r="C60" i="15" s="1"/>
  <c r="C61" i="15" s="1"/>
  <c r="C62" i="15" s="1"/>
  <c r="C63" i="15" s="1"/>
  <c r="C64" i="15" s="1"/>
  <c r="AP55" i="15"/>
  <c r="AN55" i="15"/>
  <c r="AL55" i="15"/>
  <c r="AH55" i="15"/>
  <c r="AG55" i="15"/>
  <c r="AD55" i="15"/>
  <c r="AB55" i="15"/>
  <c r="Z55" i="15"/>
  <c r="T55" i="15"/>
  <c r="AP54" i="15"/>
  <c r="AN54" i="15"/>
  <c r="AL54" i="15"/>
  <c r="AG54" i="15"/>
  <c r="AD54" i="15"/>
  <c r="AB54" i="15"/>
  <c r="Z54" i="15"/>
  <c r="T54" i="15"/>
  <c r="AF54" i="15" s="1"/>
  <c r="AP53" i="15"/>
  <c r="AN53" i="15"/>
  <c r="AL53" i="15"/>
  <c r="AG53" i="15"/>
  <c r="AD53" i="15"/>
  <c r="AB53" i="15"/>
  <c r="Z53" i="15"/>
  <c r="T53" i="15"/>
  <c r="AF53" i="15" s="1"/>
  <c r="AP52" i="15"/>
  <c r="AN52" i="15"/>
  <c r="AL52" i="15"/>
  <c r="AG52" i="15"/>
  <c r="AD52" i="15"/>
  <c r="AB52" i="15"/>
  <c r="Z52" i="15"/>
  <c r="T52" i="15"/>
  <c r="AF52" i="15" s="1"/>
  <c r="AP51" i="15"/>
  <c r="AN51" i="15"/>
  <c r="AL51" i="15"/>
  <c r="AG51" i="15"/>
  <c r="AD51" i="15"/>
  <c r="AB51" i="15"/>
  <c r="Z51" i="15"/>
  <c r="T51" i="15"/>
  <c r="AF51" i="15" s="1"/>
  <c r="AP50" i="15"/>
  <c r="AN50" i="15"/>
  <c r="AL50" i="15"/>
  <c r="AG50" i="15"/>
  <c r="AD50" i="15"/>
  <c r="AB50" i="15"/>
  <c r="Z50" i="15"/>
  <c r="T50" i="15"/>
  <c r="AF50" i="15" s="1"/>
  <c r="AP49" i="15"/>
  <c r="AN49" i="15"/>
  <c r="AL49" i="15"/>
  <c r="AG49" i="15"/>
  <c r="AD49" i="15"/>
  <c r="AB49" i="15"/>
  <c r="Z49" i="15"/>
  <c r="T49" i="15"/>
  <c r="AF49" i="15" s="1"/>
  <c r="AP48" i="15"/>
  <c r="AN48" i="15"/>
  <c r="AL48" i="15"/>
  <c r="AG48" i="15"/>
  <c r="AD48" i="15"/>
  <c r="AB48" i="15"/>
  <c r="Z48" i="15"/>
  <c r="T48" i="15"/>
  <c r="AF48" i="15" s="1"/>
  <c r="AP47" i="15"/>
  <c r="AN47" i="15"/>
  <c r="AL47" i="15"/>
  <c r="AG47" i="15"/>
  <c r="AD47" i="15"/>
  <c r="AB47" i="15"/>
  <c r="Z47" i="15"/>
  <c r="T47" i="15"/>
  <c r="AF47" i="15" s="1"/>
  <c r="C47" i="15"/>
  <c r="C48" i="15" s="1"/>
  <c r="C49" i="15" s="1"/>
  <c r="C50" i="15" s="1"/>
  <c r="C51" i="15" s="1"/>
  <c r="C52" i="15" s="1"/>
  <c r="C53" i="15" s="1"/>
  <c r="C54" i="15" s="1"/>
  <c r="AP46" i="15"/>
  <c r="AN46" i="15"/>
  <c r="AL46" i="15"/>
  <c r="AG46" i="15"/>
  <c r="AD46" i="15"/>
  <c r="AB46" i="15"/>
  <c r="Z46" i="15"/>
  <c r="T46" i="15"/>
  <c r="AJ46" i="15" s="1"/>
  <c r="AP45" i="15"/>
  <c r="AN45" i="15"/>
  <c r="AL45" i="15"/>
  <c r="AJ45" i="15"/>
  <c r="AG45" i="15"/>
  <c r="AD45" i="15"/>
  <c r="AB45" i="15"/>
  <c r="Z45" i="15"/>
  <c r="T45" i="15"/>
  <c r="AF45" i="15" s="1"/>
  <c r="C45" i="15"/>
  <c r="AP44" i="15"/>
  <c r="AN44" i="15"/>
  <c r="AL44" i="15"/>
  <c r="AG44" i="15"/>
  <c r="AH44" i="15" s="1"/>
  <c r="AD44" i="15"/>
  <c r="AB44" i="15"/>
  <c r="Z44" i="15"/>
  <c r="T44" i="15"/>
  <c r="AP43" i="15"/>
  <c r="AN43" i="15"/>
  <c r="AL43" i="15"/>
  <c r="AG43" i="15"/>
  <c r="AD43" i="15"/>
  <c r="AB43" i="15"/>
  <c r="Z43" i="15"/>
  <c r="T43" i="15"/>
  <c r="AF43" i="15" s="1"/>
  <c r="AP42" i="15"/>
  <c r="AN42" i="15"/>
  <c r="AL42" i="15"/>
  <c r="AG42" i="15"/>
  <c r="AD42" i="15"/>
  <c r="AB42" i="15"/>
  <c r="Z42" i="15"/>
  <c r="T42" i="15"/>
  <c r="AF42" i="15" s="1"/>
  <c r="C42" i="15"/>
  <c r="C43" i="15" s="1"/>
  <c r="AP41" i="15"/>
  <c r="AN41" i="15"/>
  <c r="AL41" i="15"/>
  <c r="AG41" i="15"/>
  <c r="AD41" i="15"/>
  <c r="AB41" i="15"/>
  <c r="Z41" i="15"/>
  <c r="T41" i="15"/>
  <c r="AJ41" i="15" s="1"/>
  <c r="AP40" i="15"/>
  <c r="AN40" i="15"/>
  <c r="AL40" i="15"/>
  <c r="AJ40" i="15"/>
  <c r="AG40" i="15"/>
  <c r="AH40" i="15" s="1"/>
  <c r="AD40" i="15"/>
  <c r="AB40" i="15"/>
  <c r="Z40" i="15"/>
  <c r="T40" i="15"/>
  <c r="AF40" i="15" s="1"/>
  <c r="AP39" i="15"/>
  <c r="AN39" i="15"/>
  <c r="AL39" i="15"/>
  <c r="AG39" i="15"/>
  <c r="AD39" i="15"/>
  <c r="AB39" i="15"/>
  <c r="Z39" i="15"/>
  <c r="T39" i="15"/>
  <c r="AJ39" i="15" s="1"/>
  <c r="C39" i="15"/>
  <c r="C40" i="15" s="1"/>
  <c r="AP38" i="15"/>
  <c r="AN38" i="15"/>
  <c r="AL38" i="15"/>
  <c r="AJ38" i="15"/>
  <c r="AG38" i="15"/>
  <c r="AH38" i="15" s="1"/>
  <c r="AD38" i="15"/>
  <c r="AB38" i="15"/>
  <c r="Z38" i="15"/>
  <c r="T38" i="15"/>
  <c r="AP37" i="15"/>
  <c r="AN37" i="15"/>
  <c r="AL37" i="15"/>
  <c r="AG37" i="15"/>
  <c r="AD37" i="15"/>
  <c r="AB37" i="15"/>
  <c r="Z37" i="15"/>
  <c r="T37" i="15"/>
  <c r="AJ37" i="15" s="1"/>
  <c r="AP36" i="15"/>
  <c r="AN36" i="15"/>
  <c r="AL36" i="15"/>
  <c r="AJ36" i="15"/>
  <c r="AG36" i="15"/>
  <c r="AH36" i="15" s="1"/>
  <c r="AD36" i="15"/>
  <c r="AB36" i="15"/>
  <c r="Z36" i="15"/>
  <c r="T36" i="15"/>
  <c r="AF36" i="15" s="1"/>
  <c r="AP35" i="15"/>
  <c r="AN35" i="15"/>
  <c r="AL35" i="15"/>
  <c r="AG35" i="15"/>
  <c r="AD35" i="15"/>
  <c r="AB35" i="15"/>
  <c r="Z35" i="15"/>
  <c r="T35" i="15"/>
  <c r="AJ35" i="15" s="1"/>
  <c r="AP34" i="15"/>
  <c r="AN34" i="15"/>
  <c r="AL34" i="15"/>
  <c r="AJ34" i="15"/>
  <c r="AG34" i="15"/>
  <c r="AH34" i="15" s="1"/>
  <c r="AD34" i="15"/>
  <c r="AB34" i="15"/>
  <c r="Z34" i="15"/>
  <c r="T34" i="15"/>
  <c r="AF34" i="15" s="1"/>
  <c r="C34" i="15"/>
  <c r="C35" i="15" s="1"/>
  <c r="C36" i="15" s="1"/>
  <c r="AP33" i="15"/>
  <c r="AN33" i="15"/>
  <c r="AL33" i="15"/>
  <c r="AG33" i="15"/>
  <c r="AD33" i="15"/>
  <c r="AB33" i="15"/>
  <c r="Z33" i="15"/>
  <c r="T33" i="15"/>
  <c r="AP32" i="15"/>
  <c r="AN32" i="15"/>
  <c r="AL32" i="15"/>
  <c r="AG32" i="15"/>
  <c r="AH32" i="15" s="1"/>
  <c r="AD32" i="15"/>
  <c r="AB32" i="15"/>
  <c r="Z32" i="15"/>
  <c r="T32" i="15"/>
  <c r="AP31" i="15"/>
  <c r="AN31" i="15"/>
  <c r="AL31" i="15"/>
  <c r="AG31" i="15"/>
  <c r="AH31" i="15" s="1"/>
  <c r="AD31" i="15"/>
  <c r="AB31" i="15"/>
  <c r="Z31" i="15"/>
  <c r="T31" i="15"/>
  <c r="C31" i="15"/>
  <c r="C32" i="15" s="1"/>
  <c r="AP30" i="15"/>
  <c r="AN30" i="15"/>
  <c r="AL30" i="15"/>
  <c r="AG30" i="15"/>
  <c r="AD30" i="15"/>
  <c r="AB30" i="15"/>
  <c r="Z30" i="15"/>
  <c r="T30" i="15"/>
  <c r="AJ30" i="15" s="1"/>
  <c r="AP29" i="15"/>
  <c r="AN29" i="15"/>
  <c r="AL29" i="15"/>
  <c r="AG29" i="15"/>
  <c r="AD29" i="15"/>
  <c r="AB29" i="15"/>
  <c r="Z29" i="15"/>
  <c r="T29" i="15"/>
  <c r="AF29" i="15" s="1"/>
  <c r="AP28" i="15"/>
  <c r="AN28" i="15"/>
  <c r="AL28" i="15"/>
  <c r="AJ28" i="15"/>
  <c r="AG28" i="15"/>
  <c r="AD28" i="15"/>
  <c r="AB28" i="15"/>
  <c r="Z28" i="15"/>
  <c r="T28" i="15"/>
  <c r="AH28" i="15" s="1"/>
  <c r="AP27" i="15"/>
  <c r="AN27" i="15"/>
  <c r="AL27" i="15"/>
  <c r="AG27" i="15"/>
  <c r="AD27" i="15"/>
  <c r="AB27" i="15"/>
  <c r="Z27" i="15"/>
  <c r="T27" i="15"/>
  <c r="AF27" i="15" s="1"/>
  <c r="AP26" i="15"/>
  <c r="AN26" i="15"/>
  <c r="AL26" i="15"/>
  <c r="AJ26" i="15"/>
  <c r="AG26" i="15"/>
  <c r="AD26" i="15"/>
  <c r="AB26" i="15"/>
  <c r="Z26" i="15"/>
  <c r="T26" i="15"/>
  <c r="AF26" i="15" s="1"/>
  <c r="AP25" i="15"/>
  <c r="AN25" i="15"/>
  <c r="AL25" i="15"/>
  <c r="AG25" i="15"/>
  <c r="AD25" i="15"/>
  <c r="AB25" i="15"/>
  <c r="Z25" i="15"/>
  <c r="T25" i="15"/>
  <c r="AF25" i="15" s="1"/>
  <c r="AP24" i="15"/>
  <c r="AN24" i="15"/>
  <c r="AL24" i="15"/>
  <c r="AJ24" i="15"/>
  <c r="AG24" i="15"/>
  <c r="AD24" i="15"/>
  <c r="AB24" i="15"/>
  <c r="Z24" i="15"/>
  <c r="T24" i="15"/>
  <c r="AF24" i="15" s="1"/>
  <c r="AP23" i="15"/>
  <c r="AN23" i="15"/>
  <c r="AL23" i="15"/>
  <c r="AG23" i="15"/>
  <c r="AD23" i="15"/>
  <c r="AB23" i="15"/>
  <c r="Z23" i="15"/>
  <c r="T23" i="15"/>
  <c r="AF23" i="15" s="1"/>
  <c r="AP22" i="15"/>
  <c r="AN22" i="15"/>
  <c r="AL22" i="15"/>
  <c r="AJ22" i="15"/>
  <c r="AG22" i="15"/>
  <c r="AD22" i="15"/>
  <c r="AB22" i="15"/>
  <c r="Z22" i="15"/>
  <c r="T22" i="15"/>
  <c r="AF22" i="15" s="1"/>
  <c r="AP21" i="15"/>
  <c r="AN21" i="15"/>
  <c r="AL21" i="15"/>
  <c r="AG21" i="15"/>
  <c r="AD21" i="15"/>
  <c r="AB21" i="15"/>
  <c r="Z21" i="15"/>
  <c r="T21" i="15"/>
  <c r="AF21" i="15" s="1"/>
  <c r="AP20" i="15"/>
  <c r="AN20" i="15"/>
  <c r="AL20" i="15"/>
  <c r="AJ20" i="15"/>
  <c r="AG20" i="15"/>
  <c r="AD20" i="15"/>
  <c r="AB20" i="15"/>
  <c r="Z20" i="15"/>
  <c r="T20" i="15"/>
  <c r="AF20" i="15" s="1"/>
  <c r="AP19" i="15"/>
  <c r="AN19" i="15"/>
  <c r="AL19" i="15"/>
  <c r="AG19" i="15"/>
  <c r="AH19" i="15" s="1"/>
  <c r="AD19" i="15"/>
  <c r="AB19" i="15"/>
  <c r="Z19" i="15"/>
  <c r="T19" i="15"/>
  <c r="AJ19" i="15" s="1"/>
  <c r="AP18" i="15"/>
  <c r="AN18" i="15"/>
  <c r="AL18" i="15"/>
  <c r="AG18" i="15"/>
  <c r="AH18" i="15" s="1"/>
  <c r="AD18" i="15"/>
  <c r="AB18" i="15"/>
  <c r="Z18" i="15"/>
  <c r="T18" i="15"/>
  <c r="AJ18" i="15" s="1"/>
  <c r="AP17" i="15"/>
  <c r="AN17" i="15"/>
  <c r="AL17" i="15"/>
  <c r="AH17" i="15"/>
  <c r="AG17" i="15"/>
  <c r="AD17" i="15"/>
  <c r="AB17" i="15"/>
  <c r="Z17" i="15"/>
  <c r="T17" i="15"/>
  <c r="AJ17" i="15" s="1"/>
  <c r="C17" i="15"/>
  <c r="C18" i="15" s="1"/>
  <c r="C19" i="15" s="1"/>
  <c r="C20" i="15" s="1"/>
  <c r="C21" i="15" s="1"/>
  <c r="C22" i="15" s="1"/>
  <c r="C23" i="15" s="1"/>
  <c r="C24" i="15" s="1"/>
  <c r="C25" i="15" s="1"/>
  <c r="C26" i="15" s="1"/>
  <c r="C27" i="15" s="1"/>
  <c r="C28" i="15" s="1"/>
  <c r="C29" i="15" s="1"/>
  <c r="AP16" i="15"/>
  <c r="AN16" i="15"/>
  <c r="AL16" i="15"/>
  <c r="AG16" i="15"/>
  <c r="AD16" i="15"/>
  <c r="AB16" i="15"/>
  <c r="Z16" i="15"/>
  <c r="T16" i="15"/>
  <c r="AP15" i="15"/>
  <c r="AN15" i="15"/>
  <c r="AL15" i="15"/>
  <c r="AG15" i="15"/>
  <c r="AD15" i="15"/>
  <c r="AB15" i="15"/>
  <c r="Z15" i="15"/>
  <c r="T15" i="15"/>
  <c r="AJ15" i="15" s="1"/>
  <c r="AP14" i="15"/>
  <c r="AN14" i="15"/>
  <c r="AL14" i="15"/>
  <c r="AG14" i="15"/>
  <c r="AD14" i="15"/>
  <c r="AB14" i="15"/>
  <c r="Z14" i="15"/>
  <c r="T14" i="15"/>
  <c r="AF14" i="15" s="1"/>
  <c r="AP13" i="15"/>
  <c r="AN13" i="15"/>
  <c r="AL13" i="15"/>
  <c r="AG13" i="15"/>
  <c r="AD13" i="15"/>
  <c r="AB13" i="15"/>
  <c r="Z13" i="15"/>
  <c r="T13" i="15"/>
  <c r="AF13" i="15" s="1"/>
  <c r="C13" i="15"/>
  <c r="C14" i="15" s="1"/>
  <c r="AP12" i="15"/>
  <c r="AN12" i="15"/>
  <c r="AL12" i="15"/>
  <c r="AJ12" i="15"/>
  <c r="AG12" i="15"/>
  <c r="AD12" i="15"/>
  <c r="AB12" i="15"/>
  <c r="Z12" i="15"/>
  <c r="T12" i="15"/>
  <c r="AF12" i="15" s="1"/>
  <c r="AP11" i="15"/>
  <c r="AN11" i="15"/>
  <c r="AL11" i="15"/>
  <c r="AG11" i="15"/>
  <c r="AD11" i="15"/>
  <c r="AB11" i="15"/>
  <c r="Z11" i="15"/>
  <c r="T11" i="15"/>
  <c r="AJ11" i="15" s="1"/>
  <c r="AP10" i="15"/>
  <c r="AN10" i="15"/>
  <c r="AL10" i="15"/>
  <c r="AG10" i="15"/>
  <c r="AD10" i="15"/>
  <c r="AB10" i="15"/>
  <c r="Z10" i="15"/>
  <c r="T10" i="15"/>
  <c r="AP9" i="15"/>
  <c r="AN9" i="15"/>
  <c r="AL9" i="15"/>
  <c r="AG9" i="15"/>
  <c r="AD9" i="15"/>
  <c r="AB9" i="15"/>
  <c r="Z9" i="15"/>
  <c r="T9" i="15"/>
  <c r="AF9" i="15" s="1"/>
  <c r="C9" i="15"/>
  <c r="C10" i="15" s="1"/>
  <c r="A9" i="15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P8" i="15"/>
  <c r="AN8" i="15"/>
  <c r="AL8" i="15"/>
  <c r="AG8" i="15"/>
  <c r="AD8" i="15"/>
  <c r="AB8" i="15"/>
  <c r="Z8" i="15"/>
  <c r="W8" i="15"/>
  <c r="W9" i="15" s="1"/>
  <c r="W10" i="15" s="1"/>
  <c r="W11" i="15" s="1"/>
  <c r="T8" i="15"/>
  <c r="AJ8" i="15" s="1"/>
  <c r="AF248" i="15" l="1"/>
  <c r="AJ248" i="15"/>
  <c r="AF256" i="15"/>
  <c r="AJ256" i="15"/>
  <c r="AH27" i="15"/>
  <c r="AF39" i="15"/>
  <c r="AH46" i="15"/>
  <c r="AF58" i="15"/>
  <c r="AT58" i="15" s="1"/>
  <c r="AU58" i="15" s="1"/>
  <c r="AV58" i="15" s="1"/>
  <c r="AF67" i="15"/>
  <c r="AH121" i="15"/>
  <c r="AJ121" i="15"/>
  <c r="AH43" i="15"/>
  <c r="AF46" i="15"/>
  <c r="AF163" i="15"/>
  <c r="AJ163" i="15"/>
  <c r="AT163" i="15" s="1"/>
  <c r="AU163" i="15" s="1"/>
  <c r="AV163" i="15" s="1"/>
  <c r="AH248" i="15"/>
  <c r="AT248" i="15" s="1"/>
  <c r="AU248" i="15" s="1"/>
  <c r="AV248" i="15" s="1"/>
  <c r="AH256" i="15"/>
  <c r="AF261" i="15"/>
  <c r="AH23" i="15"/>
  <c r="AF35" i="15"/>
  <c r="AT35" i="15" s="1"/>
  <c r="AU35" i="15" s="1"/>
  <c r="AV35" i="15" s="1"/>
  <c r="AF56" i="15"/>
  <c r="AF60" i="15"/>
  <c r="AF64" i="15"/>
  <c r="AF75" i="15"/>
  <c r="AF113" i="15"/>
  <c r="AF173" i="15"/>
  <c r="AF181" i="15"/>
  <c r="AH201" i="15"/>
  <c r="AF265" i="15"/>
  <c r="AH8" i="15"/>
  <c r="AH11" i="15"/>
  <c r="AH15" i="15"/>
  <c r="AT15" i="15" s="1"/>
  <c r="AU15" i="15" s="1"/>
  <c r="AV15" i="15" s="1"/>
  <c r="AH16" i="15"/>
  <c r="AJ21" i="15"/>
  <c r="AJ23" i="15"/>
  <c r="AT23" i="15" s="1"/>
  <c r="AU23" i="15" s="1"/>
  <c r="AV23" i="15" s="1"/>
  <c r="AJ25" i="15"/>
  <c r="AT25" i="15" s="1"/>
  <c r="AU25" i="15" s="1"/>
  <c r="AV25" i="15" s="1"/>
  <c r="AJ27" i="15"/>
  <c r="AF28" i="15"/>
  <c r="AJ29" i="15"/>
  <c r="AT29" i="15" s="1"/>
  <c r="AU29" i="15" s="1"/>
  <c r="AV29" i="15" s="1"/>
  <c r="AF30" i="15"/>
  <c r="AH35" i="15"/>
  <c r="AH37" i="15"/>
  <c r="AH39" i="15"/>
  <c r="AT39" i="15" s="1"/>
  <c r="AU39" i="15" s="1"/>
  <c r="AV39" i="15" s="1"/>
  <c r="AH41" i="15"/>
  <c r="AT41" i="15" s="1"/>
  <c r="AU41" i="15" s="1"/>
  <c r="AV41" i="15" s="1"/>
  <c r="AH47" i="15"/>
  <c r="AH56" i="15"/>
  <c r="AH60" i="15"/>
  <c r="AT60" i="15" s="1"/>
  <c r="AU60" i="15" s="1"/>
  <c r="AV60" i="15" s="1"/>
  <c r="AH62" i="15"/>
  <c r="AT62" i="15" s="1"/>
  <c r="AU62" i="15" s="1"/>
  <c r="AV62" i="15" s="1"/>
  <c r="AH64" i="15"/>
  <c r="AH67" i="15"/>
  <c r="AH72" i="15"/>
  <c r="AH75" i="15"/>
  <c r="AT75" i="15" s="1"/>
  <c r="AU75" i="15" s="1"/>
  <c r="AV75" i="15" s="1"/>
  <c r="AF82" i="15"/>
  <c r="AF117" i="15"/>
  <c r="AF131" i="15"/>
  <c r="AT131" i="15" s="1"/>
  <c r="AU131" i="15" s="1"/>
  <c r="AV131" i="15" s="1"/>
  <c r="AH146" i="15"/>
  <c r="AF177" i="15"/>
  <c r="AF185" i="15"/>
  <c r="AH244" i="15"/>
  <c r="AF252" i="15"/>
  <c r="AT252" i="15" s="1"/>
  <c r="AU252" i="15" s="1"/>
  <c r="AV252" i="15" s="1"/>
  <c r="AJ252" i="15"/>
  <c r="AH252" i="15"/>
  <c r="AT61" i="15"/>
  <c r="AU61" i="15" s="1"/>
  <c r="AV61" i="15" s="1"/>
  <c r="AH77" i="15"/>
  <c r="AH99" i="15"/>
  <c r="AF109" i="15"/>
  <c r="AH154" i="15"/>
  <c r="AH163" i="15"/>
  <c r="AF193" i="15"/>
  <c r="AF11" i="15"/>
  <c r="AF15" i="15"/>
  <c r="AH21" i="15"/>
  <c r="AT21" i="15" s="1"/>
  <c r="AU21" i="15" s="1"/>
  <c r="AV21" i="15" s="1"/>
  <c r="AH25" i="15"/>
  <c r="AH29" i="15"/>
  <c r="AF37" i="15"/>
  <c r="AT37" i="15" s="1"/>
  <c r="AU37" i="15" s="1"/>
  <c r="AV37" i="15" s="1"/>
  <c r="AF41" i="15"/>
  <c r="AF62" i="15"/>
  <c r="AH70" i="15"/>
  <c r="AH12" i="15"/>
  <c r="AT12" i="15" s="1"/>
  <c r="AU12" i="15" s="1"/>
  <c r="AV12" i="15" s="1"/>
  <c r="AH20" i="15"/>
  <c r="AT20" i="15" s="1"/>
  <c r="AU20" i="15" s="1"/>
  <c r="AV20" i="15" s="1"/>
  <c r="AH22" i="15"/>
  <c r="AH24" i="15"/>
  <c r="AH26" i="15"/>
  <c r="AH30" i="15"/>
  <c r="AT30" i="15" s="1"/>
  <c r="AU30" i="15" s="1"/>
  <c r="AV30" i="15" s="1"/>
  <c r="AH42" i="15"/>
  <c r="AH45" i="15"/>
  <c r="AH48" i="15"/>
  <c r="AH49" i="15"/>
  <c r="AH50" i="15"/>
  <c r="AH51" i="15"/>
  <c r="AH52" i="15"/>
  <c r="AH53" i="15"/>
  <c r="AH54" i="15"/>
  <c r="AJ58" i="15"/>
  <c r="AF65" i="15"/>
  <c r="AH68" i="15"/>
  <c r="AH82" i="15"/>
  <c r="AF105" i="15"/>
  <c r="AH125" i="15"/>
  <c r="AJ125" i="15"/>
  <c r="AF135" i="15"/>
  <c r="AF189" i="15"/>
  <c r="AF268" i="15"/>
  <c r="AJ268" i="15"/>
  <c r="AT268" i="15" s="1"/>
  <c r="AU268" i="15" s="1"/>
  <c r="AV268" i="15" s="1"/>
  <c r="AH268" i="15"/>
  <c r="AH79" i="15"/>
  <c r="AJ86" i="15"/>
  <c r="AH93" i="15"/>
  <c r="AF94" i="15"/>
  <c r="AH105" i="15"/>
  <c r="AF106" i="15"/>
  <c r="AH109" i="15"/>
  <c r="AT109" i="15" s="1"/>
  <c r="AU109" i="15" s="1"/>
  <c r="AV109" i="15" s="1"/>
  <c r="AF110" i="15"/>
  <c r="AH113" i="15"/>
  <c r="AF114" i="15"/>
  <c r="AH117" i="15"/>
  <c r="AT117" i="15" s="1"/>
  <c r="AU117" i="15" s="1"/>
  <c r="AV117" i="15" s="1"/>
  <c r="AF128" i="15"/>
  <c r="AH131" i="15"/>
  <c r="AF132" i="15"/>
  <c r="AH135" i="15"/>
  <c r="AT135" i="15" s="1"/>
  <c r="AU135" i="15" s="1"/>
  <c r="AV135" i="15" s="1"/>
  <c r="AF136" i="15"/>
  <c r="AJ138" i="15"/>
  <c r="AF139" i="15"/>
  <c r="AJ140" i="15"/>
  <c r="AT140" i="15" s="1"/>
  <c r="AU140" i="15" s="1"/>
  <c r="AV140" i="15" s="1"/>
  <c r="AF141" i="15"/>
  <c r="AJ142" i="15"/>
  <c r="AF143" i="15"/>
  <c r="AF159" i="15"/>
  <c r="AT159" i="15" s="1"/>
  <c r="AU159" i="15" s="1"/>
  <c r="AV159" i="15" s="1"/>
  <c r="AH164" i="15"/>
  <c r="AH167" i="15"/>
  <c r="AH173" i="15"/>
  <c r="AF174" i="15"/>
  <c r="AT174" i="15" s="1"/>
  <c r="AU174" i="15" s="1"/>
  <c r="AV174" i="15" s="1"/>
  <c r="AH177" i="15"/>
  <c r="AH178" i="15"/>
  <c r="AH179" i="15"/>
  <c r="AT179" i="15" s="1"/>
  <c r="AU179" i="15" s="1"/>
  <c r="AV179" i="15" s="1"/>
  <c r="AH181" i="15"/>
  <c r="AF182" i="15"/>
  <c r="AF186" i="15"/>
  <c r="AF190" i="15"/>
  <c r="AH193" i="15"/>
  <c r="AT193" i="15" s="1"/>
  <c r="AU193" i="15" s="1"/>
  <c r="AV193" i="15" s="1"/>
  <c r="AF194" i="15"/>
  <c r="AF197" i="15"/>
  <c r="AH209" i="15"/>
  <c r="AF209" i="15"/>
  <c r="AT209" i="15" s="1"/>
  <c r="AU209" i="15" s="1"/>
  <c r="AV209" i="15" s="1"/>
  <c r="AF211" i="15"/>
  <c r="AJ213" i="15"/>
  <c r="AF214" i="15"/>
  <c r="AJ215" i="15"/>
  <c r="AF216" i="15"/>
  <c r="AJ217" i="15"/>
  <c r="AF218" i="15"/>
  <c r="AJ219" i="15"/>
  <c r="AT219" i="15" s="1"/>
  <c r="AU219" i="15" s="1"/>
  <c r="AV219" i="15" s="1"/>
  <c r="AF220" i="15"/>
  <c r="AJ221" i="15"/>
  <c r="AF222" i="15"/>
  <c r="AF224" i="15"/>
  <c r="AT224" i="15" s="1"/>
  <c r="AU224" i="15" s="1"/>
  <c r="AV224" i="15" s="1"/>
  <c r="AF226" i="15"/>
  <c r="AF228" i="15"/>
  <c r="AJ229" i="15"/>
  <c r="AJ232" i="15"/>
  <c r="AF233" i="15"/>
  <c r="AH245" i="15"/>
  <c r="AH249" i="15"/>
  <c r="AH253" i="15"/>
  <c r="AT253" i="15" s="1"/>
  <c r="AU253" i="15" s="1"/>
  <c r="AV253" i="15" s="1"/>
  <c r="AF258" i="15"/>
  <c r="AF262" i="15"/>
  <c r="AF266" i="15"/>
  <c r="AH270" i="15"/>
  <c r="AF103" i="15"/>
  <c r="AF107" i="15"/>
  <c r="AF111" i="15"/>
  <c r="AF115" i="15"/>
  <c r="AF129" i="15"/>
  <c r="AF133" i="15"/>
  <c r="AF137" i="15"/>
  <c r="AH144" i="15"/>
  <c r="AH160" i="15"/>
  <c r="AH161" i="15"/>
  <c r="AH165" i="15"/>
  <c r="AF171" i="15"/>
  <c r="AF175" i="15"/>
  <c r="AF183" i="15"/>
  <c r="AF187" i="15"/>
  <c r="AF191" i="15"/>
  <c r="AH214" i="15"/>
  <c r="AH216" i="15"/>
  <c r="AH218" i="15"/>
  <c r="AT218" i="15" s="1"/>
  <c r="AU218" i="15" s="1"/>
  <c r="AV218" i="15" s="1"/>
  <c r="AH220" i="15"/>
  <c r="AT220" i="15" s="1"/>
  <c r="AU220" i="15" s="1"/>
  <c r="AV220" i="15" s="1"/>
  <c r="AH222" i="15"/>
  <c r="AH230" i="15"/>
  <c r="AH233" i="15"/>
  <c r="AJ245" i="15"/>
  <c r="AT245" i="15" s="1"/>
  <c r="AU245" i="15" s="1"/>
  <c r="AV245" i="15" s="1"/>
  <c r="AH246" i="15"/>
  <c r="AF250" i="15"/>
  <c r="AH254" i="15"/>
  <c r="AF259" i="15"/>
  <c r="AF263" i="15"/>
  <c r="AH273" i="15"/>
  <c r="AH103" i="15"/>
  <c r="AF104" i="15"/>
  <c r="AT104" i="15" s="1"/>
  <c r="AU104" i="15" s="1"/>
  <c r="AV104" i="15" s="1"/>
  <c r="AH107" i="15"/>
  <c r="AF108" i="15"/>
  <c r="AH111" i="15"/>
  <c r="AF112" i="15"/>
  <c r="AT112" i="15" s="1"/>
  <c r="AU112" i="15" s="1"/>
  <c r="AV112" i="15" s="1"/>
  <c r="AH115" i="15"/>
  <c r="AF116" i="15"/>
  <c r="AJ119" i="15"/>
  <c r="AJ123" i="15"/>
  <c r="AT123" i="15" s="1"/>
  <c r="AU123" i="15" s="1"/>
  <c r="AV123" i="15" s="1"/>
  <c r="AH127" i="15"/>
  <c r="AH129" i="15"/>
  <c r="AF130" i="15"/>
  <c r="AT130" i="15" s="1"/>
  <c r="AU130" i="15" s="1"/>
  <c r="AV130" i="15" s="1"/>
  <c r="AH133" i="15"/>
  <c r="AF134" i="15"/>
  <c r="AH137" i="15"/>
  <c r="AH158" i="15"/>
  <c r="AT158" i="15" s="1"/>
  <c r="AU158" i="15" s="1"/>
  <c r="AV158" i="15" s="1"/>
  <c r="AJ161" i="15"/>
  <c r="AH162" i="15"/>
  <c r="AJ165" i="15"/>
  <c r="AF166" i="15"/>
  <c r="AH171" i="15"/>
  <c r="AT171" i="15" s="1"/>
  <c r="AU171" i="15" s="1"/>
  <c r="AV171" i="15" s="1"/>
  <c r="AF172" i="15"/>
  <c r="AH175" i="15"/>
  <c r="AF176" i="15"/>
  <c r="AF180" i="15"/>
  <c r="AT180" i="15" s="1"/>
  <c r="AU180" i="15" s="1"/>
  <c r="AV180" i="15" s="1"/>
  <c r="AH183" i="15"/>
  <c r="AF184" i="15"/>
  <c r="AF188" i="15"/>
  <c r="AF192" i="15"/>
  <c r="AJ209" i="15"/>
  <c r="AH210" i="15"/>
  <c r="AF210" i="15"/>
  <c r="AT210" i="15" s="1"/>
  <c r="AU210" i="15" s="1"/>
  <c r="AV210" i="15" s="1"/>
  <c r="AH223" i="15"/>
  <c r="AF223" i="15"/>
  <c r="AJ224" i="15"/>
  <c r="AH225" i="15"/>
  <c r="AF225" i="15"/>
  <c r="AT225" i="15" s="1"/>
  <c r="AU225" i="15" s="1"/>
  <c r="AV225" i="15" s="1"/>
  <c r="AJ226" i="15"/>
  <c r="AH227" i="15"/>
  <c r="AF227" i="15"/>
  <c r="AT227" i="15" s="1"/>
  <c r="AU227" i="15" s="1"/>
  <c r="AV227" i="15" s="1"/>
  <c r="AJ228" i="15"/>
  <c r="AT228" i="15" s="1"/>
  <c r="AU228" i="15" s="1"/>
  <c r="AV228" i="15" s="1"/>
  <c r="AF234" i="15"/>
  <c r="AF238" i="15"/>
  <c r="AH247" i="15"/>
  <c r="AJ254" i="15"/>
  <c r="AH255" i="15"/>
  <c r="AF260" i="15"/>
  <c r="AF264" i="15"/>
  <c r="AF267" i="15"/>
  <c r="AJ273" i="15"/>
  <c r="AF274" i="15"/>
  <c r="X10" i="15"/>
  <c r="AQ10" i="15" s="1"/>
  <c r="AR10" i="15" s="1"/>
  <c r="AT79" i="15"/>
  <c r="AU79" i="15" s="1"/>
  <c r="AV79" i="15" s="1"/>
  <c r="W12" i="15"/>
  <c r="W13" i="15" s="1"/>
  <c r="W14" i="15" s="1"/>
  <c r="W15" i="15" s="1"/>
  <c r="X11" i="15"/>
  <c r="AQ11" i="15" s="1"/>
  <c r="AT11" i="15"/>
  <c r="AU11" i="15" s="1"/>
  <c r="AV11" i="15" s="1"/>
  <c r="AH9" i="15"/>
  <c r="AH14" i="15"/>
  <c r="AT57" i="15"/>
  <c r="AU57" i="15" s="1"/>
  <c r="AV57" i="15" s="1"/>
  <c r="AF78" i="15"/>
  <c r="AJ78" i="15"/>
  <c r="AF81" i="15"/>
  <c r="AJ81" i="15"/>
  <c r="AT98" i="15"/>
  <c r="AU98" i="15" s="1"/>
  <c r="AV98" i="15" s="1"/>
  <c r="T275" i="15"/>
  <c r="AJ9" i="15"/>
  <c r="AJ10" i="15"/>
  <c r="AJ13" i="15"/>
  <c r="AJ14" i="15"/>
  <c r="AT14" i="15" s="1"/>
  <c r="AU14" i="15" s="1"/>
  <c r="AV14" i="15" s="1"/>
  <c r="AT27" i="15"/>
  <c r="AU27" i="15" s="1"/>
  <c r="AV27" i="15" s="1"/>
  <c r="AF31" i="15"/>
  <c r="AJ31" i="15"/>
  <c r="AT31" i="15" s="1"/>
  <c r="AU31" i="15" s="1"/>
  <c r="AV31" i="15" s="1"/>
  <c r="AF38" i="15"/>
  <c r="AT38" i="15" s="1"/>
  <c r="AU38" i="15" s="1"/>
  <c r="AV38" i="15" s="1"/>
  <c r="AT40" i="15"/>
  <c r="AU40" i="15" s="1"/>
  <c r="AV40" i="15" s="1"/>
  <c r="AT53" i="15"/>
  <c r="AU53" i="15" s="1"/>
  <c r="AV53" i="15" s="1"/>
  <c r="AH81" i="15"/>
  <c r="AF148" i="15"/>
  <c r="AJ148" i="15"/>
  <c r="AT148" i="15" s="1"/>
  <c r="AU148" i="15" s="1"/>
  <c r="AV148" i="15" s="1"/>
  <c r="AH148" i="15"/>
  <c r="AF156" i="15"/>
  <c r="AJ156" i="15"/>
  <c r="AT156" i="15" s="1"/>
  <c r="AU156" i="15" s="1"/>
  <c r="AV156" i="15" s="1"/>
  <c r="AH156" i="15"/>
  <c r="AF33" i="15"/>
  <c r="X9" i="15"/>
  <c r="AQ9" i="15" s="1"/>
  <c r="AF10" i="15"/>
  <c r="AF18" i="15"/>
  <c r="AT18" i="15" s="1"/>
  <c r="AU18" i="15" s="1"/>
  <c r="AV18" i="15" s="1"/>
  <c r="AF19" i="15"/>
  <c r="AT19" i="15" s="1"/>
  <c r="AU19" i="15" s="1"/>
  <c r="AV19" i="15" s="1"/>
  <c r="AT45" i="15"/>
  <c r="AU45" i="15" s="1"/>
  <c r="AV45" i="15" s="1"/>
  <c r="AT56" i="15"/>
  <c r="AU56" i="15" s="1"/>
  <c r="AV56" i="15" s="1"/>
  <c r="AT64" i="15"/>
  <c r="AU64" i="15" s="1"/>
  <c r="AV64" i="15" s="1"/>
  <c r="AF71" i="15"/>
  <c r="AJ71" i="15"/>
  <c r="AH71" i="15"/>
  <c r="AF74" i="15"/>
  <c r="AJ74" i="15"/>
  <c r="AJ76" i="15"/>
  <c r="AH76" i="15"/>
  <c r="AF76" i="15"/>
  <c r="AT127" i="15"/>
  <c r="AU127" i="15" s="1"/>
  <c r="AV127" i="15" s="1"/>
  <c r="AH10" i="15"/>
  <c r="AH13" i="15"/>
  <c r="AT59" i="15"/>
  <c r="AU59" i="15" s="1"/>
  <c r="AV59" i="15" s="1"/>
  <c r="AT63" i="15"/>
  <c r="AU63" i="15" s="1"/>
  <c r="AV63" i="15" s="1"/>
  <c r="AT67" i="15"/>
  <c r="AU67" i="15" s="1"/>
  <c r="AV67" i="15" s="1"/>
  <c r="AT71" i="15"/>
  <c r="AU71" i="15" s="1"/>
  <c r="AV71" i="15" s="1"/>
  <c r="AH78" i="15"/>
  <c r="AT81" i="15"/>
  <c r="AU81" i="15" s="1"/>
  <c r="AV81" i="15" s="1"/>
  <c r="AT82" i="15"/>
  <c r="AU82" i="15" s="1"/>
  <c r="AV82" i="15" s="1"/>
  <c r="AF16" i="15"/>
  <c r="AJ16" i="15"/>
  <c r="AF17" i="15"/>
  <c r="AT17" i="15" s="1"/>
  <c r="AU17" i="15" s="1"/>
  <c r="AV17" i="15" s="1"/>
  <c r="AH33" i="15"/>
  <c r="AT34" i="15"/>
  <c r="AU34" i="15" s="1"/>
  <c r="AV34" i="15" s="1"/>
  <c r="AT36" i="15"/>
  <c r="AU36" i="15" s="1"/>
  <c r="AV36" i="15" s="1"/>
  <c r="X8" i="15"/>
  <c r="AF8" i="15"/>
  <c r="AT8" i="15" s="1"/>
  <c r="AT22" i="15"/>
  <c r="AU22" i="15" s="1"/>
  <c r="AV22" i="15" s="1"/>
  <c r="AT24" i="15"/>
  <c r="AU24" i="15" s="1"/>
  <c r="AV24" i="15" s="1"/>
  <c r="AT26" i="15"/>
  <c r="AU26" i="15" s="1"/>
  <c r="AV26" i="15" s="1"/>
  <c r="AT28" i="15"/>
  <c r="AU28" i="15" s="1"/>
  <c r="AV28" i="15" s="1"/>
  <c r="AF32" i="15"/>
  <c r="AJ32" i="15"/>
  <c r="AT32" i="15" s="1"/>
  <c r="AU32" i="15" s="1"/>
  <c r="AV32" i="15" s="1"/>
  <c r="AJ33" i="15"/>
  <c r="AF44" i="15"/>
  <c r="AJ44" i="15"/>
  <c r="AT46" i="15"/>
  <c r="AU46" i="15" s="1"/>
  <c r="AV46" i="15" s="1"/>
  <c r="AF55" i="15"/>
  <c r="AJ55" i="15"/>
  <c r="AT55" i="15" s="1"/>
  <c r="AU55" i="15" s="1"/>
  <c r="AV55" i="15" s="1"/>
  <c r="AT65" i="15"/>
  <c r="AU65" i="15" s="1"/>
  <c r="AV65" i="15" s="1"/>
  <c r="AF66" i="15"/>
  <c r="AJ66" i="15"/>
  <c r="AH74" i="15"/>
  <c r="AF83" i="15"/>
  <c r="AJ83" i="15"/>
  <c r="AH83" i="15"/>
  <c r="AF152" i="15"/>
  <c r="AJ152" i="15"/>
  <c r="AH152" i="15"/>
  <c r="AT197" i="15"/>
  <c r="AU197" i="15" s="1"/>
  <c r="AV197" i="15" s="1"/>
  <c r="AF70" i="15"/>
  <c r="AT70" i="15" s="1"/>
  <c r="AU70" i="15" s="1"/>
  <c r="AV70" i="15" s="1"/>
  <c r="AF77" i="15"/>
  <c r="AT92" i="15"/>
  <c r="AU92" i="15" s="1"/>
  <c r="AV92" i="15" s="1"/>
  <c r="AF93" i="15"/>
  <c r="AJ93" i="15"/>
  <c r="AT93" i="15" s="1"/>
  <c r="AU93" i="15" s="1"/>
  <c r="AV93" i="15" s="1"/>
  <c r="AF118" i="15"/>
  <c r="AJ118" i="15"/>
  <c r="AT128" i="15"/>
  <c r="AU128" i="15" s="1"/>
  <c r="AV128" i="15" s="1"/>
  <c r="AT129" i="15"/>
  <c r="AU129" i="15" s="1"/>
  <c r="AV129" i="15" s="1"/>
  <c r="AT132" i="15"/>
  <c r="AU132" i="15" s="1"/>
  <c r="AV132" i="15" s="1"/>
  <c r="AT133" i="15"/>
  <c r="AU133" i="15" s="1"/>
  <c r="AV133" i="15" s="1"/>
  <c r="AT134" i="15"/>
  <c r="AU134" i="15" s="1"/>
  <c r="AV134" i="15" s="1"/>
  <c r="AT136" i="15"/>
  <c r="AU136" i="15" s="1"/>
  <c r="AV136" i="15" s="1"/>
  <c r="AT137" i="15"/>
  <c r="AU137" i="15" s="1"/>
  <c r="AV137" i="15" s="1"/>
  <c r="AT167" i="15"/>
  <c r="AU167" i="15" s="1"/>
  <c r="AV167" i="15" s="1"/>
  <c r="AJ42" i="15"/>
  <c r="AT42" i="15" s="1"/>
  <c r="AU42" i="15" s="1"/>
  <c r="AV42" i="15" s="1"/>
  <c r="AJ43" i="15"/>
  <c r="AJ47" i="15"/>
  <c r="AT47" i="15" s="1"/>
  <c r="AU47" i="15" s="1"/>
  <c r="AV47" i="15" s="1"/>
  <c r="AJ48" i="15"/>
  <c r="AJ49" i="15"/>
  <c r="AJ50" i="15"/>
  <c r="AT50" i="15" s="1"/>
  <c r="AU50" i="15" s="1"/>
  <c r="AV50" i="15" s="1"/>
  <c r="AJ51" i="15"/>
  <c r="AT51" i="15" s="1"/>
  <c r="AU51" i="15" s="1"/>
  <c r="AV51" i="15" s="1"/>
  <c r="AJ52" i="15"/>
  <c r="AJ53" i="15"/>
  <c r="AJ54" i="15"/>
  <c r="AT54" i="15" s="1"/>
  <c r="AU54" i="15" s="1"/>
  <c r="AV54" i="15" s="1"/>
  <c r="AJ68" i="15"/>
  <c r="AT68" i="15" s="1"/>
  <c r="AU68" i="15" s="1"/>
  <c r="AV68" i="15" s="1"/>
  <c r="AF69" i="15"/>
  <c r="AT69" i="15" s="1"/>
  <c r="AU69" i="15" s="1"/>
  <c r="AV69" i="15" s="1"/>
  <c r="AF73" i="15"/>
  <c r="AT73" i="15" s="1"/>
  <c r="AU73" i="15" s="1"/>
  <c r="AV73" i="15" s="1"/>
  <c r="AF80" i="15"/>
  <c r="AT80" i="15" s="1"/>
  <c r="AU80" i="15" s="1"/>
  <c r="AV80" i="15" s="1"/>
  <c r="AT86" i="15"/>
  <c r="AU86" i="15" s="1"/>
  <c r="AV86" i="15" s="1"/>
  <c r="AF87" i="15"/>
  <c r="AJ87" i="15"/>
  <c r="AF88" i="15"/>
  <c r="AT88" i="15" s="1"/>
  <c r="AU88" i="15" s="1"/>
  <c r="AV88" i="15" s="1"/>
  <c r="AF89" i="15"/>
  <c r="AT89" i="15" s="1"/>
  <c r="AU89" i="15" s="1"/>
  <c r="AV89" i="15" s="1"/>
  <c r="AF90" i="15"/>
  <c r="AT90" i="15" s="1"/>
  <c r="AU90" i="15" s="1"/>
  <c r="AV90" i="15" s="1"/>
  <c r="AF91" i="15"/>
  <c r="AT91" i="15" s="1"/>
  <c r="AU91" i="15" s="1"/>
  <c r="AV91" i="15" s="1"/>
  <c r="AT102" i="15"/>
  <c r="AU102" i="15" s="1"/>
  <c r="AV102" i="15" s="1"/>
  <c r="AT103" i="15"/>
  <c r="AU103" i="15" s="1"/>
  <c r="AV103" i="15" s="1"/>
  <c r="AT105" i="15"/>
  <c r="AU105" i="15" s="1"/>
  <c r="AV105" i="15" s="1"/>
  <c r="AT106" i="15"/>
  <c r="AU106" i="15" s="1"/>
  <c r="AV106" i="15" s="1"/>
  <c r="AT107" i="15"/>
  <c r="AU107" i="15" s="1"/>
  <c r="AV107" i="15" s="1"/>
  <c r="AT108" i="15"/>
  <c r="AU108" i="15" s="1"/>
  <c r="AV108" i="15" s="1"/>
  <c r="AT110" i="15"/>
  <c r="AU110" i="15" s="1"/>
  <c r="AV110" i="15" s="1"/>
  <c r="AT111" i="15"/>
  <c r="AU111" i="15" s="1"/>
  <c r="AV111" i="15" s="1"/>
  <c r="AT113" i="15"/>
  <c r="AU113" i="15" s="1"/>
  <c r="AV113" i="15" s="1"/>
  <c r="AT114" i="15"/>
  <c r="AU114" i="15" s="1"/>
  <c r="AV114" i="15" s="1"/>
  <c r="AT115" i="15"/>
  <c r="AU115" i="15" s="1"/>
  <c r="AV115" i="15" s="1"/>
  <c r="AT116" i="15"/>
  <c r="AU116" i="15" s="1"/>
  <c r="AV116" i="15" s="1"/>
  <c r="AH118" i="15"/>
  <c r="AT118" i="15" s="1"/>
  <c r="AU118" i="15" s="1"/>
  <c r="AV118" i="15" s="1"/>
  <c r="AF72" i="15"/>
  <c r="AT72" i="15" s="1"/>
  <c r="AU72" i="15" s="1"/>
  <c r="AV72" i="15" s="1"/>
  <c r="AF79" i="15"/>
  <c r="AF84" i="15"/>
  <c r="AT84" i="15" s="1"/>
  <c r="AU84" i="15" s="1"/>
  <c r="AV84" i="15" s="1"/>
  <c r="AF85" i="15"/>
  <c r="AT85" i="15" s="1"/>
  <c r="AU85" i="15" s="1"/>
  <c r="AV85" i="15" s="1"/>
  <c r="AT94" i="15"/>
  <c r="AU94" i="15" s="1"/>
  <c r="AV94" i="15" s="1"/>
  <c r="AF95" i="15"/>
  <c r="AJ95" i="15"/>
  <c r="AF96" i="15"/>
  <c r="AT96" i="15" s="1"/>
  <c r="AU96" i="15" s="1"/>
  <c r="AV96" i="15" s="1"/>
  <c r="AF97" i="15"/>
  <c r="AT97" i="15" s="1"/>
  <c r="AU97" i="15" s="1"/>
  <c r="AV97" i="15" s="1"/>
  <c r="AF98" i="15"/>
  <c r="AF99" i="15"/>
  <c r="AT99" i="15" s="1"/>
  <c r="AU99" i="15" s="1"/>
  <c r="AV99" i="15" s="1"/>
  <c r="AF100" i="15"/>
  <c r="AT100" i="15" s="1"/>
  <c r="AU100" i="15" s="1"/>
  <c r="AV100" i="15" s="1"/>
  <c r="AF101" i="15"/>
  <c r="AT101" i="15" s="1"/>
  <c r="AU101" i="15" s="1"/>
  <c r="AV101" i="15" s="1"/>
  <c r="AT152" i="15"/>
  <c r="AU152" i="15" s="1"/>
  <c r="AV152" i="15" s="1"/>
  <c r="AT169" i="15"/>
  <c r="AU169" i="15" s="1"/>
  <c r="AV169" i="15" s="1"/>
  <c r="AF119" i="15"/>
  <c r="AT119" i="15" s="1"/>
  <c r="AU119" i="15" s="1"/>
  <c r="AV119" i="15" s="1"/>
  <c r="AF120" i="15"/>
  <c r="AT120" i="15" s="1"/>
  <c r="AU120" i="15" s="1"/>
  <c r="AV120" i="15" s="1"/>
  <c r="AF121" i="15"/>
  <c r="AF122" i="15"/>
  <c r="AT122" i="15" s="1"/>
  <c r="AU122" i="15" s="1"/>
  <c r="AV122" i="15" s="1"/>
  <c r="AF123" i="15"/>
  <c r="AF124" i="15"/>
  <c r="AT124" i="15" s="1"/>
  <c r="AU124" i="15" s="1"/>
  <c r="AV124" i="15" s="1"/>
  <c r="AF125" i="15"/>
  <c r="AF126" i="15"/>
  <c r="AT126" i="15" s="1"/>
  <c r="AU126" i="15" s="1"/>
  <c r="AV126" i="15" s="1"/>
  <c r="AT139" i="15"/>
  <c r="AU139" i="15" s="1"/>
  <c r="AV139" i="15" s="1"/>
  <c r="AT141" i="15"/>
  <c r="AU141" i="15" s="1"/>
  <c r="AV141" i="15" s="1"/>
  <c r="AF147" i="15"/>
  <c r="AJ147" i="15"/>
  <c r="AT147" i="15" s="1"/>
  <c r="AU147" i="15" s="1"/>
  <c r="AV147" i="15" s="1"/>
  <c r="AF151" i="15"/>
  <c r="AJ151" i="15"/>
  <c r="AF155" i="15"/>
  <c r="AJ155" i="15"/>
  <c r="AT166" i="15"/>
  <c r="AU166" i="15" s="1"/>
  <c r="AV166" i="15" s="1"/>
  <c r="AT173" i="15"/>
  <c r="AU173" i="15" s="1"/>
  <c r="AV173" i="15" s="1"/>
  <c r="AT177" i="15"/>
  <c r="AU177" i="15" s="1"/>
  <c r="AV177" i="15" s="1"/>
  <c r="AF146" i="15"/>
  <c r="AJ146" i="15"/>
  <c r="AT146" i="15" s="1"/>
  <c r="AU146" i="15" s="1"/>
  <c r="AV146" i="15" s="1"/>
  <c r="AH147" i="15"/>
  <c r="AF150" i="15"/>
  <c r="AJ150" i="15"/>
  <c r="AT150" i="15" s="1"/>
  <c r="AU150" i="15" s="1"/>
  <c r="AV150" i="15" s="1"/>
  <c r="AH151" i="15"/>
  <c r="AF154" i="15"/>
  <c r="AJ154" i="15"/>
  <c r="AH155" i="15"/>
  <c r="AT181" i="15"/>
  <c r="AU181" i="15" s="1"/>
  <c r="AV181" i="15" s="1"/>
  <c r="AF204" i="15"/>
  <c r="AJ204" i="15"/>
  <c r="AH204" i="15"/>
  <c r="AT204" i="15" s="1"/>
  <c r="AU204" i="15" s="1"/>
  <c r="AV204" i="15" s="1"/>
  <c r="AT238" i="15"/>
  <c r="AU238" i="15" s="1"/>
  <c r="AV238" i="15" s="1"/>
  <c r="AT138" i="15"/>
  <c r="AU138" i="15" s="1"/>
  <c r="AV138" i="15" s="1"/>
  <c r="AT142" i="15"/>
  <c r="AU142" i="15" s="1"/>
  <c r="AV142" i="15" s="1"/>
  <c r="AT143" i="15"/>
  <c r="AU143" i="15" s="1"/>
  <c r="AV143" i="15" s="1"/>
  <c r="AF145" i="15"/>
  <c r="AJ145" i="15"/>
  <c r="AT145" i="15" s="1"/>
  <c r="AU145" i="15" s="1"/>
  <c r="AV145" i="15" s="1"/>
  <c r="AF149" i="15"/>
  <c r="AJ149" i="15"/>
  <c r="AF153" i="15"/>
  <c r="AJ153" i="15"/>
  <c r="AF157" i="15"/>
  <c r="AJ157" i="15"/>
  <c r="AT194" i="15"/>
  <c r="AU194" i="15" s="1"/>
  <c r="AV194" i="15" s="1"/>
  <c r="AT161" i="15"/>
  <c r="AU161" i="15" s="1"/>
  <c r="AV161" i="15" s="1"/>
  <c r="AT162" i="15"/>
  <c r="AU162" i="15" s="1"/>
  <c r="AV162" i="15" s="1"/>
  <c r="AT164" i="15"/>
  <c r="AU164" i="15" s="1"/>
  <c r="AV164" i="15" s="1"/>
  <c r="AT165" i="15"/>
  <c r="AU165" i="15" s="1"/>
  <c r="AV165" i="15" s="1"/>
  <c r="AT182" i="15"/>
  <c r="AU182" i="15" s="1"/>
  <c r="AV182" i="15" s="1"/>
  <c r="AT190" i="15"/>
  <c r="AU190" i="15" s="1"/>
  <c r="AV190" i="15" s="1"/>
  <c r="AF195" i="15"/>
  <c r="AJ195" i="15"/>
  <c r="AT195" i="15" s="1"/>
  <c r="AU195" i="15" s="1"/>
  <c r="AV195" i="15" s="1"/>
  <c r="AT196" i="15"/>
  <c r="AU196" i="15" s="1"/>
  <c r="AV196" i="15" s="1"/>
  <c r="AF202" i="15"/>
  <c r="AJ202" i="15"/>
  <c r="AT202" i="15" s="1"/>
  <c r="AU202" i="15" s="1"/>
  <c r="AV202" i="15" s="1"/>
  <c r="AH202" i="15"/>
  <c r="AJ144" i="15"/>
  <c r="AJ160" i="15"/>
  <c r="AT160" i="15" s="1"/>
  <c r="AU160" i="15" s="1"/>
  <c r="AV160" i="15" s="1"/>
  <c r="AF168" i="15"/>
  <c r="AT168" i="15" s="1"/>
  <c r="AU168" i="15" s="1"/>
  <c r="AV168" i="15" s="1"/>
  <c r="AF169" i="15"/>
  <c r="AF170" i="15"/>
  <c r="AT170" i="15" s="1"/>
  <c r="AU170" i="15" s="1"/>
  <c r="AV170" i="15" s="1"/>
  <c r="AT175" i="15"/>
  <c r="AU175" i="15" s="1"/>
  <c r="AV175" i="15" s="1"/>
  <c r="AT183" i="15"/>
  <c r="AU183" i="15" s="1"/>
  <c r="AV183" i="15" s="1"/>
  <c r="AH195" i="15"/>
  <c r="AF200" i="15"/>
  <c r="AJ200" i="15"/>
  <c r="AH200" i="15"/>
  <c r="AT211" i="15"/>
  <c r="AU211" i="15" s="1"/>
  <c r="AV211" i="15" s="1"/>
  <c r="AT172" i="15"/>
  <c r="AU172" i="15" s="1"/>
  <c r="AV172" i="15" s="1"/>
  <c r="AT176" i="15"/>
  <c r="AU176" i="15" s="1"/>
  <c r="AV176" i="15" s="1"/>
  <c r="AT184" i="15"/>
  <c r="AU184" i="15" s="1"/>
  <c r="AV184" i="15" s="1"/>
  <c r="AT192" i="15"/>
  <c r="AU192" i="15" s="1"/>
  <c r="AV192" i="15" s="1"/>
  <c r="AF198" i="15"/>
  <c r="AJ198" i="15"/>
  <c r="AH198" i="15"/>
  <c r="AT198" i="15" s="1"/>
  <c r="AU198" i="15" s="1"/>
  <c r="AV198" i="15" s="1"/>
  <c r="AF206" i="15"/>
  <c r="AJ206" i="15"/>
  <c r="AH206" i="15"/>
  <c r="AF212" i="15"/>
  <c r="AJ212" i="15"/>
  <c r="AT212" i="15" s="1"/>
  <c r="AU212" i="15" s="1"/>
  <c r="AV212" i="15" s="1"/>
  <c r="AH212" i="15"/>
  <c r="AH208" i="15"/>
  <c r="AT214" i="15"/>
  <c r="AU214" i="15" s="1"/>
  <c r="AV214" i="15" s="1"/>
  <c r="AT216" i="15"/>
  <c r="AU216" i="15" s="1"/>
  <c r="AV216" i="15" s="1"/>
  <c r="AT222" i="15"/>
  <c r="AU222" i="15" s="1"/>
  <c r="AV222" i="15" s="1"/>
  <c r="AT226" i="15"/>
  <c r="AU226" i="15" s="1"/>
  <c r="AV226" i="15" s="1"/>
  <c r="AJ178" i="15"/>
  <c r="AT178" i="15" s="1"/>
  <c r="AU178" i="15" s="1"/>
  <c r="AV178" i="15" s="1"/>
  <c r="AH184" i="15"/>
  <c r="AH185" i="15"/>
  <c r="AT185" i="15" s="1"/>
  <c r="AU185" i="15" s="1"/>
  <c r="AV185" i="15" s="1"/>
  <c r="AH186" i="15"/>
  <c r="AT186" i="15" s="1"/>
  <c r="AU186" i="15" s="1"/>
  <c r="AV186" i="15" s="1"/>
  <c r="AH187" i="15"/>
  <c r="AT187" i="15" s="1"/>
  <c r="AU187" i="15" s="1"/>
  <c r="AV187" i="15" s="1"/>
  <c r="AH188" i="15"/>
  <c r="AT188" i="15" s="1"/>
  <c r="AU188" i="15" s="1"/>
  <c r="AV188" i="15" s="1"/>
  <c r="AH189" i="15"/>
  <c r="AT189" i="15" s="1"/>
  <c r="AU189" i="15" s="1"/>
  <c r="AV189" i="15" s="1"/>
  <c r="AH191" i="15"/>
  <c r="AT191" i="15" s="1"/>
  <c r="AU191" i="15" s="1"/>
  <c r="AV191" i="15" s="1"/>
  <c r="AF199" i="15"/>
  <c r="AJ199" i="15"/>
  <c r="AF201" i="15"/>
  <c r="AJ201" i="15"/>
  <c r="AF203" i="15"/>
  <c r="AJ203" i="15"/>
  <c r="AF205" i="15"/>
  <c r="AJ205" i="15"/>
  <c r="AF207" i="15"/>
  <c r="AJ207" i="15"/>
  <c r="AF231" i="15"/>
  <c r="AJ231" i="15"/>
  <c r="AT232" i="15"/>
  <c r="AU232" i="15" s="1"/>
  <c r="AV232" i="15" s="1"/>
  <c r="AF243" i="15"/>
  <c r="AJ243" i="15"/>
  <c r="AH243" i="15"/>
  <c r="AF208" i="15"/>
  <c r="AT213" i="15"/>
  <c r="AU213" i="15" s="1"/>
  <c r="AV213" i="15" s="1"/>
  <c r="AT215" i="15"/>
  <c r="AU215" i="15" s="1"/>
  <c r="AV215" i="15" s="1"/>
  <c r="AT217" i="15"/>
  <c r="AU217" i="15" s="1"/>
  <c r="AV217" i="15" s="1"/>
  <c r="AT221" i="15"/>
  <c r="AU221" i="15" s="1"/>
  <c r="AV221" i="15" s="1"/>
  <c r="AT223" i="15"/>
  <c r="AU223" i="15" s="1"/>
  <c r="AV223" i="15" s="1"/>
  <c r="AT229" i="15"/>
  <c r="AU229" i="15" s="1"/>
  <c r="AV229" i="15" s="1"/>
  <c r="AH231" i="15"/>
  <c r="AT231" i="15" s="1"/>
  <c r="AU231" i="15" s="1"/>
  <c r="AV231" i="15" s="1"/>
  <c r="AF236" i="15"/>
  <c r="AJ236" i="15"/>
  <c r="AH236" i="15"/>
  <c r="AT236" i="15" s="1"/>
  <c r="AU236" i="15" s="1"/>
  <c r="AV236" i="15" s="1"/>
  <c r="AF239" i="15"/>
  <c r="AJ239" i="15"/>
  <c r="AH239" i="15"/>
  <c r="AF241" i="15"/>
  <c r="AJ241" i="15"/>
  <c r="AH241" i="15"/>
  <c r="AF237" i="15"/>
  <c r="AJ251" i="15"/>
  <c r="AH251" i="15"/>
  <c r="AF251" i="15"/>
  <c r="AJ230" i="15"/>
  <c r="AT230" i="15" s="1"/>
  <c r="AU230" i="15" s="1"/>
  <c r="AV230" i="15" s="1"/>
  <c r="AT233" i="15"/>
  <c r="AU233" i="15" s="1"/>
  <c r="AV233" i="15" s="1"/>
  <c r="AT234" i="15"/>
  <c r="AU234" i="15" s="1"/>
  <c r="AV234" i="15" s="1"/>
  <c r="AF235" i="15"/>
  <c r="AJ235" i="15"/>
  <c r="AF240" i="15"/>
  <c r="AJ240" i="15"/>
  <c r="AF242" i="15"/>
  <c r="AJ242" i="15"/>
  <c r="AF244" i="15"/>
  <c r="AJ244" i="15"/>
  <c r="AT244" i="15" s="1"/>
  <c r="AU244" i="15" s="1"/>
  <c r="AV244" i="15" s="1"/>
  <c r="AH237" i="15"/>
  <c r="AT237" i="15" s="1"/>
  <c r="AU237" i="15" s="1"/>
  <c r="AV237" i="15" s="1"/>
  <c r="AT246" i="15"/>
  <c r="AU246" i="15" s="1"/>
  <c r="AV246" i="15" s="1"/>
  <c r="AT247" i="15"/>
  <c r="AU247" i="15" s="1"/>
  <c r="AV247" i="15" s="1"/>
  <c r="AT249" i="15"/>
  <c r="AU249" i="15" s="1"/>
  <c r="AV249" i="15" s="1"/>
  <c r="AT254" i="15"/>
  <c r="AU254" i="15" s="1"/>
  <c r="AV254" i="15" s="1"/>
  <c r="AH250" i="15"/>
  <c r="AT250" i="15" s="1"/>
  <c r="AU250" i="15" s="1"/>
  <c r="AV250" i="15" s="1"/>
  <c r="AT255" i="15"/>
  <c r="AU255" i="15" s="1"/>
  <c r="AV255" i="15" s="1"/>
  <c r="AF272" i="15"/>
  <c r="AJ272" i="15"/>
  <c r="AH272" i="15"/>
  <c r="AT256" i="15"/>
  <c r="AU256" i="15" s="1"/>
  <c r="AV256" i="15" s="1"/>
  <c r="AF257" i="15"/>
  <c r="AF269" i="15"/>
  <c r="AJ269" i="15"/>
  <c r="AF271" i="15"/>
  <c r="AJ271" i="15"/>
  <c r="AH269" i="15"/>
  <c r="AT269" i="15" s="1"/>
  <c r="AU269" i="15" s="1"/>
  <c r="AV269" i="15" s="1"/>
  <c r="AH271" i="15"/>
  <c r="AT271" i="15" s="1"/>
  <c r="AU271" i="15" s="1"/>
  <c r="AV271" i="15" s="1"/>
  <c r="AT273" i="15"/>
  <c r="AU273" i="15" s="1"/>
  <c r="AV273" i="15" s="1"/>
  <c r="AH257" i="15"/>
  <c r="AT257" i="15" s="1"/>
  <c r="AU257" i="15" s="1"/>
  <c r="AV257" i="15" s="1"/>
  <c r="AT274" i="15"/>
  <c r="AU274" i="15" s="1"/>
  <c r="AV274" i="15" s="1"/>
  <c r="AH258" i="15"/>
  <c r="AT258" i="15" s="1"/>
  <c r="AU258" i="15" s="1"/>
  <c r="AV258" i="15" s="1"/>
  <c r="AH259" i="15"/>
  <c r="AT259" i="15" s="1"/>
  <c r="AU259" i="15" s="1"/>
  <c r="AV259" i="15" s="1"/>
  <c r="AH260" i="15"/>
  <c r="AT260" i="15" s="1"/>
  <c r="AU260" i="15" s="1"/>
  <c r="AV260" i="15" s="1"/>
  <c r="AH261" i="15"/>
  <c r="AT261" i="15" s="1"/>
  <c r="AU261" i="15" s="1"/>
  <c r="AV261" i="15" s="1"/>
  <c r="AH262" i="15"/>
  <c r="AT262" i="15" s="1"/>
  <c r="AU262" i="15" s="1"/>
  <c r="AV262" i="15" s="1"/>
  <c r="AH263" i="15"/>
  <c r="AT263" i="15" s="1"/>
  <c r="AU263" i="15" s="1"/>
  <c r="AV263" i="15" s="1"/>
  <c r="AH264" i="15"/>
  <c r="AT264" i="15" s="1"/>
  <c r="AU264" i="15" s="1"/>
  <c r="AV264" i="15" s="1"/>
  <c r="AH265" i="15"/>
  <c r="AT265" i="15" s="1"/>
  <c r="AU265" i="15" s="1"/>
  <c r="AV265" i="15" s="1"/>
  <c r="AH266" i="15"/>
  <c r="AH267" i="15"/>
  <c r="AJ270" i="15"/>
  <c r="AT270" i="15" s="1"/>
  <c r="AU270" i="15" s="1"/>
  <c r="AV270" i="15" s="1"/>
  <c r="AT43" i="15" l="1"/>
  <c r="AU43" i="15" s="1"/>
  <c r="AV43" i="15" s="1"/>
  <c r="AT13" i="15"/>
  <c r="AU13" i="15" s="1"/>
  <c r="AV13" i="15" s="1"/>
  <c r="AT267" i="15"/>
  <c r="AU267" i="15" s="1"/>
  <c r="AV267" i="15" s="1"/>
  <c r="AT201" i="15"/>
  <c r="AU201" i="15" s="1"/>
  <c r="AV201" i="15" s="1"/>
  <c r="AT155" i="15"/>
  <c r="AU155" i="15" s="1"/>
  <c r="AV155" i="15" s="1"/>
  <c r="AT266" i="15"/>
  <c r="AU266" i="15" s="1"/>
  <c r="AV266" i="15" s="1"/>
  <c r="AT235" i="15"/>
  <c r="AU235" i="15" s="1"/>
  <c r="AV235" i="15" s="1"/>
  <c r="AT208" i="15"/>
  <c r="AU208" i="15" s="1"/>
  <c r="AV208" i="15" s="1"/>
  <c r="AT144" i="15"/>
  <c r="AU144" i="15" s="1"/>
  <c r="AV144" i="15" s="1"/>
  <c r="AT154" i="15"/>
  <c r="AU154" i="15" s="1"/>
  <c r="AV154" i="15" s="1"/>
  <c r="AT125" i="15"/>
  <c r="AU125" i="15" s="1"/>
  <c r="AV125" i="15" s="1"/>
  <c r="AT121" i="15"/>
  <c r="AU121" i="15" s="1"/>
  <c r="AV121" i="15" s="1"/>
  <c r="AT87" i="15"/>
  <c r="AU87" i="15" s="1"/>
  <c r="AV87" i="15" s="1"/>
  <c r="AT49" i="15"/>
  <c r="AU49" i="15" s="1"/>
  <c r="AV49" i="15" s="1"/>
  <c r="AT83" i="15"/>
  <c r="AU83" i="15" s="1"/>
  <c r="AV83" i="15" s="1"/>
  <c r="AT66" i="15"/>
  <c r="AU66" i="15" s="1"/>
  <c r="AV66" i="15" s="1"/>
  <c r="AT76" i="15"/>
  <c r="AU76" i="15" s="1"/>
  <c r="AV76" i="15" s="1"/>
  <c r="AT10" i="15"/>
  <c r="AW10" i="15" s="1"/>
  <c r="AT78" i="15"/>
  <c r="AU78" i="15" s="1"/>
  <c r="AV78" i="15" s="1"/>
  <c r="AT243" i="15"/>
  <c r="AU243" i="15" s="1"/>
  <c r="AV243" i="15" s="1"/>
  <c r="AT272" i="15"/>
  <c r="AU272" i="15" s="1"/>
  <c r="AV272" i="15" s="1"/>
  <c r="AT241" i="15"/>
  <c r="AU241" i="15" s="1"/>
  <c r="AV241" i="15" s="1"/>
  <c r="AT239" i="15"/>
  <c r="AU239" i="15" s="1"/>
  <c r="AV239" i="15" s="1"/>
  <c r="AT203" i="15"/>
  <c r="AU203" i="15" s="1"/>
  <c r="AV203" i="15" s="1"/>
  <c r="AT206" i="15"/>
  <c r="AU206" i="15" s="1"/>
  <c r="AV206" i="15" s="1"/>
  <c r="AT200" i="15"/>
  <c r="AU200" i="15" s="1"/>
  <c r="AV200" i="15" s="1"/>
  <c r="AT149" i="15"/>
  <c r="AU149" i="15" s="1"/>
  <c r="AV149" i="15" s="1"/>
  <c r="AT151" i="15"/>
  <c r="AU151" i="15" s="1"/>
  <c r="AV151" i="15" s="1"/>
  <c r="AT52" i="15"/>
  <c r="AU52" i="15" s="1"/>
  <c r="AV52" i="15" s="1"/>
  <c r="AT48" i="15"/>
  <c r="AU48" i="15" s="1"/>
  <c r="AV48" i="15" s="1"/>
  <c r="AT77" i="15"/>
  <c r="AU77" i="15" s="1"/>
  <c r="AV77" i="15" s="1"/>
  <c r="AT16" i="15"/>
  <c r="AU16" i="15" s="1"/>
  <c r="AV16" i="15" s="1"/>
  <c r="AT74" i="15"/>
  <c r="AU74" i="15" s="1"/>
  <c r="AV74" i="15" s="1"/>
  <c r="AT9" i="15"/>
  <c r="AU9" i="15" s="1"/>
  <c r="AV9" i="15" s="1"/>
  <c r="X14" i="15"/>
  <c r="AQ14" i="15" s="1"/>
  <c r="AR14" i="15" s="1"/>
  <c r="X12" i="15"/>
  <c r="AQ12" i="15" s="1"/>
  <c r="AW12" i="15" s="1"/>
  <c r="X13" i="15"/>
  <c r="AQ13" i="15" s="1"/>
  <c r="AR13" i="15" s="1"/>
  <c r="AX13" i="15" s="1"/>
  <c r="AU10" i="15"/>
  <c r="AV10" i="15" s="1"/>
  <c r="AU8" i="15"/>
  <c r="AV8" i="15" s="1"/>
  <c r="AT205" i="15"/>
  <c r="AU205" i="15" s="1"/>
  <c r="AV205" i="15" s="1"/>
  <c r="AW11" i="15"/>
  <c r="BA11" i="15" s="1"/>
  <c r="BB11" i="15" s="1"/>
  <c r="BC11" i="15" s="1"/>
  <c r="AR11" i="15"/>
  <c r="AX11" i="15" s="1"/>
  <c r="AT199" i="15"/>
  <c r="AU199" i="15" s="1"/>
  <c r="AV199" i="15" s="1"/>
  <c r="AT153" i="15"/>
  <c r="AU153" i="15" s="1"/>
  <c r="AV153" i="15" s="1"/>
  <c r="AT95" i="15"/>
  <c r="AU95" i="15" s="1"/>
  <c r="AV95" i="15" s="1"/>
  <c r="AQ8" i="15"/>
  <c r="AW9" i="15"/>
  <c r="AR9" i="15"/>
  <c r="W16" i="15"/>
  <c r="X15" i="15"/>
  <c r="AQ15" i="15" s="1"/>
  <c r="AS10" i="15"/>
  <c r="AY10" i="15" s="1"/>
  <c r="AT240" i="15"/>
  <c r="AU240" i="15" s="1"/>
  <c r="AV240" i="15" s="1"/>
  <c r="AT207" i="15"/>
  <c r="AU207" i="15" s="1"/>
  <c r="AV207" i="15" s="1"/>
  <c r="AT242" i="15"/>
  <c r="AU242" i="15" s="1"/>
  <c r="AV242" i="15" s="1"/>
  <c r="AT251" i="15"/>
  <c r="AU251" i="15" s="1"/>
  <c r="AV251" i="15" s="1"/>
  <c r="AT157" i="15"/>
  <c r="AU157" i="15" s="1"/>
  <c r="AV157" i="15" s="1"/>
  <c r="AT44" i="15"/>
  <c r="AU44" i="15" s="1"/>
  <c r="AV44" i="15" s="1"/>
  <c r="AT33" i="15"/>
  <c r="AU33" i="15" s="1"/>
  <c r="AV33" i="15" s="1"/>
  <c r="AW13" i="15" l="1"/>
  <c r="AW14" i="15"/>
  <c r="AR12" i="15"/>
  <c r="AX12" i="15" s="1"/>
  <c r="AX9" i="15"/>
  <c r="AX10" i="15"/>
  <c r="AX14" i="15"/>
  <c r="AS14" i="15"/>
  <c r="AY14" i="15" s="1"/>
  <c r="AS9" i="15"/>
  <c r="AY9" i="15" s="1"/>
  <c r="AS11" i="15"/>
  <c r="AY11" i="15" s="1"/>
  <c r="AW15" i="15"/>
  <c r="BA15" i="15" s="1"/>
  <c r="BB15" i="15" s="1"/>
  <c r="BC15" i="15" s="1"/>
  <c r="AR15" i="15"/>
  <c r="AX15" i="15" s="1"/>
  <c r="AS13" i="15"/>
  <c r="AY13" i="15" s="1"/>
  <c r="W17" i="15"/>
  <c r="X16" i="15"/>
  <c r="AQ16" i="15" s="1"/>
  <c r="AR8" i="15"/>
  <c r="AX8" i="15" s="1"/>
  <c r="AS8" i="15"/>
  <c r="AY8" i="15" s="1"/>
  <c r="AW8" i="15"/>
  <c r="BA12" i="15"/>
  <c r="BB12" i="15" s="1"/>
  <c r="BC12" i="15" s="1"/>
  <c r="AT275" i="15"/>
  <c r="AU275" i="15" s="1"/>
  <c r="AV275" i="15" s="1"/>
  <c r="AS12" i="15" l="1"/>
  <c r="AY12" i="15" s="1"/>
  <c r="AR16" i="15"/>
  <c r="AX16" i="15" s="1"/>
  <c r="AW16" i="15"/>
  <c r="AS15" i="15"/>
  <c r="AY15" i="15" s="1"/>
  <c r="BA8" i="15"/>
  <c r="W18" i="15"/>
  <c r="X17" i="15"/>
  <c r="AS16" i="15" l="1"/>
  <c r="AY16" i="15" s="1"/>
  <c r="AQ17" i="15"/>
  <c r="BB8" i="15"/>
  <c r="W19" i="15"/>
  <c r="X18" i="15"/>
  <c r="AQ18" i="15" s="1"/>
  <c r="W20" i="15" l="1"/>
  <c r="X19" i="15"/>
  <c r="AQ19" i="15" s="1"/>
  <c r="AW17" i="15"/>
  <c r="AR17" i="15"/>
  <c r="AX17" i="15" s="1"/>
  <c r="BC8" i="15"/>
  <c r="AW18" i="15"/>
  <c r="AR18" i="15"/>
  <c r="AX18" i="15" s="1"/>
  <c r="AW19" i="15" l="1"/>
  <c r="AR19" i="15"/>
  <c r="AX19" i="15" s="1"/>
  <c r="AS18" i="15"/>
  <c r="AY18" i="15" s="1"/>
  <c r="W21" i="15"/>
  <c r="X20" i="15"/>
  <c r="AQ20" i="15" s="1"/>
  <c r="BA16" i="15"/>
  <c r="AS17" i="15"/>
  <c r="AY17" i="15" s="1"/>
  <c r="X21" i="15" l="1"/>
  <c r="AQ21" i="15" s="1"/>
  <c r="W22" i="15"/>
  <c r="BB16" i="15"/>
  <c r="AS19" i="15"/>
  <c r="AY19" i="15" s="1"/>
  <c r="AW20" i="15"/>
  <c r="AR20" i="15"/>
  <c r="AX20" i="15" s="1"/>
  <c r="AS20" i="15" l="1"/>
  <c r="AY20" i="15" s="1"/>
  <c r="W23" i="15"/>
  <c r="X22" i="15"/>
  <c r="AQ22" i="15" s="1"/>
  <c r="BC16" i="15"/>
  <c r="AW21" i="15"/>
  <c r="AR21" i="15"/>
  <c r="AX21" i="15" s="1"/>
  <c r="AW22" i="15" l="1"/>
  <c r="AR22" i="15"/>
  <c r="AX22" i="15" s="1"/>
  <c r="AS21" i="15"/>
  <c r="AY21" i="15" s="1"/>
  <c r="W24" i="15"/>
  <c r="X23" i="15"/>
  <c r="AQ23" i="15" s="1"/>
  <c r="W25" i="15" l="1"/>
  <c r="X24" i="15"/>
  <c r="AQ24" i="15" s="1"/>
  <c r="AW23" i="15"/>
  <c r="AR23" i="15"/>
  <c r="AX23" i="15" s="1"/>
  <c r="AS22" i="15"/>
  <c r="AY22" i="15" s="1"/>
  <c r="AS23" i="15" l="1"/>
  <c r="AY23" i="15" s="1"/>
  <c r="AW24" i="15"/>
  <c r="AR24" i="15"/>
  <c r="AX24" i="15" s="1"/>
  <c r="X25" i="15"/>
  <c r="AQ25" i="15" s="1"/>
  <c r="W26" i="15"/>
  <c r="W27" i="15" l="1"/>
  <c r="X26" i="15"/>
  <c r="AQ26" i="15" s="1"/>
  <c r="AW25" i="15"/>
  <c r="AR25" i="15"/>
  <c r="AX25" i="15" s="1"/>
  <c r="AS24" i="15"/>
  <c r="AY24" i="15" s="1"/>
  <c r="AS25" i="15" l="1"/>
  <c r="AY25" i="15" s="1"/>
  <c r="AW26" i="15"/>
  <c r="AR26" i="15"/>
  <c r="AX26" i="15" s="1"/>
  <c r="X27" i="15"/>
  <c r="AQ27" i="15" s="1"/>
  <c r="W28" i="15"/>
  <c r="AW27" i="15" l="1"/>
  <c r="AR27" i="15"/>
  <c r="AX27" i="15" s="1"/>
  <c r="AS26" i="15"/>
  <c r="AY26" i="15" s="1"/>
  <c r="W29" i="15"/>
  <c r="X28" i="15"/>
  <c r="AQ28" i="15" s="1"/>
  <c r="AW28" i="15" l="1"/>
  <c r="AR28" i="15"/>
  <c r="AX28" i="15" s="1"/>
  <c r="AS27" i="15"/>
  <c r="AY27" i="15" s="1"/>
  <c r="W30" i="15"/>
  <c r="X29" i="15"/>
  <c r="AQ29" i="15" s="1"/>
  <c r="AW29" i="15" l="1"/>
  <c r="BA19" i="15" s="1"/>
  <c r="AR29" i="15"/>
  <c r="AX29" i="15" s="1"/>
  <c r="AS28" i="15"/>
  <c r="AY28" i="15" s="1"/>
  <c r="W31" i="15"/>
  <c r="X30" i="15"/>
  <c r="AQ30" i="15" s="1"/>
  <c r="AR30" i="15" l="1"/>
  <c r="AX30" i="15" s="1"/>
  <c r="AW30" i="15"/>
  <c r="AS29" i="15"/>
  <c r="AY29" i="15" s="1"/>
  <c r="W32" i="15"/>
  <c r="X31" i="15"/>
  <c r="AQ31" i="15" s="1"/>
  <c r="BB19" i="15"/>
  <c r="AS30" i="15" l="1"/>
  <c r="AY30" i="15" s="1"/>
  <c r="W33" i="15"/>
  <c r="X32" i="15"/>
  <c r="AQ32" i="15" s="1"/>
  <c r="BC19" i="15"/>
  <c r="AR31" i="15"/>
  <c r="AX31" i="15" s="1"/>
  <c r="AW31" i="15"/>
  <c r="AS31" i="15"/>
  <c r="AY31" i="15" s="1"/>
  <c r="AR32" i="15" l="1"/>
  <c r="AX32" i="15" s="1"/>
  <c r="AW32" i="15"/>
  <c r="BA30" i="15" s="1"/>
  <c r="W34" i="15"/>
  <c r="X33" i="15"/>
  <c r="AQ33" i="15" s="1"/>
  <c r="AS32" i="15" l="1"/>
  <c r="AY32" i="15" s="1"/>
  <c r="BB30" i="15"/>
  <c r="AW33" i="15"/>
  <c r="AR33" i="15"/>
  <c r="AX33" i="15" s="1"/>
  <c r="W35" i="15"/>
  <c r="X34" i="15"/>
  <c r="AQ34" i="15" s="1"/>
  <c r="AW34" i="15" l="1"/>
  <c r="AR34" i="15"/>
  <c r="AX34" i="15" s="1"/>
  <c r="BC30" i="15"/>
  <c r="AS33" i="15"/>
  <c r="AY33" i="15" s="1"/>
  <c r="X35" i="15"/>
  <c r="AQ35" i="15" s="1"/>
  <c r="W36" i="15"/>
  <c r="AW35" i="15" l="1"/>
  <c r="AR35" i="15"/>
  <c r="AX35" i="15" s="1"/>
  <c r="AS34" i="15"/>
  <c r="AY34" i="15" s="1"/>
  <c r="W37" i="15"/>
  <c r="X36" i="15"/>
  <c r="AQ36" i="15" s="1"/>
  <c r="AW36" i="15" l="1"/>
  <c r="BA33" i="15" s="1"/>
  <c r="AR36" i="15"/>
  <c r="AX36" i="15" s="1"/>
  <c r="AS35" i="15"/>
  <c r="AY35" i="15" s="1"/>
  <c r="W38" i="15"/>
  <c r="X37" i="15"/>
  <c r="AQ37" i="15" s="1"/>
  <c r="BB33" i="15" l="1"/>
  <c r="AR37" i="15"/>
  <c r="AX37" i="15" s="1"/>
  <c r="AW37" i="15"/>
  <c r="BA37" i="15" s="1"/>
  <c r="BB37" i="15" s="1"/>
  <c r="BC37" i="15" s="1"/>
  <c r="W39" i="15"/>
  <c r="X38" i="15"/>
  <c r="AQ38" i="15" s="1"/>
  <c r="AS36" i="15"/>
  <c r="AY36" i="15" s="1"/>
  <c r="AW38" i="15" l="1"/>
  <c r="AR38" i="15"/>
  <c r="AX38" i="15" s="1"/>
  <c r="W40" i="15"/>
  <c r="X39" i="15"/>
  <c r="AQ39" i="15" s="1"/>
  <c r="AS37" i="15"/>
  <c r="AY37" i="15" s="1"/>
  <c r="BC33" i="15"/>
  <c r="W41" i="15" l="1"/>
  <c r="X40" i="15"/>
  <c r="AQ40" i="15" s="1"/>
  <c r="AS38" i="15"/>
  <c r="AY38" i="15" s="1"/>
  <c r="AW39" i="15"/>
  <c r="AR39" i="15"/>
  <c r="AX39" i="15" s="1"/>
  <c r="AW40" i="15" l="1"/>
  <c r="BA38" i="15" s="1"/>
  <c r="BB38" i="15" s="1"/>
  <c r="BC38" i="15" s="1"/>
  <c r="AR40" i="15"/>
  <c r="AX40" i="15" s="1"/>
  <c r="AS39" i="15"/>
  <c r="AY39" i="15" s="1"/>
  <c r="W42" i="15"/>
  <c r="X41" i="15"/>
  <c r="AQ41" i="15" s="1"/>
  <c r="AW41" i="15" l="1"/>
  <c r="AR41" i="15"/>
  <c r="AX41" i="15" s="1"/>
  <c r="AS40" i="15"/>
  <c r="AY40" i="15" s="1"/>
  <c r="W43" i="15"/>
  <c r="X42" i="15"/>
  <c r="AQ42" i="15" s="1"/>
  <c r="AR42" i="15" l="1"/>
  <c r="AX42" i="15" s="1"/>
  <c r="AW42" i="15"/>
  <c r="AS41" i="15"/>
  <c r="AY41" i="15" s="1"/>
  <c r="W44" i="15"/>
  <c r="X43" i="15"/>
  <c r="AQ43" i="15" s="1"/>
  <c r="AS42" i="15" l="1"/>
  <c r="AY42" i="15" s="1"/>
  <c r="AR43" i="15"/>
  <c r="AX43" i="15" s="1"/>
  <c r="AW43" i="15"/>
  <c r="BA41" i="15" s="1"/>
  <c r="BB41" i="15" s="1"/>
  <c r="BC41" i="15" s="1"/>
  <c r="W45" i="15"/>
  <c r="X44" i="15"/>
  <c r="AQ44" i="15" s="1"/>
  <c r="AS43" i="15" l="1"/>
  <c r="AY43" i="15" s="1"/>
  <c r="AW44" i="15"/>
  <c r="AR44" i="15"/>
  <c r="AX44" i="15" s="1"/>
  <c r="W46" i="15"/>
  <c r="X45" i="15"/>
  <c r="AQ45" i="15" s="1"/>
  <c r="W47" i="15" l="1"/>
  <c r="X46" i="15"/>
  <c r="AQ46" i="15" s="1"/>
  <c r="AS44" i="15"/>
  <c r="AY44" i="15" s="1"/>
  <c r="AW45" i="15"/>
  <c r="BA44" i="15" s="1"/>
  <c r="AR45" i="15"/>
  <c r="AX45" i="15" s="1"/>
  <c r="BB44" i="15" l="1"/>
  <c r="BC44" i="15" s="1"/>
  <c r="AW46" i="15"/>
  <c r="AR46" i="15"/>
  <c r="AX46" i="15" s="1"/>
  <c r="AS45" i="15"/>
  <c r="AY45" i="15" s="1"/>
  <c r="W48" i="15"/>
  <c r="X47" i="15"/>
  <c r="AQ47" i="15" s="1"/>
  <c r="AS46" i="15" l="1"/>
  <c r="AY46" i="15" s="1"/>
  <c r="W49" i="15"/>
  <c r="X48" i="15"/>
  <c r="AQ48" i="15" s="1"/>
  <c r="AR47" i="15"/>
  <c r="AX47" i="15" s="1"/>
  <c r="AW47" i="15"/>
  <c r="AR48" i="15" l="1"/>
  <c r="AX48" i="15" s="1"/>
  <c r="AW48" i="15"/>
  <c r="AS47" i="15"/>
  <c r="AY47" i="15" s="1"/>
  <c r="W50" i="15"/>
  <c r="X49" i="15"/>
  <c r="AQ49" i="15" s="1"/>
  <c r="AS48" i="15" l="1"/>
  <c r="AY48" i="15" s="1"/>
  <c r="AR49" i="15"/>
  <c r="AX49" i="15" s="1"/>
  <c r="AW49" i="15"/>
  <c r="W51" i="15"/>
  <c r="X50" i="15"/>
  <c r="AQ50" i="15" s="1"/>
  <c r="AS49" i="15" l="1"/>
  <c r="AY49" i="15" s="1"/>
  <c r="AR50" i="15"/>
  <c r="AX50" i="15" s="1"/>
  <c r="AW50" i="15"/>
  <c r="W52" i="15"/>
  <c r="X51" i="15"/>
  <c r="AQ51" i="15" s="1"/>
  <c r="AS50" i="15" l="1"/>
  <c r="AY50" i="15" s="1"/>
  <c r="W53" i="15"/>
  <c r="X52" i="15"/>
  <c r="AQ52" i="15" s="1"/>
  <c r="AR51" i="15"/>
  <c r="AX51" i="15" s="1"/>
  <c r="AW51" i="15"/>
  <c r="AR52" i="15" l="1"/>
  <c r="AX52" i="15" s="1"/>
  <c r="AW52" i="15"/>
  <c r="W54" i="15"/>
  <c r="X53" i="15"/>
  <c r="AQ53" i="15" s="1"/>
  <c r="AS51" i="15"/>
  <c r="AY51" i="15" s="1"/>
  <c r="AS52" i="15" l="1"/>
  <c r="AY52" i="15" s="1"/>
  <c r="W55" i="15"/>
  <c r="X54" i="15"/>
  <c r="AQ54" i="15" s="1"/>
  <c r="AR53" i="15"/>
  <c r="AX53" i="15" s="1"/>
  <c r="AW53" i="15"/>
  <c r="AR54" i="15" l="1"/>
  <c r="AX54" i="15" s="1"/>
  <c r="AW54" i="15"/>
  <c r="BA46" i="15" s="1"/>
  <c r="AS54" i="15"/>
  <c r="AY54" i="15" s="1"/>
  <c r="AS53" i="15"/>
  <c r="AY53" i="15" s="1"/>
  <c r="W56" i="15"/>
  <c r="X55" i="15"/>
  <c r="AQ55" i="15" s="1"/>
  <c r="BB46" i="15" l="1"/>
  <c r="BC46" i="15" s="1"/>
  <c r="AW55" i="15"/>
  <c r="AR55" i="15"/>
  <c r="AX55" i="15" s="1"/>
  <c r="X56" i="15"/>
  <c r="AQ56" i="15" s="1"/>
  <c r="W57" i="15"/>
  <c r="AS55" i="15" l="1"/>
  <c r="AY55" i="15" s="1"/>
  <c r="X57" i="15"/>
  <c r="AQ57" i="15" s="1"/>
  <c r="W58" i="15"/>
  <c r="AW56" i="15"/>
  <c r="AR56" i="15"/>
  <c r="AX56" i="15" s="1"/>
  <c r="X58" i="15" l="1"/>
  <c r="AQ58" i="15" s="1"/>
  <c r="W59" i="15"/>
  <c r="AS56" i="15"/>
  <c r="AY56" i="15" s="1"/>
  <c r="AW57" i="15"/>
  <c r="AR57" i="15"/>
  <c r="AX57" i="15" s="1"/>
  <c r="X59" i="15" l="1"/>
  <c r="AQ59" i="15" s="1"/>
  <c r="W60" i="15"/>
  <c r="AS57" i="15"/>
  <c r="AY57" i="15" s="1"/>
  <c r="AW58" i="15"/>
  <c r="AR58" i="15"/>
  <c r="AX58" i="15" s="1"/>
  <c r="AW59" i="15" l="1"/>
  <c r="AR59" i="15"/>
  <c r="AX59" i="15" s="1"/>
  <c r="X60" i="15"/>
  <c r="AQ60" i="15" s="1"/>
  <c r="W61" i="15"/>
  <c r="AS58" i="15"/>
  <c r="AY58" i="15" s="1"/>
  <c r="AW60" i="15" l="1"/>
  <c r="AR60" i="15"/>
  <c r="AX60" i="15" s="1"/>
  <c r="AS59" i="15"/>
  <c r="AY59" i="15" s="1"/>
  <c r="X61" i="15"/>
  <c r="AQ61" i="15" s="1"/>
  <c r="W62" i="15"/>
  <c r="X62" i="15" l="1"/>
  <c r="AQ62" i="15" s="1"/>
  <c r="W63" i="15"/>
  <c r="AS60" i="15"/>
  <c r="AY60" i="15" s="1"/>
  <c r="AW61" i="15"/>
  <c r="AR61" i="15"/>
  <c r="AX61" i="15" s="1"/>
  <c r="AS61" i="15" l="1"/>
  <c r="AY61" i="15" s="1"/>
  <c r="AW62" i="15"/>
  <c r="AR62" i="15"/>
  <c r="AX62" i="15" s="1"/>
  <c r="X63" i="15"/>
  <c r="AQ63" i="15" s="1"/>
  <c r="W64" i="15"/>
  <c r="AW63" i="15" l="1"/>
  <c r="AR63" i="15"/>
  <c r="AX63" i="15" s="1"/>
  <c r="AS62" i="15"/>
  <c r="AY62" i="15" s="1"/>
  <c r="W65" i="15"/>
  <c r="X64" i="15"/>
  <c r="AQ64" i="15" s="1"/>
  <c r="AW64" i="15" l="1"/>
  <c r="BA55" i="15" s="1"/>
  <c r="AR64" i="15"/>
  <c r="AX64" i="15" s="1"/>
  <c r="AS63" i="15"/>
  <c r="AY63" i="15" s="1"/>
  <c r="W66" i="15"/>
  <c r="X65" i="15"/>
  <c r="AQ65" i="15" s="1"/>
  <c r="AW65" i="15" l="1"/>
  <c r="BA65" i="15" s="1"/>
  <c r="BB65" i="15" s="1"/>
  <c r="BC65" i="15" s="1"/>
  <c r="AR65" i="15"/>
  <c r="AX65" i="15" s="1"/>
  <c r="AS64" i="15"/>
  <c r="AY64" i="15" s="1"/>
  <c r="W67" i="15"/>
  <c r="X66" i="15"/>
  <c r="AQ66" i="15" s="1"/>
  <c r="BB55" i="15"/>
  <c r="BC55" i="15" s="1"/>
  <c r="AW66" i="15" l="1"/>
  <c r="BA66" i="15" s="1"/>
  <c r="BB66" i="15" s="1"/>
  <c r="BC66" i="15" s="1"/>
  <c r="AR66" i="15"/>
  <c r="AX66" i="15" s="1"/>
  <c r="AS65" i="15"/>
  <c r="AY65" i="15" s="1"/>
  <c r="W68" i="15"/>
  <c r="X67" i="15"/>
  <c r="AQ67" i="15" s="1"/>
  <c r="AW67" i="15" l="1"/>
  <c r="AR67" i="15"/>
  <c r="AX67" i="15" s="1"/>
  <c r="AS66" i="15"/>
  <c r="AY66" i="15" s="1"/>
  <c r="W69" i="15"/>
  <c r="X68" i="15"/>
  <c r="AQ68" i="15" s="1"/>
  <c r="AR68" i="15" l="1"/>
  <c r="AX68" i="15" s="1"/>
  <c r="AW68" i="15"/>
  <c r="AS67" i="15"/>
  <c r="AY67" i="15" s="1"/>
  <c r="W70" i="15"/>
  <c r="X69" i="15"/>
  <c r="AQ69" i="15" s="1"/>
  <c r="AS68" i="15" l="1"/>
  <c r="AY68" i="15" s="1"/>
  <c r="AR69" i="15"/>
  <c r="AX69" i="15" s="1"/>
  <c r="AW69" i="15"/>
  <c r="W71" i="15"/>
  <c r="X70" i="15"/>
  <c r="AQ70" i="15" s="1"/>
  <c r="AS69" i="15" l="1"/>
  <c r="AY69" i="15" s="1"/>
  <c r="W72" i="15"/>
  <c r="X71" i="15"/>
  <c r="AQ71" i="15" s="1"/>
  <c r="AR70" i="15"/>
  <c r="AX70" i="15" s="1"/>
  <c r="AW70" i="15"/>
  <c r="AR71" i="15" l="1"/>
  <c r="AX71" i="15" s="1"/>
  <c r="AW71" i="15"/>
  <c r="AS70" i="15"/>
  <c r="AY70" i="15" s="1"/>
  <c r="W73" i="15"/>
  <c r="X72" i="15"/>
  <c r="AQ72" i="15" s="1"/>
  <c r="AS71" i="15" l="1"/>
  <c r="AY71" i="15" s="1"/>
  <c r="AR72" i="15"/>
  <c r="AX72" i="15" s="1"/>
  <c r="AW72" i="15"/>
  <c r="W74" i="15"/>
  <c r="X73" i="15"/>
  <c r="AQ73" i="15" s="1"/>
  <c r="AS72" i="15" l="1"/>
  <c r="AY72" i="15" s="1"/>
  <c r="AR73" i="15"/>
  <c r="AX73" i="15" s="1"/>
  <c r="AW73" i="15"/>
  <c r="BA67" i="15" s="1"/>
  <c r="W75" i="15"/>
  <c r="X74" i="15"/>
  <c r="AQ74" i="15" s="1"/>
  <c r="AS73" i="15" l="1"/>
  <c r="AY73" i="15" s="1"/>
  <c r="W76" i="15"/>
  <c r="X75" i="15"/>
  <c r="AQ75" i="15" s="1"/>
  <c r="BB67" i="15"/>
  <c r="BC67" i="15" s="1"/>
  <c r="AW74" i="15"/>
  <c r="AR74" i="15"/>
  <c r="AX74" i="15" s="1"/>
  <c r="AW75" i="15" l="1"/>
  <c r="BA74" i="15" s="1"/>
  <c r="AR75" i="15"/>
  <c r="AX75" i="15" s="1"/>
  <c r="AS74" i="15"/>
  <c r="AY74" i="15" s="1"/>
  <c r="W77" i="15"/>
  <c r="X76" i="15"/>
  <c r="AQ76" i="15" s="1"/>
  <c r="BB74" i="15" l="1"/>
  <c r="BC74" i="15" s="1"/>
  <c r="AW76" i="15"/>
  <c r="AR76" i="15"/>
  <c r="AX76" i="15" s="1"/>
  <c r="W78" i="15"/>
  <c r="X77" i="15"/>
  <c r="AQ77" i="15" s="1"/>
  <c r="AS75" i="15"/>
  <c r="AY75" i="15" s="1"/>
  <c r="AR77" i="15" l="1"/>
  <c r="AX77" i="15" s="1"/>
  <c r="AW77" i="15"/>
  <c r="W79" i="15"/>
  <c r="X78" i="15"/>
  <c r="AQ78" i="15" s="1"/>
  <c r="AS76" i="15"/>
  <c r="AY76" i="15" s="1"/>
  <c r="W80" i="15" l="1"/>
  <c r="X79" i="15"/>
  <c r="AQ79" i="15" s="1"/>
  <c r="AS77" i="15"/>
  <c r="AY77" i="15" s="1"/>
  <c r="AR78" i="15"/>
  <c r="AX78" i="15" s="1"/>
  <c r="AW78" i="15"/>
  <c r="AS78" i="15" l="1"/>
  <c r="AY78" i="15" s="1"/>
  <c r="AR79" i="15"/>
  <c r="AX79" i="15" s="1"/>
  <c r="AW79" i="15"/>
  <c r="W81" i="15"/>
  <c r="X80" i="15"/>
  <c r="AQ80" i="15" s="1"/>
  <c r="AS79" i="15" l="1"/>
  <c r="AY79" i="15" s="1"/>
  <c r="AR80" i="15"/>
  <c r="AX80" i="15" s="1"/>
  <c r="AW80" i="15"/>
  <c r="BA76" i="15" s="1"/>
  <c r="W82" i="15"/>
  <c r="X81" i="15"/>
  <c r="AQ81" i="15" s="1"/>
  <c r="AS80" i="15" l="1"/>
  <c r="AY80" i="15" s="1"/>
  <c r="W83" i="15"/>
  <c r="X82" i="15"/>
  <c r="AQ82" i="15" s="1"/>
  <c r="BB76" i="15"/>
  <c r="BC76" i="15" s="1"/>
  <c r="AW81" i="15"/>
  <c r="BA81" i="15" s="1"/>
  <c r="BB81" i="15" s="1"/>
  <c r="BC81" i="15" s="1"/>
  <c r="AR81" i="15"/>
  <c r="AX81" i="15" s="1"/>
  <c r="AR82" i="15" l="1"/>
  <c r="AX82" i="15" s="1"/>
  <c r="AW82" i="15"/>
  <c r="BA82" i="15" s="1"/>
  <c r="BB82" i="15" s="1"/>
  <c r="BC82" i="15" s="1"/>
  <c r="AS81" i="15"/>
  <c r="AY81" i="15" s="1"/>
  <c r="W84" i="15"/>
  <c r="X83" i="15"/>
  <c r="AQ83" i="15" s="1"/>
  <c r="AR83" i="15" l="1"/>
  <c r="AX83" i="15" s="1"/>
  <c r="AW83" i="15"/>
  <c r="W85" i="15"/>
  <c r="X84" i="15"/>
  <c r="AQ84" i="15" s="1"/>
  <c r="AS82" i="15"/>
  <c r="AY82" i="15" s="1"/>
  <c r="AW84" i="15" l="1"/>
  <c r="AR84" i="15"/>
  <c r="AX84" i="15" s="1"/>
  <c r="W86" i="15"/>
  <c r="X85" i="15"/>
  <c r="AQ85" i="15" s="1"/>
  <c r="AS83" i="15"/>
  <c r="AY83" i="15" s="1"/>
  <c r="AS84" i="15" l="1"/>
  <c r="AY84" i="15" s="1"/>
  <c r="W87" i="15"/>
  <c r="X86" i="15"/>
  <c r="AQ86" i="15" s="1"/>
  <c r="AW85" i="15"/>
  <c r="BA83" i="15" s="1"/>
  <c r="BB83" i="15" s="1"/>
  <c r="BC83" i="15" s="1"/>
  <c r="AR85" i="15"/>
  <c r="AX85" i="15" s="1"/>
  <c r="AW86" i="15" l="1"/>
  <c r="BA86" i="15" s="1"/>
  <c r="BB86" i="15" s="1"/>
  <c r="BC86" i="15" s="1"/>
  <c r="AR86" i="15"/>
  <c r="AX86" i="15" s="1"/>
  <c r="W88" i="15"/>
  <c r="X87" i="15"/>
  <c r="AQ87" i="15" s="1"/>
  <c r="AS85" i="15"/>
  <c r="AY85" i="15" s="1"/>
  <c r="AR87" i="15" l="1"/>
  <c r="AX87" i="15" s="1"/>
  <c r="AW87" i="15"/>
  <c r="W89" i="15"/>
  <c r="X88" i="15"/>
  <c r="AQ88" i="15" s="1"/>
  <c r="AS86" i="15"/>
  <c r="AY86" i="15" s="1"/>
  <c r="AS87" i="15" l="1"/>
  <c r="AY87" i="15" s="1"/>
  <c r="W90" i="15"/>
  <c r="X89" i="15"/>
  <c r="AQ89" i="15" s="1"/>
  <c r="AW88" i="15"/>
  <c r="AR88" i="15"/>
  <c r="AX88" i="15" s="1"/>
  <c r="AW89" i="15" l="1"/>
  <c r="AR89" i="15"/>
  <c r="AX89" i="15" s="1"/>
  <c r="W91" i="15"/>
  <c r="X90" i="15"/>
  <c r="AQ90" i="15" s="1"/>
  <c r="AS88" i="15"/>
  <c r="AY88" i="15" s="1"/>
  <c r="AW90" i="15" l="1"/>
  <c r="AR90" i="15"/>
  <c r="AX90" i="15" s="1"/>
  <c r="AS89" i="15"/>
  <c r="AY89" i="15" s="1"/>
  <c r="W92" i="15"/>
  <c r="X91" i="15"/>
  <c r="AQ91" i="15" s="1"/>
  <c r="AW91" i="15" l="1"/>
  <c r="BA87" i="15" s="1"/>
  <c r="AR91" i="15"/>
  <c r="AX91" i="15" s="1"/>
  <c r="W93" i="15"/>
  <c r="X92" i="15"/>
  <c r="AQ92" i="15" s="1"/>
  <c r="AS90" i="15"/>
  <c r="AY90" i="15" s="1"/>
  <c r="AS91" i="15" l="1"/>
  <c r="AY91" i="15" s="1"/>
  <c r="W94" i="15"/>
  <c r="X93" i="15"/>
  <c r="AQ93" i="15" s="1"/>
  <c r="AW92" i="15"/>
  <c r="BA92" i="15" s="1"/>
  <c r="BB92" i="15" s="1"/>
  <c r="BC92" i="15" s="1"/>
  <c r="AR92" i="15"/>
  <c r="AX92" i="15" s="1"/>
  <c r="BB87" i="15"/>
  <c r="BC87" i="15" s="1"/>
  <c r="AS92" i="15" l="1"/>
  <c r="AY92" i="15" s="1"/>
  <c r="AR93" i="15"/>
  <c r="AX93" i="15" s="1"/>
  <c r="AW93" i="15"/>
  <c r="BA93" i="15" s="1"/>
  <c r="BB93" i="15" s="1"/>
  <c r="BC93" i="15" s="1"/>
  <c r="W95" i="15"/>
  <c r="X94" i="15"/>
  <c r="AQ94" i="15" s="1"/>
  <c r="AS93" i="15" l="1"/>
  <c r="AY93" i="15" s="1"/>
  <c r="W96" i="15"/>
  <c r="X95" i="15"/>
  <c r="AQ95" i="15" s="1"/>
  <c r="AW94" i="15"/>
  <c r="BA94" i="15" s="1"/>
  <c r="BB94" i="15" s="1"/>
  <c r="BC94" i="15" s="1"/>
  <c r="AR94" i="15"/>
  <c r="AX94" i="15" s="1"/>
  <c r="AS94" i="15" l="1"/>
  <c r="AY94" i="15" s="1"/>
  <c r="AR95" i="15"/>
  <c r="AX95" i="15" s="1"/>
  <c r="AW95" i="15"/>
  <c r="W97" i="15"/>
  <c r="X96" i="15"/>
  <c r="AQ96" i="15" s="1"/>
  <c r="AS95" i="15" l="1"/>
  <c r="AY95" i="15" s="1"/>
  <c r="AW96" i="15"/>
  <c r="AR96" i="15"/>
  <c r="AX96" i="15" s="1"/>
  <c r="W98" i="15"/>
  <c r="X97" i="15"/>
  <c r="AQ97" i="15" s="1"/>
  <c r="AS96" i="15" l="1"/>
  <c r="AY96" i="15" s="1"/>
  <c r="AW97" i="15"/>
  <c r="AR97" i="15"/>
  <c r="AX97" i="15" s="1"/>
  <c r="W99" i="15"/>
  <c r="X98" i="15"/>
  <c r="AQ98" i="15" s="1"/>
  <c r="AS97" i="15" l="1"/>
  <c r="AY97" i="15" s="1"/>
  <c r="AW98" i="15"/>
  <c r="AR98" i="15"/>
  <c r="AX98" i="15" s="1"/>
  <c r="W100" i="15"/>
  <c r="X99" i="15"/>
  <c r="AQ99" i="15" s="1"/>
  <c r="AW99" i="15" l="1"/>
  <c r="AR99" i="15"/>
  <c r="AX99" i="15" s="1"/>
  <c r="AS98" i="15"/>
  <c r="AY98" i="15" s="1"/>
  <c r="W101" i="15"/>
  <c r="X100" i="15"/>
  <c r="AQ100" i="15" s="1"/>
  <c r="AW100" i="15" l="1"/>
  <c r="AR100" i="15"/>
  <c r="AX100" i="15" s="1"/>
  <c r="AS99" i="15"/>
  <c r="AY99" i="15" s="1"/>
  <c r="W102" i="15"/>
  <c r="X101" i="15"/>
  <c r="AQ101" i="15" s="1"/>
  <c r="AW101" i="15" l="1"/>
  <c r="BA95" i="15" s="1"/>
  <c r="AR101" i="15"/>
  <c r="AX101" i="15" s="1"/>
  <c r="AS100" i="15"/>
  <c r="AY100" i="15" s="1"/>
  <c r="W103" i="15"/>
  <c r="X102" i="15"/>
  <c r="AQ102" i="15" s="1"/>
  <c r="AW102" i="15" l="1"/>
  <c r="AR102" i="15"/>
  <c r="AX102" i="15" s="1"/>
  <c r="AS101" i="15"/>
  <c r="AY101" i="15" s="1"/>
  <c r="X103" i="15"/>
  <c r="AQ103" i="15" s="1"/>
  <c r="W104" i="15"/>
  <c r="BB95" i="15"/>
  <c r="BC95" i="15" s="1"/>
  <c r="X104" i="15" l="1"/>
  <c r="AQ104" i="15" s="1"/>
  <c r="W105" i="15"/>
  <c r="AS102" i="15"/>
  <c r="AY102" i="15" s="1"/>
  <c r="AR103" i="15"/>
  <c r="AX103" i="15" s="1"/>
  <c r="AW103" i="15"/>
  <c r="X105" i="15" l="1"/>
  <c r="AQ105" i="15" s="1"/>
  <c r="W106" i="15"/>
  <c r="AS103" i="15"/>
  <c r="AY103" i="15" s="1"/>
  <c r="AR104" i="15"/>
  <c r="AX104" i="15" s="1"/>
  <c r="AW104" i="15"/>
  <c r="X106" i="15" l="1"/>
  <c r="AQ106" i="15" s="1"/>
  <c r="W107" i="15"/>
  <c r="AS104" i="15"/>
  <c r="AY104" i="15" s="1"/>
  <c r="AR105" i="15"/>
  <c r="AX105" i="15" s="1"/>
  <c r="AW105" i="15"/>
  <c r="AS105" i="15" l="1"/>
  <c r="AY105" i="15" s="1"/>
  <c r="X107" i="15"/>
  <c r="AQ107" i="15" s="1"/>
  <c r="W108" i="15"/>
  <c r="AR106" i="15"/>
  <c r="AX106" i="15" s="1"/>
  <c r="AW106" i="15"/>
  <c r="X108" i="15" l="1"/>
  <c r="AQ108" i="15" s="1"/>
  <c r="W109" i="15"/>
  <c r="AR107" i="15"/>
  <c r="AX107" i="15" s="1"/>
  <c r="AS107" i="15"/>
  <c r="AY107" i="15" s="1"/>
  <c r="AW107" i="15"/>
  <c r="AS106" i="15"/>
  <c r="AY106" i="15" s="1"/>
  <c r="X109" i="15" l="1"/>
  <c r="AQ109" i="15" s="1"/>
  <c r="W110" i="15"/>
  <c r="AR108" i="15"/>
  <c r="AX108" i="15" s="1"/>
  <c r="AS108" i="15"/>
  <c r="AY108" i="15" s="1"/>
  <c r="AW108" i="15"/>
  <c r="X110" i="15" l="1"/>
  <c r="AQ110" i="15" s="1"/>
  <c r="W111" i="15"/>
  <c r="AR109" i="15"/>
  <c r="AX109" i="15" s="1"/>
  <c r="AW109" i="15"/>
  <c r="AS109" i="15" l="1"/>
  <c r="AY109" i="15" s="1"/>
  <c r="X111" i="15"/>
  <c r="AQ111" i="15" s="1"/>
  <c r="W112" i="15"/>
  <c r="AR110" i="15"/>
  <c r="AX110" i="15" s="1"/>
  <c r="AW110" i="15"/>
  <c r="AS110" i="15" l="1"/>
  <c r="AY110" i="15" s="1"/>
  <c r="X112" i="15"/>
  <c r="AQ112" i="15" s="1"/>
  <c r="W113" i="15"/>
  <c r="AR111" i="15"/>
  <c r="AX111" i="15" s="1"/>
  <c r="AW111" i="15"/>
  <c r="AS111" i="15" l="1"/>
  <c r="AY111" i="15" s="1"/>
  <c r="X113" i="15"/>
  <c r="AQ113" i="15" s="1"/>
  <c r="W114" i="15"/>
  <c r="AR112" i="15"/>
  <c r="AX112" i="15" s="1"/>
  <c r="AW112" i="15"/>
  <c r="AS112" i="15" l="1"/>
  <c r="AY112" i="15" s="1"/>
  <c r="X114" i="15"/>
  <c r="AQ114" i="15" s="1"/>
  <c r="W115" i="15"/>
  <c r="AR113" i="15"/>
  <c r="AX113" i="15" s="1"/>
  <c r="AW113" i="15"/>
  <c r="AR114" i="15" l="1"/>
  <c r="AX114" i="15" s="1"/>
  <c r="AW114" i="15"/>
  <c r="X115" i="15"/>
  <c r="AQ115" i="15" s="1"/>
  <c r="W116" i="15"/>
  <c r="AS113" i="15"/>
  <c r="AY113" i="15" s="1"/>
  <c r="AS114" i="15" l="1"/>
  <c r="AY114" i="15" s="1"/>
  <c r="AR115" i="15"/>
  <c r="AX115" i="15" s="1"/>
  <c r="AW115" i="15"/>
  <c r="X116" i="15"/>
  <c r="AQ116" i="15" s="1"/>
  <c r="W117" i="15"/>
  <c r="AS115" i="15" l="1"/>
  <c r="AY115" i="15" s="1"/>
  <c r="AR116" i="15"/>
  <c r="AX116" i="15" s="1"/>
  <c r="AW116" i="15"/>
  <c r="X117" i="15"/>
  <c r="AQ117" i="15" s="1"/>
  <c r="W118" i="15"/>
  <c r="AR117" i="15" l="1"/>
  <c r="AX117" i="15" s="1"/>
  <c r="AW117" i="15"/>
  <c r="BA102" i="15" s="1"/>
  <c r="AS116" i="15"/>
  <c r="AY116" i="15" s="1"/>
  <c r="W119" i="15"/>
  <c r="X118" i="15"/>
  <c r="AQ118" i="15" s="1"/>
  <c r="AS117" i="15" l="1"/>
  <c r="AY117" i="15" s="1"/>
  <c r="BB102" i="15"/>
  <c r="BC102" i="15" s="1"/>
  <c r="AW118" i="15"/>
  <c r="AR118" i="15"/>
  <c r="AX118" i="15" s="1"/>
  <c r="W120" i="15"/>
  <c r="X119" i="15"/>
  <c r="AQ119" i="15" s="1"/>
  <c r="AS118" i="15" l="1"/>
  <c r="AY118" i="15" s="1"/>
  <c r="AW119" i="15"/>
  <c r="AR119" i="15"/>
  <c r="AX119" i="15" s="1"/>
  <c r="W121" i="15"/>
  <c r="X120" i="15"/>
  <c r="AQ120" i="15" s="1"/>
  <c r="W122" i="15" l="1"/>
  <c r="X121" i="15"/>
  <c r="AQ121" i="15" s="1"/>
  <c r="AS119" i="15"/>
  <c r="AY119" i="15" s="1"/>
  <c r="AW120" i="15"/>
  <c r="AR120" i="15"/>
  <c r="AX120" i="15" s="1"/>
  <c r="AW121" i="15" l="1"/>
  <c r="AR121" i="15"/>
  <c r="AX121" i="15" s="1"/>
  <c r="AS120" i="15"/>
  <c r="AY120" i="15" s="1"/>
  <c r="W123" i="15"/>
  <c r="X122" i="15"/>
  <c r="AQ122" i="15" s="1"/>
  <c r="W124" i="15" l="1"/>
  <c r="X123" i="15"/>
  <c r="AQ123" i="15" s="1"/>
  <c r="AW122" i="15"/>
  <c r="AR122" i="15"/>
  <c r="AX122" i="15" s="1"/>
  <c r="AS121" i="15"/>
  <c r="AY121" i="15" s="1"/>
  <c r="AS122" i="15" l="1"/>
  <c r="AY122" i="15" s="1"/>
  <c r="AW123" i="15"/>
  <c r="AR123" i="15"/>
  <c r="AX123" i="15" s="1"/>
  <c r="W125" i="15"/>
  <c r="X124" i="15"/>
  <c r="AQ124" i="15" s="1"/>
  <c r="AS123" i="15" l="1"/>
  <c r="AY123" i="15" s="1"/>
  <c r="W126" i="15"/>
  <c r="X125" i="15"/>
  <c r="AQ125" i="15" s="1"/>
  <c r="AW124" i="15"/>
  <c r="AR124" i="15"/>
  <c r="AX124" i="15" s="1"/>
  <c r="W127" i="15" l="1"/>
  <c r="X126" i="15"/>
  <c r="AQ126" i="15" s="1"/>
  <c r="AW125" i="15"/>
  <c r="AR125" i="15"/>
  <c r="AX125" i="15" s="1"/>
  <c r="AS124" i="15"/>
  <c r="AY124" i="15" s="1"/>
  <c r="AS125" i="15" l="1"/>
  <c r="AY125" i="15" s="1"/>
  <c r="AW126" i="15"/>
  <c r="BA118" i="15" s="1"/>
  <c r="AR126" i="15"/>
  <c r="AX126" i="15" s="1"/>
  <c r="W128" i="15"/>
  <c r="X127" i="15"/>
  <c r="AQ127" i="15" s="1"/>
  <c r="AS126" i="15" l="1"/>
  <c r="AY126" i="15" s="1"/>
  <c r="BB118" i="15"/>
  <c r="BC118" i="15" s="1"/>
  <c r="AW127" i="15"/>
  <c r="AR127" i="15"/>
  <c r="AX127" i="15" s="1"/>
  <c r="X128" i="15"/>
  <c r="AQ128" i="15" s="1"/>
  <c r="W129" i="15"/>
  <c r="X129" i="15" l="1"/>
  <c r="AQ129" i="15" s="1"/>
  <c r="W130" i="15"/>
  <c r="AR128" i="15"/>
  <c r="AX128" i="15" s="1"/>
  <c r="AW128" i="15"/>
  <c r="AS127" i="15"/>
  <c r="AY127" i="15" s="1"/>
  <c r="X130" i="15" l="1"/>
  <c r="AQ130" i="15" s="1"/>
  <c r="W131" i="15"/>
  <c r="AS128" i="15"/>
  <c r="AY128" i="15" s="1"/>
  <c r="AR129" i="15"/>
  <c r="AX129" i="15" s="1"/>
  <c r="AW129" i="15"/>
  <c r="AS129" i="15" l="1"/>
  <c r="AY129" i="15" s="1"/>
  <c r="X131" i="15"/>
  <c r="AQ131" i="15" s="1"/>
  <c r="W132" i="15"/>
  <c r="AR130" i="15"/>
  <c r="AX130" i="15" s="1"/>
  <c r="AW130" i="15"/>
  <c r="AS130" i="15" l="1"/>
  <c r="AY130" i="15" s="1"/>
  <c r="AR131" i="15"/>
  <c r="AX131" i="15" s="1"/>
  <c r="AW131" i="15"/>
  <c r="X132" i="15"/>
  <c r="AQ132" i="15" s="1"/>
  <c r="W133" i="15"/>
  <c r="X133" i="15" l="1"/>
  <c r="AQ133" i="15" s="1"/>
  <c r="W134" i="15"/>
  <c r="AR132" i="15"/>
  <c r="AX132" i="15" s="1"/>
  <c r="AW132" i="15"/>
  <c r="AS131" i="15"/>
  <c r="AY131" i="15" s="1"/>
  <c r="AS132" i="15" l="1"/>
  <c r="AY132" i="15" s="1"/>
  <c r="X134" i="15"/>
  <c r="AQ134" i="15" s="1"/>
  <c r="W135" i="15"/>
  <c r="AR133" i="15"/>
  <c r="AX133" i="15" s="1"/>
  <c r="AW133" i="15"/>
  <c r="X135" i="15" l="1"/>
  <c r="AQ135" i="15" s="1"/>
  <c r="W136" i="15"/>
  <c r="AS133" i="15"/>
  <c r="AY133" i="15" s="1"/>
  <c r="AR134" i="15"/>
  <c r="AX134" i="15" s="1"/>
  <c r="AW134" i="15"/>
  <c r="AS134" i="15" l="1"/>
  <c r="AY134" i="15" s="1"/>
  <c r="X136" i="15"/>
  <c r="AQ136" i="15" s="1"/>
  <c r="W137" i="15"/>
  <c r="AR135" i="15"/>
  <c r="AX135" i="15" s="1"/>
  <c r="AW135" i="15"/>
  <c r="X137" i="15" l="1"/>
  <c r="AQ137" i="15" s="1"/>
  <c r="W138" i="15"/>
  <c r="AS135" i="15"/>
  <c r="AY135" i="15" s="1"/>
  <c r="AR136" i="15"/>
  <c r="AX136" i="15" s="1"/>
  <c r="AW136" i="15"/>
  <c r="AS136" i="15" l="1"/>
  <c r="AY136" i="15" s="1"/>
  <c r="W139" i="15"/>
  <c r="X138" i="15"/>
  <c r="AQ138" i="15" s="1"/>
  <c r="AR137" i="15"/>
  <c r="AX137" i="15" s="1"/>
  <c r="AW137" i="15"/>
  <c r="W140" i="15" l="1"/>
  <c r="X139" i="15"/>
  <c r="AQ139" i="15" s="1"/>
  <c r="AW138" i="15"/>
  <c r="AR138" i="15"/>
  <c r="AX138" i="15" s="1"/>
  <c r="AS137" i="15"/>
  <c r="AY137" i="15" s="1"/>
  <c r="AS138" i="15" l="1"/>
  <c r="AY138" i="15" s="1"/>
  <c r="AW139" i="15"/>
  <c r="AR139" i="15"/>
  <c r="AX139" i="15" s="1"/>
  <c r="W141" i="15"/>
  <c r="X140" i="15"/>
  <c r="AQ140" i="15" s="1"/>
  <c r="AS139" i="15" l="1"/>
  <c r="AY139" i="15" s="1"/>
  <c r="AW140" i="15"/>
  <c r="AR140" i="15"/>
  <c r="AX140" i="15" s="1"/>
  <c r="W142" i="15"/>
  <c r="X141" i="15"/>
  <c r="AQ141" i="15" s="1"/>
  <c r="AS140" i="15" l="1"/>
  <c r="AY140" i="15" s="1"/>
  <c r="AW141" i="15"/>
  <c r="AR141" i="15"/>
  <c r="AX141" i="15" s="1"/>
  <c r="W143" i="15"/>
  <c r="X142" i="15"/>
  <c r="AQ142" i="15" s="1"/>
  <c r="W144" i="15" l="1"/>
  <c r="X143" i="15"/>
  <c r="AQ143" i="15" s="1"/>
  <c r="AS141" i="15"/>
  <c r="AY141" i="15" s="1"/>
  <c r="AW142" i="15"/>
  <c r="AR142" i="15"/>
  <c r="AX142" i="15" s="1"/>
  <c r="AW143" i="15" l="1"/>
  <c r="BA127" i="15" s="1"/>
  <c r="AR143" i="15"/>
  <c r="AX143" i="15" s="1"/>
  <c r="AS142" i="15"/>
  <c r="AY142" i="15" s="1"/>
  <c r="W145" i="15"/>
  <c r="X144" i="15"/>
  <c r="AQ144" i="15" s="1"/>
  <c r="W146" i="15" l="1"/>
  <c r="X145" i="15"/>
  <c r="AQ145" i="15" s="1"/>
  <c r="AR144" i="15"/>
  <c r="AX144" i="15" s="1"/>
  <c r="AW144" i="15"/>
  <c r="AS143" i="15"/>
  <c r="AY143" i="15" s="1"/>
  <c r="BB127" i="15"/>
  <c r="BC127" i="15" s="1"/>
  <c r="AS144" i="15" l="1"/>
  <c r="AY144" i="15" s="1"/>
  <c r="AW145" i="15"/>
  <c r="AR145" i="15"/>
  <c r="AX145" i="15" s="1"/>
  <c r="W147" i="15"/>
  <c r="X146" i="15"/>
  <c r="AQ146" i="15" s="1"/>
  <c r="AS145" i="15" l="1"/>
  <c r="AY145" i="15" s="1"/>
  <c r="AW146" i="15"/>
  <c r="AR146" i="15"/>
  <c r="AX146" i="15" s="1"/>
  <c r="W148" i="15"/>
  <c r="X147" i="15"/>
  <c r="AQ147" i="15" s="1"/>
  <c r="AW147" i="15" l="1"/>
  <c r="AR147" i="15"/>
  <c r="AX147" i="15" s="1"/>
  <c r="AS146" i="15"/>
  <c r="AY146" i="15" s="1"/>
  <c r="W149" i="15"/>
  <c r="X148" i="15"/>
  <c r="AQ148" i="15" s="1"/>
  <c r="AW148" i="15" l="1"/>
  <c r="AR148" i="15"/>
  <c r="AX148" i="15" s="1"/>
  <c r="W150" i="15"/>
  <c r="X149" i="15"/>
  <c r="AQ149" i="15" s="1"/>
  <c r="AS147" i="15"/>
  <c r="AY147" i="15" s="1"/>
  <c r="W151" i="15" l="1"/>
  <c r="X150" i="15"/>
  <c r="AQ150" i="15" s="1"/>
  <c r="AS148" i="15"/>
  <c r="AY148" i="15" s="1"/>
  <c r="AW149" i="15"/>
  <c r="AR149" i="15"/>
  <c r="AX149" i="15" s="1"/>
  <c r="AW150" i="15" l="1"/>
  <c r="AR150" i="15"/>
  <c r="AX150" i="15" s="1"/>
  <c r="AS149" i="15"/>
  <c r="AY149" i="15" s="1"/>
  <c r="W152" i="15"/>
  <c r="X151" i="15"/>
  <c r="AQ151" i="15" s="1"/>
  <c r="AW151" i="15" l="1"/>
  <c r="AR151" i="15"/>
  <c r="AX151" i="15" s="1"/>
  <c r="AS150" i="15"/>
  <c r="AY150" i="15" s="1"/>
  <c r="W153" i="15"/>
  <c r="X152" i="15"/>
  <c r="AQ152" i="15" s="1"/>
  <c r="AS151" i="15" l="1"/>
  <c r="AY151" i="15" s="1"/>
  <c r="AW152" i="15"/>
  <c r="AR152" i="15"/>
  <c r="AX152" i="15" s="1"/>
  <c r="W154" i="15"/>
  <c r="X153" i="15"/>
  <c r="AQ153" i="15" s="1"/>
  <c r="AW153" i="15" l="1"/>
  <c r="AR153" i="15"/>
  <c r="AX153" i="15" s="1"/>
  <c r="AS152" i="15"/>
  <c r="AY152" i="15" s="1"/>
  <c r="W155" i="15"/>
  <c r="X154" i="15"/>
  <c r="AQ154" i="15" s="1"/>
  <c r="AW154" i="15" l="1"/>
  <c r="AR154" i="15"/>
  <c r="AX154" i="15" s="1"/>
  <c r="AS153" i="15"/>
  <c r="AY153" i="15" s="1"/>
  <c r="W156" i="15"/>
  <c r="X155" i="15"/>
  <c r="AQ155" i="15" s="1"/>
  <c r="AW155" i="15" l="1"/>
  <c r="AR155" i="15"/>
  <c r="AX155" i="15" s="1"/>
  <c r="AS154" i="15"/>
  <c r="AY154" i="15" s="1"/>
  <c r="W157" i="15"/>
  <c r="X156" i="15"/>
  <c r="AQ156" i="15" s="1"/>
  <c r="AW156" i="15" l="1"/>
  <c r="AR156" i="15"/>
  <c r="AX156" i="15" s="1"/>
  <c r="AS155" i="15"/>
  <c r="AY155" i="15" s="1"/>
  <c r="W158" i="15"/>
  <c r="X157" i="15"/>
  <c r="AQ157" i="15" s="1"/>
  <c r="AW157" i="15" l="1"/>
  <c r="BA144" i="15" s="1"/>
  <c r="AR157" i="15"/>
  <c r="AX157" i="15" s="1"/>
  <c r="AS156" i="15"/>
  <c r="AY156" i="15" s="1"/>
  <c r="W159" i="15"/>
  <c r="X158" i="15"/>
  <c r="AQ158" i="15" s="1"/>
  <c r="AW158" i="15" l="1"/>
  <c r="AR158" i="15"/>
  <c r="AX158" i="15" s="1"/>
  <c r="AS157" i="15"/>
  <c r="AY157" i="15" s="1"/>
  <c r="W160" i="15"/>
  <c r="X159" i="15"/>
  <c r="AQ159" i="15" s="1"/>
  <c r="BB144" i="15"/>
  <c r="BC144" i="15" s="1"/>
  <c r="AW159" i="15" l="1"/>
  <c r="AR159" i="15"/>
  <c r="AX159" i="15" s="1"/>
  <c r="AS158" i="15"/>
  <c r="AY158" i="15" s="1"/>
  <c r="W161" i="15"/>
  <c r="X160" i="15"/>
  <c r="AQ160" i="15" s="1"/>
  <c r="AR160" i="15" l="1"/>
  <c r="AX160" i="15" s="1"/>
  <c r="AW160" i="15"/>
  <c r="AS159" i="15"/>
  <c r="AY159" i="15" s="1"/>
  <c r="W162" i="15"/>
  <c r="X161" i="15"/>
  <c r="AQ161" i="15" s="1"/>
  <c r="AR161" i="15" l="1"/>
  <c r="AX161" i="15" s="1"/>
  <c r="AW161" i="15"/>
  <c r="AS160" i="15"/>
  <c r="AY160" i="15" s="1"/>
  <c r="W163" i="15"/>
  <c r="X162" i="15"/>
  <c r="AQ162" i="15" s="1"/>
  <c r="AS161" i="15" l="1"/>
  <c r="AY161" i="15" s="1"/>
  <c r="W164" i="15"/>
  <c r="X163" i="15"/>
  <c r="AQ163" i="15" s="1"/>
  <c r="AR162" i="15"/>
  <c r="AX162" i="15" s="1"/>
  <c r="AW162" i="15"/>
  <c r="AS162" i="15" l="1"/>
  <c r="AY162" i="15" s="1"/>
  <c r="AR163" i="15"/>
  <c r="AX163" i="15" s="1"/>
  <c r="AW163" i="15"/>
  <c r="W165" i="15"/>
  <c r="X164" i="15"/>
  <c r="AQ164" i="15" s="1"/>
  <c r="W166" i="15" l="1"/>
  <c r="X165" i="15"/>
  <c r="AQ165" i="15" s="1"/>
  <c r="AS163" i="15"/>
  <c r="AY163" i="15" s="1"/>
  <c r="AR164" i="15"/>
  <c r="AX164" i="15" s="1"/>
  <c r="AW164" i="15"/>
  <c r="AR165" i="15" l="1"/>
  <c r="AX165" i="15" s="1"/>
  <c r="AW165" i="15"/>
  <c r="AS164" i="15"/>
  <c r="AY164" i="15" s="1"/>
  <c r="X166" i="15"/>
  <c r="AQ166" i="15" s="1"/>
  <c r="W167" i="15"/>
  <c r="AS165" i="15" l="1"/>
  <c r="AY165" i="15" s="1"/>
  <c r="W168" i="15"/>
  <c r="X167" i="15"/>
  <c r="AQ167" i="15" s="1"/>
  <c r="AW166" i="15"/>
  <c r="BA158" i="15" s="1"/>
  <c r="AR166" i="15"/>
  <c r="AX166" i="15" s="1"/>
  <c r="AS166" i="15" l="1"/>
  <c r="AY166" i="15" s="1"/>
  <c r="BB158" i="15"/>
  <c r="BC158" i="15" s="1"/>
  <c r="AR167" i="15"/>
  <c r="AX167" i="15" s="1"/>
  <c r="AW167" i="15"/>
  <c r="W169" i="15"/>
  <c r="X168" i="15"/>
  <c r="AQ168" i="15" s="1"/>
  <c r="AS167" i="15" l="1"/>
  <c r="AY167" i="15" s="1"/>
  <c r="AW168" i="15"/>
  <c r="AR168" i="15"/>
  <c r="AX168" i="15" s="1"/>
  <c r="W170" i="15"/>
  <c r="X169" i="15"/>
  <c r="AQ169" i="15" s="1"/>
  <c r="W171" i="15" l="1"/>
  <c r="X170" i="15"/>
  <c r="AQ170" i="15" s="1"/>
  <c r="AS168" i="15"/>
  <c r="AY168" i="15" s="1"/>
  <c r="AW169" i="15"/>
  <c r="AR169" i="15"/>
  <c r="AX169" i="15" s="1"/>
  <c r="AW170" i="15" l="1"/>
  <c r="AR170" i="15"/>
  <c r="AX170" i="15" s="1"/>
  <c r="AS169" i="15"/>
  <c r="AY169" i="15" s="1"/>
  <c r="W172" i="15"/>
  <c r="X171" i="15"/>
  <c r="AQ171" i="15" s="1"/>
  <c r="AW171" i="15" l="1"/>
  <c r="AR171" i="15"/>
  <c r="AX171" i="15" s="1"/>
  <c r="AS170" i="15"/>
  <c r="AY170" i="15" s="1"/>
  <c r="W173" i="15"/>
  <c r="X172" i="15"/>
  <c r="AQ172" i="15" s="1"/>
  <c r="AW172" i="15" l="1"/>
  <c r="AR172" i="15"/>
  <c r="AX172" i="15" s="1"/>
  <c r="AS171" i="15"/>
  <c r="AY171" i="15" s="1"/>
  <c r="W174" i="15"/>
  <c r="X173" i="15"/>
  <c r="AQ173" i="15" s="1"/>
  <c r="AW173" i="15" l="1"/>
  <c r="AR173" i="15"/>
  <c r="AX173" i="15" s="1"/>
  <c r="AS172" i="15"/>
  <c r="AY172" i="15" s="1"/>
  <c r="W175" i="15"/>
  <c r="X174" i="15"/>
  <c r="AQ174" i="15" s="1"/>
  <c r="AW174" i="15" l="1"/>
  <c r="AR174" i="15"/>
  <c r="AX174" i="15" s="1"/>
  <c r="AS173" i="15"/>
  <c r="AY173" i="15" s="1"/>
  <c r="W176" i="15"/>
  <c r="X175" i="15"/>
  <c r="AQ175" i="15" s="1"/>
  <c r="AW175" i="15" l="1"/>
  <c r="AR175" i="15"/>
  <c r="AX175" i="15" s="1"/>
  <c r="AS174" i="15"/>
  <c r="AY174" i="15" s="1"/>
  <c r="W177" i="15"/>
  <c r="X176" i="15"/>
  <c r="AQ176" i="15" s="1"/>
  <c r="AS175" i="15" l="1"/>
  <c r="AY175" i="15" s="1"/>
  <c r="AW176" i="15"/>
  <c r="AR176" i="15"/>
  <c r="AX176" i="15" s="1"/>
  <c r="W178" i="15"/>
  <c r="X177" i="15"/>
  <c r="AQ177" i="15" s="1"/>
  <c r="AW177" i="15" l="1"/>
  <c r="BA167" i="15" s="1"/>
  <c r="AR177" i="15"/>
  <c r="AX177" i="15" s="1"/>
  <c r="AS176" i="15"/>
  <c r="AY176" i="15" s="1"/>
  <c r="W179" i="15"/>
  <c r="X178" i="15"/>
  <c r="AQ178" i="15" s="1"/>
  <c r="AR178" i="15" l="1"/>
  <c r="AX178" i="15" s="1"/>
  <c r="AW178" i="15"/>
  <c r="BA178" i="15" s="1"/>
  <c r="BB178" i="15" s="1"/>
  <c r="BC178" i="15" s="1"/>
  <c r="AS177" i="15"/>
  <c r="AY177" i="15" s="1"/>
  <c r="W180" i="15"/>
  <c r="X179" i="15"/>
  <c r="AQ179" i="15" s="1"/>
  <c r="BB167" i="15"/>
  <c r="BC167" i="15" s="1"/>
  <c r="AS178" i="15" l="1"/>
  <c r="AY178" i="15" s="1"/>
  <c r="AW179" i="15"/>
  <c r="AR179" i="15"/>
  <c r="AX179" i="15" s="1"/>
  <c r="W181" i="15"/>
  <c r="X180" i="15"/>
  <c r="AQ180" i="15" s="1"/>
  <c r="W182" i="15" l="1"/>
  <c r="X181" i="15"/>
  <c r="AQ181" i="15" s="1"/>
  <c r="AS179" i="15"/>
  <c r="AY179" i="15" s="1"/>
  <c r="AW180" i="15"/>
  <c r="AR180" i="15"/>
  <c r="AX180" i="15" s="1"/>
  <c r="AW181" i="15" l="1"/>
  <c r="AR181" i="15"/>
  <c r="AX181" i="15" s="1"/>
  <c r="AS180" i="15"/>
  <c r="AY180" i="15" s="1"/>
  <c r="W183" i="15"/>
  <c r="X182" i="15"/>
  <c r="AQ182" i="15" s="1"/>
  <c r="AS181" i="15" l="1"/>
  <c r="AY181" i="15" s="1"/>
  <c r="AW182" i="15"/>
  <c r="AR182" i="15"/>
  <c r="AX182" i="15" s="1"/>
  <c r="W184" i="15"/>
  <c r="X183" i="15"/>
  <c r="AQ183" i="15" s="1"/>
  <c r="AS182" i="15" l="1"/>
  <c r="AY182" i="15" s="1"/>
  <c r="W185" i="15"/>
  <c r="X184" i="15"/>
  <c r="AQ184" i="15" s="1"/>
  <c r="AW183" i="15"/>
  <c r="AR183" i="15"/>
  <c r="AX183" i="15" s="1"/>
  <c r="AS183" i="15" l="1"/>
  <c r="AY183" i="15" s="1"/>
  <c r="AW184" i="15"/>
  <c r="AR184" i="15"/>
  <c r="AX184" i="15" s="1"/>
  <c r="W186" i="15"/>
  <c r="X185" i="15"/>
  <c r="AQ185" i="15" s="1"/>
  <c r="W187" i="15" l="1"/>
  <c r="X186" i="15"/>
  <c r="AQ186" i="15" s="1"/>
  <c r="AS184" i="15"/>
  <c r="AY184" i="15" s="1"/>
  <c r="AW185" i="15"/>
  <c r="AR185" i="15"/>
  <c r="AX185" i="15" s="1"/>
  <c r="AW186" i="15" l="1"/>
  <c r="AR186" i="15"/>
  <c r="AX186" i="15" s="1"/>
  <c r="AS185" i="15"/>
  <c r="AY185" i="15" s="1"/>
  <c r="W188" i="15"/>
  <c r="X187" i="15"/>
  <c r="AQ187" i="15" s="1"/>
  <c r="AW187" i="15" l="1"/>
  <c r="AR187" i="15"/>
  <c r="AX187" i="15" s="1"/>
  <c r="AS186" i="15"/>
  <c r="AY186" i="15" s="1"/>
  <c r="W189" i="15"/>
  <c r="X188" i="15"/>
  <c r="AQ188" i="15" s="1"/>
  <c r="AW188" i="15" l="1"/>
  <c r="AR188" i="15"/>
  <c r="AX188" i="15" s="1"/>
  <c r="AS187" i="15"/>
  <c r="AY187" i="15" s="1"/>
  <c r="W190" i="15"/>
  <c r="X189" i="15"/>
  <c r="AQ189" i="15" s="1"/>
  <c r="W191" i="15" l="1"/>
  <c r="X190" i="15"/>
  <c r="AQ190" i="15" s="1"/>
  <c r="AW189" i="15"/>
  <c r="AS189" i="15"/>
  <c r="AY189" i="15" s="1"/>
  <c r="AR189" i="15"/>
  <c r="AX189" i="15" s="1"/>
  <c r="AS188" i="15"/>
  <c r="AY188" i="15" s="1"/>
  <c r="AW190" i="15" l="1"/>
  <c r="AR190" i="15"/>
  <c r="AX190" i="15" s="1"/>
  <c r="W192" i="15"/>
  <c r="X191" i="15"/>
  <c r="AQ191" i="15" s="1"/>
  <c r="W193" i="15" l="1"/>
  <c r="X192" i="15"/>
  <c r="AQ192" i="15" s="1"/>
  <c r="AS190" i="15"/>
  <c r="AY190" i="15" s="1"/>
  <c r="AW191" i="15"/>
  <c r="AR191" i="15"/>
  <c r="AX191" i="15" s="1"/>
  <c r="AS191" i="15" l="1"/>
  <c r="AY191" i="15" s="1"/>
  <c r="AW192" i="15"/>
  <c r="AR192" i="15"/>
  <c r="AX192" i="15" s="1"/>
  <c r="W194" i="15"/>
  <c r="X193" i="15"/>
  <c r="AQ193" i="15" s="1"/>
  <c r="X194" i="15" l="1"/>
  <c r="AQ194" i="15" s="1"/>
  <c r="W195" i="15"/>
  <c r="AS192" i="15"/>
  <c r="AY192" i="15" s="1"/>
  <c r="AW193" i="15"/>
  <c r="BA179" i="15" s="1"/>
  <c r="AR193" i="15"/>
  <c r="AX193" i="15" s="1"/>
  <c r="BB179" i="15" l="1"/>
  <c r="BC179" i="15" s="1"/>
  <c r="W196" i="15"/>
  <c r="X195" i="15"/>
  <c r="AQ195" i="15" s="1"/>
  <c r="AS193" i="15"/>
  <c r="AY193" i="15" s="1"/>
  <c r="AR194" i="15"/>
  <c r="AX194" i="15" s="1"/>
  <c r="AW194" i="15"/>
  <c r="AS194" i="15" l="1"/>
  <c r="AY194" i="15" s="1"/>
  <c r="AW195" i="15"/>
  <c r="AR195" i="15"/>
  <c r="AX195" i="15" s="1"/>
  <c r="W197" i="15"/>
  <c r="X196" i="15"/>
  <c r="AQ196" i="15" s="1"/>
  <c r="W198" i="15" l="1"/>
  <c r="X197" i="15"/>
  <c r="AQ197" i="15" s="1"/>
  <c r="AS195" i="15"/>
  <c r="AY195" i="15" s="1"/>
  <c r="AW196" i="15"/>
  <c r="BA194" i="15" s="1"/>
  <c r="BB194" i="15" s="1"/>
  <c r="BC194" i="15" s="1"/>
  <c r="AR196" i="15"/>
  <c r="AX196" i="15" s="1"/>
  <c r="AR197" i="15" l="1"/>
  <c r="AX197" i="15" s="1"/>
  <c r="AW197" i="15"/>
  <c r="AS196" i="15"/>
  <c r="AY196" i="15" s="1"/>
  <c r="W199" i="15"/>
  <c r="X198" i="15"/>
  <c r="AQ198" i="15" s="1"/>
  <c r="AR198" i="15" l="1"/>
  <c r="AX198" i="15" s="1"/>
  <c r="AW198" i="15"/>
  <c r="W200" i="15"/>
  <c r="X199" i="15"/>
  <c r="AQ199" i="15" s="1"/>
  <c r="AS197" i="15"/>
  <c r="AY197" i="15" s="1"/>
  <c r="AS198" i="15" l="1"/>
  <c r="AY198" i="15" s="1"/>
  <c r="AR199" i="15"/>
  <c r="AX199" i="15" s="1"/>
  <c r="AW199" i="15"/>
  <c r="W201" i="15"/>
  <c r="X200" i="15"/>
  <c r="AQ200" i="15" s="1"/>
  <c r="AS199" i="15" l="1"/>
  <c r="AY199" i="15" s="1"/>
  <c r="AR200" i="15"/>
  <c r="AX200" i="15" s="1"/>
  <c r="AW200" i="15"/>
  <c r="W202" i="15"/>
  <c r="X201" i="15"/>
  <c r="AQ201" i="15" s="1"/>
  <c r="AS200" i="15" l="1"/>
  <c r="AY200" i="15" s="1"/>
  <c r="AR201" i="15"/>
  <c r="AX201" i="15" s="1"/>
  <c r="AW201" i="15"/>
  <c r="W203" i="15"/>
  <c r="X202" i="15"/>
  <c r="AQ202" i="15" s="1"/>
  <c r="AS201" i="15" l="1"/>
  <c r="AY201" i="15" s="1"/>
  <c r="W204" i="15"/>
  <c r="X203" i="15"/>
  <c r="AQ203" i="15" s="1"/>
  <c r="AR202" i="15"/>
  <c r="AX202" i="15" s="1"/>
  <c r="AW202" i="15"/>
  <c r="AS202" i="15" l="1"/>
  <c r="AY202" i="15" s="1"/>
  <c r="AR203" i="15"/>
  <c r="AX203" i="15" s="1"/>
  <c r="AW203" i="15"/>
  <c r="W205" i="15"/>
  <c r="X204" i="15"/>
  <c r="AQ204" i="15" s="1"/>
  <c r="AS203" i="15" l="1"/>
  <c r="AY203" i="15" s="1"/>
  <c r="W206" i="15"/>
  <c r="X205" i="15"/>
  <c r="AQ205" i="15" s="1"/>
  <c r="AR204" i="15"/>
  <c r="AX204" i="15" s="1"/>
  <c r="AW204" i="15"/>
  <c r="AR205" i="15" l="1"/>
  <c r="AX205" i="15" s="1"/>
  <c r="AW205" i="15"/>
  <c r="AS204" i="15"/>
  <c r="AY204" i="15" s="1"/>
  <c r="W207" i="15"/>
  <c r="X206" i="15"/>
  <c r="AQ206" i="15" s="1"/>
  <c r="AR206" i="15" l="1"/>
  <c r="AX206" i="15" s="1"/>
  <c r="AW206" i="15"/>
  <c r="AS205" i="15"/>
  <c r="AY205" i="15" s="1"/>
  <c r="W208" i="15"/>
  <c r="X207" i="15"/>
  <c r="AQ207" i="15" s="1"/>
  <c r="AS206" i="15" l="1"/>
  <c r="AY206" i="15" s="1"/>
  <c r="AR207" i="15"/>
  <c r="AX207" i="15" s="1"/>
  <c r="AS207" i="15"/>
  <c r="AY207" i="15" s="1"/>
  <c r="AW207" i="15"/>
  <c r="BA197" i="15" s="1"/>
  <c r="W209" i="15"/>
  <c r="X208" i="15"/>
  <c r="AQ208" i="15" s="1"/>
  <c r="BB197" i="15" l="1"/>
  <c r="BC197" i="15" s="1"/>
  <c r="W210" i="15"/>
  <c r="X209" i="15"/>
  <c r="AQ209" i="15" s="1"/>
  <c r="AW208" i="15"/>
  <c r="AR208" i="15"/>
  <c r="AX208" i="15" s="1"/>
  <c r="AW209" i="15" l="1"/>
  <c r="AR209" i="15"/>
  <c r="AX209" i="15" s="1"/>
  <c r="W211" i="15"/>
  <c r="X210" i="15"/>
  <c r="AQ210" i="15" s="1"/>
  <c r="AS208" i="15"/>
  <c r="AY208" i="15" s="1"/>
  <c r="AS209" i="15" l="1"/>
  <c r="AY209" i="15" s="1"/>
  <c r="W212" i="15"/>
  <c r="X211" i="15"/>
  <c r="AQ211" i="15" s="1"/>
  <c r="AW210" i="15"/>
  <c r="BA208" i="15" s="1"/>
  <c r="BB208" i="15" s="1"/>
  <c r="BC208" i="15" s="1"/>
  <c r="AR210" i="15"/>
  <c r="AX210" i="15" s="1"/>
  <c r="AW211" i="15" l="1"/>
  <c r="BA211" i="15" s="1"/>
  <c r="BB211" i="15" s="1"/>
  <c r="BC211" i="15" s="1"/>
  <c r="AR211" i="15"/>
  <c r="AX211" i="15" s="1"/>
  <c r="W213" i="15"/>
  <c r="X212" i="15"/>
  <c r="AQ212" i="15" s="1"/>
  <c r="AS210" i="15"/>
  <c r="AY210" i="15" s="1"/>
  <c r="AS211" i="15" l="1"/>
  <c r="AY211" i="15" s="1"/>
  <c r="X213" i="15"/>
  <c r="AQ213" i="15" s="1"/>
  <c r="W214" i="15"/>
  <c r="AW212" i="15"/>
  <c r="AR212" i="15"/>
  <c r="AX212" i="15" s="1"/>
  <c r="X214" i="15" l="1"/>
  <c r="AQ214" i="15" s="1"/>
  <c r="W215" i="15"/>
  <c r="AW213" i="15"/>
  <c r="AR213" i="15"/>
  <c r="AX213" i="15" s="1"/>
  <c r="AS212" i="15"/>
  <c r="AY212" i="15" s="1"/>
  <c r="X215" i="15" l="1"/>
  <c r="AQ215" i="15" s="1"/>
  <c r="W216" i="15"/>
  <c r="AW214" i="15"/>
  <c r="AR214" i="15"/>
  <c r="AX214" i="15" s="1"/>
  <c r="AS213" i="15"/>
  <c r="AY213" i="15" s="1"/>
  <c r="X216" i="15" l="1"/>
  <c r="AQ216" i="15" s="1"/>
  <c r="W217" i="15"/>
  <c r="AW215" i="15"/>
  <c r="AR215" i="15"/>
  <c r="AX215" i="15" s="1"/>
  <c r="AS214" i="15"/>
  <c r="AY214" i="15" s="1"/>
  <c r="AS215" i="15" l="1"/>
  <c r="AY215" i="15" s="1"/>
  <c r="X217" i="15"/>
  <c r="AQ217" i="15" s="1"/>
  <c r="W218" i="15"/>
  <c r="AW216" i="15"/>
  <c r="AR216" i="15"/>
  <c r="AX216" i="15" s="1"/>
  <c r="AS216" i="15" l="1"/>
  <c r="AY216" i="15" s="1"/>
  <c r="X218" i="15"/>
  <c r="AQ218" i="15" s="1"/>
  <c r="W219" i="15"/>
  <c r="AW217" i="15"/>
  <c r="AR217" i="15"/>
  <c r="AX217" i="15" s="1"/>
  <c r="AS217" i="15" l="1"/>
  <c r="AY217" i="15" s="1"/>
  <c r="X219" i="15"/>
  <c r="AQ219" i="15" s="1"/>
  <c r="W220" i="15"/>
  <c r="AW218" i="15"/>
  <c r="AR218" i="15"/>
  <c r="AX218" i="15" s="1"/>
  <c r="X220" i="15" l="1"/>
  <c r="AQ220" i="15" s="1"/>
  <c r="W221" i="15"/>
  <c r="AW219" i="15"/>
  <c r="AR219" i="15"/>
  <c r="AX219" i="15" s="1"/>
  <c r="AS218" i="15"/>
  <c r="AY218" i="15" s="1"/>
  <c r="AS219" i="15" l="1"/>
  <c r="AY219" i="15" s="1"/>
  <c r="X221" i="15"/>
  <c r="AQ221" i="15" s="1"/>
  <c r="W222" i="15"/>
  <c r="AW220" i="15"/>
  <c r="AR220" i="15"/>
  <c r="AX220" i="15" s="1"/>
  <c r="AS220" i="15" l="1"/>
  <c r="AY220" i="15" s="1"/>
  <c r="X222" i="15"/>
  <c r="AQ222" i="15" s="1"/>
  <c r="W223" i="15"/>
  <c r="AW221" i="15"/>
  <c r="AR221" i="15"/>
  <c r="AX221" i="15" s="1"/>
  <c r="AS221" i="15" l="1"/>
  <c r="AY221" i="15" s="1"/>
  <c r="X223" i="15"/>
  <c r="AQ223" i="15" s="1"/>
  <c r="W224" i="15"/>
  <c r="AW222" i="15"/>
  <c r="AR222" i="15"/>
  <c r="AX222" i="15" s="1"/>
  <c r="AW223" i="15" l="1"/>
  <c r="AR223" i="15"/>
  <c r="AX223" i="15" s="1"/>
  <c r="X224" i="15"/>
  <c r="AQ224" i="15" s="1"/>
  <c r="W225" i="15"/>
  <c r="AS222" i="15"/>
  <c r="AY222" i="15" s="1"/>
  <c r="AW224" i="15" l="1"/>
  <c r="AR224" i="15"/>
  <c r="AX224" i="15" s="1"/>
  <c r="AS223" i="15"/>
  <c r="AY223" i="15" s="1"/>
  <c r="X225" i="15"/>
  <c r="AQ225" i="15" s="1"/>
  <c r="W226" i="15"/>
  <c r="AS224" i="15" l="1"/>
  <c r="AY224" i="15" s="1"/>
  <c r="X226" i="15"/>
  <c r="AQ226" i="15" s="1"/>
  <c r="W227" i="15"/>
  <c r="AW225" i="15"/>
  <c r="AR225" i="15"/>
  <c r="AX225" i="15" s="1"/>
  <c r="AW226" i="15" l="1"/>
  <c r="AR226" i="15"/>
  <c r="AX226" i="15" s="1"/>
  <c r="X227" i="15"/>
  <c r="AQ227" i="15" s="1"/>
  <c r="W228" i="15"/>
  <c r="AS225" i="15"/>
  <c r="AY225" i="15" s="1"/>
  <c r="AW227" i="15" l="1"/>
  <c r="AR227" i="15"/>
  <c r="AX227" i="15" s="1"/>
  <c r="AS226" i="15"/>
  <c r="AY226" i="15" s="1"/>
  <c r="W229" i="15"/>
  <c r="X228" i="15"/>
  <c r="AQ228" i="15" s="1"/>
  <c r="AW228" i="15" l="1"/>
  <c r="BA212" i="15" s="1"/>
  <c r="AR228" i="15"/>
  <c r="AX228" i="15" s="1"/>
  <c r="AS227" i="15"/>
  <c r="AY227" i="15" s="1"/>
  <c r="W230" i="15"/>
  <c r="X229" i="15"/>
  <c r="AQ229" i="15" s="1"/>
  <c r="AS228" i="15" l="1"/>
  <c r="AY228" i="15" s="1"/>
  <c r="AW229" i="15"/>
  <c r="AR229" i="15"/>
  <c r="AX229" i="15" s="1"/>
  <c r="W231" i="15"/>
  <c r="X230" i="15"/>
  <c r="AQ230" i="15" s="1"/>
  <c r="BB212" i="15"/>
  <c r="BC212" i="15"/>
  <c r="AS229" i="15" l="1"/>
  <c r="AY229" i="15" s="1"/>
  <c r="AR230" i="15"/>
  <c r="AX230" i="15" s="1"/>
  <c r="AW230" i="15"/>
  <c r="BA229" i="15" s="1"/>
  <c r="W232" i="15"/>
  <c r="X231" i="15"/>
  <c r="AQ231" i="15" s="1"/>
  <c r="BB229" i="15" l="1"/>
  <c r="BC229" i="15" s="1"/>
  <c r="X232" i="15"/>
  <c r="AQ232" i="15" s="1"/>
  <c r="W233" i="15"/>
  <c r="AW231" i="15"/>
  <c r="AR231" i="15"/>
  <c r="AX231" i="15" s="1"/>
  <c r="AS230" i="15"/>
  <c r="AY230" i="15" s="1"/>
  <c r="W234" i="15" l="1"/>
  <c r="X233" i="15"/>
  <c r="AQ233" i="15" s="1"/>
  <c r="AW232" i="15"/>
  <c r="AR232" i="15"/>
  <c r="AX232" i="15" s="1"/>
  <c r="AS231" i="15"/>
  <c r="AY231" i="15" s="1"/>
  <c r="AS232" i="15" l="1"/>
  <c r="AY232" i="15" s="1"/>
  <c r="AW233" i="15"/>
  <c r="BA231" i="15" s="1"/>
  <c r="BB231" i="15" s="1"/>
  <c r="BC231" i="15" s="1"/>
  <c r="AR233" i="15"/>
  <c r="AX233" i="15" s="1"/>
  <c r="W235" i="15"/>
  <c r="X234" i="15"/>
  <c r="AQ234" i="15" s="1"/>
  <c r="W236" i="15" l="1"/>
  <c r="X235" i="15"/>
  <c r="AQ235" i="15" s="1"/>
  <c r="AS233" i="15"/>
  <c r="AY233" i="15" s="1"/>
  <c r="AR234" i="15"/>
  <c r="AX234" i="15" s="1"/>
  <c r="AW234" i="15"/>
  <c r="AS234" i="15" l="1"/>
  <c r="AY234" i="15" s="1"/>
  <c r="AR235" i="15"/>
  <c r="AX235" i="15" s="1"/>
  <c r="AW235" i="15"/>
  <c r="W237" i="15"/>
  <c r="X236" i="15"/>
  <c r="AQ236" i="15" s="1"/>
  <c r="AS235" i="15" l="1"/>
  <c r="AY235" i="15" s="1"/>
  <c r="AR236" i="15"/>
  <c r="AX236" i="15" s="1"/>
  <c r="AW236" i="15"/>
  <c r="BA234" i="15" s="1"/>
  <c r="BB234" i="15" s="1"/>
  <c r="BC234" i="15" s="1"/>
  <c r="W238" i="15"/>
  <c r="X237" i="15"/>
  <c r="AQ237" i="15" s="1"/>
  <c r="AS236" i="15" l="1"/>
  <c r="AY236" i="15" s="1"/>
  <c r="AW237" i="15"/>
  <c r="BA237" i="15" s="1"/>
  <c r="BB237" i="15" s="1"/>
  <c r="BC237" i="15" s="1"/>
  <c r="AR237" i="15"/>
  <c r="AX237" i="15" s="1"/>
  <c r="W239" i="15"/>
  <c r="X238" i="15"/>
  <c r="AQ238" i="15" s="1"/>
  <c r="W240" i="15" l="1"/>
  <c r="X239" i="15"/>
  <c r="AQ239" i="15" s="1"/>
  <c r="AS237" i="15"/>
  <c r="AY237" i="15" s="1"/>
  <c r="AR238" i="15"/>
  <c r="AX238" i="15" s="1"/>
  <c r="AW238" i="15"/>
  <c r="AS238" i="15" l="1"/>
  <c r="AY238" i="15" s="1"/>
  <c r="AR239" i="15"/>
  <c r="AX239" i="15" s="1"/>
  <c r="AW239" i="15"/>
  <c r="W241" i="15"/>
  <c r="X240" i="15"/>
  <c r="AQ240" i="15" s="1"/>
  <c r="AS239" i="15" l="1"/>
  <c r="AY239" i="15" s="1"/>
  <c r="AR240" i="15"/>
  <c r="AX240" i="15" s="1"/>
  <c r="AW240" i="15"/>
  <c r="W242" i="15"/>
  <c r="X241" i="15"/>
  <c r="AQ241" i="15" s="1"/>
  <c r="AS240" i="15" l="1"/>
  <c r="AY240" i="15" s="1"/>
  <c r="W243" i="15"/>
  <c r="X242" i="15"/>
  <c r="AQ242" i="15" s="1"/>
  <c r="AR241" i="15"/>
  <c r="AX241" i="15" s="1"/>
  <c r="AW241" i="15"/>
  <c r="W244" i="15" l="1"/>
  <c r="X243" i="15"/>
  <c r="AQ243" i="15" s="1"/>
  <c r="AR242" i="15"/>
  <c r="AX242" i="15" s="1"/>
  <c r="AW242" i="15"/>
  <c r="AS241" i="15"/>
  <c r="AY241" i="15" s="1"/>
  <c r="AR243" i="15" l="1"/>
  <c r="AX243" i="15" s="1"/>
  <c r="AW243" i="15"/>
  <c r="W245" i="15"/>
  <c r="X244" i="15"/>
  <c r="AQ244" i="15" s="1"/>
  <c r="AS242" i="15"/>
  <c r="AY242" i="15" s="1"/>
  <c r="AS243" i="15" l="1"/>
  <c r="AY243" i="15" s="1"/>
  <c r="W246" i="15"/>
  <c r="X245" i="15"/>
  <c r="AQ245" i="15" s="1"/>
  <c r="AR244" i="15"/>
  <c r="AX244" i="15" s="1"/>
  <c r="AW244" i="15"/>
  <c r="AS244" i="15" l="1"/>
  <c r="AY244" i="15" s="1"/>
  <c r="AR245" i="15"/>
  <c r="AX245" i="15" s="1"/>
  <c r="AW245" i="15"/>
  <c r="W247" i="15"/>
  <c r="X246" i="15"/>
  <c r="AQ246" i="15" s="1"/>
  <c r="W248" i="15" l="1"/>
  <c r="X247" i="15"/>
  <c r="AQ247" i="15" s="1"/>
  <c r="AS245" i="15"/>
  <c r="AY245" i="15" s="1"/>
  <c r="AR246" i="15"/>
  <c r="AX246" i="15" s="1"/>
  <c r="AW246" i="15"/>
  <c r="AR247" i="15" l="1"/>
  <c r="AX247" i="15" s="1"/>
  <c r="AW247" i="15"/>
  <c r="AS246" i="15"/>
  <c r="AY246" i="15" s="1"/>
  <c r="W249" i="15"/>
  <c r="X248" i="15"/>
  <c r="AQ248" i="15" s="1"/>
  <c r="AS247" i="15" l="1"/>
  <c r="AY247" i="15" s="1"/>
  <c r="AR248" i="15"/>
  <c r="AX248" i="15" s="1"/>
  <c r="AW248" i="15"/>
  <c r="W250" i="15"/>
  <c r="X249" i="15"/>
  <c r="AQ249" i="15" s="1"/>
  <c r="AS248" i="15" l="1"/>
  <c r="AY248" i="15" s="1"/>
  <c r="W251" i="15"/>
  <c r="X250" i="15"/>
  <c r="AQ250" i="15" s="1"/>
  <c r="AR249" i="15"/>
  <c r="AX249" i="15" s="1"/>
  <c r="AW249" i="15"/>
  <c r="BA238" i="15" s="1"/>
  <c r="AS249" i="15" l="1"/>
  <c r="AY249" i="15" s="1"/>
  <c r="AW250" i="15"/>
  <c r="BA250" i="15" s="1"/>
  <c r="BB250" i="15" s="1"/>
  <c r="BC250" i="15" s="1"/>
  <c r="AR250" i="15"/>
  <c r="AX250" i="15" s="1"/>
  <c r="BB238" i="15"/>
  <c r="BC238" i="15" s="1"/>
  <c r="W252" i="15"/>
  <c r="X251" i="15"/>
  <c r="AQ251" i="15" s="1"/>
  <c r="AW251" i="15" l="1"/>
  <c r="AR251" i="15"/>
  <c r="AX251" i="15" s="1"/>
  <c r="W253" i="15"/>
  <c r="X252" i="15"/>
  <c r="AQ252" i="15" s="1"/>
  <c r="AS250" i="15"/>
  <c r="AY250" i="15" s="1"/>
  <c r="AS251" i="15" l="1"/>
  <c r="AY251" i="15" s="1"/>
  <c r="W254" i="15"/>
  <c r="X253" i="15"/>
  <c r="AQ253" i="15" s="1"/>
  <c r="AW252" i="15"/>
  <c r="AR252" i="15"/>
  <c r="AX252" i="15" s="1"/>
  <c r="AS252" i="15" l="1"/>
  <c r="AY252" i="15" s="1"/>
  <c r="AW253" i="15"/>
  <c r="AR253" i="15"/>
  <c r="AX253" i="15" s="1"/>
  <c r="W255" i="15"/>
  <c r="X254" i="15"/>
  <c r="AQ254" i="15" s="1"/>
  <c r="AW254" i="15" l="1"/>
  <c r="AR254" i="15"/>
  <c r="AX254" i="15" s="1"/>
  <c r="AS253" i="15"/>
  <c r="AY253" i="15" s="1"/>
  <c r="W256" i="15"/>
  <c r="X255" i="15"/>
  <c r="AQ255" i="15" s="1"/>
  <c r="AW255" i="15" l="1"/>
  <c r="AR255" i="15"/>
  <c r="AX255" i="15" s="1"/>
  <c r="AS254" i="15"/>
  <c r="AY254" i="15" s="1"/>
  <c r="W257" i="15"/>
  <c r="X256" i="15"/>
  <c r="AQ256" i="15" s="1"/>
  <c r="AW256" i="15" l="1"/>
  <c r="AR256" i="15"/>
  <c r="AX256" i="15" s="1"/>
  <c r="AS255" i="15"/>
  <c r="AY255" i="15" s="1"/>
  <c r="W258" i="15"/>
  <c r="X257" i="15"/>
  <c r="AQ257" i="15" s="1"/>
  <c r="AW257" i="15" l="1"/>
  <c r="AR257" i="15"/>
  <c r="AX257" i="15" s="1"/>
  <c r="AS256" i="15"/>
  <c r="AY256" i="15" s="1"/>
  <c r="W259" i="15"/>
  <c r="X258" i="15"/>
  <c r="AQ258" i="15" s="1"/>
  <c r="AW258" i="15" l="1"/>
  <c r="AR258" i="15"/>
  <c r="AX258" i="15" s="1"/>
  <c r="AS257" i="15"/>
  <c r="AY257" i="15" s="1"/>
  <c r="W260" i="15"/>
  <c r="X259" i="15"/>
  <c r="AQ259" i="15" s="1"/>
  <c r="AS258" i="15" l="1"/>
  <c r="AY258" i="15" s="1"/>
  <c r="AW259" i="15"/>
  <c r="AR259" i="15"/>
  <c r="AX259" i="15" s="1"/>
  <c r="W261" i="15"/>
  <c r="X260" i="15"/>
  <c r="AQ260" i="15" s="1"/>
  <c r="AS259" i="15" l="1"/>
  <c r="AY259" i="15" s="1"/>
  <c r="AW260" i="15"/>
  <c r="AR260" i="15"/>
  <c r="AX260" i="15" s="1"/>
  <c r="W262" i="15"/>
  <c r="X261" i="15"/>
  <c r="AQ261" i="15" s="1"/>
  <c r="AW261" i="15" l="1"/>
  <c r="AR261" i="15"/>
  <c r="AX261" i="15" s="1"/>
  <c r="AS260" i="15"/>
  <c r="AY260" i="15" s="1"/>
  <c r="W263" i="15"/>
  <c r="X262" i="15"/>
  <c r="AQ262" i="15" s="1"/>
  <c r="AW262" i="15" l="1"/>
  <c r="AR262" i="15"/>
  <c r="AX262" i="15" s="1"/>
  <c r="AS261" i="15"/>
  <c r="AY261" i="15" s="1"/>
  <c r="W264" i="15"/>
  <c r="X263" i="15"/>
  <c r="AQ263" i="15" s="1"/>
  <c r="AW263" i="15" l="1"/>
  <c r="AR263" i="15"/>
  <c r="AX263" i="15" s="1"/>
  <c r="AS262" i="15"/>
  <c r="AY262" i="15" s="1"/>
  <c r="W265" i="15"/>
  <c r="X264" i="15"/>
  <c r="AQ264" i="15" s="1"/>
  <c r="AW264" i="15" l="1"/>
  <c r="AR264" i="15"/>
  <c r="AX264" i="15" s="1"/>
  <c r="AS263" i="15"/>
  <c r="AY263" i="15" s="1"/>
  <c r="W266" i="15"/>
  <c r="X265" i="15"/>
  <c r="AQ265" i="15" s="1"/>
  <c r="AW265" i="15" l="1"/>
  <c r="BA251" i="15" s="1"/>
  <c r="AR265" i="15"/>
  <c r="AX265" i="15" s="1"/>
  <c r="AS264" i="15"/>
  <c r="AY264" i="15" s="1"/>
  <c r="W267" i="15"/>
  <c r="X266" i="15"/>
  <c r="AQ266" i="15" s="1"/>
  <c r="AW266" i="15" l="1"/>
  <c r="AR266" i="15"/>
  <c r="AX266" i="15" s="1"/>
  <c r="AS265" i="15"/>
  <c r="AY265" i="15" s="1"/>
  <c r="W268" i="15"/>
  <c r="X267" i="15"/>
  <c r="AQ267" i="15" s="1"/>
  <c r="BB251" i="15"/>
  <c r="BC251" i="15" s="1"/>
  <c r="AS266" i="15" l="1"/>
  <c r="AY266" i="15" s="1"/>
  <c r="AW267" i="15"/>
  <c r="AR267" i="15"/>
  <c r="AX267" i="15" s="1"/>
  <c r="W269" i="15"/>
  <c r="X268" i="15"/>
  <c r="AQ268" i="15" s="1"/>
  <c r="AW268" i="15" l="1"/>
  <c r="AR268" i="15"/>
  <c r="AX268" i="15" s="1"/>
  <c r="AS267" i="15"/>
  <c r="AY267" i="15" s="1"/>
  <c r="W270" i="15"/>
  <c r="X269" i="15"/>
  <c r="AQ269" i="15" s="1"/>
  <c r="W271" i="15" l="1"/>
  <c r="X270" i="15"/>
  <c r="AQ270" i="15" s="1"/>
  <c r="AW269" i="15"/>
  <c r="BA266" i="15" s="1"/>
  <c r="AR269" i="15"/>
  <c r="AX269" i="15" s="1"/>
  <c r="AS268" i="15"/>
  <c r="AY268" i="15" s="1"/>
  <c r="AS269" i="15" l="1"/>
  <c r="AY269" i="15" s="1"/>
  <c r="BB266" i="15"/>
  <c r="BC266" i="15" s="1"/>
  <c r="AR270" i="15"/>
  <c r="AX270" i="15" s="1"/>
  <c r="AW270" i="15"/>
  <c r="W272" i="15"/>
  <c r="X271" i="15"/>
  <c r="AQ271" i="15" s="1"/>
  <c r="AW271" i="15" l="1"/>
  <c r="BA270" i="15" s="1"/>
  <c r="AR271" i="15"/>
  <c r="AX271" i="15" s="1"/>
  <c r="W273" i="15"/>
  <c r="X272" i="15"/>
  <c r="AQ272" i="15" s="1"/>
  <c r="AS270" i="15"/>
  <c r="AY270" i="15" s="1"/>
  <c r="AS271" i="15" l="1"/>
  <c r="AY271" i="15" s="1"/>
  <c r="W274" i="15"/>
  <c r="X274" i="15" s="1"/>
  <c r="X273" i="15"/>
  <c r="AQ273" i="15" s="1"/>
  <c r="BB270" i="15"/>
  <c r="BC270" i="15" s="1"/>
  <c r="AW272" i="15"/>
  <c r="AR272" i="15"/>
  <c r="AX272" i="15" s="1"/>
  <c r="AQ274" i="15" l="1"/>
  <c r="X275" i="15"/>
  <c r="AS272" i="15"/>
  <c r="AY272" i="15" s="1"/>
  <c r="AW273" i="15"/>
  <c r="BA272" i="15" s="1"/>
  <c r="AR273" i="15"/>
  <c r="AX273" i="15" s="1"/>
  <c r="BB272" i="15" l="1"/>
  <c r="BC272" i="15" s="1"/>
  <c r="AS273" i="15"/>
  <c r="AY273" i="15" s="1"/>
  <c r="AW274" i="15"/>
  <c r="AR274" i="15"/>
  <c r="AX274" i="15" s="1"/>
  <c r="AX275" i="15" s="1"/>
  <c r="F4" i="15" s="1"/>
  <c r="BA274" i="15" l="1"/>
  <c r="AW275" i="15"/>
  <c r="F3" i="15" s="1"/>
  <c r="AS274" i="15"/>
  <c r="AY274" i="15" s="1"/>
  <c r="AY275" i="15" s="1"/>
  <c r="F2" i="15" s="1"/>
  <c r="BB274" i="15" l="1"/>
  <c r="BA275" i="15"/>
  <c r="BC274" i="15" l="1"/>
  <c r="BC275" i="15" s="1"/>
  <c r="BB275" i="15"/>
</calcChain>
</file>

<file path=xl/sharedStrings.xml><?xml version="1.0" encoding="utf-8"?>
<sst xmlns="http://schemas.openxmlformats.org/spreadsheetml/2006/main" count="2663" uniqueCount="796">
  <si>
    <t>PL0037810000066338</t>
  </si>
  <si>
    <t>PL0037810000158709</t>
  </si>
  <si>
    <t>PL0037310077700415</t>
  </si>
  <si>
    <t>PL0037310000146083</t>
  </si>
  <si>
    <t>PL0037310000139821</t>
  </si>
  <si>
    <t>PL0037310000139922</t>
  </si>
  <si>
    <t>Skansen archeologiczny Piwnica Romańska</t>
  </si>
  <si>
    <t>COPERNICUS Podmiot Leczniczy Sp. z o.o.</t>
  </si>
  <si>
    <t>Pałac – Strzelino 36A</t>
  </si>
  <si>
    <t>PL0037810000091091</t>
  </si>
  <si>
    <t>Muzeum Zachodniokaszubskie w Bytowie</t>
  </si>
  <si>
    <t xml:space="preserve">Układ sumujący nr S00408115 - Ul. Nowe Ogrody 1-6, 80-803 Gdańsk </t>
  </si>
  <si>
    <t>PL0037310000306438</t>
  </si>
  <si>
    <t>NIP</t>
  </si>
  <si>
    <t>583-31-62-278</t>
  </si>
  <si>
    <t>Słupsk</t>
  </si>
  <si>
    <t>76-200</t>
  </si>
  <si>
    <t>Gdańsk</t>
  </si>
  <si>
    <t>80-401</t>
  </si>
  <si>
    <t>Wąglikowice</t>
  </si>
  <si>
    <t>Kwidzyn</t>
  </si>
  <si>
    <t>82-500</t>
  </si>
  <si>
    <t>Wejherowo</t>
  </si>
  <si>
    <t>84-200</t>
  </si>
  <si>
    <t>Sopot</t>
  </si>
  <si>
    <t>Bytów</t>
  </si>
  <si>
    <t>77-100</t>
  </si>
  <si>
    <t>80-219</t>
  </si>
  <si>
    <t>80-751</t>
  </si>
  <si>
    <t>83-200</t>
  </si>
  <si>
    <t>Starogard Gdański</t>
  </si>
  <si>
    <t>83-400</t>
  </si>
  <si>
    <t>Prabuty</t>
  </si>
  <si>
    <t>82-550</t>
  </si>
  <si>
    <t>80-834</t>
  </si>
  <si>
    <t>80-282</t>
  </si>
  <si>
    <t>81-759</t>
  </si>
  <si>
    <t>Sztum</t>
  </si>
  <si>
    <t>82-400</t>
  </si>
  <si>
    <t>80-307</t>
  </si>
  <si>
    <t>80-851</t>
  </si>
  <si>
    <t>Gdynia</t>
  </si>
  <si>
    <t>81-519</t>
  </si>
  <si>
    <t>Kościerzyna</t>
  </si>
  <si>
    <t>81-372</t>
  </si>
  <si>
    <t>80-822</t>
  </si>
  <si>
    <t>80-142</t>
  </si>
  <si>
    <t>80-531</t>
  </si>
  <si>
    <t>80-803</t>
  </si>
  <si>
    <t>Grupa taryfowa</t>
  </si>
  <si>
    <t>Moc umowna [kW]</t>
  </si>
  <si>
    <t>Bałtycka Galeria Sztuki Współczesnej, 76-200 Słupsk, Partyzantów 31a</t>
  </si>
  <si>
    <t>C12a</t>
  </si>
  <si>
    <t>Bałtycka Galeria Sztuki Współczesnej, 76-200 Słupsk, Francesco Nullo 8</t>
  </si>
  <si>
    <t>C11</t>
  </si>
  <si>
    <t>Bałtycka Galeria Sztuki Współczesnej - Centrum Aktywności Twórczej, 76-270 Ustka, Gen. Zaruskiego 1, dz. 10/4</t>
  </si>
  <si>
    <t>C21</t>
  </si>
  <si>
    <t>Muzeum-Kaszubski Park Etnograficzny im. T. i I. Gulgowskich we Wdzydzach Kiszewskich</t>
  </si>
  <si>
    <t>C22a</t>
  </si>
  <si>
    <t>G12w</t>
  </si>
  <si>
    <t>G11</t>
  </si>
  <si>
    <t>Muzeum Archeologiczne w Gdańsku</t>
  </si>
  <si>
    <t>Muzeum Archeologiczne - Magazyn Zbiorów w Wejherowie ul. Chopina 15</t>
  </si>
  <si>
    <t>Muzeum Archeologiczne – Gdańsk ul. Mariacka 25/26</t>
  </si>
  <si>
    <t>Muzeum Archeologiczne – Gdańsk  ul. Wapiennicza dz.m.365</t>
  </si>
  <si>
    <t>Muzeum Archeologiczne – Brama Mariacka Gdańsk ul. Mariacka 27</t>
  </si>
  <si>
    <t>Muzeum Archeologiczne – Gdańsk ul. Rycerska 9</t>
  </si>
  <si>
    <t>Muzeum Archeologiczne - Brama Mariacka - Mieszkanie Służbowe Gdańsk ul. Mariacka 27</t>
  </si>
  <si>
    <t>Muzeum Archeologiczne – Spichlerz ul. Chmielna 53</t>
  </si>
  <si>
    <t>Muzeum Archeologiczne – Muzeum Gdańsk ul. Na Stępce 3A</t>
  </si>
  <si>
    <t>Muzeum Archeologiczne - Ekspozycja Grodzisko Średniowieczne Pawilon Wystawienniczy Sopot ul. Haffnera 63</t>
  </si>
  <si>
    <t>C12b</t>
  </si>
  <si>
    <t>Muzeum Archeologiczne – mieszkanie baza archeologiczna Żelistrzewo Rzucewo 14</t>
  </si>
  <si>
    <t>Opera Bałtycka w Gdańsku</t>
  </si>
  <si>
    <t>B21</t>
  </si>
  <si>
    <t>Polska Filharmonia Bałtycka im. F. Chopina w Gdańsku</t>
  </si>
  <si>
    <t>B23</t>
  </si>
  <si>
    <t>C23</t>
  </si>
  <si>
    <t>PL0037810000137230</t>
  </si>
  <si>
    <t>C22b</t>
  </si>
  <si>
    <t>Szpital Dziecięcy Polanki im. Macieja Płażyńskiego w Gdańsku sp. z o.o.</t>
  </si>
  <si>
    <t>Szpital dla Nerwowo i Psychicznie Chorych im. Stanisława Kryzana w Starogardzie Gdańskim</t>
  </si>
  <si>
    <t>Wojewódzki Szpital Psychiatryczny im. prof. T. Bilikiewicza w Gdańsku</t>
  </si>
  <si>
    <t>Wojewódzki Ośrodek Ruchu Drogowego w Słupsku</t>
  </si>
  <si>
    <t>Dom im. Korczaka Regionalna Placówka Opiekuńczo - Terapeutyczna, 80-307 Gdańsk, Abrahama 56</t>
  </si>
  <si>
    <t>Muzeum Pomorza Środkowego w Słupsku</t>
  </si>
  <si>
    <t xml:space="preserve">Nadbałtyckie Centrum Kultury w Gdańsku </t>
  </si>
  <si>
    <t>Teatr Muzyczny im. Danuty Baduszkowej w Gdyni</t>
  </si>
  <si>
    <t>Muzeum Narodowe w Gdańsku</t>
  </si>
  <si>
    <t>PL0037310010441625</t>
  </si>
  <si>
    <t>PL0037330047214491</t>
  </si>
  <si>
    <t>PL0037310079300208</t>
  </si>
  <si>
    <t>PL0037350060006436</t>
  </si>
  <si>
    <t>PL0037230118246547</t>
  </si>
  <si>
    <t>PL0037240124127660</t>
  </si>
  <si>
    <t>PL0037840023638296</t>
  </si>
  <si>
    <t>Bałtycka Galeria Sztuki Współczesnej</t>
  </si>
  <si>
    <t>ul. Partyzantów 31a</t>
  </si>
  <si>
    <t>839-17-76-423</t>
  </si>
  <si>
    <t>ul. Hallera 14</t>
  </si>
  <si>
    <t xml:space="preserve">76-200 </t>
  </si>
  <si>
    <t>ul. Paderewskiego 5</t>
  </si>
  <si>
    <t>839-28-09-857</t>
  </si>
  <si>
    <t>83-406</t>
  </si>
  <si>
    <t xml:space="preserve">Wdzydze Kiszewskie </t>
  </si>
  <si>
    <t>591-10-01-018</t>
  </si>
  <si>
    <t>ul. Moniuszki 5</t>
  </si>
  <si>
    <t>80-958</t>
  </si>
  <si>
    <t>ul. Mariacka 25/26</t>
  </si>
  <si>
    <t>583-000-88-26</t>
  </si>
  <si>
    <t>ul. Zamkowa 2</t>
  </si>
  <si>
    <t>842-13-31-483</t>
  </si>
  <si>
    <t>Al. Zwycięstwa 15</t>
  </si>
  <si>
    <t>584-02-03-587</t>
  </si>
  <si>
    <t xml:space="preserve">ul. Jaracza 18a </t>
  </si>
  <si>
    <t>ul. Ołowianka 1</t>
  </si>
  <si>
    <t>584-04-52-221 </t>
  </si>
  <si>
    <t>583-28-80-729</t>
  </si>
  <si>
    <t>839-24-35-368</t>
  </si>
  <si>
    <t>80-308</t>
  </si>
  <si>
    <t>ul. Polanki 119</t>
  </si>
  <si>
    <t>584-27-287-62</t>
  </si>
  <si>
    <t>ul. Skarszewska 7</t>
  </si>
  <si>
    <t>592-18-67-506</t>
  </si>
  <si>
    <t>ul. Kuracyjna 30</t>
  </si>
  <si>
    <t>581-19-567-17</t>
  </si>
  <si>
    <t>ul. Św. Ducha 2</t>
  </si>
  <si>
    <t xml:space="preserve">80-871 </t>
  </si>
  <si>
    <t>ul. Okrąg 1b</t>
  </si>
  <si>
    <t>ul. Srebrniki 17</t>
  </si>
  <si>
    <t>957-07-28-045</t>
  </si>
  <si>
    <t>ul. Mierosławskiego 10</t>
  </si>
  <si>
    <t>839-25-19-119</t>
  </si>
  <si>
    <t xml:space="preserve">80-401 </t>
  </si>
  <si>
    <t>ul. Gen. Hallera 17</t>
  </si>
  <si>
    <t>ul. Reja 12</t>
  </si>
  <si>
    <t>80-778</t>
  </si>
  <si>
    <t>ul. Mostowa 11A</t>
  </si>
  <si>
    <t>ul. Abrahama 56</t>
  </si>
  <si>
    <t>ul. Dominikańska 5/9</t>
  </si>
  <si>
    <t>839-10-03-052</t>
  </si>
  <si>
    <t>ul. Korzenna 33/35</t>
  </si>
  <si>
    <t>583-20-82-755</t>
  </si>
  <si>
    <t>ul. Powstania Styczniowego 1</t>
  </si>
  <si>
    <t>ul. Piechowskiego 36</t>
  </si>
  <si>
    <t>Pl. Grunwaldzki 1</t>
  </si>
  <si>
    <t>586-00-24-250</t>
  </si>
  <si>
    <t>ul. Toruńska 1</t>
  </si>
  <si>
    <t>583-10-13-769</t>
  </si>
  <si>
    <t>SP ZOZ Stacja Pogotowia Ratunkowego w Gdańsku</t>
  </si>
  <si>
    <t>ul. Orzeszkowej 1</t>
  </si>
  <si>
    <t>957-07-31-538</t>
  </si>
  <si>
    <t>Wojewódzki Ośrodek Terapii Uzależnień w Gdańsku</t>
  </si>
  <si>
    <t>ul. Zakopańska 37</t>
  </si>
  <si>
    <t>583-26-24-162</t>
  </si>
  <si>
    <t xml:space="preserve">Pomorski Ośrodek Ruchu Drogowego w Gdańsku </t>
  </si>
  <si>
    <t xml:space="preserve">80-067 </t>
  </si>
  <si>
    <t>ul. Równa 19/21</t>
  </si>
  <si>
    <t>584-22-64-707</t>
  </si>
  <si>
    <t>ul. Sucha 12</t>
  </si>
  <si>
    <t>ul. Nowe Ogrody 1-6</t>
  </si>
  <si>
    <t>ul. Bałtycka 29</t>
  </si>
  <si>
    <t>PL0037310067723761</t>
  </si>
  <si>
    <t>Lubuczewo 29</t>
  </si>
  <si>
    <t>80-208</t>
  </si>
  <si>
    <t>80‐810</t>
  </si>
  <si>
    <t>ul. Okopowa 21-27</t>
  </si>
  <si>
    <t>Szpital Specjalistyczny w Prabutach Sp. z o.o.</t>
  </si>
  <si>
    <t>Szpital Specjalistyczny w Kościerzynie Sp. z .o.o.</t>
  </si>
  <si>
    <t>583-31-63-786</t>
  </si>
  <si>
    <t>Pedagogiczna Biblioteka Wojewódzka w Gdańsku  Plac Słowiański 5; 82-200 Malbork</t>
  </si>
  <si>
    <t>Pedagogiczna Biblioteka Wojewódzka w Gdańsku ul.Obrońców Pokoju 6; 83-000 Pruszcz Gdański</t>
  </si>
  <si>
    <t>Pedagogiczna Biblioteka Wojewódzka w Gdańsku  ul. Gdańska 2a, 83-110 Tczew</t>
  </si>
  <si>
    <t>Biuro ul.Marynarki Polskiej 12c 76-270 Ustka</t>
  </si>
  <si>
    <t>Podstacja pogotowia  ul.Kosciuszki 6  76-230 Potęgowo</t>
  </si>
  <si>
    <t>Baza ul.Paderewskiego 5, 76-200 Słupsk</t>
  </si>
  <si>
    <t xml:space="preserve">Muzeum Zachodniokaszubskie - Wieża Pokościelna  77-100 Bytów ul. Starokościelna 2 </t>
  </si>
  <si>
    <t>Ul. Powstańców  Warszawskich 1-2, 80-101 Gdańsk Licznik nr 01355991</t>
  </si>
  <si>
    <t>Ul. Powstańców  Warszawskich 1-2, 80-101 Gdańsk Licznik nr 01355999</t>
  </si>
  <si>
    <t>Szpital Specjalistyczny Św. Wojciecha - Szpital 80-462 Gdańsk Al. Jana Pawła II 50 przyłącze 1</t>
  </si>
  <si>
    <t>Szpital Specjalistyczny Św. Wojciecha - Szpital 80-462 Gdańsk Al. Jana Pawła II 50 przyłącze 2</t>
  </si>
  <si>
    <t>Szpital Specjalistyczny Św. Wojciecha - Ośrodek Leczenia Zeza 80-346 Gdańsk ul. J Wejhera 12</t>
  </si>
  <si>
    <t xml:space="preserve">Muzeum Pomorza Środkowego w Słupsku - Spichlerz Richtera, Rynek Rybacki 1, 76-200 Słupsk  </t>
  </si>
  <si>
    <t>Muzeum Pomorza Środkowego w Słupsku – Bud.Gospod. Swołowo 8 m. 1, 76-206 Słupsk</t>
  </si>
  <si>
    <t>Muzeum Pomorza Środkowego w Słupsku – Pl. Bud. Słup 308 Czysta, 76-213 Gardna Wielka</t>
  </si>
  <si>
    <t>Muzeum Pomorza Środkowego w Słupsku - Biura Stolarnia, Kluki 27, 76-214 Smołdzino</t>
  </si>
  <si>
    <t>Muzeum Pomorza Środkowego w Słupsku – Gosp. Kluki 1 m. 2, 76-214 Smołdzino</t>
  </si>
  <si>
    <t>Muzeum Pomorza Środkowego w Słupsku - Mieszkanie służbowe, Kluki 26, 76-214 Smołdzino</t>
  </si>
  <si>
    <t>Muzeum Pomorza Środkowego w Słupsku – Dworek licznik przy wc ul. Dominikańska 7,76-200 Słupsk</t>
  </si>
  <si>
    <t>Muzeum Pomorza Środkowego w Słupsku – Zamek korytarz przy gł.wejściu ul. Dominikańska 5,76-200 Słupsk</t>
  </si>
  <si>
    <t>Muzeum Pomorza Środkowego w Słupsku - Młyn, Muzeum przy wejściu wewn. ul. Dominikańska 6, 76-200 Słupsk</t>
  </si>
  <si>
    <t>Muzeum Pomorza Środkowego w Słupsku – Muzeum Swołowo 33/Dz 4, 76-206 Słupsk</t>
  </si>
  <si>
    <t>Muzeum Pomorza Środkowego w Słupsku - Budowa Muzeum Swołowo 32 m.1, 76-206 Słupsk</t>
  </si>
  <si>
    <t>Muzeum Pomorza Środkowego w Słupsku - Szarych Szeregów 12, 76-200 Słupsk magazyn</t>
  </si>
  <si>
    <t>Muzeum Pomorza Środkowego w Słupsku -76-214 Smołdzino, Kluki dz 52 sala wystawowa</t>
  </si>
  <si>
    <t>Muzeum Pomorza Środkowego w Słupsku – 76-206 Słupsk,Swołowo DZ 28/3  Remiza Strażacka</t>
  </si>
  <si>
    <t>Pomorski Zespół Parków Krajobrazowych w Słupsku – Nadmorski Park Krajobrazowy- budynek gospodarczy, 84-120 Władysławowo, ul. Ks. Merkleina 5</t>
  </si>
  <si>
    <t>Pomorski Zespół Parków Krajobrazowych w Słupsku - Nadmorski Park Krajobrazowy i „Błękitna Szkoła” , 84-120 Władysławowo, ul. Ks. Merkleina 1</t>
  </si>
  <si>
    <t>Muzeum Narodowe w Gdańsku  Oddział Sztuki Nowoczesnej ul. Cystersów 18   80 – 330  Gdańsk</t>
  </si>
  <si>
    <t>Muzeum Narodowe w Gdańsku Oddział Sztuki Dawnej ul. Toruńska 1  80 – 822 Gdańsk</t>
  </si>
  <si>
    <t>Muzeum Narodowe w Gdańsku Oddział Sztuki Dawnej – konserwacja, biblioteka ul. Toruńska 1  80 – 822 Gdańsk</t>
  </si>
  <si>
    <t>Muzeum Narodowe w Gdańsku Oddział Sztuki Dawnej -  Pracownie ul. Toruńska 1  80 – 822 Gdańsk</t>
  </si>
  <si>
    <t>Muzeum Narodowe w Gdańsku Oddział Zielona Brama ul. Długi Targ 24  80 – 828 Gdańsk</t>
  </si>
  <si>
    <t>Muzeum Narodowe w Gdańsku  Oddział Etnografii ul. Cystersów 19   80 – 330  Gdańsk</t>
  </si>
  <si>
    <t>Muzeum Narodowe w Gdańsku Oddział Sztuki Nowoczesnej – pokój gościnny  ul. Cystersów 18 m. 1   80 – 330  Gdańsk</t>
  </si>
  <si>
    <t>Muzeum Narodowe w Gdańsku Oddział Sztuki Nowoczesnej – pom. socjalne, klatka schodowa administracji ul. Cystersów 18 m. 2   80 – 330  Gdańsk</t>
  </si>
  <si>
    <t>Muzeum Narodowe w Gdańsku Oddział Sztuki Nowoczesnej – pokoje gościnne ul. Cystersów 18 m. 5   80 – 330  Gdańsk</t>
  </si>
  <si>
    <t>Muzeum Narodowe w Gdańsku Oddział Sztuki Nowoczesnej – pokój gościnny ul. Cystersów 18 m. 6   80 – 330  Gdańsk</t>
  </si>
  <si>
    <t>Muzeum Narodowe w Gdańsku Oddział: Muzeum Hymnu Narodowego w Będominie -  pokoje gościnne 83 – 422 Nowy Barkoczyn,  Będomin</t>
  </si>
  <si>
    <t>Muzeum Narodowe w Gdańsku Oddział: Muzeum Hymnu Narodowego w Będominie 83 – 422 Nowy Barkoczyn Będomin</t>
  </si>
  <si>
    <t>Muzeum Narodowe w Gdańsku Oddział: Muzeum Hymnu Narodowego w Będominie - klatka schodowa administracji 83 – 422 Nowy Barkoczyn,  Będomin</t>
  </si>
  <si>
    <t>Muzeum Narodowe w Gdańsku Oddział: Muzeum Hymnu Narodowego w Będominie – hydrofornia 83 – 422 Nowy Barkoczyn,  Będomin</t>
  </si>
  <si>
    <t>Muzeum Narodowe w Gdańsku Oddział: Muzeum Hymnu Narodowego w Będominie -  wartownia 83 – 422 Nowy Barkoczyn,  Będomin</t>
  </si>
  <si>
    <t>Muzeum Narodowe w Gdańsku Oddział: Muzeum Hymnu Narodowego w Będominie -  kawiarnia 83 – 422 Nowy Barkoczyn,  Będomin</t>
  </si>
  <si>
    <t>Pedagogiczna Biblioteka Wojewódzka , 76-200 Słupsk, ul. Jaracza 18 a</t>
  </si>
  <si>
    <t>Pedagogiczna Biblioteka Wojewódzka, 76-200 Słupsk, ul. Jaracza 18 a</t>
  </si>
  <si>
    <t>Rejon Dróg Wojewódzkich Sztum    / 82-550 Prabuty, ul. Koszarowa 1</t>
  </si>
  <si>
    <t>Rejon Dróg Wojewódzkich Sztum    / 82-500 Kwidzyn, Rakowiec</t>
  </si>
  <si>
    <t xml:space="preserve">Rejon Dróg Wojewódzkich Sztum   / 82-550 Prabuty, ul. Grunwaldzka  </t>
  </si>
  <si>
    <t>Rejon Dróg Wojewódzkich Sztum    / 82-440 Dzierzgoń, ul. Elbląska</t>
  </si>
  <si>
    <t>Rejon Dróg Wojewódzkich Sztum    / 82-440 Dzierzgoń, ul. Zawadzkiego</t>
  </si>
  <si>
    <t>Rejon Dróg Wojewódzkich Sztum    / 82-200 Malbork, ul. Gen. de Gaullea</t>
  </si>
  <si>
    <t>Rejon Dróg Wojewódzkich Gdańsk   / 82-103 Stegna, Rybina</t>
  </si>
  <si>
    <t>Rejon Dróg Wojewódzkich Gdańsk – Most / 82-103 Stegna, Rybina</t>
  </si>
  <si>
    <t>Rejon Dróg Wojewódzkich Sztum    / 82-200 Malbork, ul. Wybickiego</t>
  </si>
  <si>
    <t>Zarząd Dróg Wojewódzkich w Gdańsku   / 80-778 Gdańsk, ul. Mostowa 11</t>
  </si>
  <si>
    <t>Rejon Dróg Wojewódzkich Puck - Sygnalizacja Świetlna  / 84-230 Rumia, ul. Starowiejska</t>
  </si>
  <si>
    <t>Rejon Dróg Wojewódzkich Puck - Sygnalizacja Świetlna / 84-230 Rumia, ul. Dąbrowskiego</t>
  </si>
  <si>
    <t>Rejon Dróg Wojewódzkich Gdańsk - Sygnalizacja Świetlna   / 83-034 Trąbki Wielkie, ul. Gdańska</t>
  </si>
  <si>
    <t>Rejon Dróg Wojewódzkich Gdańsk - Sygnalizacja Świetlna   / 83-010 Straszyn, ul. Starogardzka</t>
  </si>
  <si>
    <t>Rejon Dróg Wojewódzkich Gdańsk - Sygnalizacja Świetlna   / 83-033 Sobowidz, Gołębiewo</t>
  </si>
  <si>
    <t>Rejon Dróg Wojewódzkich Gdańsk - Skrzyżowanie Dróg Wojewódzkich  / 80-180 Gdańsk-Łostowice, Kowale ul. Andromedy 3</t>
  </si>
  <si>
    <t xml:space="preserve">Rejon Dróg Wojewódzkich Starogard Gdański - Droga Wojewódzka nr 224 w Stanisławiu / 83-112 Stanisławie </t>
  </si>
  <si>
    <t>Rejon Dróg Wojewódzkich Starogard Gdański - Sygnalizacja Świetlna  / 83-250 Skarszewy, ul. Kleszczewska</t>
  </si>
  <si>
    <t>Rejon Dróg Wojewódzkich Starogard Gdański - Sygnalizacja Świetlna  / 83-200 Starogard Gdański, ul. Pomorska</t>
  </si>
  <si>
    <t>Rejon Dróg Wojewódzkich Starogard Gdański - Sygnalizacja Świetlna  / 83-200 Starogard Gdański, ul. Lubichowska</t>
  </si>
  <si>
    <t>Rejon Dróg Wojewódzkich Starogard Gdański - Sygnalizacja Świetlna / 83-207 Kokoszkowy</t>
  </si>
  <si>
    <t>Rejon Dróg Wojewódzkich Starogard Gdański / 83-200 Starogard Gdański, ul. Mickiewicza 9</t>
  </si>
  <si>
    <t>Rejon Dróg Wojewódzkich Starogard Gdański - Sygnalizacja Świetlna  / 83-200 Starogard Gdański, ul. Pelplińska</t>
  </si>
  <si>
    <t>Rejon Dróg Wojewódzkich Starogard Gdański - Sygnalizacja Świetlna  / 83-209 Trzcińsk</t>
  </si>
  <si>
    <t>Rejon Dróg Wojewódzkich Kartuzy - Sygnalizacja Świetlna / 83-340 Sierakowice, ul. Słupska</t>
  </si>
  <si>
    <t>Rejon Dróg Wojewódzkich Kartuzy - Sygnalizacja Świetlna / 83-300 Kartuzy, ul. Wzgórze Wolności</t>
  </si>
  <si>
    <t>Rejon Dróg Wojewódzkich Kartuzy - Biura, garaże  / 83-300 Kartuzy, ul. Wzgórze Wolności 15</t>
  </si>
  <si>
    <t>Rejon Dróg Wojewódzkich Kartuzy - Sygnalizacja Świetlna / 83-333 Chmielno, Garcz-dr. 211</t>
  </si>
  <si>
    <t>Rejon Dróg Wojewódzkich Kartuzy - Sygnalizacja Świetlna / 83-404 Nowa Karczma, dr. 221 i 224</t>
  </si>
  <si>
    <t>Rejon dróg Wojewódzkich Kartuzy – Sygnalizacja świetlna  / 83-300 Kartuzy, ul. Plac Brunona</t>
  </si>
  <si>
    <t>Rejon Dróg Wojewódzkich Kartuzy - Sygnalizacja Świetlna / 83-300 Łapalice</t>
  </si>
  <si>
    <t>Rejon Dróg Wojewódzkich Puck - Sygnalizacja Świetlna    / 84-141 Jurata, ul. Międzymorze</t>
  </si>
  <si>
    <t>Rejon Dróg Wojewódzkich Puck - Sygnalizacja Świetlna    / 84-240 Reda, ul. Pucka</t>
  </si>
  <si>
    <t>Rejon Dróg Wojewódzkich Puck   / 84-105 Karwia, ul. Mikołaja Kopernika DZ. m.148/27</t>
  </si>
  <si>
    <t>Rejon Dróg Wojewódzkich Puck - Sygnalizacja Świetlna  / 84-200 Wejherowo, ul. Słoneczna</t>
  </si>
  <si>
    <t>Rejon Dróg Wojewódzkich Lębork - Sygnalizacja Świetlna  / 76-270 Ustka, ul. Darłowska dz.905</t>
  </si>
  <si>
    <t>Rejon Dróg Wojewódzkich Lębork - Sygnalizacja Świetlna / 84-300 Lębork, ul. Kossaka</t>
  </si>
  <si>
    <t>Rejon Dróg Wojewódzkich Lębork – Baza /  84-300 Lębork, ul. Słupska 18</t>
  </si>
  <si>
    <t>Rejon Dróg Wojewódzkich Lębork - Sygnalizacja Świetlna / 84-351 Nowa Wieś Lęborska, ul. Grunwaldzka</t>
  </si>
  <si>
    <t>Rejon Dróg Wojewódzkich Lębork - Sygnalizacja Świetlna / 84-351 Nowa Wieś Lęborska, ul. Lęborska</t>
  </si>
  <si>
    <t>Rejon Dróg Wojewódzkich Lębork - Sygnalizacja Świetlna / 84-312 Cewice, ul.Wincentego Witosa</t>
  </si>
  <si>
    <t xml:space="preserve">Rejon Dróg Wojewódzkich Lębork - Sygnalizacja Świetlna / 77-116 Czarna Dąbrówka, ul. Słupska 188   </t>
  </si>
  <si>
    <t>Rejon Dróg Wojewódzkich Bytów - Sygnalizacja Świetlna / 77-100 Bytów, ul. Gdańska</t>
  </si>
  <si>
    <t>Rejon Dróg Wojewódzkich Bytów – biurowiec / 77-100 Bytów, ul. Leśna 1</t>
  </si>
  <si>
    <t>Rejon Dróg Wojewódzkich Bytów - Sygnalizacja Świetlna / 77-114 Goskowo</t>
  </si>
  <si>
    <t>Rejon Dróg Wojewódzkich Bytów - Sygnalizacja Świetlna / 77-100 Bytów, ul. Sikorskiego 49</t>
  </si>
  <si>
    <t>Rejon Dróg Wojewódzkich Bytów - Sygnalizacja Świetlna / 77-100 Bytów, ul. Sikorskiego 29</t>
  </si>
  <si>
    <t>Pomorski Zespół Parków Krajobrazowych w Słupsku- 76-200 Słupsk, ul. Poniatowskiego 4a</t>
  </si>
  <si>
    <t>Ośrodek Doskonalenia Techniki Jazdy, Autodrom Pomorze 83-032 Pszczółki, ul.  Żuławska 5</t>
  </si>
  <si>
    <t>PL0037310000131636</t>
  </si>
  <si>
    <t>PL0037320000365705</t>
  </si>
  <si>
    <t>Teatr Wybrzeże w Gdańsku</t>
  </si>
  <si>
    <t>Stacja Pogotowia Ratunkowego w Słupsku</t>
  </si>
  <si>
    <t>Lp.</t>
  </si>
  <si>
    <t>Kod</t>
  </si>
  <si>
    <t>Miejscowość</t>
  </si>
  <si>
    <t>Adres</t>
  </si>
  <si>
    <t>Centrum Zdrowia Psychicznego w Słupsku</t>
  </si>
  <si>
    <t>Rejon Dróg Wojewódzkich Gdańsk / 80-17- Pruszcz Gd. Ul. Powstańców Warszawy 68</t>
  </si>
  <si>
    <t>Rejon Dróg Wojewódzkich Kartuzy - sygn. Świetlna/ 83-330 Borkowo ul. Kartuska</t>
  </si>
  <si>
    <t>Rejon Dróg Wojewódzkich Kartuzy - sygn. świetlna/ 83-340 Sierakowice, ul. Kartuska dz. 345/2</t>
  </si>
  <si>
    <t>Rejon Dróg Wojewódzkich Kartuzy - sygn. Świetlna/83-340 Sierakowice, dz.395/8</t>
  </si>
  <si>
    <t>Rejon Dróg Wojewódzkich Puck - sygn. Świetlna/84-240 Reda, ul. Pucka dz. 205/1</t>
  </si>
  <si>
    <t>Rejon Dróg Wojewódzkich Puck - przepompownia/84-140 Jastarnia ul. Ks. B. Sychty</t>
  </si>
  <si>
    <t>C12w</t>
  </si>
  <si>
    <t>ul. Budowlanych 77</t>
  </si>
  <si>
    <t>ul. Poniatowskiego 4a</t>
  </si>
  <si>
    <t>Pomorska Kolej Metropolitalna S.A.</t>
  </si>
  <si>
    <t xml:space="preserve">80-298 </t>
  </si>
  <si>
    <t>583-310-36-72</t>
  </si>
  <si>
    <t>PL0037310000040901</t>
  </si>
  <si>
    <t>PL0037310000040403</t>
  </si>
  <si>
    <t>G12W</t>
  </si>
  <si>
    <t>Pomorski Zespół Parków Krajobrazowych w Słupsku – Kaszubski Park Krajobrazowy, 83-300 Kartuzy, ul. PCK 1</t>
  </si>
  <si>
    <t>Pomorski Zespół Parków Krajobrazowych w Słupsku – Wdzydzki Park Krajobrazowy, 83-400 Kościerzyna, ul. Świętojańska 5E</t>
  </si>
  <si>
    <t>Pomorski Zespół Parków Krajobrazowych w Słupsku - "Zielona Szkoła", 83-425 Dziemiany, Schodno 1</t>
  </si>
  <si>
    <t>Pomorski Zespół Parków Krajobrazowych w Słupsku – „Ośrodek Edukacji Ekologicznej”- budynek główny, 83-315 Szymbark, Szymbark 1 a</t>
  </si>
  <si>
    <t>Pomorski Zespół Parków Krajobrazowych w Słupsku – „Ośrodek Edukacji Ekologicznej”- pomieszczenie socjalne, 83-315 Szymbark, Szymbark 1a</t>
  </si>
  <si>
    <t>Pomorski Zespół Parków Krajobrazowych w Słupsku- Trójmiejski Park Krajobrazowy- budynek gospodarczy, 80-308 Gdańsk, Gdański, ul. Polanki 51</t>
  </si>
  <si>
    <t>Pomorski Zespół Parków Krajobrazowych w Słupsku- Trójmiejski Park Krajobrazowy, 80- 308 Gdańsk, Gdańsk, ul. Polanki 51</t>
  </si>
  <si>
    <t>ul. Obrońców Wybrzeża 4</t>
  </si>
  <si>
    <t>Szpital Specjalistyczny Św. Wojciecha - Hotel Pielęgniarek 80-457 Gdańsk ul. Majewskich 22</t>
  </si>
  <si>
    <t>PL0037310000314017</t>
  </si>
  <si>
    <t>PL0037310000308862</t>
  </si>
  <si>
    <t>PL0037310010772031</t>
  </si>
  <si>
    <t>PL0037310010947035</t>
  </si>
  <si>
    <t>PL0037310067793075</t>
  </si>
  <si>
    <t>PL0037310079639405</t>
  </si>
  <si>
    <t>PL0037310067804492</t>
  </si>
  <si>
    <t>Wojewódzki Szpital Specjalistyczny im. J. Korczaka w Słupsku Sp. z o.o</t>
  </si>
  <si>
    <t>839-31-79-849</t>
  </si>
  <si>
    <t>Muzeum Zachodniokaszubskie - Budynek poinwentarski 77-100 Bytów, Płotowo 40 m.1</t>
  </si>
  <si>
    <t>Pomorski Ośrodek Doradztwa Rolniczego w Lubaniu</t>
  </si>
  <si>
    <t>83-422</t>
  </si>
  <si>
    <t>PL0037810000079723</t>
  </si>
  <si>
    <t>Ilość ppe</t>
  </si>
  <si>
    <t>Ilość miesięcy</t>
  </si>
  <si>
    <t>Koszt energii elektrycznej</t>
  </si>
  <si>
    <t>Koszt opłaty abonamentowej</t>
  </si>
  <si>
    <t>Koszt opłaty przejściowej</t>
  </si>
  <si>
    <t>Koszt składnika stałego stawki sieciowej</t>
  </si>
  <si>
    <t>Koszt oplaty OZE</t>
  </si>
  <si>
    <t>Koszt stawki opłaty jakościowej</t>
  </si>
  <si>
    <t>Koszt składnika zmiennego stawki sieciowej w s1</t>
  </si>
  <si>
    <t>Koszt składnika zmiennego stawki sieciowej w s3</t>
  </si>
  <si>
    <t>VAT</t>
  </si>
  <si>
    <t>Zużycie roczne w kWh</t>
  </si>
  <si>
    <t>Cena energii elektrycznej w zł/kWh</t>
  </si>
  <si>
    <t>Cena jednostkowa opłaty abonamentowej [zł/mc]</t>
  </si>
  <si>
    <t>Cena jednostkowa składnika stałego stawki sieciowej [zł/kW/mc]</t>
  </si>
  <si>
    <t>Cena jednostkowa opłaty przejściowej [zł/kW/mc]</t>
  </si>
  <si>
    <t>Cena jednostkowa opłaty OZE [zł/MWh]</t>
  </si>
  <si>
    <t>Cena jedntostkowa stawki opłaty jakościowej [zł/kWh]</t>
  </si>
  <si>
    <t>Cena jednostkowa składnika zmiennego stawki sieciowej w s1 [zł/kWh]</t>
  </si>
  <si>
    <t xml:space="preserve">Koszt składnika zmiennego stawki sieciowej w s2 </t>
  </si>
  <si>
    <t>Cena jednostkowa składnika zmiennego stawki sieciowej w s2 [zł/kWh]</t>
  </si>
  <si>
    <t>Cena jednostkowa składnika zmiennego stawki sieciowej w s3 [zł/kWh]</t>
  </si>
  <si>
    <t>Cena jednostkowa netto energii elektrycznej w zł/ kWh</t>
  </si>
  <si>
    <t>Cena oferty netto ogółem</t>
  </si>
  <si>
    <t>Cena oferty brutto ogółem</t>
  </si>
  <si>
    <t>Wojewódzki Ośrodek Terapii Uzależnień w Gdańsku ul. Zakopiańska 37 , 80-142 Gdańsk</t>
  </si>
  <si>
    <t>Wojewódzki Ośrodek Terapii Uzależnień w Gdańsku ul. Zakopiańska 37 , 80-142 Gdańsk   -  Obiekt zlokalizowany - Ośrodek Leczeniai Uzależnień w Smażynie</t>
  </si>
  <si>
    <t>PL0037320000364603</t>
  </si>
  <si>
    <t>PL0037320000364707</t>
  </si>
  <si>
    <t>W powyżej zaznaczonej komórce żółtym kolorem należy wpisać cenę jednostkową za 1 kWh zachowując format ceny.</t>
  </si>
  <si>
    <t>Nazwa Nabywcy</t>
  </si>
  <si>
    <t>PPE</t>
  </si>
  <si>
    <t>Koszt  energii netto</t>
  </si>
  <si>
    <t>Koszt energii brutto</t>
  </si>
  <si>
    <t>Koszt dystrybucji netto</t>
  </si>
  <si>
    <t>Koszt  dystrybucji brutto</t>
  </si>
  <si>
    <t>Razem koszt netto</t>
  </si>
  <si>
    <t>Razem VAT</t>
  </si>
  <si>
    <t>Razem koszt brutto</t>
  </si>
  <si>
    <t>Razem</t>
  </si>
  <si>
    <t>Województwo Pomorskie - Centrum Edukacji Nauczycieli w Gdańsku</t>
  </si>
  <si>
    <t>Muzeum - Kaszubski Park Etnograficzny im. Teodory i Izydora Gulgowskich we Wdzydzach Kiszewskich, ul. Teodory i Izydora Gulgowskich 68, 83-406 Wdzydze</t>
  </si>
  <si>
    <t>Województwo Pomorskie - Młodzieżowy Ośrodek Wychowawczy im. J. Korczaka w Kwidzynie</t>
  </si>
  <si>
    <t xml:space="preserve">Młodzieżowy Ośrodek Wychowawczy im janusza Korczaka, 82-500 Kwidzyn, Moniuszki 5 </t>
  </si>
  <si>
    <t>Muzeum Zachodniokaszubskie – Zamek,  77-100 Bytów  ul. Zamkowa 2</t>
  </si>
  <si>
    <t>Województwo Pomorskie - Specjalny Ośrodek Szkolno-Wychowawczy Nr 2 dla Niesłyszących i Słabosłyszących  im. J. Siestrzyńskiego w Wejherowie</t>
  </si>
  <si>
    <t>Opera Bałtycka - Zasilanie Budynku, 80-219 Gdańsk, Al. Zwycięstwa 15</t>
  </si>
  <si>
    <t>Województwo Pomorskie - Pedagogiczna Biblioteka Wojewódzka w Słupsku</t>
  </si>
  <si>
    <t>Województwo Pomorskie - Pedagogiczna Biblioteka Wojewódzka im. Gdańskiej Macierzy Szkolnej w Gdańsku</t>
  </si>
  <si>
    <t>Polska Filharmonia Bałtycka przyłącze 1, 80-751 Gdańsk, Ołowianka 1</t>
  </si>
  <si>
    <t>brak</t>
  </si>
  <si>
    <t>Polska Filharmonia Bałtycka przyłącze 2, 80-751 Gdańsk, Ołowianka 1</t>
  </si>
  <si>
    <t>Nowy Barkoczyn</t>
  </si>
  <si>
    <t>Lubań, Tadeusza Maderskiego 3</t>
  </si>
  <si>
    <t>Województwo Pomorskie - Pomorski Zespół Parków Krajobrazowych</t>
  </si>
  <si>
    <t>Szpital, 76-200 Słupsk, Obrońców Wybrzeża 4</t>
  </si>
  <si>
    <t>Szpital Dziecięcy Polanki im. Macieja Płażyńskiego w Gdańsku sp. z o.o., 80-308 Gdańsk, Polanki 119</t>
  </si>
  <si>
    <t>Szpital Specjalistyczny Spółka z ograniczoną odpowiedzialnością, 82-550 Prabuty, Kuracyjna 30</t>
  </si>
  <si>
    <t>Województwo Pomorskie - Wojewódzki Ośrodek Medycyny Pracy w Gdańsku</t>
  </si>
  <si>
    <t>Wojewódzki Ośrodek Medycyny Pracy, 80-871 Gdańsk, Okrąg 1b</t>
  </si>
  <si>
    <t>Wojewódzki Szpital Psychiatryczny w Gdańsku, 80-282 Gdańsk, Srebrniki 17</t>
  </si>
  <si>
    <t>Wojewódzki Szpital Specjalistyczny - Szpital przyłącze 1, ul. Hubalczyków 1, 76-200 Słupsk - Licznik Nr 88226120</t>
  </si>
  <si>
    <t>Wojewódzki Szpital Specjalistyczny - Szpital przyłącze 2, ul. Hubalczyków 1, 76-200 Słupsk - Licznik Nr 88226121</t>
  </si>
  <si>
    <t>Wojewódzki Szpital Specjalistyczny - Szpital , 76-270 Ustka, ul. Adama Mickiewicza 12</t>
  </si>
  <si>
    <t>Wojewódzki Ośrodek Ruchu Drogowego, 76-200 Słupsk, ul. Mierosławskiego 10</t>
  </si>
  <si>
    <t>Województwo Pomorskie - Wojewódzki Zespół Szkół Policealnych nr 2 w Gdańsku</t>
  </si>
  <si>
    <t>Wojewódzki Zespół Szkół Policealnych nr 2, 80-401 Gdańsk, Gen. Hallera 12</t>
  </si>
  <si>
    <t>Województwo Pomorskie - Wojewódzki Zespół Szkół Policealnych w Sztumie</t>
  </si>
  <si>
    <t>Wojewódzki Zespół Szkół w Sztumie, 82-400 Sztum, Reja 12</t>
  </si>
  <si>
    <t>Województwo Pomorskie - Zarząd Dróg Wojewódzkich w Gdańsku</t>
  </si>
  <si>
    <t>Województwo Pomorskie - Dom im. J. Korczaka Regionalna Placówka Opiekuńczo-Terapeutyczna w Gdańsku</t>
  </si>
  <si>
    <t>Nadbałtyckie Centrum Kultury - Parking, 80-851 Gdańsk, Korzenna 33/35</t>
  </si>
  <si>
    <t>Nadbałtyckie Centrum Kultury - Kościół św. Jana - Sala Koncertowa, 80-840 Gdańsk, Świętojańska 50</t>
  </si>
  <si>
    <t>Nadbałtyckie Centrum Kultury,  80-851 Gdańsk, Korzenna 33/35</t>
  </si>
  <si>
    <t>Szpitale Pomorskie Sp. z o.o.</t>
  </si>
  <si>
    <t>586-22-86-770</t>
  </si>
  <si>
    <t>Szpital Św. Wincentego a Paolo w Gdyni - T-2133, 81-348 Gdynia, Wójta Radtkego 1</t>
  </si>
  <si>
    <t>Szpital Morski im. P.C.K. - Przyłącze nr 2, 81-519 Gdynia, Powstania Styczniowego 1</t>
  </si>
  <si>
    <t>Szpital Morski im. P.C.K. - Przyłącze nr 1,81-519 Gdynia, Powstania Styczniowego 1</t>
  </si>
  <si>
    <t>Szpital Morski im. P.C.K. - Przyłącze 10/P2/03065, 81-519 Gdynia, Powstania Styczniowego 1</t>
  </si>
  <si>
    <t>Szpital Morski im. P.C.K. - Przyłącze 10/P2/03067, 81-519 Gdynia, Powstania Styczniowego 1</t>
  </si>
  <si>
    <t>Szpital Św. Wincentego a Paolo w Gdyni - Budynek Główny, 81-348 Gdynia, Wójta Radtkego 1</t>
  </si>
  <si>
    <t>Szpital Św. Wincentego a Paolo w Gdyni - Zaplecze Magazynowe,  81-348 Gdynia, Wójta Radtkego 1</t>
  </si>
  <si>
    <t>Specjalistyczny Szpital Zakaźny, 80-214 Gdańsk, Mariana Smoluchowskiego 18</t>
  </si>
  <si>
    <t>Wejherowo Szpital Specjalistyczny im F. Ceynowy, 84-200 Wejherowo, dr. A. Jagalskiego 10</t>
  </si>
  <si>
    <t>Wejherowo Szpital Specjalistyczny im F. Ceynowy - lądowisko, 84-200 Wejherowo, dr. A. Jagalskiego 10</t>
  </si>
  <si>
    <t>Wejherowo Szpital Specjalistyczny im F. Ceynowy - Mieszkanie Służbowe, 84-200 Wejherowo, Jagielskiego 9/18</t>
  </si>
  <si>
    <t>591-16-94-694</t>
  </si>
  <si>
    <t>Szpital Specjalistyczny w Kościerzynie Sp. z o.o. Placówka w Dzierżążnie, Szpitalna 36, 83-332 Dzierżążno</t>
  </si>
  <si>
    <t>Szpital Specjalistyczny w Kościerzynie Sp. z o.o. - przyłącze nr 1, 83-400 Kościerzyna, Piechowskiego 36</t>
  </si>
  <si>
    <t>Szpital Specjalistyczny w Kościerzynie Sp. z o.o. - przyłącze nr 2, 83-400 Kościerzyna, Piechowskiego 36</t>
  </si>
  <si>
    <t>Teatr Muzyczny w Gdyni im. Danuty Baduszkowej, 81-372 Gdynia, Pl. Grunwaldzki 1</t>
  </si>
  <si>
    <t>Budynek Administracyjno - Socjalny Pogotowia, 80-208 Gdańsk, Orzeszkowej 1</t>
  </si>
  <si>
    <t>Pomieszczenia socjalne zespołu P-44 - Chłopska 7, 80-362 Gdańsk Przymorze</t>
  </si>
  <si>
    <t>Ośrodek egzaminacyjny, 80-067 Gdańsk, Równa 19/21</t>
  </si>
  <si>
    <t>Wojewódzkie Centrum Onkologii w Gdańsku - Samodzielny Publiczny Zakład Opieki Zdrowotnej, M. Skłodowskiej-Curie 2, 80-210 Gdańsk</t>
  </si>
  <si>
    <t>Wojewódzkie Centrum Onkologii w Gdańsku - Samodzielny Publiczny Zakład Opieki Zdrowotnej, al.. Zwycięstwa 31/32, 80-219 Gdańsk</t>
  </si>
  <si>
    <t>Wojewódzki Zespół Szkół Policealnych - Szkoła, 76-200 Słupsk, Bałtycka 29</t>
  </si>
  <si>
    <t>Województwo Pomorskie  (DMG)</t>
  </si>
  <si>
    <t>Warsztaty, ul. Augustyńskiego 1, 80-819 Gdańsk</t>
  </si>
  <si>
    <t>Budynek stróżówki, 81-577 Gdynia ul. Rdestowa</t>
  </si>
  <si>
    <t>Oświetlenie, 81-577 Gdynia ul. Rdestowa</t>
  </si>
  <si>
    <t xml:space="preserve">Budynek stacji obsługi z garażami, 81-577 Gdynia ul. Rdestowa 69 </t>
  </si>
  <si>
    <t xml:space="preserve">80-416 Gdańsk, Hallera 122 </t>
  </si>
  <si>
    <t xml:space="preserve">Kompleks budynków po szpitalu, 76-200 Słupsk, ul. M. Kopernika 28 </t>
  </si>
  <si>
    <t>Budynek byłej przychodni, 76-200 Słupsk ul. Wojska Polskiego 50</t>
  </si>
  <si>
    <t>Wojewódzki Szpital Specjalistyczny - Budynek Administracji , 76-200 Słupsk, ul. Prof. Lotha 26</t>
  </si>
  <si>
    <t>Województwo Pomorskie  (DAZ)</t>
  </si>
  <si>
    <t>Budynki Urzędu Marszałkowskiego Województwa Pomorskiego, 80-819 Gdańsk, Augustyńskiego 2</t>
  </si>
  <si>
    <t>Budynki Urzędu Marszałkowskiego Województwa Pomorskiego, 80-819 Gdańsk, Okopowa 21/27</t>
  </si>
  <si>
    <t>Pomorska Kolej Metropolitalna Zasilanie Podstawowe, Budowlanych 77, 80-340 Gdańsk</t>
  </si>
  <si>
    <t>Pomorska Kolej Metropolitalna Zasilanie Rezerwowe, Budowlanych 77, 80-340 Gdańsk</t>
  </si>
  <si>
    <t>Centrum Edukacji Nauczycieli w Gdańsku</t>
  </si>
  <si>
    <t>Młodzieżowy Ośrodek Wychowawczy im. J. Korczaka w Kwidzynie</t>
  </si>
  <si>
    <t>Specjalny Ośrodek Szkolno-Wychowawczy Nr 2 dla Niesłyszących i Słabosłyszących  im. J. Siestrzyńskiego w Wejherowie</t>
  </si>
  <si>
    <t>Pedagogiczna Biblioteka Wojewódzka w Słupsku</t>
  </si>
  <si>
    <t>Pedagogiczna Biblioteka Wojewódzka im. Gdańskiej Macierzy Szkolnej w Gdańsku</t>
  </si>
  <si>
    <t>Pomorski Zespół Parków Krajobrazowych</t>
  </si>
  <si>
    <t>Wojewódzki Ośrodek Medycyny Pracy w Gdańsku</t>
  </si>
  <si>
    <t>Wojewódzki Zespół Szkół Policealnych nr 2 w Gdańsku</t>
  </si>
  <si>
    <t>Wojewódzki Zespół Szkół Policealnych w Sztumie</t>
  </si>
  <si>
    <t>Zarząd Dróg Wojewódzkich w Gdańsku</t>
  </si>
  <si>
    <t>Dom im. J. Korczaka Regionalna Placówka Opiekuńczo-Terapeutyczna w Gdańsku</t>
  </si>
  <si>
    <t>Wojewódzki Zespół Szkół Policealnych w Słupsku</t>
  </si>
  <si>
    <t>585-14-79-028</t>
  </si>
  <si>
    <t>Pomorskie Centrum Reumatologiczne im. dr Jadwigi Titz-Kosko w Sopocie sp. z o.o.</t>
  </si>
  <si>
    <t>PL0037230116753454</t>
  </si>
  <si>
    <t>PL0037230118447419</t>
  </si>
  <si>
    <t>PL0037230126431327</t>
  </si>
  <si>
    <t>PL0037230126946740</t>
  </si>
  <si>
    <t>PL0037240119753364</t>
  </si>
  <si>
    <t>PL0037240124731686</t>
  </si>
  <si>
    <t>PL0037240126592672</t>
  </si>
  <si>
    <t>PL0037320031302669</t>
  </si>
  <si>
    <t>PL0037320031593164</t>
  </si>
  <si>
    <t>PL0037330047314020</t>
  </si>
  <si>
    <t>PL0037330047314121</t>
  </si>
  <si>
    <t>PL0037330047314323</t>
  </si>
  <si>
    <t>PL0037330076837281</t>
  </si>
  <si>
    <t>PL0037330116320426</t>
  </si>
  <si>
    <t>PL0037330116320527</t>
  </si>
  <si>
    <t>PL0037340053755915</t>
  </si>
  <si>
    <t>PL0037340053756016</t>
  </si>
  <si>
    <t>PL0037340053756117</t>
  </si>
  <si>
    <t>PL0037340053756218</t>
  </si>
  <si>
    <t>PL0037340053756420</t>
  </si>
  <si>
    <t>PL0037340053756521</t>
  </si>
  <si>
    <t>PL0037340076256376</t>
  </si>
  <si>
    <t>PL0037340116320814</t>
  </si>
  <si>
    <t>PL0037350059967333</t>
  </si>
  <si>
    <t>PL0037350059967434</t>
  </si>
  <si>
    <t>PL0037360066288077</t>
  </si>
  <si>
    <t>PL0037360066288178</t>
  </si>
  <si>
    <t>PL0037360066288279</t>
  </si>
  <si>
    <t>PL0037360066288380</t>
  </si>
  <si>
    <t>PL0037360066288481</t>
  </si>
  <si>
    <t>PL0037360066288582</t>
  </si>
  <si>
    <t>PL0037360078346591</t>
  </si>
  <si>
    <t>PL0037360079736826</t>
  </si>
  <si>
    <t>PL0037810108252660</t>
  </si>
  <si>
    <t>PL0037830021400545</t>
  </si>
  <si>
    <t>PL0037830022609813</t>
  </si>
  <si>
    <t>PL0037830022609914</t>
  </si>
  <si>
    <t>PL0037830027436268</t>
  </si>
  <si>
    <t>PL0037830028029685</t>
  </si>
  <si>
    <t>PL0037840023703671</t>
  </si>
  <si>
    <t>PL0037840024719646</t>
  </si>
  <si>
    <t>PL0037840028137379</t>
  </si>
  <si>
    <t>PL0037840109803703</t>
  </si>
  <si>
    <t>PL0037840109804511</t>
  </si>
  <si>
    <t>PL0037230000156727</t>
  </si>
  <si>
    <t>PL0037240122765923</t>
  </si>
  <si>
    <t>PL0037240125949745</t>
  </si>
  <si>
    <t>PL0037310010341591</t>
  </si>
  <si>
    <t>PL0037320116321250</t>
  </si>
  <si>
    <t>PL0037330116319618</t>
  </si>
  <si>
    <t>PL0037340053756319</t>
  </si>
  <si>
    <t>PL0037350059967535</t>
  </si>
  <si>
    <t>PL0037350116319380</t>
  </si>
  <si>
    <t>PL0037350116318875</t>
  </si>
  <si>
    <t>PL0037350116319077</t>
  </si>
  <si>
    <t>PL0037350116319481</t>
  </si>
  <si>
    <t>PL0037360066287976</t>
  </si>
  <si>
    <t>PL0037360116320778</t>
  </si>
  <si>
    <t>PL0037830021431968</t>
  </si>
  <si>
    <t>PL0037840025162917</t>
  </si>
  <si>
    <t>PL0037330000070100</t>
  </si>
  <si>
    <t>PL0037350000104202</t>
  </si>
  <si>
    <t>PL0037350000144405</t>
  </si>
  <si>
    <t>PL0037360123751281</t>
  </si>
  <si>
    <t>PL0037350000019707</t>
  </si>
  <si>
    <t>PL0037330053517067</t>
  </si>
  <si>
    <t>PL0037360123504236</t>
  </si>
  <si>
    <t>PL0037840000236000</t>
  </si>
  <si>
    <t>PL0037330000343503</t>
  </si>
  <si>
    <t>Rejon Dróg Wojewódzkich Gdańsk – biurowiec/83-034 Trąbki Wielkie, ul. Gdańska 29</t>
  </si>
  <si>
    <t>PL0037350000384402</t>
  </si>
  <si>
    <t>Rejon Dróg Wojewódzkich Kartuzy - ośw. drogi/83-330 Żukowo dz. 813/3</t>
  </si>
  <si>
    <t>PL0037350000464110</t>
  </si>
  <si>
    <t>Rejon Dróg Wojewódzkich Kartuzy - ośw. drogi/83-314 Somonino dz. 262</t>
  </si>
  <si>
    <t>PL0037350000414502</t>
  </si>
  <si>
    <t>Rejon Dróg Wojewódzkich Kartuzy - sygn. świetlna/83-304 Przodkowo ul. Kartuska dz.445/1</t>
  </si>
  <si>
    <t>PL0037340000281703</t>
  </si>
  <si>
    <t>Rejon Dróg Wojewódzkich Starogard Gd. - sygn. świetlna/83-211 Jabłowo dz.21/1</t>
  </si>
  <si>
    <t>PL0037340000245005</t>
  </si>
  <si>
    <t>Rejon Dróg Wojewódzkich Starogard Gd. - sygn. świetlna/83-211 Lipinki Szlacheckie dz.78/8</t>
  </si>
  <si>
    <t>PL0037310010082119</t>
  </si>
  <si>
    <t>PL0037310010081816</t>
  </si>
  <si>
    <t>PL0037310010082321</t>
  </si>
  <si>
    <t>PL0037310010082018</t>
  </si>
  <si>
    <t>PL0037350060009365</t>
  </si>
  <si>
    <t>PL0037310010081715</t>
  </si>
  <si>
    <t>PL0037310010082220</t>
  </si>
  <si>
    <t>PL0037310010081917</t>
  </si>
  <si>
    <t>PL0037350060009567</t>
  </si>
  <si>
    <t>PL0037350060009769</t>
  </si>
  <si>
    <t>PL0037350060009870</t>
  </si>
  <si>
    <t>PL0037350060009668</t>
  </si>
  <si>
    <t>PL0037350060009466</t>
  </si>
  <si>
    <t>PL0037310067756905</t>
  </si>
  <si>
    <t>PL0037310067756703</t>
  </si>
  <si>
    <t>PL0037310067757107</t>
  </si>
  <si>
    <t>PL0037230000078809</t>
  </si>
  <si>
    <t>Muzeum Narodowe w Gdańsku Pałac - obiekt użyteczności publicznej Waplewo Wielkie dz. 81/5 82 – 410 Stary Targ</t>
  </si>
  <si>
    <t>PL0037310010422831</t>
  </si>
  <si>
    <t>PL0037310121655559</t>
  </si>
  <si>
    <t>PL0037310010927736</t>
  </si>
  <si>
    <t>PL0037360066197747</t>
  </si>
  <si>
    <t>PL0037310010322202</t>
  </si>
  <si>
    <t>Wojewódzki Ośrodek Terapii Uzależnień w Gdańsku ul. Zakopiańska 37 , 80-142 Gdańsk   -  Obiekt zlokalizowany - Poradnia Leczenia Uzależnień, ul. Srebrniki 9 Gdańsk-Wrzeszcz</t>
  </si>
  <si>
    <t>PL0037320000296419</t>
  </si>
  <si>
    <t>Budynek biurowo-garażowy, Gdynia ul. Opata Hackiego 10a</t>
  </si>
  <si>
    <t>PL0037310000128000</t>
  </si>
  <si>
    <t>PL0037330000088206</t>
  </si>
  <si>
    <t xml:space="preserve">Województwo Pomorskie - Wojewódzkie Biuro Geodezji i Terenów Rolnych w Gdańsku </t>
  </si>
  <si>
    <t>Wojewódzkie Biuro Geodezji i Terenów Rolnych w Gdańsku</t>
  </si>
  <si>
    <t>WBGiTR Biuro ul. Sucha 12, 80-531 Gdańsk</t>
  </si>
  <si>
    <t>Województwo Pomorskie - Wojewódzki Zespół Szkół Policealnych w Słupsku</t>
  </si>
  <si>
    <t>PL0037810000070419</t>
  </si>
  <si>
    <t>Hydrofornia + oświetlenie zewn., Jordanki, 82-410 Stary Targ</t>
  </si>
  <si>
    <t>Biuro Nowy Dwór Gdański, ul. Podmiejska 3, 82-100 Nowy Dwór Gdański</t>
  </si>
  <si>
    <t>Biuro Kartuzy, ul. Zacisze 2, 83-300 Kartuzy</t>
  </si>
  <si>
    <t>Budynek mieszkalny, ul. Olszyńska 41A, 80-734 Gdańsk</t>
  </si>
  <si>
    <t>Budynek mieszkalny, ul. Wigury 53, 83-110 Tczew</t>
  </si>
  <si>
    <t>PL0037310067723963</t>
  </si>
  <si>
    <t>Budynki Urzędu Marszałkowskiego Województwa Pomorskiego, 80-819 Gdańsk, Augustyńskiego 1</t>
  </si>
  <si>
    <t>ul. Hubalczyków 1</t>
  </si>
  <si>
    <t>ul. Grunwaldzka 1-3</t>
  </si>
  <si>
    <t>Odbiorca - adres korespondencyjny inny niż Nabywcy</t>
  </si>
  <si>
    <t>ID jednostki</t>
  </si>
  <si>
    <t>Opis ppe</t>
  </si>
  <si>
    <t>PL0037810012863870</t>
  </si>
  <si>
    <t>PL0037810012863769</t>
  </si>
  <si>
    <t>PL0037810111599261</t>
  </si>
  <si>
    <t>PL0037310067754780</t>
  </si>
  <si>
    <t>Centrum Edukacji Nauczycieli, 80-401 Gdańsk, Hallera 14</t>
  </si>
  <si>
    <t>PL0037810107724820</t>
  </si>
  <si>
    <t>PL0037830022847057</t>
  </si>
  <si>
    <t>PL0037810000149405</t>
  </si>
  <si>
    <t>PL0037350067922444</t>
  </si>
  <si>
    <t>PL0037230115015639</t>
  </si>
  <si>
    <t>PL0037230115020184</t>
  </si>
  <si>
    <t>PL0037230115023117</t>
  </si>
  <si>
    <t>PL0037310010082826</t>
  </si>
  <si>
    <t>PL0037310077504900</t>
  </si>
  <si>
    <t>PL0037310010082523</t>
  </si>
  <si>
    <t>PL0037360079350543</t>
  </si>
  <si>
    <t>PL0037310010082422</t>
  </si>
  <si>
    <t>PL0037310118937337</t>
  </si>
  <si>
    <t>PL0037370111477331</t>
  </si>
  <si>
    <t>PL0037310067728512</t>
  </si>
  <si>
    <t>PL0037310067728209</t>
  </si>
  <si>
    <t>PL0037360066397407</t>
  </si>
  <si>
    <t>PL0037310010082725</t>
  </si>
  <si>
    <t>PL0037840027557504</t>
  </si>
  <si>
    <t>PL0037840023612129</t>
  </si>
  <si>
    <t>PL0037840123714412</t>
  </si>
  <si>
    <t>ul. Sobieskiego 277c</t>
  </si>
  <si>
    <t>PL0037360066333951</t>
  </si>
  <si>
    <t>Ośrodek Szkolno-Wychowawczy nr 2 Dla Niesłyszących i Słabosłyszących  - Szkoła i Administracja,  84-200 Wejherowo, Sobieskiego 277c</t>
  </si>
  <si>
    <t>PL0037360110883223</t>
  </si>
  <si>
    <t>Ośrodek Szkolno-Wychowawczy nr 2 Dla Niesłyszących i Słabosłyszących - Warsztaty Szkolne, 84-200 Wejherowo, Sobieskiego 277c</t>
  </si>
  <si>
    <t>PL0037360066333749</t>
  </si>
  <si>
    <t>Ośrodek Szkolno-Wychowawczy nr 2 Dla Niesłyszących i Słabosłyszącvych- internat dla chłopców, 84-200 Wejherowo, Sobieskiego 277c</t>
  </si>
  <si>
    <t>PL0037360066333850</t>
  </si>
  <si>
    <t>Ośrodek Szkolno-Wychowawczy nr 2 Dla Niesłyszących i Słabosłyszących - internat dla dziewcząt, 84-200 Wejherowo, Sobieskiego 277c</t>
  </si>
  <si>
    <t>PL0037310000029178</t>
  </si>
  <si>
    <t>PL0037810000067954</t>
  </si>
  <si>
    <t>PL0037810000067853</t>
  </si>
  <si>
    <t>Filia PBW w Bytowie, ul. Wąska  12, 77-100 Bytów</t>
  </si>
  <si>
    <t>PL0037240126855582</t>
  </si>
  <si>
    <t>PL0037330047197014</t>
  </si>
  <si>
    <t>PL0037330047291182</t>
  </si>
  <si>
    <t>PL0037310000031909</t>
  </si>
  <si>
    <t>PL0037820019792381</t>
  </si>
  <si>
    <t>Pomorski Ośrodek Doradztwa Rolniczego w Lubaniu - PZDR Człuchów,77-300 Człuchów &amp;nbsp;Os. Młodych 9</t>
  </si>
  <si>
    <t>PL0037340055002868</t>
  </si>
  <si>
    <t>Pomorski Ośrodek Doradztwa Rolniczego w Lubaniu - PZDR Starogard Gdański 83-200 Starogard Gdański Nowa Wieś Rzeczna, ul. Rzeczna 18</t>
  </si>
  <si>
    <t>PL0037840024230505</t>
  </si>
  <si>
    <t>Pomorski Ośrodek Doradztwa Rolniczego w Lubaniu - PZDR Bytów, 77-200 Miastko, ul. Szkolna 2</t>
  </si>
  <si>
    <t>PL0037350060008355</t>
  </si>
  <si>
    <t>Pomorski Ośrodek Doradztwa Rolniczego w Lubaniu - Budynek Gospodarczy, 83-422 Nowy Barkoczyn, Lubań</t>
  </si>
  <si>
    <t>PL0037350000415002</t>
  </si>
  <si>
    <t>Pomorski Ośrodek Doradztwa Rolniczego w Lubaniu – biuro A, 83-422 Nowy Barkoczyn, Lubań, ul. Tadeusza Maderskiego 3</t>
  </si>
  <si>
    <t>PL0037350059819611</t>
  </si>
  <si>
    <t>Pomorski Ośrodek Doradztwa Rolniczego w Lubaniu – biuro, 83-422 Nowy Barkoczyn, Lubań, ul. Tadeusza Maderskiego 4</t>
  </si>
  <si>
    <t>PL0037350060008456</t>
  </si>
  <si>
    <t>Pomorski Ośrodek Doradztwa Rolniczego w Lubaniu – biuro B, 83-422 Nowy Barkoczyn, Lubań, ul. Targowa 19</t>
  </si>
  <si>
    <t>PL0037350060008557</t>
  </si>
  <si>
    <t>Pomorski Ośrodek Doradztwa Rolniczego w Lubaniu – targi, 83-422 Nowy Barkoczyn, Lubań 217/31</t>
  </si>
  <si>
    <t>PL0037240000127106</t>
  </si>
  <si>
    <t>Pomorski Ośrodek Doradztwa Rolniczego w Lubaniu - Oddział Stare Pole, 82-220 Stare Pole, ul. Marynarki Wojennej 21</t>
  </si>
  <si>
    <t>PL0037350059971474</t>
  </si>
  <si>
    <t>PL0037350060018560</t>
  </si>
  <si>
    <t>PL0037360066209669</t>
  </si>
  <si>
    <t>PL0037350059884073</t>
  </si>
  <si>
    <t>PL0037350065807238</t>
  </si>
  <si>
    <t>PL0037350065807339</t>
  </si>
  <si>
    <t>PL0037310010497502</t>
  </si>
  <si>
    <t>PL0037310010497603</t>
  </si>
  <si>
    <t>PL0037360066209568</t>
  </si>
  <si>
    <t>PL0037810000120798</t>
  </si>
  <si>
    <t>PL0037810000160093</t>
  </si>
  <si>
    <t>PL0037310000301586</t>
  </si>
  <si>
    <t>PL0037340000730257</t>
  </si>
  <si>
    <t>Szpital Dla Nerwowo i Psychicznie Chorych im. St. Kryzana - Szpital z Własną Infrastrukturą Komunalną, 83-200 Starogard Gdański, Skarszewska 7</t>
  </si>
  <si>
    <t>PL0037340053571817</t>
  </si>
  <si>
    <t>Szpital Dla Nerwowo i Psychicznie Chorych im. St. Kryzana - Oczyszczalnia Ścieków, 83-200 Starogard Gdański, Skarszewska 7</t>
  </si>
  <si>
    <t>PL0037340105636565</t>
  </si>
  <si>
    <t>Szpital Dla Nerwowo i Psychicznie Chorych im. St. Kryzana - Magazyn, 83-200 Starogard Gdański, Skarszewska 7</t>
  </si>
  <si>
    <t>PL0037340053571413</t>
  </si>
  <si>
    <t>Szpital Dla Nerwowo i Psychicznie Chorych im. St. Kryzana - klatka schodowa 83-200 Starogard Gdański, Skarszewska 7/b</t>
  </si>
  <si>
    <t>PL0037340053571514</t>
  </si>
  <si>
    <t>Szpital Dla Nerwowo i Psychicznie Chorych im. St. Kryzana - klatka schodowa 83-200 Starogard Gdański, Skarszewska 7/c</t>
  </si>
  <si>
    <t>PL0037340053571615</t>
  </si>
  <si>
    <t>Szpital Dla Nerwowo i Psychicznie Chorych im. St. Kryzana - klatka schodowa, 83-200 Starogard Gdański, Skarszewska 7/d</t>
  </si>
  <si>
    <t>PL0037340053571716</t>
  </si>
  <si>
    <t>Szpital Dla Nerwowo i Psychicznie Chorych im. St. Kryzana - klatka schodowa, 83-200 Starogard Gdański, Skarszewska 7/e</t>
  </si>
  <si>
    <t>PL0037230000088019</t>
  </si>
  <si>
    <t>PL0037230000077208</t>
  </si>
  <si>
    <t>583-000-76-14</t>
  </si>
  <si>
    <t>PL0037320000231751</t>
  </si>
  <si>
    <t>Scena Kameralna im. Joanny Bogackiej w Sopocie, 81-703 Sopot, Bohaterów Monte Cassino 30</t>
  </si>
  <si>
    <t>PL0037310003272309</t>
  </si>
  <si>
    <t>Budynek główny, 80-834 Gdańsk, Św. Ducha 2 i Scena Stara Apteka, Scena Malarnia, podziemny budynek techniczny, 80-834 Gdańsk, ul. Teatralna 2</t>
  </si>
  <si>
    <t>PL0037320079987777</t>
  </si>
  <si>
    <t>Scena Kameralna im. Joanny Bogackiej w Sopocie ZASILANIE URZĄDZEŃ PPOŻ, 81-703 Sopot, Bohaterów Monte Cassino 30</t>
  </si>
  <si>
    <t>PL0037310011083845</t>
  </si>
  <si>
    <t xml:space="preserve">MIESZKANIE TEATRALNE, Al. Grunwaldzka 12/3, 80-236 Gdańsk
</t>
  </si>
  <si>
    <t>G12</t>
  </si>
  <si>
    <t>PL0037310011083846</t>
  </si>
  <si>
    <t xml:space="preserve">MIESZKANIE TEATRALNE, Aleja Grunwaldzka 12 m. 1/A, 80-236 Gdańsk
</t>
  </si>
  <si>
    <t>PL0037310011566825</t>
  </si>
  <si>
    <t>PL0037310000303307</t>
  </si>
  <si>
    <t>PL0037810110702720</t>
  </si>
  <si>
    <t>PL0037810000130005</t>
  </si>
  <si>
    <t>PL0037810000012582</t>
  </si>
  <si>
    <t>PL0037320031579121</t>
  </si>
  <si>
    <t>Pawilon 1, 81-759 Sopot, Grunwaldzka 1-3</t>
  </si>
  <si>
    <t>PL0037320067841761</t>
  </si>
  <si>
    <t>Pawilon  2, 81-759 Sopot, ul. Grunwaldzka 1-3</t>
  </si>
  <si>
    <t>PL0037320067841660</t>
  </si>
  <si>
    <t>Zasilanie Zespołu Reumatologicznego, 81-759 Sopot, ul. Grunwaldzka 1-3</t>
  </si>
  <si>
    <t>PL0037320067841458</t>
  </si>
  <si>
    <t>Oddział Dziecięcy, 81-759 Sopot, ul. 23 Marca 93</t>
  </si>
  <si>
    <t>PL0037320031579222</t>
  </si>
  <si>
    <t>Budynek Laboratorium, 81-759 Sopot, ul. Grunwaldzka 1-3</t>
  </si>
  <si>
    <t>PL0037310010087068</t>
  </si>
  <si>
    <t>PL0037240125808588</t>
  </si>
  <si>
    <t>Zarząd Dróg Wojewódzkich w Gdańsku, Rejon Dróg Wojewódzkich w Bytowie</t>
  </si>
  <si>
    <t>ul. Leśna 1</t>
  </si>
  <si>
    <t>Zarząd Dróg Wojewódzkich w Gdańsku, Rejon Dróg Wojewódzkich w Kartuzach</t>
  </si>
  <si>
    <t>83-300</t>
  </si>
  <si>
    <t>Kartuzy</t>
  </si>
  <si>
    <t>ul. Wzgórze Wolności 15</t>
  </si>
  <si>
    <t>PL0037360000395505</t>
  </si>
  <si>
    <t>Rejon Dróg Wojewódzkich Kartuzy - sygn. Świetlna/80-209 Chwaszczyno, ul. Oliwska dz.794/3</t>
  </si>
  <si>
    <t>PL0037350059884275</t>
  </si>
  <si>
    <t>Rejon Dróg Wojewódzkich Kartuzy - sygn. Świetlna/83-400 Kościerzyna, ul. Dworcowa</t>
  </si>
  <si>
    <t>PL0037350000383809</t>
  </si>
  <si>
    <t>REJON Dróg Wojewódzkich Kartuzy - przepompowania wód deszczowych na potrzeby obwodnicy miasta</t>
  </si>
  <si>
    <t>Zarząd Dróg Wojewódzkich w Gdańsku, Rejon Dróg Wojewódzkich w Lęborku</t>
  </si>
  <si>
    <t>84-300</t>
  </si>
  <si>
    <t>Lębork</t>
  </si>
  <si>
    <t>ul. Słupska 18</t>
  </si>
  <si>
    <t>PL0037830000357309</t>
  </si>
  <si>
    <t>Rejon Dróg Wojewódzkich Lębork - stacja pogowa/84-352 Wicko, Stęknica, dz. Łebieniec</t>
  </si>
  <si>
    <t>PL0037830000357101</t>
  </si>
  <si>
    <t>Rejon Dróg Wojewódzkich Lębork - przepompownia/84-352 Wicko, dz. Wicko 500/32</t>
  </si>
  <si>
    <t>Zarząd Dróg Wojewódzkich w Gdańsku, Rejon Dróg Wojewódzkich w Pucku</t>
  </si>
  <si>
    <t>84-100</t>
  </si>
  <si>
    <t>Puck</t>
  </si>
  <si>
    <t>ul. Żarnowiecka 3</t>
  </si>
  <si>
    <t>Rejon Dróg Wojewódzkich Puck - Sygnalizacja Świetlna  / 84-120 Władysławowo, ul. Świerkowa</t>
  </si>
  <si>
    <t>Rejon Dróg Wojewódzkich Puck - Sygnalizacja Świetlna  / 84-140 Jastarnia, ul. Adama Mickiewicza</t>
  </si>
  <si>
    <t>Rejon Dróg Wojewódzkich Puck - Sygnalizacja Świetlna  / 84-200 Wejherowo, ul. Ofiar Piaśnicy</t>
  </si>
  <si>
    <t xml:space="preserve">Rejon Dróg Wojewódzkich Puck – Fotoradar   / 84-240 Reda, ul. Pucka    </t>
  </si>
  <si>
    <t>Rejon Dróg Wojewódzkich Puck – Przepompownia  / 84-140 Jastarnia, ul. Mickiewicza DZ. m.8/33</t>
  </si>
  <si>
    <t>Rejon Dróg Wojewódzkich Puck – Sygnalizacja świetlna  / 84-230 Rumia, ul. I Dyw. Wojska Polskiego/Słowackiego</t>
  </si>
  <si>
    <t>Rejon Dróg Wojewódzkich Puck - Obwód Drogowy nr 1  / 84-100 Puck, ul. Żarnowiecka 3</t>
  </si>
  <si>
    <t>PL0037360000875102</t>
  </si>
  <si>
    <t>Rejon Dróg Wojewódzkich Puck - znak drogowy DW216/84-123 Rekowo Górne, dz. 40/2 m. 42, 43/2</t>
  </si>
  <si>
    <t>80-810</t>
  </si>
  <si>
    <t>Zarząd Dróg Wojewódzkich w Gdańsku, Rejon Dróg Wojewódzkich w Starogardzie Gdańskim</t>
  </si>
  <si>
    <t>ul. Mickiewicza 9</t>
  </si>
  <si>
    <t>Rejon Dróg Wojewódzkich Starogard Gdański - Budynek Warsztatowo – Magazynowy  / 83-200 Starogard Gd. ul. Tczewska</t>
  </si>
  <si>
    <t>Rejon Dróg Wojewódzkich Starogard Gdański-sygn. Świetlna/skrzyżowanie ul. Jagiellońskiej z ul. Armii Krajowej</t>
  </si>
  <si>
    <t>PL0037340000476710</t>
  </si>
  <si>
    <t>Rejon Dróg Wojewódzkich Starogard Gdański -  sygnalizacja świetlna/83-240 Lubichowo, DW214.</t>
  </si>
  <si>
    <t>Zarząd Dróg Wojewódzkich w Gdańsku, Rejon Dróg Wojewódzkich w Sztumie</t>
  </si>
  <si>
    <t>ul. Żeromskiego 14</t>
  </si>
  <si>
    <t>Zarząd Dróg Wojewódzkich w Gdańsku, Rejon Dróg Wojewódzkich w Gdańsku</t>
  </si>
  <si>
    <t>80-034</t>
  </si>
  <si>
    <t>Trąbki Wielkie</t>
  </si>
  <si>
    <t>ul. Gdańska 29</t>
  </si>
  <si>
    <t xml:space="preserve">Rejon Dróg Wojewódzkich Gdańsk - Skrzyżowanie Dróg  / 83-022 Grabiny Zameczek </t>
  </si>
  <si>
    <t>PL0037310001463308</t>
  </si>
  <si>
    <t>Rejon Dróg Wojewódzkich Gdańsk - sygnalizacja świetlna zasil. tymczasowe/80-180 Kowale, ul. Staropolska dz. 29/4</t>
  </si>
  <si>
    <t>PL0037310010231356</t>
  </si>
  <si>
    <t>PL0037810017123382</t>
  </si>
  <si>
    <t>PL0037810017123180</t>
  </si>
  <si>
    <t>PL0037381011019777</t>
  </si>
  <si>
    <t>PL0037810015350912</t>
  </si>
  <si>
    <t>PL0037810119789903</t>
  </si>
  <si>
    <t>PL0037810120133342</t>
  </si>
  <si>
    <t>PL0037810017123483</t>
  </si>
  <si>
    <t>PL0037810017123281</t>
  </si>
  <si>
    <t>PL0037810000069166</t>
  </si>
  <si>
    <t>PL0037810000069267</t>
  </si>
  <si>
    <t>PL0037810000069368</t>
  </si>
  <si>
    <t>PL0037810110021090</t>
  </si>
  <si>
    <t>PL0037810000070320</t>
  </si>
  <si>
    <t>PL0037810017123079</t>
  </si>
  <si>
    <t>PL0037810105040142</t>
  </si>
  <si>
    <t>Muzeum Pomorza Środkowego w Słupsku - Kluki 27 m. 1, 76-214 Smołdzino</t>
  </si>
  <si>
    <t>PL0037310105717550</t>
  </si>
  <si>
    <t>PL0037310114571024</t>
  </si>
  <si>
    <t>PL0037310076650488</t>
  </si>
  <si>
    <t>PL0037320000401301</t>
  </si>
  <si>
    <t>PL0037320000224475</t>
  </si>
  <si>
    <t>PL0037320000400792</t>
  </si>
  <si>
    <t>PL0037320113952935*sumatorwirtualnydladwóchprzyłączy</t>
  </si>
  <si>
    <t>PL0037320000409078</t>
  </si>
  <si>
    <t>PL0037320000263174</t>
  </si>
  <si>
    <t>PL0037310067731037</t>
  </si>
  <si>
    <t>PL0037360000450339</t>
  </si>
  <si>
    <t>PL0037360000929982</t>
  </si>
  <si>
    <t>PL0037360066424685</t>
  </si>
  <si>
    <t>PL0037350000760654</t>
  </si>
  <si>
    <t>PL0037350000802585</t>
  </si>
  <si>
    <t>PL0037320000401196</t>
  </si>
  <si>
    <t>C12A</t>
  </si>
  <si>
    <t>C22A</t>
  </si>
  <si>
    <t>PL0037310067734673</t>
  </si>
  <si>
    <t>Wojewódzka Przychodnia Stomatologiczna - Al.. Zwycięstwa 39. 80-219 Gdańsk</t>
  </si>
  <si>
    <t>PL0037310010441524</t>
  </si>
  <si>
    <t>Były magazyn przeciwpowodziowy, ul. Sztutowska 14, 80-722 Gdańsk</t>
  </si>
  <si>
    <t>Województwo Pomorskie - Wojewódzki Zespół Szkół Policealnych w Gdyni</t>
  </si>
  <si>
    <t>Wojewódzki Zespół Szkół Policealnych w Gdyni</t>
  </si>
  <si>
    <t>81-349</t>
  </si>
  <si>
    <t>ul. Stefana Żeromskiego 31</t>
  </si>
  <si>
    <t>PL0037320031524658</t>
  </si>
  <si>
    <t>Wojewódzki Zespół Szkół Policealnych w Gdyni, 81-346 Gdynia, ul. Żeromskiego 31</t>
  </si>
  <si>
    <t>PL0037320031524557</t>
  </si>
  <si>
    <t>Województwo Pomorskie  (ROPS)</t>
  </si>
  <si>
    <t>PL0037350060520132</t>
  </si>
  <si>
    <t>Lokal Mieszkalny, Regionalny Osrodek Pomocy Społecznej, ul. 8 Marca 49/1, 83-400 Kościerzyna</t>
  </si>
  <si>
    <t>Opłata kogeneracyjna [zł/kWh]</t>
  </si>
  <si>
    <t>Koszt opłaty kogeneracyjnej</t>
  </si>
  <si>
    <t>S1</t>
  </si>
  <si>
    <t>S2</t>
  </si>
  <si>
    <t>S3</t>
  </si>
  <si>
    <t>Szacowany koszt netto w jednostce</t>
  </si>
  <si>
    <t>Szacowany koszt brutto w jednostce</t>
  </si>
  <si>
    <t>Załącznik Nr 2.1.1 – arkusz kalkulacyjny oferty Część 1</t>
  </si>
  <si>
    <t xml:space="preserve">PL0037360001403707 </t>
  </si>
  <si>
    <t>PL0037230000339804</t>
  </si>
  <si>
    <t>Rejon Dróg Wojewódzkich Gdańsk - DW224 sygnalizacja 84-200 Sopieszyno, dz. 76/5</t>
  </si>
  <si>
    <t xml:space="preserve">Rejon Dróg Wojewódzkich Sztum - – 82-500 KWIDZYN, UL. WARSZAWSKA DZ.27/3 SYGNALIZACJA ŚWIETLNA DW 521  </t>
  </si>
  <si>
    <t>0,0000</t>
  </si>
  <si>
    <t>Rejon Dróg Wojewódzkich Bytów – Wiata / 77-235 Trzebielino, Zielin ul. Główna 25</t>
  </si>
  <si>
    <t>Rejon Dróg Wojewódzkich Bytów - sygn. świetlna/77-100 Bytów ul. Gdańska dz.45/2 przejście DW 228</t>
  </si>
  <si>
    <t>Rejon Dróg Wojewódzkich Starogard Gdański - Sygnalizacja Świetlna / 83-212 Bobowo, ul.Gdańska, dr. 222</t>
  </si>
  <si>
    <t>Rejon Dróg Wojewódzkich Sztum    / 82-400 Sztum, ul. Żeromskiego  14</t>
  </si>
  <si>
    <t>Rejon Dróg Wojewódzkich Gdańsk - Skrzyżowanie Dróg   / 83-011 Wiślinka, ul. Szkolna/dr. woj. 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</si>
</sst>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.00000"/>
    <numFmt numFmtId="165" formatCode="#,##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49" fontId="3" fillId="2" borderId="1" xfId="0" applyNumberFormat="1" applyFont="1" applyFill="1" applyBorder="1" applyAlignment="1">
      <alignment horizontal="right"/>
    </xf>
    <xf numFmtId="0" fontId="4" fillId="0" borderId="0" xfId="0" applyFont="1" applyFill="1" applyAlignment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3" fontId="4" fillId="0" borderId="0" xfId="0" applyNumberFormat="1" applyFont="1" applyFill="1"/>
    <xf numFmtId="0" fontId="3" fillId="0" borderId="0" xfId="0" applyFont="1" applyFill="1"/>
    <xf numFmtId="49" fontId="4" fillId="0" borderId="0" xfId="0" applyNumberFormat="1" applyFont="1" applyFill="1"/>
    <xf numFmtId="44" fontId="4" fillId="0" borderId="0" xfId="1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44" fontId="3" fillId="0" borderId="1" xfId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44" fontId="4" fillId="0" borderId="1" xfId="0" applyNumberFormat="1" applyFont="1" applyFill="1" applyBorder="1" applyAlignment="1">
      <alignment vertical="center"/>
    </xf>
    <xf numFmtId="44" fontId="4" fillId="0" borderId="1" xfId="0" applyNumberFormat="1" applyFont="1" applyFill="1" applyBorder="1" applyAlignment="1">
      <alignment horizontal="center" vertical="center"/>
    </xf>
    <xf numFmtId="44" fontId="4" fillId="0" borderId="0" xfId="0" applyNumberFormat="1" applyFont="1" applyFill="1"/>
    <xf numFmtId="44" fontId="4" fillId="0" borderId="0" xfId="1" applyFont="1" applyFill="1" applyAlignment="1"/>
    <xf numFmtId="0" fontId="4" fillId="0" borderId="0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44" fontId="4" fillId="0" borderId="0" xfId="0" applyNumberFormat="1" applyFont="1" applyFill="1" applyAlignment="1">
      <alignment horizontal="center" vertical="center"/>
    </xf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49" fontId="4" fillId="0" borderId="1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44" fontId="4" fillId="0" borderId="1" xfId="0" applyNumberFormat="1" applyFont="1" applyFill="1" applyBorder="1"/>
    <xf numFmtId="44" fontId="3" fillId="0" borderId="0" xfId="1" applyFont="1" applyFill="1"/>
    <xf numFmtId="44" fontId="5" fillId="0" borderId="0" xfId="1" applyFont="1" applyFill="1"/>
    <xf numFmtId="44" fontId="3" fillId="0" borderId="0" xfId="0" applyNumberFormat="1" applyFont="1" applyFill="1"/>
    <xf numFmtId="164" fontId="4" fillId="0" borderId="0" xfId="0" applyNumberFormat="1" applyFont="1" applyFill="1"/>
    <xf numFmtId="2" fontId="6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44" fontId="5" fillId="0" borderId="1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4" fontId="3" fillId="0" borderId="7" xfId="1" applyFont="1" applyFill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4" fontId="4" fillId="0" borderId="7" xfId="0" applyNumberFormat="1" applyFont="1" applyFill="1" applyBorder="1" applyAlignment="1">
      <alignment horizontal="center" vertical="center"/>
    </xf>
    <xf numFmtId="44" fontId="4" fillId="0" borderId="10" xfId="0" applyNumberFormat="1" applyFont="1" applyFill="1" applyBorder="1" applyAlignment="1">
      <alignment horizontal="center" vertical="center"/>
    </xf>
    <xf numFmtId="44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4" fontId="4" fillId="0" borderId="7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AA\A\A%20GDA&#323;SK\DO%20zg&#322;oszenia%20zmiany%20sprzedawcy\31-48\Z33%20Zarz&#261;d%20Dr&#243;g%20Wojew&#243;dzkich%20-%20energa%20i%20ene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Lista OSD"/>
    </sheetNames>
    <sheetDataSet>
      <sheetData sheetId="0"/>
      <sheetData sheetId="1">
        <row r="2">
          <cell r="C2" t="str">
            <v>Elana-Energetyka Sp. z o.o.</v>
          </cell>
        </row>
        <row r="3">
          <cell r="C3" t="str">
            <v>ENEA Operator Sp. z o.o.</v>
          </cell>
        </row>
        <row r="4">
          <cell r="C4" t="str">
            <v>ENERGA-OPERATOR S.A.</v>
          </cell>
        </row>
        <row r="5">
          <cell r="C5" t="str">
            <v>Energetyka Wisłosan Sp. z o.o.</v>
          </cell>
        </row>
        <row r="6">
          <cell r="C6" t="str">
            <v>ESV</v>
          </cell>
        </row>
        <row r="7">
          <cell r="C7" t="str">
            <v>PGE Dystrybucja Bialystok Sp. z o.o.</v>
          </cell>
        </row>
        <row r="8">
          <cell r="C8" t="str">
            <v>PGE Dystrybucja Lódź-Miasto Sp. z o.o.</v>
          </cell>
        </row>
        <row r="9">
          <cell r="C9" t="str">
            <v>PGE Dystrybucja Lódź-Teren S.A.</v>
          </cell>
        </row>
        <row r="10">
          <cell r="C10" t="str">
            <v>PGE Dystrybucja LUBZEL Sp. z o.o. Lublin</v>
          </cell>
        </row>
        <row r="11">
          <cell r="C11" t="str">
            <v>PGE Dystrybucja Rzeszów Sp. z o.o.</v>
          </cell>
        </row>
        <row r="12">
          <cell r="C12" t="str">
            <v>PGE Dystrybucja S.A. Skarżysko-Kamienna</v>
          </cell>
        </row>
        <row r="13">
          <cell r="C13" t="str">
            <v>PGE Dystrybucja Warszawa-Teren Sp. z o.o.</v>
          </cell>
        </row>
        <row r="14">
          <cell r="C14" t="str">
            <v>PGE Dystrybucja Zamosc Sp. z o.o.</v>
          </cell>
        </row>
        <row r="15">
          <cell r="C15" t="str">
            <v>PGE ZEORK Dystrybucja Sp. z o.o.</v>
          </cell>
        </row>
        <row r="16">
          <cell r="C16" t="str">
            <v>PKP Energetyka S.A.</v>
          </cell>
        </row>
        <row r="17">
          <cell r="C17" t="str">
            <v>Polenergia Dystrybucja Sp. z o.o.</v>
          </cell>
        </row>
        <row r="18">
          <cell r="C18" t="str">
            <v>RWE Stoen Operator Sp. z o.o.</v>
          </cell>
        </row>
        <row r="19">
          <cell r="C19" t="str">
            <v>TAURON DYSTRYBUCJA - WROCŁAW</v>
          </cell>
        </row>
        <row r="20">
          <cell r="C20" t="str">
            <v>TAURON DYSTRYBUCJA S.A. - KRAKÓW</v>
          </cell>
        </row>
        <row r="21">
          <cell r="C21" t="str">
            <v>Vattenfall Distribution Poland S.A.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77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20" sqref="F19:F20"/>
    </sheetView>
  </sheetViews>
  <sheetFormatPr defaultColWidth="9.109375" defaultRowHeight="12.75" customHeight="1" x14ac:dyDescent="0.25"/>
  <cols>
    <col min="1" max="1" width="3.5546875" style="3" customWidth="1"/>
    <col min="2" max="2" width="7.5546875" style="30" customWidth="1"/>
    <col min="3" max="3" width="3.5546875" style="3" customWidth="1"/>
    <col min="4" max="4" width="65.6640625" style="3" customWidth="1"/>
    <col min="5" max="5" width="5.6640625" style="3" customWidth="1"/>
    <col min="6" max="6" width="13.33203125" style="3" customWidth="1"/>
    <col min="7" max="7" width="22.109375" style="3" customWidth="1"/>
    <col min="8" max="8" width="15.109375" style="3" customWidth="1"/>
    <col min="9" max="9" width="40.33203125" style="3" customWidth="1"/>
    <col min="10" max="10" width="6.33203125" style="3" customWidth="1"/>
    <col min="11" max="12" width="13.6640625" style="3" customWidth="1"/>
    <col min="13" max="13" width="16.6640625" style="3" customWidth="1"/>
    <col min="14" max="14" width="74.5546875" style="3" customWidth="1"/>
    <col min="15" max="15" width="8.5546875" style="4" customWidth="1"/>
    <col min="16" max="16" width="8.44140625" style="4" customWidth="1"/>
    <col min="17" max="17" width="8.109375" style="4" customWidth="1"/>
    <col min="18" max="18" width="9.109375" style="4" customWidth="1"/>
    <col min="19" max="19" width="9.109375" style="3" customWidth="1"/>
    <col min="20" max="20" width="10" style="5" customWidth="1"/>
    <col min="21" max="21" width="9.33203125" style="6" customWidth="1"/>
    <col min="22" max="22" width="9.109375" style="7" customWidth="1"/>
    <col min="23" max="23" width="10.44140625" style="7" customWidth="1"/>
    <col min="24" max="25" width="13" style="7" customWidth="1"/>
    <col min="26" max="26" width="11.88671875" style="7" customWidth="1"/>
    <col min="27" max="27" width="14.44140625" style="7" customWidth="1"/>
    <col min="28" max="28" width="9.88671875" style="8" customWidth="1"/>
    <col min="29" max="29" width="13.33203125" style="7" customWidth="1"/>
    <col min="30" max="30" width="13.33203125" style="8" customWidth="1"/>
    <col min="31" max="31" width="9.6640625" style="7" customWidth="1"/>
    <col min="32" max="34" width="15.6640625" style="8" customWidth="1"/>
    <col min="35" max="35" width="13.33203125" style="3" customWidth="1"/>
    <col min="36" max="36" width="13.33203125" style="8" customWidth="1"/>
    <col min="37" max="37" width="13.33203125" style="3" customWidth="1"/>
    <col min="38" max="38" width="13.33203125" style="8" customWidth="1"/>
    <col min="39" max="39" width="13.33203125" style="3" customWidth="1"/>
    <col min="40" max="40" width="13.33203125" style="8" customWidth="1"/>
    <col min="41" max="41" width="13.33203125" style="3" customWidth="1"/>
    <col min="42" max="42" width="13.33203125" style="8" customWidth="1"/>
    <col min="43" max="43" width="13.33203125" style="3" customWidth="1"/>
    <col min="44" max="44" width="13.33203125" style="8" customWidth="1"/>
    <col min="45" max="45" width="13.33203125" style="3" customWidth="1"/>
    <col min="46" max="46" width="13.33203125" style="8" customWidth="1"/>
    <col min="47" max="47" width="13.33203125" style="3" customWidth="1"/>
    <col min="48" max="48" width="13.33203125" style="8" customWidth="1"/>
    <col min="49" max="49" width="13.33203125" style="3" customWidth="1"/>
    <col min="50" max="50" width="13.33203125" style="8" customWidth="1"/>
    <col min="51" max="51" width="17.6640625" style="3" customWidth="1"/>
    <col min="52" max="52" width="7.5546875" style="30" customWidth="1"/>
    <col min="53" max="53" width="13" style="30" customWidth="1"/>
    <col min="54" max="54" width="11.6640625" style="30" customWidth="1"/>
    <col min="55" max="55" width="14" style="30" customWidth="1"/>
    <col min="56" max="16384" width="9.109375" style="3"/>
  </cols>
  <sheetData>
    <row r="1" spans="1:55" ht="12.75" customHeight="1" x14ac:dyDescent="0.25">
      <c r="A1" s="63" t="s">
        <v>785</v>
      </c>
      <c r="B1" s="63"/>
      <c r="C1" s="64"/>
      <c r="D1" s="67" t="s">
        <v>333</v>
      </c>
      <c r="E1" s="68"/>
      <c r="F1" s="1" t="s">
        <v>790</v>
      </c>
      <c r="G1" s="46"/>
      <c r="K1" s="46"/>
      <c r="L1" s="46"/>
      <c r="M1" s="46"/>
      <c r="AN1" s="18"/>
      <c r="AO1" s="18"/>
      <c r="AT1" s="18"/>
      <c r="AU1" s="18"/>
      <c r="AZ1" s="3"/>
      <c r="BA1" s="3"/>
      <c r="BB1" s="3"/>
      <c r="BC1" s="3"/>
    </row>
    <row r="2" spans="1:55" ht="12.75" customHeight="1" x14ac:dyDescent="0.25">
      <c r="A2" s="63"/>
      <c r="B2" s="63"/>
      <c r="C2" s="64"/>
      <c r="D2" s="67" t="s">
        <v>335</v>
      </c>
      <c r="E2" s="68"/>
      <c r="F2" s="47">
        <f>AY275</f>
        <v>7522734.3870575959</v>
      </c>
      <c r="G2" s="48"/>
      <c r="H2" s="48"/>
      <c r="K2" s="48"/>
      <c r="L2" s="48"/>
      <c r="M2" s="48"/>
      <c r="AZ2" s="3"/>
      <c r="BA2" s="3"/>
      <c r="BB2" s="3"/>
      <c r="BC2" s="3"/>
    </row>
    <row r="3" spans="1:55" ht="12.75" customHeight="1" x14ac:dyDescent="0.25">
      <c r="A3" s="63"/>
      <c r="B3" s="63"/>
      <c r="C3" s="64"/>
      <c r="D3" s="67" t="s">
        <v>334</v>
      </c>
      <c r="E3" s="68"/>
      <c r="F3" s="47">
        <f>AW275</f>
        <v>6116044.2171199983</v>
      </c>
      <c r="G3" s="49"/>
      <c r="H3" s="50"/>
      <c r="K3" s="50"/>
      <c r="L3" s="50"/>
      <c r="M3" s="50"/>
      <c r="AZ3" s="3"/>
      <c r="BA3" s="3"/>
      <c r="BB3" s="3"/>
      <c r="BC3" s="3"/>
    </row>
    <row r="4" spans="1:55" ht="12.75" customHeight="1" x14ac:dyDescent="0.25">
      <c r="A4" s="63"/>
      <c r="B4" s="63"/>
      <c r="C4" s="64"/>
      <c r="D4" s="67" t="s">
        <v>321</v>
      </c>
      <c r="E4" s="68"/>
      <c r="F4" s="47">
        <f>AX275</f>
        <v>1406690.1699375997</v>
      </c>
      <c r="G4" s="8"/>
      <c r="AZ4" s="3"/>
      <c r="BA4" s="3"/>
      <c r="BB4" s="3"/>
      <c r="BC4" s="3"/>
    </row>
    <row r="5" spans="1:55" ht="12.75" customHeight="1" x14ac:dyDescent="0.25">
      <c r="A5" s="65"/>
      <c r="B5" s="65"/>
      <c r="C5" s="66"/>
      <c r="D5" s="32" t="s">
        <v>340</v>
      </c>
      <c r="E5" s="33"/>
      <c r="F5" s="33"/>
      <c r="AK5" s="51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Z5" s="3"/>
      <c r="BA5" s="3"/>
      <c r="BB5" s="3"/>
      <c r="BC5" s="3"/>
    </row>
    <row r="6" spans="1:55" s="2" customFormat="1" ht="71.25" customHeight="1" x14ac:dyDescent="0.25">
      <c r="A6" s="61" t="s">
        <v>269</v>
      </c>
      <c r="B6" s="69" t="s">
        <v>560</v>
      </c>
      <c r="C6" s="61" t="s">
        <v>269</v>
      </c>
      <c r="D6" s="59" t="s">
        <v>341</v>
      </c>
      <c r="E6" s="59" t="s">
        <v>270</v>
      </c>
      <c r="F6" s="59" t="s">
        <v>271</v>
      </c>
      <c r="G6" s="59" t="s">
        <v>272</v>
      </c>
      <c r="H6" s="59" t="s">
        <v>13</v>
      </c>
      <c r="I6" s="59" t="s">
        <v>559</v>
      </c>
      <c r="J6" s="61" t="s">
        <v>270</v>
      </c>
      <c r="K6" s="61" t="s">
        <v>271</v>
      </c>
      <c r="L6" s="61" t="s">
        <v>272</v>
      </c>
      <c r="M6" s="59" t="s">
        <v>342</v>
      </c>
      <c r="N6" s="59" t="s">
        <v>561</v>
      </c>
      <c r="O6" s="59" t="s">
        <v>50</v>
      </c>
      <c r="P6" s="59" t="s">
        <v>49</v>
      </c>
      <c r="Q6" s="78" t="s">
        <v>322</v>
      </c>
      <c r="R6" s="79"/>
      <c r="S6" s="79"/>
      <c r="T6" s="80"/>
      <c r="U6" s="71" t="s">
        <v>311</v>
      </c>
      <c r="V6" s="73" t="s">
        <v>312</v>
      </c>
      <c r="W6" s="73" t="s">
        <v>323</v>
      </c>
      <c r="X6" s="73" t="s">
        <v>313</v>
      </c>
      <c r="Y6" s="73" t="s">
        <v>324</v>
      </c>
      <c r="Z6" s="75" t="s">
        <v>314</v>
      </c>
      <c r="AA6" s="73" t="s">
        <v>326</v>
      </c>
      <c r="AB6" s="75" t="s">
        <v>315</v>
      </c>
      <c r="AC6" s="73" t="s">
        <v>325</v>
      </c>
      <c r="AD6" s="75" t="s">
        <v>316</v>
      </c>
      <c r="AE6" s="73" t="s">
        <v>327</v>
      </c>
      <c r="AF6" s="75" t="s">
        <v>317</v>
      </c>
      <c r="AG6" s="75" t="s">
        <v>778</v>
      </c>
      <c r="AH6" s="75" t="s">
        <v>779</v>
      </c>
      <c r="AI6" s="73" t="s">
        <v>328</v>
      </c>
      <c r="AJ6" s="75" t="s">
        <v>318</v>
      </c>
      <c r="AK6" s="69" t="s">
        <v>329</v>
      </c>
      <c r="AL6" s="75" t="s">
        <v>319</v>
      </c>
      <c r="AM6" s="69" t="s">
        <v>331</v>
      </c>
      <c r="AN6" s="75" t="s">
        <v>330</v>
      </c>
      <c r="AO6" s="69" t="s">
        <v>332</v>
      </c>
      <c r="AP6" s="75" t="s">
        <v>320</v>
      </c>
      <c r="AQ6" s="69" t="s">
        <v>343</v>
      </c>
      <c r="AR6" s="69" t="s">
        <v>321</v>
      </c>
      <c r="AS6" s="69" t="s">
        <v>344</v>
      </c>
      <c r="AT6" s="69" t="s">
        <v>345</v>
      </c>
      <c r="AU6" s="69" t="s">
        <v>321</v>
      </c>
      <c r="AV6" s="69" t="s">
        <v>346</v>
      </c>
      <c r="AW6" s="81" t="s">
        <v>347</v>
      </c>
      <c r="AX6" s="81" t="s">
        <v>348</v>
      </c>
      <c r="AY6" s="81" t="s">
        <v>349</v>
      </c>
      <c r="AZ6" s="69" t="s">
        <v>560</v>
      </c>
      <c r="BA6" s="69" t="s">
        <v>783</v>
      </c>
      <c r="BB6" s="69" t="s">
        <v>321</v>
      </c>
      <c r="BC6" s="69" t="s">
        <v>784</v>
      </c>
    </row>
    <row r="7" spans="1:55" s="2" customFormat="1" ht="22.95" customHeight="1" x14ac:dyDescent="0.25">
      <c r="A7" s="62"/>
      <c r="B7" s="70"/>
      <c r="C7" s="62"/>
      <c r="D7" s="60"/>
      <c r="E7" s="60"/>
      <c r="F7" s="60"/>
      <c r="G7" s="60"/>
      <c r="H7" s="60"/>
      <c r="I7" s="60"/>
      <c r="J7" s="62"/>
      <c r="K7" s="62"/>
      <c r="L7" s="62"/>
      <c r="M7" s="60"/>
      <c r="N7" s="60"/>
      <c r="O7" s="77"/>
      <c r="P7" s="60"/>
      <c r="Q7" s="39" t="s">
        <v>780</v>
      </c>
      <c r="R7" s="39" t="s">
        <v>781</v>
      </c>
      <c r="S7" s="39" t="s">
        <v>782</v>
      </c>
      <c r="T7" s="39" t="s">
        <v>350</v>
      </c>
      <c r="U7" s="72"/>
      <c r="V7" s="74"/>
      <c r="W7" s="74"/>
      <c r="X7" s="74"/>
      <c r="Y7" s="74"/>
      <c r="Z7" s="76"/>
      <c r="AA7" s="74"/>
      <c r="AB7" s="76"/>
      <c r="AC7" s="74"/>
      <c r="AD7" s="76"/>
      <c r="AE7" s="74"/>
      <c r="AF7" s="76"/>
      <c r="AG7" s="76"/>
      <c r="AH7" s="76"/>
      <c r="AI7" s="74"/>
      <c r="AJ7" s="76"/>
      <c r="AK7" s="70"/>
      <c r="AL7" s="76"/>
      <c r="AM7" s="70"/>
      <c r="AN7" s="76"/>
      <c r="AO7" s="70"/>
      <c r="AP7" s="76"/>
      <c r="AQ7" s="70"/>
      <c r="AR7" s="70"/>
      <c r="AS7" s="70"/>
      <c r="AT7" s="70"/>
      <c r="AU7" s="70"/>
      <c r="AV7" s="70"/>
      <c r="AW7" s="82"/>
      <c r="AX7" s="82"/>
      <c r="AY7" s="82"/>
      <c r="AZ7" s="70"/>
      <c r="BA7" s="70"/>
      <c r="BB7" s="70"/>
      <c r="BC7" s="70"/>
    </row>
    <row r="8" spans="1:55" s="2" customFormat="1" ht="17.25" customHeight="1" x14ac:dyDescent="0.25">
      <c r="A8" s="20">
        <v>1</v>
      </c>
      <c r="B8" s="83">
        <v>1</v>
      </c>
      <c r="C8" s="20">
        <v>1</v>
      </c>
      <c r="D8" s="21" t="s">
        <v>96</v>
      </c>
      <c r="E8" s="21" t="s">
        <v>16</v>
      </c>
      <c r="F8" s="21" t="s">
        <v>15</v>
      </c>
      <c r="G8" s="21" t="s">
        <v>97</v>
      </c>
      <c r="H8" s="21" t="s">
        <v>98</v>
      </c>
      <c r="I8" s="22"/>
      <c r="J8" s="22"/>
      <c r="K8" s="22"/>
      <c r="L8" s="22"/>
      <c r="M8" s="28" t="s">
        <v>562</v>
      </c>
      <c r="N8" s="40" t="s">
        <v>51</v>
      </c>
      <c r="O8" s="41">
        <v>20</v>
      </c>
      <c r="P8" s="37" t="s">
        <v>54</v>
      </c>
      <c r="Q8" s="41">
        <v>7596</v>
      </c>
      <c r="R8" s="41">
        <v>0</v>
      </c>
      <c r="S8" s="41">
        <v>0</v>
      </c>
      <c r="T8" s="54">
        <f>SUM(Q8:S8)</f>
        <v>7596</v>
      </c>
      <c r="U8" s="36">
        <v>1</v>
      </c>
      <c r="V8" s="9">
        <v>12</v>
      </c>
      <c r="W8" s="11" t="str">
        <f>F1</f>
        <v>0,0000</v>
      </c>
      <c r="X8" s="12">
        <f>T8*W8</f>
        <v>0</v>
      </c>
      <c r="Y8" s="52">
        <v>3.8</v>
      </c>
      <c r="Z8" s="12">
        <f t="shared" ref="Z8:Z71" si="0">Y8*V8*U8</f>
        <v>45.599999999999994</v>
      </c>
      <c r="AA8" s="52">
        <v>0.08</v>
      </c>
      <c r="AB8" s="12">
        <f t="shared" ref="AB8:AB15" si="1">AA8*V8*O8</f>
        <v>19.2</v>
      </c>
      <c r="AC8" s="52">
        <v>4.6100000000000003</v>
      </c>
      <c r="AD8" s="12">
        <f t="shared" ref="AD8:AD71" si="2">AC8*V8*U8*O8</f>
        <v>1106.4000000000001</v>
      </c>
      <c r="AE8" s="52">
        <v>0</v>
      </c>
      <c r="AF8" s="12">
        <f t="shared" ref="AF8:AF71" si="3">AE8*T8</f>
        <v>0</v>
      </c>
      <c r="AG8" s="53">
        <f t="shared" ref="AG8:AG71" si="4">1.58/1000</f>
        <v>1.58E-3</v>
      </c>
      <c r="AH8" s="12">
        <f t="shared" ref="AH8:AH71" si="5">AG8*T8</f>
        <v>12.00168</v>
      </c>
      <c r="AI8" s="53">
        <v>1.2999999999999999E-2</v>
      </c>
      <c r="AJ8" s="12">
        <f t="shared" ref="AJ8:AJ71" si="6">AI8*T8</f>
        <v>98.74799999999999</v>
      </c>
      <c r="AK8" s="53">
        <v>0.25090000000000001</v>
      </c>
      <c r="AL8" s="12">
        <f t="shared" ref="AL8:AL71" si="7">AK8*Q8</f>
        <v>1905.8364000000001</v>
      </c>
      <c r="AM8" s="13"/>
      <c r="AN8" s="12">
        <f t="shared" ref="AN8:AN71" si="8">AM8*R8</f>
        <v>0</v>
      </c>
      <c r="AO8" s="13"/>
      <c r="AP8" s="12">
        <f t="shared" ref="AP8:AP71" si="9">AO8*S8</f>
        <v>0</v>
      </c>
      <c r="AQ8" s="15">
        <f t="shared" ref="AQ8:AQ71" si="10">X8</f>
        <v>0</v>
      </c>
      <c r="AR8" s="15">
        <f t="shared" ref="AR8:AR71" si="11">AQ8*0.23</f>
        <v>0</v>
      </c>
      <c r="AS8" s="15">
        <f t="shared" ref="AS8:AS71" si="12">AQ8+AR8</f>
        <v>0</v>
      </c>
      <c r="AT8" s="15">
        <f t="shared" ref="AT8:AT71" si="13">AP8+AN8+AL8+AJ8+AH8+AF8+AD8+AB8+Z8</f>
        <v>3187.7860800000003</v>
      </c>
      <c r="AU8" s="15">
        <f t="shared" ref="AU8:AU71" si="14">AT8*0.23</f>
        <v>733.19079840000006</v>
      </c>
      <c r="AV8" s="15">
        <f t="shared" ref="AV8:AV71" si="15">AU8+AT8</f>
        <v>3920.9768784000003</v>
      </c>
      <c r="AW8" s="15">
        <f t="shared" ref="AW8:AY71" si="16">AQ8+AT8</f>
        <v>3187.7860800000003</v>
      </c>
      <c r="AX8" s="15">
        <f t="shared" si="16"/>
        <v>733.19079840000006</v>
      </c>
      <c r="AY8" s="15">
        <f t="shared" si="16"/>
        <v>3920.9768784000003</v>
      </c>
      <c r="AZ8" s="83">
        <v>1</v>
      </c>
      <c r="BA8" s="86">
        <f>SUM(AW8:AW10)</f>
        <v>27454.120039999998</v>
      </c>
      <c r="BB8" s="86">
        <f>BA8*0.23</f>
        <v>6314.4476091999995</v>
      </c>
      <c r="BC8" s="86">
        <f>BB8+BA8</f>
        <v>33768.567649199998</v>
      </c>
    </row>
    <row r="9" spans="1:55" s="2" customFormat="1" ht="14.25" customHeight="1" x14ac:dyDescent="0.25">
      <c r="A9" s="20">
        <f t="shared" ref="A9:A72" si="17">A8+1</f>
        <v>2</v>
      </c>
      <c r="B9" s="84"/>
      <c r="C9" s="20">
        <f>C8+1</f>
        <v>2</v>
      </c>
      <c r="D9" s="21" t="s">
        <v>96</v>
      </c>
      <c r="E9" s="21" t="s">
        <v>16</v>
      </c>
      <c r="F9" s="21" t="s">
        <v>15</v>
      </c>
      <c r="G9" s="21" t="s">
        <v>97</v>
      </c>
      <c r="H9" s="21" t="s">
        <v>98</v>
      </c>
      <c r="I9" s="21"/>
      <c r="J9" s="21"/>
      <c r="K9" s="21"/>
      <c r="L9" s="21"/>
      <c r="M9" s="28" t="s">
        <v>563</v>
      </c>
      <c r="N9" s="40" t="s">
        <v>53</v>
      </c>
      <c r="O9" s="41">
        <v>4.5</v>
      </c>
      <c r="P9" s="37" t="s">
        <v>54</v>
      </c>
      <c r="Q9" s="41">
        <v>3268</v>
      </c>
      <c r="R9" s="41">
        <v>0</v>
      </c>
      <c r="S9" s="41">
        <v>0</v>
      </c>
      <c r="T9" s="54">
        <f t="shared" ref="T9:T72" si="18">SUM(Q9:S9)</f>
        <v>3268</v>
      </c>
      <c r="U9" s="36">
        <v>1</v>
      </c>
      <c r="V9" s="9">
        <v>12</v>
      </c>
      <c r="W9" s="11" t="str">
        <f t="shared" ref="W9:W72" si="19">W8</f>
        <v>0,0000</v>
      </c>
      <c r="X9" s="12">
        <f>T9*W9</f>
        <v>0</v>
      </c>
      <c r="Y9" s="52">
        <v>3.8</v>
      </c>
      <c r="Z9" s="12">
        <f t="shared" si="0"/>
        <v>45.599999999999994</v>
      </c>
      <c r="AA9" s="52">
        <v>0.08</v>
      </c>
      <c r="AB9" s="12">
        <f t="shared" si="1"/>
        <v>4.32</v>
      </c>
      <c r="AC9" s="52">
        <v>4.6100000000000003</v>
      </c>
      <c r="AD9" s="12">
        <f t="shared" si="2"/>
        <v>248.94000000000003</v>
      </c>
      <c r="AE9" s="52">
        <v>0</v>
      </c>
      <c r="AF9" s="12">
        <f t="shared" si="3"/>
        <v>0</v>
      </c>
      <c r="AG9" s="53">
        <f t="shared" si="4"/>
        <v>1.58E-3</v>
      </c>
      <c r="AH9" s="12">
        <f t="shared" si="5"/>
        <v>5.1634400000000005</v>
      </c>
      <c r="AI9" s="53">
        <v>1.2999999999999999E-2</v>
      </c>
      <c r="AJ9" s="12">
        <f t="shared" si="6"/>
        <v>42.483999999999995</v>
      </c>
      <c r="AK9" s="53">
        <v>0.25090000000000001</v>
      </c>
      <c r="AL9" s="12">
        <f t="shared" si="7"/>
        <v>819.94120000000009</v>
      </c>
      <c r="AM9" s="13"/>
      <c r="AN9" s="12">
        <f t="shared" si="8"/>
        <v>0</v>
      </c>
      <c r="AO9" s="13"/>
      <c r="AP9" s="12">
        <f t="shared" si="9"/>
        <v>0</v>
      </c>
      <c r="AQ9" s="15">
        <f t="shared" si="10"/>
        <v>0</v>
      </c>
      <c r="AR9" s="15">
        <f t="shared" si="11"/>
        <v>0</v>
      </c>
      <c r="AS9" s="15">
        <f t="shared" si="12"/>
        <v>0</v>
      </c>
      <c r="AT9" s="15">
        <f t="shared" si="13"/>
        <v>1166.4486400000001</v>
      </c>
      <c r="AU9" s="15">
        <f t="shared" si="14"/>
        <v>268.28318720000004</v>
      </c>
      <c r="AV9" s="15">
        <f t="shared" si="15"/>
        <v>1434.7318272000002</v>
      </c>
      <c r="AW9" s="15">
        <f t="shared" si="16"/>
        <v>1166.4486400000001</v>
      </c>
      <c r="AX9" s="15">
        <f t="shared" si="16"/>
        <v>268.28318720000004</v>
      </c>
      <c r="AY9" s="15">
        <f t="shared" si="16"/>
        <v>1434.7318272000002</v>
      </c>
      <c r="AZ9" s="84"/>
      <c r="BA9" s="84"/>
      <c r="BB9" s="84"/>
      <c r="BC9" s="84"/>
    </row>
    <row r="10" spans="1:55" s="2" customFormat="1" ht="15" customHeight="1" x14ac:dyDescent="0.25">
      <c r="A10" s="20">
        <f t="shared" si="17"/>
        <v>3</v>
      </c>
      <c r="B10" s="85"/>
      <c r="C10" s="20">
        <f>C9+1</f>
        <v>3</v>
      </c>
      <c r="D10" s="21" t="s">
        <v>96</v>
      </c>
      <c r="E10" s="21" t="s">
        <v>16</v>
      </c>
      <c r="F10" s="21" t="s">
        <v>15</v>
      </c>
      <c r="G10" s="21" t="s">
        <v>97</v>
      </c>
      <c r="H10" s="21" t="s">
        <v>98</v>
      </c>
      <c r="I10" s="21"/>
      <c r="J10" s="21"/>
      <c r="K10" s="21"/>
      <c r="L10" s="21"/>
      <c r="M10" s="28" t="s">
        <v>564</v>
      </c>
      <c r="N10" s="40" t="s">
        <v>55</v>
      </c>
      <c r="O10" s="41">
        <v>70</v>
      </c>
      <c r="P10" s="37" t="s">
        <v>56</v>
      </c>
      <c r="Q10" s="41">
        <v>31594</v>
      </c>
      <c r="R10" s="41">
        <v>0</v>
      </c>
      <c r="S10" s="41">
        <v>0</v>
      </c>
      <c r="T10" s="54">
        <f t="shared" si="18"/>
        <v>31594</v>
      </c>
      <c r="U10" s="36">
        <v>1</v>
      </c>
      <c r="V10" s="9">
        <v>12</v>
      </c>
      <c r="W10" s="11" t="str">
        <f t="shared" si="19"/>
        <v>0,0000</v>
      </c>
      <c r="X10" s="12">
        <f t="shared" ref="X10:X73" si="20">T10*W10</f>
        <v>0</v>
      </c>
      <c r="Y10" s="52">
        <v>5</v>
      </c>
      <c r="Z10" s="12">
        <f t="shared" si="0"/>
        <v>60</v>
      </c>
      <c r="AA10" s="52">
        <v>0.08</v>
      </c>
      <c r="AB10" s="12">
        <f t="shared" si="1"/>
        <v>67.2</v>
      </c>
      <c r="AC10" s="52">
        <v>20.059999999999999</v>
      </c>
      <c r="AD10" s="12">
        <f t="shared" si="2"/>
        <v>16850.399999999998</v>
      </c>
      <c r="AE10" s="52">
        <v>0</v>
      </c>
      <c r="AF10" s="12">
        <f t="shared" si="3"/>
        <v>0</v>
      </c>
      <c r="AG10" s="53">
        <f t="shared" si="4"/>
        <v>1.58E-3</v>
      </c>
      <c r="AH10" s="12">
        <f t="shared" si="5"/>
        <v>49.918520000000001</v>
      </c>
      <c r="AI10" s="53">
        <v>1.2999999999999999E-2</v>
      </c>
      <c r="AJ10" s="12">
        <f t="shared" si="6"/>
        <v>410.72199999999998</v>
      </c>
      <c r="AK10" s="53">
        <v>0.1792</v>
      </c>
      <c r="AL10" s="12">
        <f t="shared" si="7"/>
        <v>5661.6448</v>
      </c>
      <c r="AM10" s="13"/>
      <c r="AN10" s="12">
        <f t="shared" si="8"/>
        <v>0</v>
      </c>
      <c r="AO10" s="13"/>
      <c r="AP10" s="12">
        <f t="shared" si="9"/>
        <v>0</v>
      </c>
      <c r="AQ10" s="15">
        <f t="shared" si="10"/>
        <v>0</v>
      </c>
      <c r="AR10" s="15">
        <f t="shared" si="11"/>
        <v>0</v>
      </c>
      <c r="AS10" s="15">
        <f t="shared" si="12"/>
        <v>0</v>
      </c>
      <c r="AT10" s="15">
        <f t="shared" si="13"/>
        <v>23099.885319999998</v>
      </c>
      <c r="AU10" s="15">
        <f t="shared" si="14"/>
        <v>5312.9736235999999</v>
      </c>
      <c r="AV10" s="15">
        <f t="shared" si="15"/>
        <v>28412.858943599997</v>
      </c>
      <c r="AW10" s="15">
        <f t="shared" si="16"/>
        <v>23099.885319999998</v>
      </c>
      <c r="AX10" s="15">
        <f t="shared" si="16"/>
        <v>5312.9736235999999</v>
      </c>
      <c r="AY10" s="15">
        <f t="shared" si="16"/>
        <v>28412.858943599997</v>
      </c>
      <c r="AZ10" s="85"/>
      <c r="BA10" s="85"/>
      <c r="BB10" s="85"/>
      <c r="BC10" s="85"/>
    </row>
    <row r="11" spans="1:55" s="2" customFormat="1" ht="14.25" customHeight="1" x14ac:dyDescent="0.25">
      <c r="A11" s="20">
        <f t="shared" si="17"/>
        <v>4</v>
      </c>
      <c r="B11" s="9">
        <v>2</v>
      </c>
      <c r="C11" s="20">
        <v>1</v>
      </c>
      <c r="D11" s="21" t="s">
        <v>351</v>
      </c>
      <c r="E11" s="21" t="s">
        <v>165</v>
      </c>
      <c r="F11" s="21" t="s">
        <v>17</v>
      </c>
      <c r="G11" s="21" t="s">
        <v>166</v>
      </c>
      <c r="H11" s="21" t="s">
        <v>169</v>
      </c>
      <c r="I11" s="21" t="s">
        <v>423</v>
      </c>
      <c r="J11" s="21" t="s">
        <v>18</v>
      </c>
      <c r="K11" s="21" t="s">
        <v>17</v>
      </c>
      <c r="L11" s="21" t="s">
        <v>99</v>
      </c>
      <c r="M11" s="28" t="s">
        <v>565</v>
      </c>
      <c r="N11" s="40" t="s">
        <v>566</v>
      </c>
      <c r="O11" s="41">
        <v>55</v>
      </c>
      <c r="P11" s="37" t="s">
        <v>56</v>
      </c>
      <c r="Q11" s="41">
        <v>182688</v>
      </c>
      <c r="R11" s="41">
        <v>0</v>
      </c>
      <c r="S11" s="41">
        <v>0</v>
      </c>
      <c r="T11" s="54">
        <f t="shared" si="18"/>
        <v>182688</v>
      </c>
      <c r="U11" s="36">
        <v>1</v>
      </c>
      <c r="V11" s="9">
        <v>12</v>
      </c>
      <c r="W11" s="11" t="str">
        <f t="shared" si="19"/>
        <v>0,0000</v>
      </c>
      <c r="X11" s="12">
        <f t="shared" si="20"/>
        <v>0</v>
      </c>
      <c r="Y11" s="52">
        <v>5</v>
      </c>
      <c r="Z11" s="12">
        <f t="shared" si="0"/>
        <v>60</v>
      </c>
      <c r="AA11" s="52">
        <v>0.08</v>
      </c>
      <c r="AB11" s="12">
        <f t="shared" si="1"/>
        <v>52.8</v>
      </c>
      <c r="AC11" s="52">
        <v>20.059999999999999</v>
      </c>
      <c r="AD11" s="12">
        <f t="shared" si="2"/>
        <v>13239.599999999999</v>
      </c>
      <c r="AE11" s="52">
        <v>0</v>
      </c>
      <c r="AF11" s="12">
        <f t="shared" si="3"/>
        <v>0</v>
      </c>
      <c r="AG11" s="53">
        <f t="shared" si="4"/>
        <v>1.58E-3</v>
      </c>
      <c r="AH11" s="12">
        <f t="shared" si="5"/>
        <v>288.64704</v>
      </c>
      <c r="AI11" s="53">
        <v>1.2999999999999999E-2</v>
      </c>
      <c r="AJ11" s="12">
        <f t="shared" si="6"/>
        <v>2374.944</v>
      </c>
      <c r="AK11" s="53">
        <v>0.1792</v>
      </c>
      <c r="AL11" s="12">
        <f t="shared" si="7"/>
        <v>32737.689599999998</v>
      </c>
      <c r="AM11" s="13"/>
      <c r="AN11" s="12">
        <f t="shared" si="8"/>
        <v>0</v>
      </c>
      <c r="AO11" s="13"/>
      <c r="AP11" s="12">
        <f t="shared" si="9"/>
        <v>0</v>
      </c>
      <c r="AQ11" s="15">
        <f t="shared" si="10"/>
        <v>0</v>
      </c>
      <c r="AR11" s="15">
        <f t="shared" si="11"/>
        <v>0</v>
      </c>
      <c r="AS11" s="15">
        <f t="shared" si="12"/>
        <v>0</v>
      </c>
      <c r="AT11" s="15">
        <f t="shared" si="13"/>
        <v>48753.680640000006</v>
      </c>
      <c r="AU11" s="15">
        <f t="shared" si="14"/>
        <v>11213.346547200003</v>
      </c>
      <c r="AV11" s="15">
        <f t="shared" si="15"/>
        <v>59967.027187200008</v>
      </c>
      <c r="AW11" s="15">
        <f t="shared" si="16"/>
        <v>48753.680640000006</v>
      </c>
      <c r="AX11" s="15">
        <f t="shared" si="16"/>
        <v>11213.346547200003</v>
      </c>
      <c r="AY11" s="15">
        <f t="shared" si="16"/>
        <v>59967.027187200008</v>
      </c>
      <c r="AZ11" s="9">
        <v>2</v>
      </c>
      <c r="BA11" s="16">
        <f>AW11</f>
        <v>48753.680640000006</v>
      </c>
      <c r="BB11" s="16">
        <f>BA11*0.23</f>
        <v>11213.346547200003</v>
      </c>
      <c r="BC11" s="16">
        <f>BB11+BA11</f>
        <v>59967.027187200008</v>
      </c>
    </row>
    <row r="12" spans="1:55" s="2" customFormat="1" ht="11.25" customHeight="1" x14ac:dyDescent="0.25">
      <c r="A12" s="20">
        <f t="shared" si="17"/>
        <v>5</v>
      </c>
      <c r="B12" s="83">
        <v>3</v>
      </c>
      <c r="C12" s="20">
        <v>1</v>
      </c>
      <c r="D12" s="21" t="s">
        <v>268</v>
      </c>
      <c r="E12" s="21" t="s">
        <v>100</v>
      </c>
      <c r="F12" s="21" t="s">
        <v>15</v>
      </c>
      <c r="G12" s="21" t="s">
        <v>101</v>
      </c>
      <c r="H12" s="21" t="s">
        <v>102</v>
      </c>
      <c r="I12" s="21"/>
      <c r="J12" s="21"/>
      <c r="K12" s="21"/>
      <c r="L12" s="21"/>
      <c r="M12" s="28" t="s">
        <v>567</v>
      </c>
      <c r="N12" s="40" t="s">
        <v>173</v>
      </c>
      <c r="O12" s="41">
        <v>12.5</v>
      </c>
      <c r="P12" s="37" t="s">
        <v>52</v>
      </c>
      <c r="Q12" s="41">
        <v>55</v>
      </c>
      <c r="R12" s="41">
        <v>193</v>
      </c>
      <c r="S12" s="41">
        <v>0</v>
      </c>
      <c r="T12" s="54">
        <f t="shared" si="18"/>
        <v>248</v>
      </c>
      <c r="U12" s="36">
        <v>1</v>
      </c>
      <c r="V12" s="9">
        <v>12</v>
      </c>
      <c r="W12" s="11" t="str">
        <f t="shared" si="19"/>
        <v>0,0000</v>
      </c>
      <c r="X12" s="12">
        <f t="shared" si="20"/>
        <v>0</v>
      </c>
      <c r="Y12" s="52">
        <v>3.8</v>
      </c>
      <c r="Z12" s="12">
        <f t="shared" si="0"/>
        <v>45.599999999999994</v>
      </c>
      <c r="AA12" s="52">
        <v>0.08</v>
      </c>
      <c r="AB12" s="12">
        <f t="shared" si="1"/>
        <v>12</v>
      </c>
      <c r="AC12" s="52">
        <v>4.6100000000000003</v>
      </c>
      <c r="AD12" s="12">
        <f t="shared" si="2"/>
        <v>691.50000000000011</v>
      </c>
      <c r="AE12" s="52">
        <v>0</v>
      </c>
      <c r="AF12" s="12">
        <f t="shared" si="3"/>
        <v>0</v>
      </c>
      <c r="AG12" s="53">
        <f t="shared" si="4"/>
        <v>1.58E-3</v>
      </c>
      <c r="AH12" s="12">
        <f t="shared" si="5"/>
        <v>0.39184000000000002</v>
      </c>
      <c r="AI12" s="53">
        <v>1.2999999999999999E-2</v>
      </c>
      <c r="AJ12" s="12">
        <f t="shared" si="6"/>
        <v>3.2239999999999998</v>
      </c>
      <c r="AK12" s="53">
        <v>0.31380000000000002</v>
      </c>
      <c r="AL12" s="12">
        <f t="shared" si="7"/>
        <v>17.259</v>
      </c>
      <c r="AM12" s="53">
        <v>9.6600000000000005E-2</v>
      </c>
      <c r="AN12" s="12">
        <f t="shared" si="8"/>
        <v>18.643800000000002</v>
      </c>
      <c r="AO12" s="13"/>
      <c r="AP12" s="12">
        <f t="shared" si="9"/>
        <v>0</v>
      </c>
      <c r="AQ12" s="15">
        <f t="shared" si="10"/>
        <v>0</v>
      </c>
      <c r="AR12" s="15">
        <f t="shared" si="11"/>
        <v>0</v>
      </c>
      <c r="AS12" s="15">
        <f t="shared" si="12"/>
        <v>0</v>
      </c>
      <c r="AT12" s="15">
        <f t="shared" si="13"/>
        <v>788.61864000000014</v>
      </c>
      <c r="AU12" s="15">
        <f t="shared" si="14"/>
        <v>181.38228720000004</v>
      </c>
      <c r="AV12" s="15">
        <f t="shared" si="15"/>
        <v>970.00092720000021</v>
      </c>
      <c r="AW12" s="15">
        <f t="shared" si="16"/>
        <v>788.61864000000014</v>
      </c>
      <c r="AX12" s="15">
        <f t="shared" si="16"/>
        <v>181.38228720000004</v>
      </c>
      <c r="AY12" s="15">
        <f t="shared" si="16"/>
        <v>970.00092720000021</v>
      </c>
      <c r="AZ12" s="83">
        <v>3</v>
      </c>
      <c r="BA12" s="86">
        <f>SUM(AW12:AW14)</f>
        <v>37538.050300000003</v>
      </c>
      <c r="BB12" s="86">
        <f>BA12*0.23</f>
        <v>8633.7515690000018</v>
      </c>
      <c r="BC12" s="86">
        <f>BB12+BA12</f>
        <v>46171.801869000003</v>
      </c>
    </row>
    <row r="13" spans="1:55" s="2" customFormat="1" ht="12.75" customHeight="1" x14ac:dyDescent="0.25">
      <c r="A13" s="20">
        <f t="shared" si="17"/>
        <v>6</v>
      </c>
      <c r="B13" s="84"/>
      <c r="C13" s="20">
        <f>C12+1</f>
        <v>2</v>
      </c>
      <c r="D13" s="21" t="s">
        <v>268</v>
      </c>
      <c r="E13" s="21" t="s">
        <v>100</v>
      </c>
      <c r="F13" s="21" t="s">
        <v>15</v>
      </c>
      <c r="G13" s="21" t="s">
        <v>101</v>
      </c>
      <c r="H13" s="21" t="s">
        <v>102</v>
      </c>
      <c r="I13" s="21"/>
      <c r="J13" s="21"/>
      <c r="K13" s="21"/>
      <c r="L13" s="21"/>
      <c r="M13" s="28" t="s">
        <v>568</v>
      </c>
      <c r="N13" s="40" t="s">
        <v>174</v>
      </c>
      <c r="O13" s="41">
        <v>23</v>
      </c>
      <c r="P13" s="37" t="s">
        <v>52</v>
      </c>
      <c r="Q13" s="41">
        <v>4908</v>
      </c>
      <c r="R13" s="41">
        <v>13713</v>
      </c>
      <c r="S13" s="41">
        <v>0</v>
      </c>
      <c r="T13" s="54">
        <f t="shared" si="18"/>
        <v>18621</v>
      </c>
      <c r="U13" s="36">
        <v>1</v>
      </c>
      <c r="V13" s="9">
        <v>12</v>
      </c>
      <c r="W13" s="11" t="str">
        <f t="shared" si="19"/>
        <v>0,0000</v>
      </c>
      <c r="X13" s="12">
        <f t="shared" si="20"/>
        <v>0</v>
      </c>
      <c r="Y13" s="52">
        <v>3.8</v>
      </c>
      <c r="Z13" s="12">
        <f t="shared" si="0"/>
        <v>45.599999999999994</v>
      </c>
      <c r="AA13" s="52">
        <v>0.08</v>
      </c>
      <c r="AB13" s="12">
        <f t="shared" si="1"/>
        <v>22.08</v>
      </c>
      <c r="AC13" s="52">
        <v>4.6100000000000003</v>
      </c>
      <c r="AD13" s="12">
        <f t="shared" si="2"/>
        <v>1272.3600000000001</v>
      </c>
      <c r="AE13" s="52">
        <v>0</v>
      </c>
      <c r="AF13" s="12">
        <f t="shared" si="3"/>
        <v>0</v>
      </c>
      <c r="AG13" s="53">
        <f t="shared" si="4"/>
        <v>1.58E-3</v>
      </c>
      <c r="AH13" s="12">
        <f t="shared" si="5"/>
        <v>29.42118</v>
      </c>
      <c r="AI13" s="53">
        <v>1.2999999999999999E-2</v>
      </c>
      <c r="AJ13" s="12">
        <f t="shared" si="6"/>
        <v>242.07299999999998</v>
      </c>
      <c r="AK13" s="53">
        <v>0.31380000000000002</v>
      </c>
      <c r="AL13" s="12">
        <f t="shared" si="7"/>
        <v>1540.1304</v>
      </c>
      <c r="AM13" s="53">
        <v>9.6600000000000005E-2</v>
      </c>
      <c r="AN13" s="12">
        <f t="shared" si="8"/>
        <v>1324.6758</v>
      </c>
      <c r="AO13" s="13"/>
      <c r="AP13" s="12">
        <f t="shared" si="9"/>
        <v>0</v>
      </c>
      <c r="AQ13" s="15">
        <f t="shared" si="10"/>
        <v>0</v>
      </c>
      <c r="AR13" s="15">
        <f t="shared" si="11"/>
        <v>0</v>
      </c>
      <c r="AS13" s="15">
        <f t="shared" si="12"/>
        <v>0</v>
      </c>
      <c r="AT13" s="15">
        <f t="shared" si="13"/>
        <v>4476.3403799999996</v>
      </c>
      <c r="AU13" s="15">
        <f t="shared" si="14"/>
        <v>1029.5582873999999</v>
      </c>
      <c r="AV13" s="15">
        <f t="shared" si="15"/>
        <v>5505.8986673999998</v>
      </c>
      <c r="AW13" s="15">
        <f t="shared" si="16"/>
        <v>4476.3403799999996</v>
      </c>
      <c r="AX13" s="15">
        <f t="shared" si="16"/>
        <v>1029.5582873999999</v>
      </c>
      <c r="AY13" s="15">
        <f t="shared" si="16"/>
        <v>5505.8986673999998</v>
      </c>
      <c r="AZ13" s="84"/>
      <c r="BA13" s="84"/>
      <c r="BB13" s="84"/>
      <c r="BC13" s="84"/>
    </row>
    <row r="14" spans="1:55" s="2" customFormat="1" ht="12.75" customHeight="1" x14ac:dyDescent="0.25">
      <c r="A14" s="20">
        <f t="shared" si="17"/>
        <v>7</v>
      </c>
      <c r="B14" s="85"/>
      <c r="C14" s="20">
        <f>C13+1</f>
        <v>3</v>
      </c>
      <c r="D14" s="21" t="s">
        <v>268</v>
      </c>
      <c r="E14" s="21" t="s">
        <v>100</v>
      </c>
      <c r="F14" s="21" t="s">
        <v>15</v>
      </c>
      <c r="G14" s="21" t="s">
        <v>101</v>
      </c>
      <c r="H14" s="21" t="s">
        <v>102</v>
      </c>
      <c r="I14" s="21"/>
      <c r="J14" s="21"/>
      <c r="K14" s="21"/>
      <c r="L14" s="21"/>
      <c r="M14" s="28" t="s">
        <v>569</v>
      </c>
      <c r="N14" s="40" t="s">
        <v>175</v>
      </c>
      <c r="O14" s="41">
        <v>50</v>
      </c>
      <c r="P14" s="37" t="s">
        <v>56</v>
      </c>
      <c r="Q14" s="41">
        <v>103876</v>
      </c>
      <c r="R14" s="41">
        <v>0</v>
      </c>
      <c r="S14" s="41">
        <v>0</v>
      </c>
      <c r="T14" s="54">
        <f t="shared" si="18"/>
        <v>103876</v>
      </c>
      <c r="U14" s="36">
        <v>1</v>
      </c>
      <c r="V14" s="9">
        <v>12</v>
      </c>
      <c r="W14" s="11" t="str">
        <f t="shared" si="19"/>
        <v>0,0000</v>
      </c>
      <c r="X14" s="12">
        <f t="shared" si="20"/>
        <v>0</v>
      </c>
      <c r="Y14" s="52">
        <v>5</v>
      </c>
      <c r="Z14" s="12">
        <f t="shared" si="0"/>
        <v>60</v>
      </c>
      <c r="AA14" s="52">
        <v>0.08</v>
      </c>
      <c r="AB14" s="12">
        <f t="shared" si="1"/>
        <v>48</v>
      </c>
      <c r="AC14" s="52">
        <v>20.059999999999999</v>
      </c>
      <c r="AD14" s="12">
        <f t="shared" si="2"/>
        <v>12035.999999999998</v>
      </c>
      <c r="AE14" s="52">
        <v>0</v>
      </c>
      <c r="AF14" s="12">
        <f t="shared" si="3"/>
        <v>0</v>
      </c>
      <c r="AG14" s="53">
        <f t="shared" si="4"/>
        <v>1.58E-3</v>
      </c>
      <c r="AH14" s="12">
        <f t="shared" si="5"/>
        <v>164.12407999999999</v>
      </c>
      <c r="AI14" s="53">
        <v>1.2999999999999999E-2</v>
      </c>
      <c r="AJ14" s="12">
        <f t="shared" si="6"/>
        <v>1350.3879999999999</v>
      </c>
      <c r="AK14" s="53">
        <v>0.1792</v>
      </c>
      <c r="AL14" s="12">
        <f t="shared" si="7"/>
        <v>18614.5792</v>
      </c>
      <c r="AM14" s="13"/>
      <c r="AN14" s="12">
        <f t="shared" si="8"/>
        <v>0</v>
      </c>
      <c r="AO14" s="13"/>
      <c r="AP14" s="12">
        <f t="shared" si="9"/>
        <v>0</v>
      </c>
      <c r="AQ14" s="15">
        <f t="shared" si="10"/>
        <v>0</v>
      </c>
      <c r="AR14" s="15">
        <f t="shared" si="11"/>
        <v>0</v>
      </c>
      <c r="AS14" s="15">
        <f t="shared" si="12"/>
        <v>0</v>
      </c>
      <c r="AT14" s="15">
        <f t="shared" si="13"/>
        <v>32273.091280000001</v>
      </c>
      <c r="AU14" s="15">
        <f t="shared" si="14"/>
        <v>7422.8109944000007</v>
      </c>
      <c r="AV14" s="15">
        <f t="shared" si="15"/>
        <v>39695.902274400003</v>
      </c>
      <c r="AW14" s="15">
        <f t="shared" si="16"/>
        <v>32273.091280000001</v>
      </c>
      <c r="AX14" s="15">
        <f t="shared" si="16"/>
        <v>7422.8109944000007</v>
      </c>
      <c r="AY14" s="15">
        <f t="shared" si="16"/>
        <v>39695.902274400003</v>
      </c>
      <c r="AZ14" s="85"/>
      <c r="BA14" s="85"/>
      <c r="BB14" s="85"/>
      <c r="BC14" s="85"/>
    </row>
    <row r="15" spans="1:55" s="2" customFormat="1" ht="12.75" customHeight="1" x14ac:dyDescent="0.25">
      <c r="A15" s="20">
        <f t="shared" si="17"/>
        <v>8</v>
      </c>
      <c r="B15" s="9">
        <v>4</v>
      </c>
      <c r="C15" s="20">
        <v>1</v>
      </c>
      <c r="D15" s="21" t="s">
        <v>57</v>
      </c>
      <c r="E15" s="21" t="s">
        <v>103</v>
      </c>
      <c r="F15" s="21" t="s">
        <v>19</v>
      </c>
      <c r="G15" s="21" t="s">
        <v>104</v>
      </c>
      <c r="H15" s="21" t="s">
        <v>105</v>
      </c>
      <c r="I15" s="21"/>
      <c r="J15" s="21"/>
      <c r="K15" s="21"/>
      <c r="L15" s="21"/>
      <c r="M15" s="28" t="s">
        <v>570</v>
      </c>
      <c r="N15" s="40" t="s">
        <v>352</v>
      </c>
      <c r="O15" s="41">
        <v>70</v>
      </c>
      <c r="P15" s="37" t="s">
        <v>58</v>
      </c>
      <c r="Q15" s="41">
        <v>37305</v>
      </c>
      <c r="R15" s="41">
        <v>118288</v>
      </c>
      <c r="S15" s="41">
        <v>0</v>
      </c>
      <c r="T15" s="54">
        <f t="shared" si="18"/>
        <v>155593</v>
      </c>
      <c r="U15" s="36">
        <v>1</v>
      </c>
      <c r="V15" s="9">
        <v>12</v>
      </c>
      <c r="W15" s="11" t="str">
        <f t="shared" si="19"/>
        <v>0,0000</v>
      </c>
      <c r="X15" s="12">
        <f t="shared" si="20"/>
        <v>0</v>
      </c>
      <c r="Y15" s="52">
        <v>5</v>
      </c>
      <c r="Z15" s="12">
        <f t="shared" si="0"/>
        <v>60</v>
      </c>
      <c r="AA15" s="52">
        <v>0.08</v>
      </c>
      <c r="AB15" s="12">
        <f t="shared" si="1"/>
        <v>67.2</v>
      </c>
      <c r="AC15" s="52">
        <v>20.059999999999999</v>
      </c>
      <c r="AD15" s="12">
        <f t="shared" si="2"/>
        <v>16850.399999999998</v>
      </c>
      <c r="AE15" s="52">
        <v>0</v>
      </c>
      <c r="AF15" s="12">
        <f t="shared" si="3"/>
        <v>0</v>
      </c>
      <c r="AG15" s="53">
        <f t="shared" si="4"/>
        <v>1.58E-3</v>
      </c>
      <c r="AH15" s="12">
        <f t="shared" si="5"/>
        <v>245.83694</v>
      </c>
      <c r="AI15" s="53">
        <v>1.2999999999999999E-2</v>
      </c>
      <c r="AJ15" s="12">
        <f t="shared" si="6"/>
        <v>2022.7089999999998</v>
      </c>
      <c r="AK15" s="53">
        <v>0.21149999999999999</v>
      </c>
      <c r="AL15" s="12">
        <f t="shared" si="7"/>
        <v>7890.0074999999997</v>
      </c>
      <c r="AM15" s="53">
        <v>0.14829999999999999</v>
      </c>
      <c r="AN15" s="12">
        <f t="shared" si="8"/>
        <v>17542.110399999998</v>
      </c>
      <c r="AO15" s="13"/>
      <c r="AP15" s="12">
        <f t="shared" si="9"/>
        <v>0</v>
      </c>
      <c r="AQ15" s="15">
        <f t="shared" si="10"/>
        <v>0</v>
      </c>
      <c r="AR15" s="15">
        <f t="shared" si="11"/>
        <v>0</v>
      </c>
      <c r="AS15" s="15">
        <f t="shared" si="12"/>
        <v>0</v>
      </c>
      <c r="AT15" s="15">
        <f t="shared" si="13"/>
        <v>44678.263839999992</v>
      </c>
      <c r="AU15" s="15">
        <f t="shared" si="14"/>
        <v>10276.000683199998</v>
      </c>
      <c r="AV15" s="15">
        <f t="shared" si="15"/>
        <v>54954.264523199992</v>
      </c>
      <c r="AW15" s="15">
        <f t="shared" si="16"/>
        <v>44678.263839999992</v>
      </c>
      <c r="AX15" s="15">
        <f t="shared" si="16"/>
        <v>10276.000683199998</v>
      </c>
      <c r="AY15" s="15">
        <f t="shared" si="16"/>
        <v>54954.264523199992</v>
      </c>
      <c r="AZ15" s="9">
        <v>4</v>
      </c>
      <c r="BA15" s="16">
        <f>AW15</f>
        <v>44678.263839999992</v>
      </c>
      <c r="BB15" s="16">
        <f>BA15*0.23</f>
        <v>10276.000683199998</v>
      </c>
      <c r="BC15" s="16">
        <f>BB15+BA15</f>
        <v>54954.264523199992</v>
      </c>
    </row>
    <row r="16" spans="1:55" s="2" customFormat="1" ht="12.75" customHeight="1" x14ac:dyDescent="0.25">
      <c r="A16" s="20">
        <f t="shared" si="17"/>
        <v>9</v>
      </c>
      <c r="B16" s="83">
        <v>5</v>
      </c>
      <c r="C16" s="20">
        <v>1</v>
      </c>
      <c r="D16" s="21" t="s">
        <v>353</v>
      </c>
      <c r="E16" s="21" t="s">
        <v>165</v>
      </c>
      <c r="F16" s="21" t="s">
        <v>17</v>
      </c>
      <c r="G16" s="21" t="s">
        <v>166</v>
      </c>
      <c r="H16" s="21" t="s">
        <v>169</v>
      </c>
      <c r="I16" s="21" t="s">
        <v>424</v>
      </c>
      <c r="J16" s="21" t="s">
        <v>21</v>
      </c>
      <c r="K16" s="21" t="s">
        <v>20</v>
      </c>
      <c r="L16" s="21" t="s">
        <v>106</v>
      </c>
      <c r="M16" s="28" t="s">
        <v>571</v>
      </c>
      <c r="N16" s="40" t="s">
        <v>354</v>
      </c>
      <c r="O16" s="41">
        <v>4</v>
      </c>
      <c r="P16" s="37" t="s">
        <v>60</v>
      </c>
      <c r="Q16" s="41">
        <v>1112</v>
      </c>
      <c r="R16" s="41">
        <v>0</v>
      </c>
      <c r="S16" s="41">
        <v>0</v>
      </c>
      <c r="T16" s="54">
        <f t="shared" si="18"/>
        <v>1112</v>
      </c>
      <c r="U16" s="36">
        <v>1</v>
      </c>
      <c r="V16" s="9">
        <v>12</v>
      </c>
      <c r="W16" s="11" t="str">
        <f t="shared" si="19"/>
        <v>0,0000</v>
      </c>
      <c r="X16" s="12">
        <f t="shared" si="20"/>
        <v>0</v>
      </c>
      <c r="Y16" s="52">
        <v>3</v>
      </c>
      <c r="Z16" s="12">
        <f t="shared" si="0"/>
        <v>36</v>
      </c>
      <c r="AA16" s="52">
        <v>0.1</v>
      </c>
      <c r="AB16" s="12">
        <f>AA16*V16*U16</f>
        <v>1.2000000000000002</v>
      </c>
      <c r="AC16" s="52">
        <v>7.1</v>
      </c>
      <c r="AD16" s="12">
        <f t="shared" si="2"/>
        <v>340.79999999999995</v>
      </c>
      <c r="AE16" s="13">
        <v>0</v>
      </c>
      <c r="AF16" s="12">
        <f t="shared" si="3"/>
        <v>0</v>
      </c>
      <c r="AG16" s="53">
        <f t="shared" si="4"/>
        <v>1.58E-3</v>
      </c>
      <c r="AH16" s="12">
        <f t="shared" si="5"/>
        <v>1.7569600000000001</v>
      </c>
      <c r="AI16" s="53">
        <v>1.2999999999999999E-2</v>
      </c>
      <c r="AJ16" s="12">
        <f t="shared" si="6"/>
        <v>14.456</v>
      </c>
      <c r="AK16" s="53">
        <v>0.2283</v>
      </c>
      <c r="AL16" s="12">
        <f t="shared" si="7"/>
        <v>253.86959999999999</v>
      </c>
      <c r="AM16" s="13"/>
      <c r="AN16" s="12">
        <f t="shared" si="8"/>
        <v>0</v>
      </c>
      <c r="AO16" s="13"/>
      <c r="AP16" s="12">
        <f t="shared" si="9"/>
        <v>0</v>
      </c>
      <c r="AQ16" s="15">
        <f t="shared" si="10"/>
        <v>0</v>
      </c>
      <c r="AR16" s="15">
        <f t="shared" si="11"/>
        <v>0</v>
      </c>
      <c r="AS16" s="15">
        <f t="shared" si="12"/>
        <v>0</v>
      </c>
      <c r="AT16" s="15">
        <f t="shared" si="13"/>
        <v>648.08256000000006</v>
      </c>
      <c r="AU16" s="15">
        <f t="shared" si="14"/>
        <v>149.05898880000001</v>
      </c>
      <c r="AV16" s="15">
        <f t="shared" si="15"/>
        <v>797.14154880000001</v>
      </c>
      <c r="AW16" s="15">
        <f t="shared" si="16"/>
        <v>648.08256000000006</v>
      </c>
      <c r="AX16" s="15">
        <f t="shared" si="16"/>
        <v>149.05898880000001</v>
      </c>
      <c r="AY16" s="15">
        <f t="shared" si="16"/>
        <v>797.14154880000001</v>
      </c>
      <c r="AZ16" s="83">
        <v>5</v>
      </c>
      <c r="BA16" s="86">
        <f>SUM(AW16:AW18)</f>
        <v>11738.775579999998</v>
      </c>
      <c r="BB16" s="86">
        <f>BA16*0.23</f>
        <v>2699.9183833999996</v>
      </c>
      <c r="BC16" s="86">
        <f>BB16+BA16</f>
        <v>14438.693963399997</v>
      </c>
    </row>
    <row r="17" spans="1:55" s="2" customFormat="1" ht="12.75" customHeight="1" x14ac:dyDescent="0.25">
      <c r="A17" s="20">
        <f t="shared" si="17"/>
        <v>10</v>
      </c>
      <c r="B17" s="84"/>
      <c r="C17" s="20">
        <f t="shared" ref="C17:C29" si="21">C16+1</f>
        <v>2</v>
      </c>
      <c r="D17" s="21" t="s">
        <v>353</v>
      </c>
      <c r="E17" s="21" t="s">
        <v>165</v>
      </c>
      <c r="F17" s="21" t="s">
        <v>17</v>
      </c>
      <c r="G17" s="21" t="s">
        <v>166</v>
      </c>
      <c r="H17" s="21" t="s">
        <v>169</v>
      </c>
      <c r="I17" s="21" t="s">
        <v>424</v>
      </c>
      <c r="J17" s="21" t="s">
        <v>21</v>
      </c>
      <c r="K17" s="21" t="s">
        <v>20</v>
      </c>
      <c r="L17" s="21" t="s">
        <v>106</v>
      </c>
      <c r="M17" s="28" t="s">
        <v>572</v>
      </c>
      <c r="N17" s="40" t="s">
        <v>354</v>
      </c>
      <c r="O17" s="41">
        <v>10</v>
      </c>
      <c r="P17" s="37" t="s">
        <v>60</v>
      </c>
      <c r="Q17" s="41">
        <v>1714</v>
      </c>
      <c r="R17" s="41">
        <v>0</v>
      </c>
      <c r="S17" s="41">
        <v>0</v>
      </c>
      <c r="T17" s="54">
        <f t="shared" si="18"/>
        <v>1714</v>
      </c>
      <c r="U17" s="36">
        <v>1</v>
      </c>
      <c r="V17" s="9">
        <v>12</v>
      </c>
      <c r="W17" s="11" t="str">
        <f t="shared" si="19"/>
        <v>0,0000</v>
      </c>
      <c r="X17" s="12">
        <f t="shared" si="20"/>
        <v>0</v>
      </c>
      <c r="Y17" s="52">
        <v>3</v>
      </c>
      <c r="Z17" s="12">
        <f t="shared" si="0"/>
        <v>36</v>
      </c>
      <c r="AA17" s="52">
        <v>0.33</v>
      </c>
      <c r="AB17" s="12">
        <f>AA17*V17*U17</f>
        <v>3.96</v>
      </c>
      <c r="AC17" s="52">
        <v>7.1</v>
      </c>
      <c r="AD17" s="12">
        <f t="shared" si="2"/>
        <v>851.99999999999989</v>
      </c>
      <c r="AE17" s="13">
        <v>0</v>
      </c>
      <c r="AF17" s="12">
        <f t="shared" si="3"/>
        <v>0</v>
      </c>
      <c r="AG17" s="53">
        <f t="shared" si="4"/>
        <v>1.58E-3</v>
      </c>
      <c r="AH17" s="12">
        <f t="shared" si="5"/>
        <v>2.7081200000000001</v>
      </c>
      <c r="AI17" s="53">
        <v>1.2999999999999999E-2</v>
      </c>
      <c r="AJ17" s="12">
        <f t="shared" si="6"/>
        <v>22.282</v>
      </c>
      <c r="AK17" s="53">
        <v>0.2283</v>
      </c>
      <c r="AL17" s="12">
        <f t="shared" si="7"/>
        <v>391.30619999999999</v>
      </c>
      <c r="AM17" s="13"/>
      <c r="AN17" s="12">
        <f t="shared" si="8"/>
        <v>0</v>
      </c>
      <c r="AO17" s="13"/>
      <c r="AP17" s="12">
        <f t="shared" si="9"/>
        <v>0</v>
      </c>
      <c r="AQ17" s="15">
        <f t="shared" si="10"/>
        <v>0</v>
      </c>
      <c r="AR17" s="15">
        <f t="shared" si="11"/>
        <v>0</v>
      </c>
      <c r="AS17" s="15">
        <f t="shared" si="12"/>
        <v>0</v>
      </c>
      <c r="AT17" s="15">
        <f t="shared" si="13"/>
        <v>1308.25632</v>
      </c>
      <c r="AU17" s="15">
        <f t="shared" si="14"/>
        <v>300.89895360000003</v>
      </c>
      <c r="AV17" s="15">
        <f t="shared" si="15"/>
        <v>1609.1552735999999</v>
      </c>
      <c r="AW17" s="15">
        <f t="shared" si="16"/>
        <v>1308.25632</v>
      </c>
      <c r="AX17" s="15">
        <f t="shared" si="16"/>
        <v>300.89895360000003</v>
      </c>
      <c r="AY17" s="15">
        <f t="shared" si="16"/>
        <v>1609.1552735999999</v>
      </c>
      <c r="AZ17" s="84"/>
      <c r="BA17" s="84"/>
      <c r="BB17" s="84"/>
      <c r="BC17" s="84"/>
    </row>
    <row r="18" spans="1:55" s="2" customFormat="1" ht="12.75" customHeight="1" x14ac:dyDescent="0.25">
      <c r="A18" s="20">
        <f t="shared" si="17"/>
        <v>11</v>
      </c>
      <c r="B18" s="85"/>
      <c r="C18" s="20">
        <f t="shared" si="21"/>
        <v>3</v>
      </c>
      <c r="D18" s="21" t="s">
        <v>353</v>
      </c>
      <c r="E18" s="21" t="s">
        <v>165</v>
      </c>
      <c r="F18" s="21" t="s">
        <v>17</v>
      </c>
      <c r="G18" s="21" t="s">
        <v>166</v>
      </c>
      <c r="H18" s="21" t="s">
        <v>169</v>
      </c>
      <c r="I18" s="21" t="s">
        <v>424</v>
      </c>
      <c r="J18" s="21" t="s">
        <v>21</v>
      </c>
      <c r="K18" s="21" t="s">
        <v>20</v>
      </c>
      <c r="L18" s="21" t="s">
        <v>106</v>
      </c>
      <c r="M18" s="28" t="s">
        <v>573</v>
      </c>
      <c r="N18" s="40" t="s">
        <v>354</v>
      </c>
      <c r="O18" s="41">
        <v>25</v>
      </c>
      <c r="P18" s="37" t="s">
        <v>59</v>
      </c>
      <c r="Q18" s="41">
        <v>19503</v>
      </c>
      <c r="R18" s="41">
        <v>9122</v>
      </c>
      <c r="S18" s="41">
        <v>0</v>
      </c>
      <c r="T18" s="54">
        <f t="shared" si="18"/>
        <v>28625</v>
      </c>
      <c r="U18" s="36">
        <v>1</v>
      </c>
      <c r="V18" s="9">
        <v>12</v>
      </c>
      <c r="W18" s="11" t="str">
        <f t="shared" si="19"/>
        <v>0,0000</v>
      </c>
      <c r="X18" s="12">
        <f t="shared" si="20"/>
        <v>0</v>
      </c>
      <c r="Y18" s="52">
        <v>3</v>
      </c>
      <c r="Z18" s="12">
        <f t="shared" si="0"/>
        <v>36</v>
      </c>
      <c r="AA18" s="52">
        <v>0.33</v>
      </c>
      <c r="AB18" s="12">
        <f>AA18*V18*U18</f>
        <v>3.96</v>
      </c>
      <c r="AC18" s="52">
        <v>12.17</v>
      </c>
      <c r="AD18" s="12">
        <f t="shared" si="2"/>
        <v>3651</v>
      </c>
      <c r="AE18" s="52">
        <v>0</v>
      </c>
      <c r="AF18" s="55">
        <f t="shared" si="3"/>
        <v>0</v>
      </c>
      <c r="AG18" s="53">
        <f t="shared" si="4"/>
        <v>1.58E-3</v>
      </c>
      <c r="AH18" s="12">
        <f t="shared" si="5"/>
        <v>45.227499999999999</v>
      </c>
      <c r="AI18" s="53">
        <v>1.2999999999999999E-2</v>
      </c>
      <c r="AJ18" s="12">
        <f t="shared" si="6"/>
        <v>372.125</v>
      </c>
      <c r="AK18" s="53">
        <v>0.26319999999999999</v>
      </c>
      <c r="AL18" s="12">
        <f t="shared" si="7"/>
        <v>5133.1895999999997</v>
      </c>
      <c r="AM18" s="53">
        <v>5.9299999999999999E-2</v>
      </c>
      <c r="AN18" s="12">
        <f t="shared" si="8"/>
        <v>540.93459999999993</v>
      </c>
      <c r="AO18" s="13"/>
      <c r="AP18" s="12">
        <f t="shared" si="9"/>
        <v>0</v>
      </c>
      <c r="AQ18" s="15">
        <f t="shared" si="10"/>
        <v>0</v>
      </c>
      <c r="AR18" s="15">
        <f t="shared" si="11"/>
        <v>0</v>
      </c>
      <c r="AS18" s="15">
        <f t="shared" si="12"/>
        <v>0</v>
      </c>
      <c r="AT18" s="15">
        <f t="shared" si="13"/>
        <v>9782.4366999999984</v>
      </c>
      <c r="AU18" s="15">
        <f t="shared" si="14"/>
        <v>2249.9604409999997</v>
      </c>
      <c r="AV18" s="15">
        <f t="shared" si="15"/>
        <v>12032.397140999998</v>
      </c>
      <c r="AW18" s="15">
        <f t="shared" si="16"/>
        <v>9782.4366999999984</v>
      </c>
      <c r="AX18" s="15">
        <f t="shared" si="16"/>
        <v>2249.9604409999997</v>
      </c>
      <c r="AY18" s="15">
        <f t="shared" si="16"/>
        <v>12032.397140999998</v>
      </c>
      <c r="AZ18" s="85"/>
      <c r="BA18" s="85"/>
      <c r="BB18" s="85"/>
      <c r="BC18" s="85"/>
    </row>
    <row r="19" spans="1:55" s="2" customFormat="1" ht="12.75" customHeight="1" x14ac:dyDescent="0.25">
      <c r="A19" s="20">
        <f t="shared" si="17"/>
        <v>12</v>
      </c>
      <c r="B19" s="83">
        <v>6</v>
      </c>
      <c r="C19" s="20">
        <f t="shared" si="21"/>
        <v>4</v>
      </c>
      <c r="D19" s="21" t="s">
        <v>61</v>
      </c>
      <c r="E19" s="21" t="s">
        <v>107</v>
      </c>
      <c r="F19" s="21" t="s">
        <v>17</v>
      </c>
      <c r="G19" s="21" t="s">
        <v>108</v>
      </c>
      <c r="H19" s="21" t="s">
        <v>109</v>
      </c>
      <c r="I19" s="21"/>
      <c r="J19" s="21"/>
      <c r="K19" s="21"/>
      <c r="L19" s="21"/>
      <c r="M19" s="28" t="s">
        <v>574</v>
      </c>
      <c r="N19" s="40" t="s">
        <v>65</v>
      </c>
      <c r="O19" s="41">
        <v>11</v>
      </c>
      <c r="P19" s="37" t="s">
        <v>54</v>
      </c>
      <c r="Q19" s="41">
        <v>1931</v>
      </c>
      <c r="R19" s="41">
        <v>0</v>
      </c>
      <c r="S19" s="41">
        <v>0</v>
      </c>
      <c r="T19" s="54">
        <f t="shared" si="18"/>
        <v>1931</v>
      </c>
      <c r="U19" s="36">
        <v>1</v>
      </c>
      <c r="V19" s="9">
        <v>12</v>
      </c>
      <c r="W19" s="11" t="str">
        <f t="shared" si="19"/>
        <v>0,0000</v>
      </c>
      <c r="X19" s="12">
        <f t="shared" si="20"/>
        <v>0</v>
      </c>
      <c r="Y19" s="52">
        <v>3.8</v>
      </c>
      <c r="Z19" s="12">
        <f t="shared" si="0"/>
        <v>45.599999999999994</v>
      </c>
      <c r="AA19" s="52">
        <v>0.08</v>
      </c>
      <c r="AB19" s="12">
        <f t="shared" ref="AB19:AB27" si="22">AA19*V19*O19</f>
        <v>10.559999999999999</v>
      </c>
      <c r="AC19" s="52">
        <v>4.6100000000000003</v>
      </c>
      <c r="AD19" s="12">
        <f t="shared" si="2"/>
        <v>608.5200000000001</v>
      </c>
      <c r="AE19" s="52">
        <v>0</v>
      </c>
      <c r="AF19" s="12">
        <f t="shared" si="3"/>
        <v>0</v>
      </c>
      <c r="AG19" s="53">
        <f t="shared" si="4"/>
        <v>1.58E-3</v>
      </c>
      <c r="AH19" s="12">
        <f t="shared" si="5"/>
        <v>3.05098</v>
      </c>
      <c r="AI19" s="53">
        <v>1.2999999999999999E-2</v>
      </c>
      <c r="AJ19" s="12">
        <f t="shared" si="6"/>
        <v>25.102999999999998</v>
      </c>
      <c r="AK19" s="53">
        <v>0.25090000000000001</v>
      </c>
      <c r="AL19" s="12">
        <f t="shared" si="7"/>
        <v>484.48790000000002</v>
      </c>
      <c r="AM19" s="13"/>
      <c r="AN19" s="12">
        <f t="shared" si="8"/>
        <v>0</v>
      </c>
      <c r="AO19" s="13"/>
      <c r="AP19" s="12">
        <f t="shared" si="9"/>
        <v>0</v>
      </c>
      <c r="AQ19" s="15">
        <f t="shared" si="10"/>
        <v>0</v>
      </c>
      <c r="AR19" s="15">
        <f t="shared" si="11"/>
        <v>0</v>
      </c>
      <c r="AS19" s="15">
        <f t="shared" si="12"/>
        <v>0</v>
      </c>
      <c r="AT19" s="15">
        <f t="shared" si="13"/>
        <v>1177.32188</v>
      </c>
      <c r="AU19" s="15">
        <f t="shared" si="14"/>
        <v>270.7840324</v>
      </c>
      <c r="AV19" s="15">
        <f t="shared" si="15"/>
        <v>1448.1059123999999</v>
      </c>
      <c r="AW19" s="15">
        <f t="shared" si="16"/>
        <v>1177.32188</v>
      </c>
      <c r="AX19" s="15">
        <f t="shared" si="16"/>
        <v>270.7840324</v>
      </c>
      <c r="AY19" s="15">
        <f t="shared" si="16"/>
        <v>1448.1059123999999</v>
      </c>
      <c r="AZ19" s="83">
        <v>6</v>
      </c>
      <c r="BA19" s="86">
        <f>SUM(AW19:AW29)</f>
        <v>66590.960399999996</v>
      </c>
      <c r="BB19" s="86">
        <f>BA19*0.23</f>
        <v>15315.920892</v>
      </c>
      <c r="BC19" s="86">
        <f>BB19+BA19</f>
        <v>81906.881291999991</v>
      </c>
    </row>
    <row r="20" spans="1:55" s="2" customFormat="1" ht="12.75" customHeight="1" x14ac:dyDescent="0.25">
      <c r="A20" s="20">
        <f t="shared" si="17"/>
        <v>13</v>
      </c>
      <c r="B20" s="84"/>
      <c r="C20" s="20">
        <f t="shared" si="21"/>
        <v>5</v>
      </c>
      <c r="D20" s="21" t="s">
        <v>61</v>
      </c>
      <c r="E20" s="21" t="s">
        <v>107</v>
      </c>
      <c r="F20" s="21" t="s">
        <v>17</v>
      </c>
      <c r="G20" s="21" t="s">
        <v>108</v>
      </c>
      <c r="H20" s="21" t="s">
        <v>109</v>
      </c>
      <c r="I20" s="21"/>
      <c r="J20" s="21"/>
      <c r="K20" s="21"/>
      <c r="L20" s="21"/>
      <c r="M20" s="28" t="s">
        <v>575</v>
      </c>
      <c r="N20" s="40" t="s">
        <v>64</v>
      </c>
      <c r="O20" s="41">
        <v>20</v>
      </c>
      <c r="P20" s="37" t="s">
        <v>54</v>
      </c>
      <c r="Q20" s="41">
        <v>279</v>
      </c>
      <c r="R20" s="41">
        <v>0</v>
      </c>
      <c r="S20" s="41">
        <v>0</v>
      </c>
      <c r="T20" s="54">
        <f t="shared" si="18"/>
        <v>279</v>
      </c>
      <c r="U20" s="36">
        <v>1</v>
      </c>
      <c r="V20" s="9">
        <v>12</v>
      </c>
      <c r="W20" s="11" t="str">
        <f t="shared" si="19"/>
        <v>0,0000</v>
      </c>
      <c r="X20" s="12">
        <f t="shared" si="20"/>
        <v>0</v>
      </c>
      <c r="Y20" s="52">
        <v>3.8</v>
      </c>
      <c r="Z20" s="12">
        <f t="shared" si="0"/>
        <v>45.599999999999994</v>
      </c>
      <c r="AA20" s="52">
        <v>0.08</v>
      </c>
      <c r="AB20" s="12">
        <f t="shared" si="22"/>
        <v>19.2</v>
      </c>
      <c r="AC20" s="52">
        <v>4.6100000000000003</v>
      </c>
      <c r="AD20" s="12">
        <f t="shared" si="2"/>
        <v>1106.4000000000001</v>
      </c>
      <c r="AE20" s="52">
        <v>0</v>
      </c>
      <c r="AF20" s="12">
        <f t="shared" si="3"/>
        <v>0</v>
      </c>
      <c r="AG20" s="53">
        <f t="shared" si="4"/>
        <v>1.58E-3</v>
      </c>
      <c r="AH20" s="12">
        <f t="shared" si="5"/>
        <v>0.44081999999999999</v>
      </c>
      <c r="AI20" s="53">
        <v>1.2999999999999999E-2</v>
      </c>
      <c r="AJ20" s="12">
        <f t="shared" si="6"/>
        <v>3.6269999999999998</v>
      </c>
      <c r="AK20" s="53">
        <v>0.25090000000000001</v>
      </c>
      <c r="AL20" s="12">
        <f t="shared" si="7"/>
        <v>70.001100000000008</v>
      </c>
      <c r="AM20" s="13"/>
      <c r="AN20" s="12">
        <f t="shared" si="8"/>
        <v>0</v>
      </c>
      <c r="AO20" s="13"/>
      <c r="AP20" s="12">
        <f t="shared" si="9"/>
        <v>0</v>
      </c>
      <c r="AQ20" s="15">
        <f t="shared" si="10"/>
        <v>0</v>
      </c>
      <c r="AR20" s="15">
        <f t="shared" si="11"/>
        <v>0</v>
      </c>
      <c r="AS20" s="15">
        <f t="shared" si="12"/>
        <v>0</v>
      </c>
      <c r="AT20" s="15">
        <f t="shared" si="13"/>
        <v>1245.26892</v>
      </c>
      <c r="AU20" s="15">
        <f t="shared" si="14"/>
        <v>286.41185160000003</v>
      </c>
      <c r="AV20" s="15">
        <f t="shared" si="15"/>
        <v>1531.6807716000001</v>
      </c>
      <c r="AW20" s="15">
        <f t="shared" si="16"/>
        <v>1245.26892</v>
      </c>
      <c r="AX20" s="15">
        <f t="shared" si="16"/>
        <v>286.41185160000003</v>
      </c>
      <c r="AY20" s="15">
        <f t="shared" si="16"/>
        <v>1531.6807716000001</v>
      </c>
      <c r="AZ20" s="84"/>
      <c r="BA20" s="84"/>
      <c r="BB20" s="84"/>
      <c r="BC20" s="84"/>
    </row>
    <row r="21" spans="1:55" s="2" customFormat="1" ht="12.75" customHeight="1" x14ac:dyDescent="0.25">
      <c r="A21" s="20">
        <f t="shared" si="17"/>
        <v>14</v>
      </c>
      <c r="B21" s="84"/>
      <c r="C21" s="20">
        <f t="shared" si="21"/>
        <v>6</v>
      </c>
      <c r="D21" s="21" t="s">
        <v>61</v>
      </c>
      <c r="E21" s="21" t="s">
        <v>107</v>
      </c>
      <c r="F21" s="21" t="s">
        <v>17</v>
      </c>
      <c r="G21" s="21" t="s">
        <v>108</v>
      </c>
      <c r="H21" s="21" t="s">
        <v>109</v>
      </c>
      <c r="I21" s="21"/>
      <c r="J21" s="21"/>
      <c r="K21" s="21"/>
      <c r="L21" s="21"/>
      <c r="M21" s="28" t="s">
        <v>576</v>
      </c>
      <c r="N21" s="40" t="s">
        <v>69</v>
      </c>
      <c r="O21" s="41">
        <v>6</v>
      </c>
      <c r="P21" s="37" t="s">
        <v>54</v>
      </c>
      <c r="Q21" s="41">
        <v>1580</v>
      </c>
      <c r="R21" s="41">
        <v>0</v>
      </c>
      <c r="S21" s="41">
        <v>0</v>
      </c>
      <c r="T21" s="54">
        <f t="shared" si="18"/>
        <v>1580</v>
      </c>
      <c r="U21" s="36">
        <v>1</v>
      </c>
      <c r="V21" s="9">
        <v>12</v>
      </c>
      <c r="W21" s="11" t="str">
        <f t="shared" si="19"/>
        <v>0,0000</v>
      </c>
      <c r="X21" s="12">
        <f t="shared" si="20"/>
        <v>0</v>
      </c>
      <c r="Y21" s="52">
        <v>3.8</v>
      </c>
      <c r="Z21" s="12">
        <f t="shared" si="0"/>
        <v>45.599999999999994</v>
      </c>
      <c r="AA21" s="52">
        <v>0.08</v>
      </c>
      <c r="AB21" s="12">
        <f t="shared" si="22"/>
        <v>5.76</v>
      </c>
      <c r="AC21" s="52">
        <v>4.6100000000000003</v>
      </c>
      <c r="AD21" s="12">
        <f t="shared" si="2"/>
        <v>331.92000000000007</v>
      </c>
      <c r="AE21" s="52">
        <v>0</v>
      </c>
      <c r="AF21" s="12">
        <f t="shared" si="3"/>
        <v>0</v>
      </c>
      <c r="AG21" s="53">
        <f t="shared" si="4"/>
        <v>1.58E-3</v>
      </c>
      <c r="AH21" s="12">
        <f t="shared" si="5"/>
        <v>2.4964</v>
      </c>
      <c r="AI21" s="53">
        <v>1.2999999999999999E-2</v>
      </c>
      <c r="AJ21" s="12">
        <f t="shared" si="6"/>
        <v>20.54</v>
      </c>
      <c r="AK21" s="53">
        <v>0.25090000000000001</v>
      </c>
      <c r="AL21" s="12">
        <f t="shared" si="7"/>
        <v>396.42200000000003</v>
      </c>
      <c r="AM21" s="13"/>
      <c r="AN21" s="12">
        <f t="shared" si="8"/>
        <v>0</v>
      </c>
      <c r="AO21" s="13"/>
      <c r="AP21" s="12">
        <f t="shared" si="9"/>
        <v>0</v>
      </c>
      <c r="AQ21" s="15">
        <f t="shared" si="10"/>
        <v>0</v>
      </c>
      <c r="AR21" s="15">
        <f t="shared" si="11"/>
        <v>0</v>
      </c>
      <c r="AS21" s="15">
        <f t="shared" si="12"/>
        <v>0</v>
      </c>
      <c r="AT21" s="15">
        <f t="shared" si="13"/>
        <v>802.73840000000007</v>
      </c>
      <c r="AU21" s="15">
        <f t="shared" si="14"/>
        <v>184.62983200000002</v>
      </c>
      <c r="AV21" s="15">
        <f t="shared" si="15"/>
        <v>987.36823200000003</v>
      </c>
      <c r="AW21" s="15">
        <f t="shared" si="16"/>
        <v>802.73840000000007</v>
      </c>
      <c r="AX21" s="15">
        <f t="shared" si="16"/>
        <v>184.62983200000002</v>
      </c>
      <c r="AY21" s="15">
        <f t="shared" si="16"/>
        <v>987.36823200000003</v>
      </c>
      <c r="AZ21" s="84"/>
      <c r="BA21" s="84"/>
      <c r="BB21" s="84"/>
      <c r="BC21" s="84"/>
    </row>
    <row r="22" spans="1:55" s="2" customFormat="1" ht="12.75" customHeight="1" x14ac:dyDescent="0.25">
      <c r="A22" s="20">
        <f t="shared" si="17"/>
        <v>15</v>
      </c>
      <c r="B22" s="84"/>
      <c r="C22" s="20">
        <f t="shared" si="21"/>
        <v>7</v>
      </c>
      <c r="D22" s="21" t="s">
        <v>61</v>
      </c>
      <c r="E22" s="21" t="s">
        <v>107</v>
      </c>
      <c r="F22" s="21" t="s">
        <v>17</v>
      </c>
      <c r="G22" s="21" t="s">
        <v>108</v>
      </c>
      <c r="H22" s="21" t="s">
        <v>109</v>
      </c>
      <c r="I22" s="21"/>
      <c r="J22" s="21"/>
      <c r="K22" s="21"/>
      <c r="L22" s="21"/>
      <c r="M22" s="28" t="s">
        <v>577</v>
      </c>
      <c r="N22" s="40" t="s">
        <v>62</v>
      </c>
      <c r="O22" s="41">
        <v>40</v>
      </c>
      <c r="P22" s="37" t="s">
        <v>52</v>
      </c>
      <c r="Q22" s="41">
        <v>1170</v>
      </c>
      <c r="R22" s="41">
        <v>2989</v>
      </c>
      <c r="S22" s="41">
        <v>0</v>
      </c>
      <c r="T22" s="54">
        <f t="shared" si="18"/>
        <v>4159</v>
      </c>
      <c r="U22" s="36">
        <v>1</v>
      </c>
      <c r="V22" s="9">
        <v>12</v>
      </c>
      <c r="W22" s="11" t="str">
        <f t="shared" si="19"/>
        <v>0,0000</v>
      </c>
      <c r="X22" s="12">
        <f t="shared" si="20"/>
        <v>0</v>
      </c>
      <c r="Y22" s="52">
        <v>3.8</v>
      </c>
      <c r="Z22" s="12">
        <f t="shared" si="0"/>
        <v>45.599999999999994</v>
      </c>
      <c r="AA22" s="52">
        <v>0.08</v>
      </c>
      <c r="AB22" s="12">
        <f t="shared" si="22"/>
        <v>38.4</v>
      </c>
      <c r="AC22" s="52">
        <v>4.6100000000000003</v>
      </c>
      <c r="AD22" s="12">
        <f t="shared" si="2"/>
        <v>2212.8000000000002</v>
      </c>
      <c r="AE22" s="52">
        <v>0</v>
      </c>
      <c r="AF22" s="12">
        <f t="shared" si="3"/>
        <v>0</v>
      </c>
      <c r="AG22" s="53">
        <f t="shared" si="4"/>
        <v>1.58E-3</v>
      </c>
      <c r="AH22" s="12">
        <f t="shared" si="5"/>
        <v>6.5712200000000003</v>
      </c>
      <c r="AI22" s="53">
        <v>1.2999999999999999E-2</v>
      </c>
      <c r="AJ22" s="12">
        <f t="shared" si="6"/>
        <v>54.067</v>
      </c>
      <c r="AK22" s="53">
        <v>0.31380000000000002</v>
      </c>
      <c r="AL22" s="12">
        <f t="shared" si="7"/>
        <v>367.14600000000002</v>
      </c>
      <c r="AM22" s="53">
        <v>9.6600000000000005E-2</v>
      </c>
      <c r="AN22" s="12">
        <f t="shared" si="8"/>
        <v>288.73740000000004</v>
      </c>
      <c r="AO22" s="13"/>
      <c r="AP22" s="12">
        <f t="shared" si="9"/>
        <v>0</v>
      </c>
      <c r="AQ22" s="15">
        <f t="shared" si="10"/>
        <v>0</v>
      </c>
      <c r="AR22" s="15">
        <f t="shared" si="11"/>
        <v>0</v>
      </c>
      <c r="AS22" s="15">
        <f t="shared" si="12"/>
        <v>0</v>
      </c>
      <c r="AT22" s="15">
        <f t="shared" si="13"/>
        <v>3013.3216200000002</v>
      </c>
      <c r="AU22" s="15">
        <f t="shared" si="14"/>
        <v>693.06397260000006</v>
      </c>
      <c r="AV22" s="15">
        <f t="shared" si="15"/>
        <v>3706.3855926000001</v>
      </c>
      <c r="AW22" s="15">
        <f t="shared" si="16"/>
        <v>3013.3216200000002</v>
      </c>
      <c r="AX22" s="15">
        <f t="shared" si="16"/>
        <v>693.06397260000006</v>
      </c>
      <c r="AY22" s="15">
        <f t="shared" si="16"/>
        <v>3706.3855926000001</v>
      </c>
      <c r="AZ22" s="84"/>
      <c r="BA22" s="84"/>
      <c r="BB22" s="84"/>
      <c r="BC22" s="84"/>
    </row>
    <row r="23" spans="1:55" s="2" customFormat="1" ht="12.75" customHeight="1" x14ac:dyDescent="0.25">
      <c r="A23" s="20">
        <f t="shared" si="17"/>
        <v>16</v>
      </c>
      <c r="B23" s="84"/>
      <c r="C23" s="20">
        <f t="shared" si="21"/>
        <v>8</v>
      </c>
      <c r="D23" s="21" t="s">
        <v>61</v>
      </c>
      <c r="E23" s="21" t="s">
        <v>107</v>
      </c>
      <c r="F23" s="21" t="s">
        <v>17</v>
      </c>
      <c r="G23" s="21" t="s">
        <v>108</v>
      </c>
      <c r="H23" s="21" t="s">
        <v>109</v>
      </c>
      <c r="I23" s="21"/>
      <c r="J23" s="21"/>
      <c r="K23" s="21"/>
      <c r="L23" s="21"/>
      <c r="M23" s="28" t="s">
        <v>578</v>
      </c>
      <c r="N23" s="40" t="s">
        <v>66</v>
      </c>
      <c r="O23" s="41">
        <v>39</v>
      </c>
      <c r="P23" s="37" t="s">
        <v>52</v>
      </c>
      <c r="Q23" s="41">
        <v>7317</v>
      </c>
      <c r="R23" s="41">
        <v>19075</v>
      </c>
      <c r="S23" s="41">
        <v>0</v>
      </c>
      <c r="T23" s="54">
        <f t="shared" si="18"/>
        <v>26392</v>
      </c>
      <c r="U23" s="36">
        <v>1</v>
      </c>
      <c r="V23" s="9">
        <v>12</v>
      </c>
      <c r="W23" s="11" t="str">
        <f t="shared" si="19"/>
        <v>0,0000</v>
      </c>
      <c r="X23" s="12">
        <f t="shared" si="20"/>
        <v>0</v>
      </c>
      <c r="Y23" s="52">
        <v>3.8</v>
      </c>
      <c r="Z23" s="12">
        <f t="shared" si="0"/>
        <v>45.599999999999994</v>
      </c>
      <c r="AA23" s="52">
        <v>0.08</v>
      </c>
      <c r="AB23" s="12">
        <f t="shared" si="22"/>
        <v>37.44</v>
      </c>
      <c r="AC23" s="52">
        <v>4.6100000000000003</v>
      </c>
      <c r="AD23" s="12">
        <f t="shared" si="2"/>
        <v>2157.4800000000005</v>
      </c>
      <c r="AE23" s="52">
        <v>0</v>
      </c>
      <c r="AF23" s="12">
        <f t="shared" si="3"/>
        <v>0</v>
      </c>
      <c r="AG23" s="53">
        <f t="shared" si="4"/>
        <v>1.58E-3</v>
      </c>
      <c r="AH23" s="12">
        <f t="shared" si="5"/>
        <v>41.699359999999999</v>
      </c>
      <c r="AI23" s="53">
        <v>1.2999999999999999E-2</v>
      </c>
      <c r="AJ23" s="12">
        <f t="shared" si="6"/>
        <v>343.096</v>
      </c>
      <c r="AK23" s="53">
        <v>0.31380000000000002</v>
      </c>
      <c r="AL23" s="12">
        <f t="shared" si="7"/>
        <v>2296.0746000000004</v>
      </c>
      <c r="AM23" s="53">
        <v>9.6600000000000005E-2</v>
      </c>
      <c r="AN23" s="12">
        <f t="shared" si="8"/>
        <v>1842.6450000000002</v>
      </c>
      <c r="AO23" s="13"/>
      <c r="AP23" s="12">
        <f t="shared" si="9"/>
        <v>0</v>
      </c>
      <c r="AQ23" s="15">
        <f t="shared" si="10"/>
        <v>0</v>
      </c>
      <c r="AR23" s="15">
        <f t="shared" si="11"/>
        <v>0</v>
      </c>
      <c r="AS23" s="15">
        <f t="shared" si="12"/>
        <v>0</v>
      </c>
      <c r="AT23" s="15">
        <f t="shared" si="13"/>
        <v>6764.03496</v>
      </c>
      <c r="AU23" s="15">
        <f t="shared" si="14"/>
        <v>1555.7280408000001</v>
      </c>
      <c r="AV23" s="15">
        <f t="shared" si="15"/>
        <v>8319.7630007999996</v>
      </c>
      <c r="AW23" s="15">
        <f t="shared" si="16"/>
        <v>6764.03496</v>
      </c>
      <c r="AX23" s="15">
        <f t="shared" si="16"/>
        <v>1555.7280408000001</v>
      </c>
      <c r="AY23" s="15">
        <f t="shared" si="16"/>
        <v>8319.7630007999996</v>
      </c>
      <c r="AZ23" s="84"/>
      <c r="BA23" s="84"/>
      <c r="BB23" s="84"/>
      <c r="BC23" s="84"/>
    </row>
    <row r="24" spans="1:55" s="2" customFormat="1" ht="12.75" customHeight="1" x14ac:dyDescent="0.25">
      <c r="A24" s="20">
        <f t="shared" si="17"/>
        <v>17</v>
      </c>
      <c r="B24" s="84"/>
      <c r="C24" s="20">
        <f t="shared" si="21"/>
        <v>9</v>
      </c>
      <c r="D24" s="21" t="s">
        <v>61</v>
      </c>
      <c r="E24" s="21" t="s">
        <v>107</v>
      </c>
      <c r="F24" s="21" t="s">
        <v>17</v>
      </c>
      <c r="G24" s="21" t="s">
        <v>108</v>
      </c>
      <c r="H24" s="21" t="s">
        <v>109</v>
      </c>
      <c r="I24" s="21"/>
      <c r="J24" s="21"/>
      <c r="K24" s="21"/>
      <c r="L24" s="21"/>
      <c r="M24" s="28" t="s">
        <v>579</v>
      </c>
      <c r="N24" s="40" t="s">
        <v>6</v>
      </c>
      <c r="O24" s="41">
        <v>33</v>
      </c>
      <c r="P24" s="37" t="s">
        <v>52</v>
      </c>
      <c r="Q24" s="41">
        <v>7222</v>
      </c>
      <c r="R24" s="41">
        <v>21730</v>
      </c>
      <c r="S24" s="41">
        <v>0</v>
      </c>
      <c r="T24" s="54">
        <f t="shared" si="18"/>
        <v>28952</v>
      </c>
      <c r="U24" s="36">
        <v>1</v>
      </c>
      <c r="V24" s="9">
        <v>12</v>
      </c>
      <c r="W24" s="11" t="str">
        <f t="shared" si="19"/>
        <v>0,0000</v>
      </c>
      <c r="X24" s="12">
        <f t="shared" si="20"/>
        <v>0</v>
      </c>
      <c r="Y24" s="52">
        <v>3.8</v>
      </c>
      <c r="Z24" s="12">
        <f t="shared" si="0"/>
        <v>45.599999999999994</v>
      </c>
      <c r="AA24" s="52">
        <v>0.08</v>
      </c>
      <c r="AB24" s="12">
        <f t="shared" si="22"/>
        <v>31.68</v>
      </c>
      <c r="AC24" s="52">
        <v>4.6100000000000003</v>
      </c>
      <c r="AD24" s="12">
        <f t="shared" si="2"/>
        <v>1825.5600000000002</v>
      </c>
      <c r="AE24" s="52">
        <v>0</v>
      </c>
      <c r="AF24" s="12">
        <f t="shared" si="3"/>
        <v>0</v>
      </c>
      <c r="AG24" s="53">
        <f t="shared" si="4"/>
        <v>1.58E-3</v>
      </c>
      <c r="AH24" s="12">
        <f t="shared" si="5"/>
        <v>45.744160000000001</v>
      </c>
      <c r="AI24" s="53">
        <v>1.2999999999999999E-2</v>
      </c>
      <c r="AJ24" s="12">
        <f t="shared" si="6"/>
        <v>376.37599999999998</v>
      </c>
      <c r="AK24" s="53">
        <v>0.31380000000000002</v>
      </c>
      <c r="AL24" s="12">
        <f t="shared" si="7"/>
        <v>2266.2636000000002</v>
      </c>
      <c r="AM24" s="53">
        <v>9.6600000000000005E-2</v>
      </c>
      <c r="AN24" s="12">
        <f t="shared" si="8"/>
        <v>2099.1179999999999</v>
      </c>
      <c r="AO24" s="13"/>
      <c r="AP24" s="12">
        <f t="shared" si="9"/>
        <v>0</v>
      </c>
      <c r="AQ24" s="15">
        <f t="shared" si="10"/>
        <v>0</v>
      </c>
      <c r="AR24" s="15">
        <f t="shared" si="11"/>
        <v>0</v>
      </c>
      <c r="AS24" s="15">
        <f t="shared" si="12"/>
        <v>0</v>
      </c>
      <c r="AT24" s="15">
        <f t="shared" si="13"/>
        <v>6690.3417600000021</v>
      </c>
      <c r="AU24" s="15">
        <f t="shared" si="14"/>
        <v>1538.7786048000005</v>
      </c>
      <c r="AV24" s="15">
        <f t="shared" si="15"/>
        <v>8229.1203648000028</v>
      </c>
      <c r="AW24" s="15">
        <f t="shared" si="16"/>
        <v>6690.3417600000021</v>
      </c>
      <c r="AX24" s="15">
        <f t="shared" si="16"/>
        <v>1538.7786048000005</v>
      </c>
      <c r="AY24" s="15">
        <f t="shared" si="16"/>
        <v>8229.1203648000028</v>
      </c>
      <c r="AZ24" s="84"/>
      <c r="BA24" s="84"/>
      <c r="BB24" s="84"/>
      <c r="BC24" s="84"/>
    </row>
    <row r="25" spans="1:55" s="2" customFormat="1" ht="12.75" customHeight="1" x14ac:dyDescent="0.25">
      <c r="A25" s="20">
        <f t="shared" si="17"/>
        <v>18</v>
      </c>
      <c r="B25" s="84"/>
      <c r="C25" s="20">
        <f t="shared" si="21"/>
        <v>10</v>
      </c>
      <c r="D25" s="21" t="s">
        <v>61</v>
      </c>
      <c r="E25" s="21" t="s">
        <v>107</v>
      </c>
      <c r="F25" s="21" t="s">
        <v>17</v>
      </c>
      <c r="G25" s="21" t="s">
        <v>108</v>
      </c>
      <c r="H25" s="21" t="s">
        <v>109</v>
      </c>
      <c r="I25" s="21"/>
      <c r="J25" s="21"/>
      <c r="K25" s="21"/>
      <c r="L25" s="21"/>
      <c r="M25" s="28" t="s">
        <v>580</v>
      </c>
      <c r="N25" s="40" t="s">
        <v>70</v>
      </c>
      <c r="O25" s="41">
        <v>20</v>
      </c>
      <c r="P25" s="37" t="s">
        <v>56</v>
      </c>
      <c r="Q25" s="41">
        <v>41060</v>
      </c>
      <c r="R25" s="41">
        <v>0</v>
      </c>
      <c r="S25" s="41">
        <v>0</v>
      </c>
      <c r="T25" s="54">
        <f t="shared" si="18"/>
        <v>41060</v>
      </c>
      <c r="U25" s="36">
        <v>1</v>
      </c>
      <c r="V25" s="9">
        <v>12</v>
      </c>
      <c r="W25" s="11" t="str">
        <f t="shared" si="19"/>
        <v>0,0000</v>
      </c>
      <c r="X25" s="12">
        <f t="shared" si="20"/>
        <v>0</v>
      </c>
      <c r="Y25" s="52">
        <v>5</v>
      </c>
      <c r="Z25" s="12">
        <f t="shared" si="0"/>
        <v>60</v>
      </c>
      <c r="AA25" s="52">
        <v>0.08</v>
      </c>
      <c r="AB25" s="12">
        <f t="shared" si="22"/>
        <v>19.2</v>
      </c>
      <c r="AC25" s="52">
        <v>20.059999999999999</v>
      </c>
      <c r="AD25" s="12">
        <f t="shared" si="2"/>
        <v>4814.3999999999996</v>
      </c>
      <c r="AE25" s="52">
        <v>0</v>
      </c>
      <c r="AF25" s="12">
        <f t="shared" si="3"/>
        <v>0</v>
      </c>
      <c r="AG25" s="53">
        <f t="shared" si="4"/>
        <v>1.58E-3</v>
      </c>
      <c r="AH25" s="12">
        <f t="shared" si="5"/>
        <v>64.874800000000008</v>
      </c>
      <c r="AI25" s="53">
        <v>1.2999999999999999E-2</v>
      </c>
      <c r="AJ25" s="12">
        <f t="shared" si="6"/>
        <v>533.78</v>
      </c>
      <c r="AK25" s="53">
        <v>0.1792</v>
      </c>
      <c r="AL25" s="12">
        <f t="shared" si="7"/>
        <v>7357.9520000000002</v>
      </c>
      <c r="AM25" s="13"/>
      <c r="AN25" s="12">
        <f t="shared" si="8"/>
        <v>0</v>
      </c>
      <c r="AO25" s="13"/>
      <c r="AP25" s="12">
        <f t="shared" si="9"/>
        <v>0</v>
      </c>
      <c r="AQ25" s="15">
        <f t="shared" si="10"/>
        <v>0</v>
      </c>
      <c r="AR25" s="15">
        <f t="shared" si="11"/>
        <v>0</v>
      </c>
      <c r="AS25" s="15">
        <f t="shared" si="12"/>
        <v>0</v>
      </c>
      <c r="AT25" s="15">
        <f t="shared" si="13"/>
        <v>12850.2068</v>
      </c>
      <c r="AU25" s="15">
        <f t="shared" si="14"/>
        <v>2955.547564</v>
      </c>
      <c r="AV25" s="15">
        <f t="shared" si="15"/>
        <v>15805.754364</v>
      </c>
      <c r="AW25" s="15">
        <f t="shared" si="16"/>
        <v>12850.2068</v>
      </c>
      <c r="AX25" s="15">
        <f t="shared" si="16"/>
        <v>2955.547564</v>
      </c>
      <c r="AY25" s="15">
        <f t="shared" si="16"/>
        <v>15805.754364</v>
      </c>
      <c r="AZ25" s="84"/>
      <c r="BA25" s="84"/>
      <c r="BB25" s="84"/>
      <c r="BC25" s="84"/>
    </row>
    <row r="26" spans="1:55" s="2" customFormat="1" ht="12.75" customHeight="1" x14ac:dyDescent="0.25">
      <c r="A26" s="20">
        <f t="shared" si="17"/>
        <v>19</v>
      </c>
      <c r="B26" s="84"/>
      <c r="C26" s="20">
        <f t="shared" si="21"/>
        <v>11</v>
      </c>
      <c r="D26" s="21" t="s">
        <v>61</v>
      </c>
      <c r="E26" s="21" t="s">
        <v>107</v>
      </c>
      <c r="F26" s="21" t="s">
        <v>17</v>
      </c>
      <c r="G26" s="21" t="s">
        <v>108</v>
      </c>
      <c r="H26" s="21" t="s">
        <v>109</v>
      </c>
      <c r="I26" s="21"/>
      <c r="J26" s="21"/>
      <c r="K26" s="21"/>
      <c r="L26" s="21"/>
      <c r="M26" s="28" t="s">
        <v>581</v>
      </c>
      <c r="N26" s="40" t="s">
        <v>63</v>
      </c>
      <c r="O26" s="41">
        <v>35</v>
      </c>
      <c r="P26" s="37" t="s">
        <v>56</v>
      </c>
      <c r="Q26" s="41">
        <v>54533</v>
      </c>
      <c r="R26" s="41">
        <v>0</v>
      </c>
      <c r="S26" s="41">
        <v>0</v>
      </c>
      <c r="T26" s="54">
        <f t="shared" si="18"/>
        <v>54533</v>
      </c>
      <c r="U26" s="36">
        <v>1</v>
      </c>
      <c r="V26" s="9">
        <v>12</v>
      </c>
      <c r="W26" s="11" t="str">
        <f t="shared" si="19"/>
        <v>0,0000</v>
      </c>
      <c r="X26" s="12">
        <f t="shared" si="20"/>
        <v>0</v>
      </c>
      <c r="Y26" s="52">
        <v>5</v>
      </c>
      <c r="Z26" s="12">
        <f t="shared" si="0"/>
        <v>60</v>
      </c>
      <c r="AA26" s="52">
        <v>0.08</v>
      </c>
      <c r="AB26" s="12">
        <f t="shared" si="22"/>
        <v>33.6</v>
      </c>
      <c r="AC26" s="52">
        <v>20.059999999999999</v>
      </c>
      <c r="AD26" s="12">
        <f t="shared" si="2"/>
        <v>8425.1999999999989</v>
      </c>
      <c r="AE26" s="52">
        <v>0</v>
      </c>
      <c r="AF26" s="12">
        <f t="shared" si="3"/>
        <v>0</v>
      </c>
      <c r="AG26" s="53">
        <f t="shared" si="4"/>
        <v>1.58E-3</v>
      </c>
      <c r="AH26" s="12">
        <f t="shared" si="5"/>
        <v>86.162140000000008</v>
      </c>
      <c r="AI26" s="53">
        <v>1.2999999999999999E-2</v>
      </c>
      <c r="AJ26" s="12">
        <f t="shared" si="6"/>
        <v>708.92899999999997</v>
      </c>
      <c r="AK26" s="53">
        <v>0.1792</v>
      </c>
      <c r="AL26" s="12">
        <f t="shared" si="7"/>
        <v>9772.3135999999995</v>
      </c>
      <c r="AM26" s="13"/>
      <c r="AN26" s="12">
        <f t="shared" si="8"/>
        <v>0</v>
      </c>
      <c r="AO26" s="13"/>
      <c r="AP26" s="12">
        <f t="shared" si="9"/>
        <v>0</v>
      </c>
      <c r="AQ26" s="15">
        <f t="shared" si="10"/>
        <v>0</v>
      </c>
      <c r="AR26" s="15">
        <f t="shared" si="11"/>
        <v>0</v>
      </c>
      <c r="AS26" s="15">
        <f t="shared" si="12"/>
        <v>0</v>
      </c>
      <c r="AT26" s="15">
        <f t="shared" si="13"/>
        <v>19086.204739999997</v>
      </c>
      <c r="AU26" s="15">
        <f t="shared" si="14"/>
        <v>4389.8270901999995</v>
      </c>
      <c r="AV26" s="15">
        <f t="shared" si="15"/>
        <v>23476.031830199998</v>
      </c>
      <c r="AW26" s="15">
        <f t="shared" si="16"/>
        <v>19086.204739999997</v>
      </c>
      <c r="AX26" s="15">
        <f t="shared" si="16"/>
        <v>4389.8270901999995</v>
      </c>
      <c r="AY26" s="15">
        <f t="shared" si="16"/>
        <v>23476.031830199998</v>
      </c>
      <c r="AZ26" s="84"/>
      <c r="BA26" s="84"/>
      <c r="BB26" s="84"/>
      <c r="BC26" s="84"/>
    </row>
    <row r="27" spans="1:55" s="2" customFormat="1" ht="12.75" customHeight="1" x14ac:dyDescent="0.25">
      <c r="A27" s="20">
        <f t="shared" si="17"/>
        <v>20</v>
      </c>
      <c r="B27" s="84"/>
      <c r="C27" s="20">
        <f t="shared" si="21"/>
        <v>12</v>
      </c>
      <c r="D27" s="21" t="s">
        <v>61</v>
      </c>
      <c r="E27" s="21" t="s">
        <v>107</v>
      </c>
      <c r="F27" s="21" t="s">
        <v>17</v>
      </c>
      <c r="G27" s="21" t="s">
        <v>108</v>
      </c>
      <c r="H27" s="21" t="s">
        <v>109</v>
      </c>
      <c r="I27" s="21"/>
      <c r="J27" s="21"/>
      <c r="K27" s="21"/>
      <c r="L27" s="21"/>
      <c r="M27" s="28" t="s">
        <v>582</v>
      </c>
      <c r="N27" s="40" t="s">
        <v>68</v>
      </c>
      <c r="O27" s="41">
        <v>26</v>
      </c>
      <c r="P27" s="37" t="s">
        <v>56</v>
      </c>
      <c r="Q27" s="41">
        <v>32698</v>
      </c>
      <c r="R27" s="41">
        <v>0</v>
      </c>
      <c r="S27" s="41">
        <v>0</v>
      </c>
      <c r="T27" s="54">
        <f t="shared" si="18"/>
        <v>32698</v>
      </c>
      <c r="U27" s="36">
        <v>1</v>
      </c>
      <c r="V27" s="9">
        <v>12</v>
      </c>
      <c r="W27" s="11" t="str">
        <f t="shared" si="19"/>
        <v>0,0000</v>
      </c>
      <c r="X27" s="12">
        <f t="shared" si="20"/>
        <v>0</v>
      </c>
      <c r="Y27" s="52">
        <v>5</v>
      </c>
      <c r="Z27" s="12">
        <f t="shared" si="0"/>
        <v>60</v>
      </c>
      <c r="AA27" s="52">
        <v>0.08</v>
      </c>
      <c r="AB27" s="12">
        <f t="shared" si="22"/>
        <v>24.96</v>
      </c>
      <c r="AC27" s="52">
        <v>20.059999999999999</v>
      </c>
      <c r="AD27" s="12">
        <f t="shared" si="2"/>
        <v>6258.7199999999993</v>
      </c>
      <c r="AE27" s="52">
        <v>0</v>
      </c>
      <c r="AF27" s="12">
        <f t="shared" si="3"/>
        <v>0</v>
      </c>
      <c r="AG27" s="53">
        <f t="shared" si="4"/>
        <v>1.58E-3</v>
      </c>
      <c r="AH27" s="12">
        <f t="shared" si="5"/>
        <v>51.662840000000003</v>
      </c>
      <c r="AI27" s="53">
        <v>1.2999999999999999E-2</v>
      </c>
      <c r="AJ27" s="12">
        <f t="shared" si="6"/>
        <v>425.07399999999996</v>
      </c>
      <c r="AK27" s="53">
        <v>0.1792</v>
      </c>
      <c r="AL27" s="12">
        <f t="shared" si="7"/>
        <v>5859.4816000000001</v>
      </c>
      <c r="AM27" s="13"/>
      <c r="AN27" s="12">
        <f t="shared" si="8"/>
        <v>0</v>
      </c>
      <c r="AO27" s="13"/>
      <c r="AP27" s="12">
        <f t="shared" si="9"/>
        <v>0</v>
      </c>
      <c r="AQ27" s="15">
        <f t="shared" si="10"/>
        <v>0</v>
      </c>
      <c r="AR27" s="15">
        <f t="shared" si="11"/>
        <v>0</v>
      </c>
      <c r="AS27" s="15">
        <f t="shared" si="12"/>
        <v>0</v>
      </c>
      <c r="AT27" s="15">
        <f t="shared" si="13"/>
        <v>12679.898439999997</v>
      </c>
      <c r="AU27" s="15">
        <f t="shared" si="14"/>
        <v>2916.3766411999995</v>
      </c>
      <c r="AV27" s="15">
        <f t="shared" si="15"/>
        <v>15596.275081199998</v>
      </c>
      <c r="AW27" s="15">
        <f t="shared" si="16"/>
        <v>12679.898439999997</v>
      </c>
      <c r="AX27" s="15">
        <f t="shared" si="16"/>
        <v>2916.3766411999995</v>
      </c>
      <c r="AY27" s="15">
        <f t="shared" si="16"/>
        <v>15596.275081199998</v>
      </c>
      <c r="AZ27" s="84"/>
      <c r="BA27" s="84"/>
      <c r="BB27" s="84"/>
      <c r="BC27" s="84"/>
    </row>
    <row r="28" spans="1:55" s="2" customFormat="1" ht="12.75" customHeight="1" x14ac:dyDescent="0.25">
      <c r="A28" s="20">
        <f t="shared" si="17"/>
        <v>21</v>
      </c>
      <c r="B28" s="84"/>
      <c r="C28" s="20">
        <f t="shared" si="21"/>
        <v>13</v>
      </c>
      <c r="D28" s="21" t="s">
        <v>61</v>
      </c>
      <c r="E28" s="21" t="s">
        <v>107</v>
      </c>
      <c r="F28" s="21" t="s">
        <v>17</v>
      </c>
      <c r="G28" s="21" t="s">
        <v>108</v>
      </c>
      <c r="H28" s="21" t="s">
        <v>109</v>
      </c>
      <c r="I28" s="21"/>
      <c r="J28" s="21"/>
      <c r="K28" s="21"/>
      <c r="L28" s="21"/>
      <c r="M28" s="28" t="s">
        <v>583</v>
      </c>
      <c r="N28" s="40" t="s">
        <v>72</v>
      </c>
      <c r="O28" s="41">
        <v>4.5</v>
      </c>
      <c r="P28" s="37" t="s">
        <v>60</v>
      </c>
      <c r="Q28" s="41">
        <v>1</v>
      </c>
      <c r="R28" s="41">
        <v>0</v>
      </c>
      <c r="S28" s="41">
        <v>0</v>
      </c>
      <c r="T28" s="54">
        <f t="shared" si="18"/>
        <v>1</v>
      </c>
      <c r="U28" s="36">
        <v>1</v>
      </c>
      <c r="V28" s="9">
        <v>12</v>
      </c>
      <c r="W28" s="11" t="str">
        <f t="shared" si="19"/>
        <v>0,0000</v>
      </c>
      <c r="X28" s="12">
        <f t="shared" si="20"/>
        <v>0</v>
      </c>
      <c r="Y28" s="52">
        <v>3</v>
      </c>
      <c r="Z28" s="12">
        <f t="shared" si="0"/>
        <v>36</v>
      </c>
      <c r="AA28" s="52">
        <v>0.02</v>
      </c>
      <c r="AB28" s="12">
        <f>AA28*V28*U28</f>
        <v>0.24</v>
      </c>
      <c r="AC28" s="52">
        <v>7.1</v>
      </c>
      <c r="AD28" s="12">
        <f t="shared" si="2"/>
        <v>383.4</v>
      </c>
      <c r="AE28" s="13">
        <v>0</v>
      </c>
      <c r="AF28" s="12">
        <f t="shared" si="3"/>
        <v>0</v>
      </c>
      <c r="AG28" s="53">
        <f t="shared" si="4"/>
        <v>1.58E-3</v>
      </c>
      <c r="AH28" s="12">
        <f t="shared" si="5"/>
        <v>1.58E-3</v>
      </c>
      <c r="AI28" s="53">
        <v>1.2999999999999999E-2</v>
      </c>
      <c r="AJ28" s="12">
        <f t="shared" si="6"/>
        <v>1.2999999999999999E-2</v>
      </c>
      <c r="AK28" s="53">
        <v>0.2283</v>
      </c>
      <c r="AL28" s="12">
        <f t="shared" si="7"/>
        <v>0.2283</v>
      </c>
      <c r="AM28" s="13"/>
      <c r="AN28" s="12">
        <f t="shared" si="8"/>
        <v>0</v>
      </c>
      <c r="AO28" s="13"/>
      <c r="AP28" s="12">
        <f t="shared" si="9"/>
        <v>0</v>
      </c>
      <c r="AQ28" s="15">
        <f t="shared" si="10"/>
        <v>0</v>
      </c>
      <c r="AR28" s="15">
        <f t="shared" si="11"/>
        <v>0</v>
      </c>
      <c r="AS28" s="15">
        <f t="shared" si="12"/>
        <v>0</v>
      </c>
      <c r="AT28" s="15">
        <f t="shared" si="13"/>
        <v>419.88288</v>
      </c>
      <c r="AU28" s="15">
        <f t="shared" si="14"/>
        <v>96.573062399999998</v>
      </c>
      <c r="AV28" s="15">
        <f t="shared" si="15"/>
        <v>516.45594240000003</v>
      </c>
      <c r="AW28" s="15">
        <f t="shared" si="16"/>
        <v>419.88288</v>
      </c>
      <c r="AX28" s="15">
        <f t="shared" si="16"/>
        <v>96.573062399999998</v>
      </c>
      <c r="AY28" s="15">
        <f t="shared" si="16"/>
        <v>516.45594240000003</v>
      </c>
      <c r="AZ28" s="84"/>
      <c r="BA28" s="84"/>
      <c r="BB28" s="84"/>
      <c r="BC28" s="84"/>
    </row>
    <row r="29" spans="1:55" s="2" customFormat="1" ht="12.75" customHeight="1" x14ac:dyDescent="0.25">
      <c r="A29" s="20">
        <f t="shared" si="17"/>
        <v>22</v>
      </c>
      <c r="B29" s="85"/>
      <c r="C29" s="20">
        <f t="shared" si="21"/>
        <v>14</v>
      </c>
      <c r="D29" s="21" t="s">
        <v>61</v>
      </c>
      <c r="E29" s="21" t="s">
        <v>107</v>
      </c>
      <c r="F29" s="21" t="s">
        <v>17</v>
      </c>
      <c r="G29" s="21" t="s">
        <v>108</v>
      </c>
      <c r="H29" s="21" t="s">
        <v>109</v>
      </c>
      <c r="I29" s="21"/>
      <c r="J29" s="21"/>
      <c r="K29" s="21"/>
      <c r="L29" s="21"/>
      <c r="M29" s="28" t="s">
        <v>584</v>
      </c>
      <c r="N29" s="40" t="s">
        <v>67</v>
      </c>
      <c r="O29" s="41">
        <v>12.5</v>
      </c>
      <c r="P29" s="37" t="s">
        <v>288</v>
      </c>
      <c r="Q29" s="41">
        <v>0</v>
      </c>
      <c r="R29" s="41">
        <v>0</v>
      </c>
      <c r="S29" s="41">
        <v>0</v>
      </c>
      <c r="T29" s="54">
        <f t="shared" si="18"/>
        <v>0</v>
      </c>
      <c r="U29" s="36">
        <v>1</v>
      </c>
      <c r="V29" s="9">
        <v>12</v>
      </c>
      <c r="W29" s="11" t="str">
        <f t="shared" si="19"/>
        <v>0,0000</v>
      </c>
      <c r="X29" s="12">
        <f t="shared" si="20"/>
        <v>0</v>
      </c>
      <c r="Y29" s="52">
        <v>3</v>
      </c>
      <c r="Z29" s="12">
        <f t="shared" si="0"/>
        <v>36</v>
      </c>
      <c r="AA29" s="52">
        <v>0.02</v>
      </c>
      <c r="AB29" s="12">
        <f>AA29*V29*U29</f>
        <v>0.24</v>
      </c>
      <c r="AC29" s="52">
        <v>12.17</v>
      </c>
      <c r="AD29" s="12">
        <f t="shared" si="2"/>
        <v>1825.5</v>
      </c>
      <c r="AE29" s="52">
        <v>0</v>
      </c>
      <c r="AF29" s="55">
        <f t="shared" si="3"/>
        <v>0</v>
      </c>
      <c r="AG29" s="53">
        <f t="shared" si="4"/>
        <v>1.58E-3</v>
      </c>
      <c r="AH29" s="12">
        <f t="shared" si="5"/>
        <v>0</v>
      </c>
      <c r="AI29" s="53">
        <v>1.2999999999999999E-2</v>
      </c>
      <c r="AJ29" s="12">
        <f t="shared" si="6"/>
        <v>0</v>
      </c>
      <c r="AK29" s="53">
        <v>0.26319999999999999</v>
      </c>
      <c r="AL29" s="12">
        <f t="shared" si="7"/>
        <v>0</v>
      </c>
      <c r="AM29" s="53">
        <v>5.9299999999999999E-2</v>
      </c>
      <c r="AN29" s="12">
        <f t="shared" si="8"/>
        <v>0</v>
      </c>
      <c r="AO29" s="13"/>
      <c r="AP29" s="12">
        <f t="shared" si="9"/>
        <v>0</v>
      </c>
      <c r="AQ29" s="15">
        <f t="shared" si="10"/>
        <v>0</v>
      </c>
      <c r="AR29" s="15">
        <f t="shared" si="11"/>
        <v>0</v>
      </c>
      <c r="AS29" s="15">
        <f t="shared" si="12"/>
        <v>0</v>
      </c>
      <c r="AT29" s="15">
        <f t="shared" si="13"/>
        <v>1861.74</v>
      </c>
      <c r="AU29" s="15">
        <f t="shared" si="14"/>
        <v>428.2002</v>
      </c>
      <c r="AV29" s="15">
        <f t="shared" si="15"/>
        <v>2289.9402</v>
      </c>
      <c r="AW29" s="15">
        <f t="shared" si="16"/>
        <v>1861.74</v>
      </c>
      <c r="AX29" s="15">
        <f t="shared" si="16"/>
        <v>428.2002</v>
      </c>
      <c r="AY29" s="15">
        <f t="shared" si="16"/>
        <v>2289.9402</v>
      </c>
      <c r="AZ29" s="85"/>
      <c r="BA29" s="85"/>
      <c r="BB29" s="85"/>
      <c r="BC29" s="85"/>
    </row>
    <row r="30" spans="1:55" s="2" customFormat="1" ht="12.75" customHeight="1" x14ac:dyDescent="0.25">
      <c r="A30" s="20">
        <f t="shared" si="17"/>
        <v>23</v>
      </c>
      <c r="B30" s="83">
        <v>7</v>
      </c>
      <c r="C30" s="20">
        <v>1</v>
      </c>
      <c r="D30" s="21" t="s">
        <v>10</v>
      </c>
      <c r="E30" s="21" t="s">
        <v>26</v>
      </c>
      <c r="F30" s="21" t="s">
        <v>25</v>
      </c>
      <c r="G30" s="21" t="s">
        <v>110</v>
      </c>
      <c r="H30" s="21" t="s">
        <v>111</v>
      </c>
      <c r="I30" s="21"/>
      <c r="J30" s="21"/>
      <c r="K30" s="21"/>
      <c r="L30" s="21"/>
      <c r="M30" s="28" t="s">
        <v>585</v>
      </c>
      <c r="N30" s="40" t="s">
        <v>355</v>
      </c>
      <c r="O30" s="41">
        <v>33</v>
      </c>
      <c r="P30" s="37" t="s">
        <v>52</v>
      </c>
      <c r="Q30" s="41">
        <v>6004</v>
      </c>
      <c r="R30" s="41">
        <v>14310</v>
      </c>
      <c r="S30" s="41">
        <v>0</v>
      </c>
      <c r="T30" s="54">
        <f t="shared" si="18"/>
        <v>20314</v>
      </c>
      <c r="U30" s="36">
        <v>1</v>
      </c>
      <c r="V30" s="9">
        <v>12</v>
      </c>
      <c r="W30" s="11" t="str">
        <f t="shared" si="19"/>
        <v>0,0000</v>
      </c>
      <c r="X30" s="12">
        <f t="shared" si="20"/>
        <v>0</v>
      </c>
      <c r="Y30" s="52">
        <v>3.8</v>
      </c>
      <c r="Z30" s="12">
        <f t="shared" si="0"/>
        <v>45.599999999999994</v>
      </c>
      <c r="AA30" s="52">
        <v>0.08</v>
      </c>
      <c r="AB30" s="12">
        <f t="shared" ref="AB30:AB34" si="23">AA30*V30*O30</f>
        <v>31.68</v>
      </c>
      <c r="AC30" s="52">
        <v>4.6100000000000003</v>
      </c>
      <c r="AD30" s="12">
        <f t="shared" si="2"/>
        <v>1825.5600000000002</v>
      </c>
      <c r="AE30" s="52">
        <v>0</v>
      </c>
      <c r="AF30" s="12">
        <f t="shared" si="3"/>
        <v>0</v>
      </c>
      <c r="AG30" s="53">
        <f t="shared" si="4"/>
        <v>1.58E-3</v>
      </c>
      <c r="AH30" s="12">
        <f t="shared" si="5"/>
        <v>32.096119999999999</v>
      </c>
      <c r="AI30" s="53">
        <v>1.2999999999999999E-2</v>
      </c>
      <c r="AJ30" s="12">
        <f t="shared" si="6"/>
        <v>264.08199999999999</v>
      </c>
      <c r="AK30" s="53">
        <v>0.31380000000000002</v>
      </c>
      <c r="AL30" s="12">
        <f t="shared" si="7"/>
        <v>1884.0552000000002</v>
      </c>
      <c r="AM30" s="53">
        <v>9.6600000000000005E-2</v>
      </c>
      <c r="AN30" s="12">
        <f t="shared" si="8"/>
        <v>1382.346</v>
      </c>
      <c r="AO30" s="13"/>
      <c r="AP30" s="12">
        <f t="shared" si="9"/>
        <v>0</v>
      </c>
      <c r="AQ30" s="15">
        <f t="shared" si="10"/>
        <v>0</v>
      </c>
      <c r="AR30" s="15">
        <f t="shared" si="11"/>
        <v>0</v>
      </c>
      <c r="AS30" s="15">
        <f t="shared" si="12"/>
        <v>0</v>
      </c>
      <c r="AT30" s="15">
        <f t="shared" si="13"/>
        <v>5465.4193200000009</v>
      </c>
      <c r="AU30" s="15">
        <f t="shared" si="14"/>
        <v>1257.0464436000002</v>
      </c>
      <c r="AV30" s="15">
        <f t="shared" si="15"/>
        <v>6722.4657636000011</v>
      </c>
      <c r="AW30" s="15">
        <f t="shared" si="16"/>
        <v>5465.4193200000009</v>
      </c>
      <c r="AX30" s="15">
        <f t="shared" si="16"/>
        <v>1257.0464436000002</v>
      </c>
      <c r="AY30" s="15">
        <f t="shared" si="16"/>
        <v>6722.4657636000011</v>
      </c>
      <c r="AZ30" s="83">
        <v>7</v>
      </c>
      <c r="BA30" s="86">
        <f>SUM(AW30:AW32)</f>
        <v>11333.219700000001</v>
      </c>
      <c r="BB30" s="86">
        <f>BA30*0.23</f>
        <v>2606.6405310000005</v>
      </c>
      <c r="BC30" s="86">
        <f>BB30+BA30</f>
        <v>13939.860231000002</v>
      </c>
    </row>
    <row r="31" spans="1:55" s="2" customFormat="1" ht="12.75" customHeight="1" x14ac:dyDescent="0.25">
      <c r="A31" s="20">
        <f t="shared" si="17"/>
        <v>24</v>
      </c>
      <c r="B31" s="84"/>
      <c r="C31" s="20">
        <f>C30+1</f>
        <v>2</v>
      </c>
      <c r="D31" s="21" t="s">
        <v>10</v>
      </c>
      <c r="E31" s="21" t="s">
        <v>26</v>
      </c>
      <c r="F31" s="21" t="s">
        <v>25</v>
      </c>
      <c r="G31" s="21" t="s">
        <v>110</v>
      </c>
      <c r="H31" s="21" t="s">
        <v>111</v>
      </c>
      <c r="I31" s="21"/>
      <c r="J31" s="21"/>
      <c r="K31" s="21"/>
      <c r="L31" s="21"/>
      <c r="M31" s="28" t="s">
        <v>586</v>
      </c>
      <c r="N31" s="40" t="s">
        <v>176</v>
      </c>
      <c r="O31" s="41">
        <v>12</v>
      </c>
      <c r="P31" s="37" t="s">
        <v>52</v>
      </c>
      <c r="Q31" s="41">
        <v>286</v>
      </c>
      <c r="R31" s="41">
        <v>1289</v>
      </c>
      <c r="S31" s="41">
        <v>0</v>
      </c>
      <c r="T31" s="54">
        <f t="shared" si="18"/>
        <v>1575</v>
      </c>
      <c r="U31" s="36">
        <v>1</v>
      </c>
      <c r="V31" s="9">
        <v>12</v>
      </c>
      <c r="W31" s="11" t="str">
        <f t="shared" si="19"/>
        <v>0,0000</v>
      </c>
      <c r="X31" s="12">
        <f t="shared" si="20"/>
        <v>0</v>
      </c>
      <c r="Y31" s="52">
        <v>3.8</v>
      </c>
      <c r="Z31" s="12">
        <f t="shared" si="0"/>
        <v>45.599999999999994</v>
      </c>
      <c r="AA31" s="52">
        <v>0.08</v>
      </c>
      <c r="AB31" s="12">
        <f t="shared" si="23"/>
        <v>11.52</v>
      </c>
      <c r="AC31" s="52">
        <v>4.6100000000000003</v>
      </c>
      <c r="AD31" s="12">
        <f t="shared" si="2"/>
        <v>663.84000000000015</v>
      </c>
      <c r="AE31" s="52">
        <v>0</v>
      </c>
      <c r="AF31" s="12">
        <f t="shared" si="3"/>
        <v>0</v>
      </c>
      <c r="AG31" s="53">
        <f t="shared" si="4"/>
        <v>1.58E-3</v>
      </c>
      <c r="AH31" s="12">
        <f t="shared" si="5"/>
        <v>2.4885000000000002</v>
      </c>
      <c r="AI31" s="53">
        <v>1.2999999999999999E-2</v>
      </c>
      <c r="AJ31" s="12">
        <f t="shared" si="6"/>
        <v>20.474999999999998</v>
      </c>
      <c r="AK31" s="53">
        <v>0.31380000000000002</v>
      </c>
      <c r="AL31" s="12">
        <f t="shared" si="7"/>
        <v>89.746800000000007</v>
      </c>
      <c r="AM31" s="53">
        <v>9.6600000000000005E-2</v>
      </c>
      <c r="AN31" s="12">
        <f t="shared" si="8"/>
        <v>124.51740000000001</v>
      </c>
      <c r="AO31" s="13"/>
      <c r="AP31" s="12">
        <f t="shared" si="9"/>
        <v>0</v>
      </c>
      <c r="AQ31" s="15">
        <f t="shared" si="10"/>
        <v>0</v>
      </c>
      <c r="AR31" s="15">
        <f t="shared" si="11"/>
        <v>0</v>
      </c>
      <c r="AS31" s="15">
        <f t="shared" si="12"/>
        <v>0</v>
      </c>
      <c r="AT31" s="15">
        <f t="shared" si="13"/>
        <v>958.18770000000018</v>
      </c>
      <c r="AU31" s="15">
        <f t="shared" si="14"/>
        <v>220.38317100000006</v>
      </c>
      <c r="AV31" s="15">
        <f t="shared" si="15"/>
        <v>1178.5708710000004</v>
      </c>
      <c r="AW31" s="15">
        <f t="shared" si="16"/>
        <v>958.18770000000018</v>
      </c>
      <c r="AX31" s="15">
        <f t="shared" si="16"/>
        <v>220.38317100000006</v>
      </c>
      <c r="AY31" s="15">
        <f t="shared" si="16"/>
        <v>1178.5708710000004</v>
      </c>
      <c r="AZ31" s="84"/>
      <c r="BA31" s="84"/>
      <c r="BB31" s="84"/>
      <c r="BC31" s="84"/>
    </row>
    <row r="32" spans="1:55" s="2" customFormat="1" ht="12.75" customHeight="1" x14ac:dyDescent="0.25">
      <c r="A32" s="20">
        <f t="shared" si="17"/>
        <v>25</v>
      </c>
      <c r="B32" s="85"/>
      <c r="C32" s="20">
        <f>C31+1</f>
        <v>3</v>
      </c>
      <c r="D32" s="20" t="s">
        <v>10</v>
      </c>
      <c r="E32" s="20" t="s">
        <v>26</v>
      </c>
      <c r="F32" s="20" t="s">
        <v>25</v>
      </c>
      <c r="G32" s="20" t="s">
        <v>110</v>
      </c>
      <c r="H32" s="20" t="s">
        <v>111</v>
      </c>
      <c r="I32" s="20"/>
      <c r="J32" s="20"/>
      <c r="K32" s="20"/>
      <c r="L32" s="20"/>
      <c r="M32" s="28" t="s">
        <v>587</v>
      </c>
      <c r="N32" s="40" t="s">
        <v>307</v>
      </c>
      <c r="O32" s="41">
        <v>25</v>
      </c>
      <c r="P32" s="37" t="s">
        <v>52</v>
      </c>
      <c r="Q32" s="41">
        <v>5778</v>
      </c>
      <c r="R32" s="41">
        <v>14028</v>
      </c>
      <c r="S32" s="41">
        <v>0</v>
      </c>
      <c r="T32" s="54">
        <f t="shared" si="18"/>
        <v>19806</v>
      </c>
      <c r="U32" s="36">
        <v>1</v>
      </c>
      <c r="V32" s="9">
        <v>12</v>
      </c>
      <c r="W32" s="11" t="str">
        <f t="shared" si="19"/>
        <v>0,0000</v>
      </c>
      <c r="X32" s="12">
        <f t="shared" si="20"/>
        <v>0</v>
      </c>
      <c r="Y32" s="52">
        <v>3.8</v>
      </c>
      <c r="Z32" s="12">
        <f t="shared" si="0"/>
        <v>45.599999999999994</v>
      </c>
      <c r="AA32" s="52">
        <v>0.08</v>
      </c>
      <c r="AB32" s="12">
        <f t="shared" si="23"/>
        <v>24</v>
      </c>
      <c r="AC32" s="52">
        <v>4.6100000000000003</v>
      </c>
      <c r="AD32" s="12">
        <f t="shared" si="2"/>
        <v>1383.0000000000002</v>
      </c>
      <c r="AE32" s="52">
        <v>0</v>
      </c>
      <c r="AF32" s="12">
        <f t="shared" si="3"/>
        <v>0</v>
      </c>
      <c r="AG32" s="53">
        <f t="shared" si="4"/>
        <v>1.58E-3</v>
      </c>
      <c r="AH32" s="12">
        <f t="shared" si="5"/>
        <v>31.293479999999999</v>
      </c>
      <c r="AI32" s="53">
        <v>1.2999999999999999E-2</v>
      </c>
      <c r="AJ32" s="12">
        <f t="shared" si="6"/>
        <v>257.47800000000001</v>
      </c>
      <c r="AK32" s="53">
        <v>0.31380000000000002</v>
      </c>
      <c r="AL32" s="12">
        <f t="shared" si="7"/>
        <v>1813.1364000000001</v>
      </c>
      <c r="AM32" s="53">
        <v>9.6600000000000005E-2</v>
      </c>
      <c r="AN32" s="12">
        <f t="shared" si="8"/>
        <v>1355.1048000000001</v>
      </c>
      <c r="AO32" s="13"/>
      <c r="AP32" s="12">
        <f t="shared" si="9"/>
        <v>0</v>
      </c>
      <c r="AQ32" s="15">
        <f t="shared" si="10"/>
        <v>0</v>
      </c>
      <c r="AR32" s="15">
        <f t="shared" si="11"/>
        <v>0</v>
      </c>
      <c r="AS32" s="15">
        <f t="shared" si="12"/>
        <v>0</v>
      </c>
      <c r="AT32" s="15">
        <f t="shared" si="13"/>
        <v>4909.6126800000011</v>
      </c>
      <c r="AU32" s="15">
        <f t="shared" si="14"/>
        <v>1129.2109164000003</v>
      </c>
      <c r="AV32" s="15">
        <f t="shared" si="15"/>
        <v>6038.8235964000014</v>
      </c>
      <c r="AW32" s="15">
        <f t="shared" si="16"/>
        <v>4909.6126800000011</v>
      </c>
      <c r="AX32" s="15">
        <f t="shared" si="16"/>
        <v>1129.2109164000003</v>
      </c>
      <c r="AY32" s="15">
        <f t="shared" si="16"/>
        <v>6038.8235964000014</v>
      </c>
      <c r="AZ32" s="85"/>
      <c r="BA32" s="85"/>
      <c r="BB32" s="85"/>
      <c r="BC32" s="85"/>
    </row>
    <row r="33" spans="1:55" s="2" customFormat="1" ht="12.75" customHeight="1" x14ac:dyDescent="0.25">
      <c r="A33" s="20">
        <f t="shared" si="17"/>
        <v>26</v>
      </c>
      <c r="B33" s="83">
        <v>8</v>
      </c>
      <c r="C33" s="20">
        <v>1</v>
      </c>
      <c r="D33" s="20" t="s">
        <v>356</v>
      </c>
      <c r="E33" s="21" t="s">
        <v>165</v>
      </c>
      <c r="F33" s="21" t="s">
        <v>17</v>
      </c>
      <c r="G33" s="21" t="s">
        <v>166</v>
      </c>
      <c r="H33" s="21" t="s">
        <v>169</v>
      </c>
      <c r="I33" s="21" t="s">
        <v>425</v>
      </c>
      <c r="J33" s="21" t="s">
        <v>23</v>
      </c>
      <c r="K33" s="21" t="s">
        <v>22</v>
      </c>
      <c r="L33" s="21" t="s">
        <v>588</v>
      </c>
      <c r="M33" s="28" t="s">
        <v>591</v>
      </c>
      <c r="N33" s="40" t="s">
        <v>592</v>
      </c>
      <c r="O33" s="41">
        <v>40</v>
      </c>
      <c r="P33" s="37" t="s">
        <v>54</v>
      </c>
      <c r="Q33" s="41">
        <v>10726</v>
      </c>
      <c r="R33" s="41">
        <v>0</v>
      </c>
      <c r="S33" s="41">
        <v>0</v>
      </c>
      <c r="T33" s="54">
        <f t="shared" si="18"/>
        <v>10726</v>
      </c>
      <c r="U33" s="36">
        <v>1</v>
      </c>
      <c r="V33" s="9">
        <v>12</v>
      </c>
      <c r="W33" s="11" t="str">
        <f t="shared" si="19"/>
        <v>0,0000</v>
      </c>
      <c r="X33" s="12">
        <f t="shared" si="20"/>
        <v>0</v>
      </c>
      <c r="Y33" s="52">
        <v>3.8</v>
      </c>
      <c r="Z33" s="12">
        <f t="shared" si="0"/>
        <v>45.599999999999994</v>
      </c>
      <c r="AA33" s="52">
        <v>0.08</v>
      </c>
      <c r="AB33" s="12">
        <f t="shared" si="23"/>
        <v>38.4</v>
      </c>
      <c r="AC33" s="52">
        <v>4.6100000000000003</v>
      </c>
      <c r="AD33" s="12">
        <f t="shared" si="2"/>
        <v>2212.8000000000002</v>
      </c>
      <c r="AE33" s="52">
        <v>0</v>
      </c>
      <c r="AF33" s="12">
        <f t="shared" si="3"/>
        <v>0</v>
      </c>
      <c r="AG33" s="53">
        <f t="shared" si="4"/>
        <v>1.58E-3</v>
      </c>
      <c r="AH33" s="12">
        <f t="shared" si="5"/>
        <v>16.94708</v>
      </c>
      <c r="AI33" s="53">
        <v>1.2999999999999999E-2</v>
      </c>
      <c r="AJ33" s="12">
        <f t="shared" si="6"/>
        <v>139.43799999999999</v>
      </c>
      <c r="AK33" s="53">
        <v>0.25090000000000001</v>
      </c>
      <c r="AL33" s="12">
        <f t="shared" si="7"/>
        <v>2691.1534000000001</v>
      </c>
      <c r="AM33" s="13"/>
      <c r="AN33" s="12">
        <f t="shared" si="8"/>
        <v>0</v>
      </c>
      <c r="AO33" s="13"/>
      <c r="AP33" s="12">
        <f t="shared" si="9"/>
        <v>0</v>
      </c>
      <c r="AQ33" s="15">
        <f t="shared" si="10"/>
        <v>0</v>
      </c>
      <c r="AR33" s="15">
        <f t="shared" si="11"/>
        <v>0</v>
      </c>
      <c r="AS33" s="15">
        <f t="shared" si="12"/>
        <v>0</v>
      </c>
      <c r="AT33" s="15">
        <f t="shared" si="13"/>
        <v>5144.3384800000003</v>
      </c>
      <c r="AU33" s="15">
        <f t="shared" si="14"/>
        <v>1183.1978504000001</v>
      </c>
      <c r="AV33" s="15">
        <f t="shared" si="15"/>
        <v>6327.5363304000002</v>
      </c>
      <c r="AW33" s="15">
        <f t="shared" si="16"/>
        <v>5144.3384800000003</v>
      </c>
      <c r="AX33" s="15">
        <f t="shared" si="16"/>
        <v>1183.1978504000001</v>
      </c>
      <c r="AY33" s="15">
        <f t="shared" si="16"/>
        <v>6327.5363304000002</v>
      </c>
      <c r="AZ33" s="83">
        <v>8</v>
      </c>
      <c r="BA33" s="86">
        <f>SUM(AW33:AW36)</f>
        <v>25706.204080000003</v>
      </c>
      <c r="BB33" s="86">
        <f>BA33*0.23</f>
        <v>5912.4269384000008</v>
      </c>
      <c r="BC33" s="86">
        <f>BB33+BA33</f>
        <v>31618.631018400003</v>
      </c>
    </row>
    <row r="34" spans="1:55" s="2" customFormat="1" ht="12.75" customHeight="1" x14ac:dyDescent="0.25">
      <c r="A34" s="20">
        <f t="shared" si="17"/>
        <v>27</v>
      </c>
      <c r="B34" s="84"/>
      <c r="C34" s="20">
        <f>C33+1</f>
        <v>2</v>
      </c>
      <c r="D34" s="20" t="s">
        <v>356</v>
      </c>
      <c r="E34" s="21" t="s">
        <v>165</v>
      </c>
      <c r="F34" s="21" t="s">
        <v>17</v>
      </c>
      <c r="G34" s="21" t="s">
        <v>166</v>
      </c>
      <c r="H34" s="21" t="s">
        <v>169</v>
      </c>
      <c r="I34" s="21" t="s">
        <v>425</v>
      </c>
      <c r="J34" s="21" t="s">
        <v>23</v>
      </c>
      <c r="K34" s="21" t="s">
        <v>22</v>
      </c>
      <c r="L34" s="21" t="s">
        <v>588</v>
      </c>
      <c r="M34" s="28" t="s">
        <v>589</v>
      </c>
      <c r="N34" s="40" t="s">
        <v>590</v>
      </c>
      <c r="O34" s="41">
        <v>39</v>
      </c>
      <c r="P34" s="37" t="s">
        <v>52</v>
      </c>
      <c r="Q34" s="41">
        <v>18218</v>
      </c>
      <c r="R34" s="41">
        <v>40853</v>
      </c>
      <c r="S34" s="41">
        <v>0</v>
      </c>
      <c r="T34" s="54">
        <f t="shared" si="18"/>
        <v>59071</v>
      </c>
      <c r="U34" s="36">
        <v>1</v>
      </c>
      <c r="V34" s="9">
        <v>12</v>
      </c>
      <c r="W34" s="11" t="str">
        <f t="shared" si="19"/>
        <v>0,0000</v>
      </c>
      <c r="X34" s="12">
        <f t="shared" si="20"/>
        <v>0</v>
      </c>
      <c r="Y34" s="52">
        <v>3.8</v>
      </c>
      <c r="Z34" s="12">
        <f t="shared" si="0"/>
        <v>45.599999999999994</v>
      </c>
      <c r="AA34" s="52">
        <v>0.08</v>
      </c>
      <c r="AB34" s="12">
        <f t="shared" si="23"/>
        <v>37.44</v>
      </c>
      <c r="AC34" s="52">
        <v>4.6100000000000003</v>
      </c>
      <c r="AD34" s="12">
        <f t="shared" si="2"/>
        <v>2157.4800000000005</v>
      </c>
      <c r="AE34" s="52">
        <v>0</v>
      </c>
      <c r="AF34" s="12">
        <f t="shared" si="3"/>
        <v>0</v>
      </c>
      <c r="AG34" s="53">
        <f t="shared" si="4"/>
        <v>1.58E-3</v>
      </c>
      <c r="AH34" s="12">
        <f t="shared" si="5"/>
        <v>93.332180000000008</v>
      </c>
      <c r="AI34" s="53">
        <v>1.2999999999999999E-2</v>
      </c>
      <c r="AJ34" s="12">
        <f t="shared" si="6"/>
        <v>767.923</v>
      </c>
      <c r="AK34" s="53">
        <v>0.31380000000000002</v>
      </c>
      <c r="AL34" s="12">
        <f t="shared" si="7"/>
        <v>5716.8084000000008</v>
      </c>
      <c r="AM34" s="53">
        <v>9.6600000000000005E-2</v>
      </c>
      <c r="AN34" s="12">
        <f t="shared" si="8"/>
        <v>3946.3998000000001</v>
      </c>
      <c r="AO34" s="13"/>
      <c r="AP34" s="12">
        <f t="shared" si="9"/>
        <v>0</v>
      </c>
      <c r="AQ34" s="15">
        <f t="shared" si="10"/>
        <v>0</v>
      </c>
      <c r="AR34" s="15">
        <f t="shared" si="11"/>
        <v>0</v>
      </c>
      <c r="AS34" s="15">
        <f t="shared" si="12"/>
        <v>0</v>
      </c>
      <c r="AT34" s="15">
        <f t="shared" si="13"/>
        <v>12764.983380000001</v>
      </c>
      <c r="AU34" s="15">
        <f t="shared" si="14"/>
        <v>2935.9461774000006</v>
      </c>
      <c r="AV34" s="15">
        <f t="shared" si="15"/>
        <v>15700.929557400003</v>
      </c>
      <c r="AW34" s="15">
        <f t="shared" si="16"/>
        <v>12764.983380000001</v>
      </c>
      <c r="AX34" s="15">
        <f t="shared" si="16"/>
        <v>2935.9461774000006</v>
      </c>
      <c r="AY34" s="15">
        <f t="shared" si="16"/>
        <v>15700.929557400003</v>
      </c>
      <c r="AZ34" s="84"/>
      <c r="BA34" s="84"/>
      <c r="BB34" s="84"/>
      <c r="BC34" s="84"/>
    </row>
    <row r="35" spans="1:55" s="2" customFormat="1" ht="12.75" customHeight="1" x14ac:dyDescent="0.25">
      <c r="A35" s="20">
        <f t="shared" si="17"/>
        <v>28</v>
      </c>
      <c r="B35" s="84"/>
      <c r="C35" s="20">
        <f>C34+1</f>
        <v>3</v>
      </c>
      <c r="D35" s="20" t="s">
        <v>356</v>
      </c>
      <c r="E35" s="21" t="s">
        <v>165</v>
      </c>
      <c r="F35" s="21" t="s">
        <v>17</v>
      </c>
      <c r="G35" s="21" t="s">
        <v>166</v>
      </c>
      <c r="H35" s="21" t="s">
        <v>169</v>
      </c>
      <c r="I35" s="21" t="s">
        <v>425</v>
      </c>
      <c r="J35" s="21" t="s">
        <v>23</v>
      </c>
      <c r="K35" s="21" t="s">
        <v>22</v>
      </c>
      <c r="L35" s="21" t="s">
        <v>588</v>
      </c>
      <c r="M35" s="28" t="s">
        <v>593</v>
      </c>
      <c r="N35" s="40" t="s">
        <v>594</v>
      </c>
      <c r="O35" s="41">
        <v>6</v>
      </c>
      <c r="P35" s="37" t="s">
        <v>59</v>
      </c>
      <c r="Q35" s="41">
        <v>8833</v>
      </c>
      <c r="R35" s="41">
        <v>8430</v>
      </c>
      <c r="S35" s="41">
        <v>0</v>
      </c>
      <c r="T35" s="54">
        <f t="shared" si="18"/>
        <v>17263</v>
      </c>
      <c r="U35" s="36">
        <v>1</v>
      </c>
      <c r="V35" s="9">
        <v>12</v>
      </c>
      <c r="W35" s="11" t="str">
        <f t="shared" si="19"/>
        <v>0,0000</v>
      </c>
      <c r="X35" s="12">
        <f t="shared" si="20"/>
        <v>0</v>
      </c>
      <c r="Y35" s="52">
        <v>3</v>
      </c>
      <c r="Z35" s="12">
        <f t="shared" si="0"/>
        <v>36</v>
      </c>
      <c r="AA35" s="52">
        <v>0.33</v>
      </c>
      <c r="AB35" s="12">
        <f t="shared" ref="AB35:AB36" si="24">AA35*V35*U35</f>
        <v>3.96</v>
      </c>
      <c r="AC35" s="52">
        <v>12.17</v>
      </c>
      <c r="AD35" s="12">
        <f t="shared" si="2"/>
        <v>876.24</v>
      </c>
      <c r="AE35" s="52">
        <v>0</v>
      </c>
      <c r="AF35" s="55">
        <f t="shared" si="3"/>
        <v>0</v>
      </c>
      <c r="AG35" s="53">
        <f t="shared" si="4"/>
        <v>1.58E-3</v>
      </c>
      <c r="AH35" s="12">
        <f t="shared" si="5"/>
        <v>27.275539999999999</v>
      </c>
      <c r="AI35" s="53">
        <v>1.2999999999999999E-2</v>
      </c>
      <c r="AJ35" s="12">
        <f t="shared" si="6"/>
        <v>224.41899999999998</v>
      </c>
      <c r="AK35" s="53">
        <v>0.26319999999999999</v>
      </c>
      <c r="AL35" s="12">
        <f t="shared" si="7"/>
        <v>2324.8456000000001</v>
      </c>
      <c r="AM35" s="53">
        <v>5.9299999999999999E-2</v>
      </c>
      <c r="AN35" s="12">
        <f t="shared" si="8"/>
        <v>499.899</v>
      </c>
      <c r="AO35" s="13"/>
      <c r="AP35" s="12">
        <f t="shared" si="9"/>
        <v>0</v>
      </c>
      <c r="AQ35" s="15">
        <f t="shared" si="10"/>
        <v>0</v>
      </c>
      <c r="AR35" s="15">
        <f t="shared" si="11"/>
        <v>0</v>
      </c>
      <c r="AS35" s="15">
        <f t="shared" si="12"/>
        <v>0</v>
      </c>
      <c r="AT35" s="15">
        <f t="shared" si="13"/>
        <v>3992.6391400000002</v>
      </c>
      <c r="AU35" s="15">
        <f t="shared" si="14"/>
        <v>918.30700220000006</v>
      </c>
      <c r="AV35" s="15">
        <f t="shared" si="15"/>
        <v>4910.9461422000004</v>
      </c>
      <c r="AW35" s="15">
        <f t="shared" si="16"/>
        <v>3992.6391400000002</v>
      </c>
      <c r="AX35" s="15">
        <f t="shared" si="16"/>
        <v>918.30700220000006</v>
      </c>
      <c r="AY35" s="15">
        <f t="shared" si="16"/>
        <v>4910.9461422000004</v>
      </c>
      <c r="AZ35" s="84"/>
      <c r="BA35" s="84"/>
      <c r="BB35" s="84"/>
      <c r="BC35" s="84"/>
    </row>
    <row r="36" spans="1:55" s="2" customFormat="1" ht="12.75" customHeight="1" x14ac:dyDescent="0.25">
      <c r="A36" s="20">
        <f t="shared" si="17"/>
        <v>29</v>
      </c>
      <c r="B36" s="85"/>
      <c r="C36" s="20">
        <f>C35+1</f>
        <v>4</v>
      </c>
      <c r="D36" s="20" t="s">
        <v>356</v>
      </c>
      <c r="E36" s="21" t="s">
        <v>165</v>
      </c>
      <c r="F36" s="21" t="s">
        <v>17</v>
      </c>
      <c r="G36" s="21" t="s">
        <v>166</v>
      </c>
      <c r="H36" s="21" t="s">
        <v>169</v>
      </c>
      <c r="I36" s="21" t="s">
        <v>425</v>
      </c>
      <c r="J36" s="21" t="s">
        <v>23</v>
      </c>
      <c r="K36" s="21" t="s">
        <v>22</v>
      </c>
      <c r="L36" s="21" t="s">
        <v>588</v>
      </c>
      <c r="M36" s="28" t="s">
        <v>595</v>
      </c>
      <c r="N36" s="40" t="s">
        <v>596</v>
      </c>
      <c r="O36" s="41">
        <v>3</v>
      </c>
      <c r="P36" s="37" t="s">
        <v>59</v>
      </c>
      <c r="Q36" s="41">
        <v>9428</v>
      </c>
      <c r="R36" s="41">
        <v>9573</v>
      </c>
      <c r="S36" s="41">
        <v>0</v>
      </c>
      <c r="T36" s="54">
        <f t="shared" si="18"/>
        <v>19001</v>
      </c>
      <c r="U36" s="36">
        <v>1</v>
      </c>
      <c r="V36" s="9">
        <v>12</v>
      </c>
      <c r="W36" s="11" t="str">
        <f t="shared" si="19"/>
        <v>0,0000</v>
      </c>
      <c r="X36" s="12">
        <f t="shared" si="20"/>
        <v>0</v>
      </c>
      <c r="Y36" s="52">
        <v>3</v>
      </c>
      <c r="Z36" s="12">
        <f t="shared" si="0"/>
        <v>36</v>
      </c>
      <c r="AA36" s="52">
        <v>0.33</v>
      </c>
      <c r="AB36" s="12">
        <f t="shared" si="24"/>
        <v>3.96</v>
      </c>
      <c r="AC36" s="52">
        <v>12.17</v>
      </c>
      <c r="AD36" s="12">
        <f t="shared" si="2"/>
        <v>438.12</v>
      </c>
      <c r="AE36" s="52">
        <v>0</v>
      </c>
      <c r="AF36" s="55">
        <f t="shared" si="3"/>
        <v>0</v>
      </c>
      <c r="AG36" s="53">
        <f t="shared" si="4"/>
        <v>1.58E-3</v>
      </c>
      <c r="AH36" s="12">
        <f t="shared" si="5"/>
        <v>30.02158</v>
      </c>
      <c r="AI36" s="53">
        <v>1.2999999999999999E-2</v>
      </c>
      <c r="AJ36" s="12">
        <f t="shared" si="6"/>
        <v>247.01299999999998</v>
      </c>
      <c r="AK36" s="53">
        <v>0.26319999999999999</v>
      </c>
      <c r="AL36" s="12">
        <f t="shared" si="7"/>
        <v>2481.4495999999999</v>
      </c>
      <c r="AM36" s="53">
        <v>5.9299999999999999E-2</v>
      </c>
      <c r="AN36" s="12">
        <f t="shared" si="8"/>
        <v>567.6789</v>
      </c>
      <c r="AO36" s="13"/>
      <c r="AP36" s="12">
        <f t="shared" si="9"/>
        <v>0</v>
      </c>
      <c r="AQ36" s="15">
        <f t="shared" si="10"/>
        <v>0</v>
      </c>
      <c r="AR36" s="15">
        <f t="shared" si="11"/>
        <v>0</v>
      </c>
      <c r="AS36" s="15">
        <f t="shared" si="12"/>
        <v>0</v>
      </c>
      <c r="AT36" s="15">
        <f t="shared" si="13"/>
        <v>3804.2430799999997</v>
      </c>
      <c r="AU36" s="15">
        <f t="shared" si="14"/>
        <v>874.97590839999998</v>
      </c>
      <c r="AV36" s="15">
        <f t="shared" si="15"/>
        <v>4679.2189883999999</v>
      </c>
      <c r="AW36" s="15">
        <f t="shared" si="16"/>
        <v>3804.2430799999997</v>
      </c>
      <c r="AX36" s="15">
        <f t="shared" si="16"/>
        <v>874.97590839999998</v>
      </c>
      <c r="AY36" s="15">
        <f t="shared" si="16"/>
        <v>4679.2189883999999</v>
      </c>
      <c r="AZ36" s="85"/>
      <c r="BA36" s="85"/>
      <c r="BB36" s="85"/>
      <c r="BC36" s="85"/>
    </row>
    <row r="37" spans="1:55" s="2" customFormat="1" ht="13.5" customHeight="1" x14ac:dyDescent="0.25">
      <c r="A37" s="20">
        <f t="shared" si="17"/>
        <v>30</v>
      </c>
      <c r="B37" s="9">
        <v>9</v>
      </c>
      <c r="C37" s="20">
        <v>1</v>
      </c>
      <c r="D37" s="21" t="s">
        <v>73</v>
      </c>
      <c r="E37" s="21" t="s">
        <v>27</v>
      </c>
      <c r="F37" s="21" t="s">
        <v>17</v>
      </c>
      <c r="G37" s="21" t="s">
        <v>112</v>
      </c>
      <c r="H37" s="21" t="s">
        <v>113</v>
      </c>
      <c r="I37" s="21"/>
      <c r="J37" s="21"/>
      <c r="K37" s="21"/>
      <c r="L37" s="21"/>
      <c r="M37" s="28" t="s">
        <v>597</v>
      </c>
      <c r="N37" s="40" t="s">
        <v>357</v>
      </c>
      <c r="O37" s="41">
        <v>270</v>
      </c>
      <c r="P37" s="37" t="s">
        <v>74</v>
      </c>
      <c r="Q37" s="41">
        <v>367529</v>
      </c>
      <c r="R37" s="41">
        <v>0</v>
      </c>
      <c r="S37" s="41">
        <v>0</v>
      </c>
      <c r="T37" s="54">
        <f t="shared" si="18"/>
        <v>367529</v>
      </c>
      <c r="U37" s="36">
        <v>1</v>
      </c>
      <c r="V37" s="9">
        <v>12</v>
      </c>
      <c r="W37" s="11" t="str">
        <f t="shared" si="19"/>
        <v>0,0000</v>
      </c>
      <c r="X37" s="12">
        <f t="shared" si="20"/>
        <v>0</v>
      </c>
      <c r="Y37" s="52">
        <v>10</v>
      </c>
      <c r="Z37" s="12">
        <f t="shared" si="0"/>
        <v>120</v>
      </c>
      <c r="AA37" s="52">
        <v>0.19</v>
      </c>
      <c r="AB37" s="12">
        <f t="shared" ref="AB37:AB63" si="25">AA37*V37*O37</f>
        <v>615.6</v>
      </c>
      <c r="AC37" s="52">
        <v>13.37</v>
      </c>
      <c r="AD37" s="12">
        <f t="shared" si="2"/>
        <v>43318.8</v>
      </c>
      <c r="AE37" s="52">
        <v>0</v>
      </c>
      <c r="AF37" s="12">
        <f t="shared" si="3"/>
        <v>0</v>
      </c>
      <c r="AG37" s="53">
        <f t="shared" si="4"/>
        <v>1.58E-3</v>
      </c>
      <c r="AH37" s="12">
        <f t="shared" si="5"/>
        <v>580.69582000000003</v>
      </c>
      <c r="AI37" s="53">
        <v>1.2999999999999999E-2</v>
      </c>
      <c r="AJ37" s="12">
        <f t="shared" si="6"/>
        <v>4777.8769999999995</v>
      </c>
      <c r="AK37" s="53">
        <v>6.3619999999999996E-2</v>
      </c>
      <c r="AL37" s="12">
        <f t="shared" si="7"/>
        <v>23382.19498</v>
      </c>
      <c r="AM37" s="13"/>
      <c r="AN37" s="12">
        <f t="shared" si="8"/>
        <v>0</v>
      </c>
      <c r="AO37" s="13"/>
      <c r="AP37" s="12">
        <f t="shared" si="9"/>
        <v>0</v>
      </c>
      <c r="AQ37" s="15">
        <f t="shared" si="10"/>
        <v>0</v>
      </c>
      <c r="AR37" s="15">
        <f t="shared" si="11"/>
        <v>0</v>
      </c>
      <c r="AS37" s="15">
        <f t="shared" si="12"/>
        <v>0</v>
      </c>
      <c r="AT37" s="15">
        <f t="shared" si="13"/>
        <v>72795.16780000001</v>
      </c>
      <c r="AU37" s="15">
        <f t="shared" si="14"/>
        <v>16742.888594000004</v>
      </c>
      <c r="AV37" s="15">
        <f t="shared" si="15"/>
        <v>89538.056394000014</v>
      </c>
      <c r="AW37" s="15">
        <f t="shared" si="16"/>
        <v>72795.16780000001</v>
      </c>
      <c r="AX37" s="15">
        <f t="shared" si="16"/>
        <v>16742.888594000004</v>
      </c>
      <c r="AY37" s="15">
        <f t="shared" si="16"/>
        <v>89538.056394000014</v>
      </c>
      <c r="AZ37" s="9">
        <v>9</v>
      </c>
      <c r="BA37" s="16">
        <f>AW37</f>
        <v>72795.16780000001</v>
      </c>
      <c r="BB37" s="16">
        <f>BA37*0.23</f>
        <v>16742.888594000004</v>
      </c>
      <c r="BC37" s="16">
        <f>BB37+BA37</f>
        <v>89538.056394000014</v>
      </c>
    </row>
    <row r="38" spans="1:55" s="2" customFormat="1" ht="12.75" customHeight="1" x14ac:dyDescent="0.25">
      <c r="A38" s="20">
        <f t="shared" si="17"/>
        <v>31</v>
      </c>
      <c r="B38" s="83">
        <v>10</v>
      </c>
      <c r="C38" s="20">
        <v>1</v>
      </c>
      <c r="D38" s="21" t="s">
        <v>358</v>
      </c>
      <c r="E38" s="21" t="s">
        <v>165</v>
      </c>
      <c r="F38" s="21" t="s">
        <v>17</v>
      </c>
      <c r="G38" s="21" t="s">
        <v>166</v>
      </c>
      <c r="H38" s="21" t="s">
        <v>169</v>
      </c>
      <c r="I38" s="21" t="s">
        <v>426</v>
      </c>
      <c r="J38" s="21" t="s">
        <v>16</v>
      </c>
      <c r="K38" s="21" t="s">
        <v>15</v>
      </c>
      <c r="L38" s="21" t="s">
        <v>114</v>
      </c>
      <c r="M38" s="28" t="s">
        <v>95</v>
      </c>
      <c r="N38" s="40" t="s">
        <v>600</v>
      </c>
      <c r="O38" s="41">
        <v>12</v>
      </c>
      <c r="P38" s="37" t="s">
        <v>54</v>
      </c>
      <c r="Q38" s="41">
        <v>1400</v>
      </c>
      <c r="R38" s="41">
        <v>0</v>
      </c>
      <c r="S38" s="41">
        <v>0</v>
      </c>
      <c r="T38" s="54">
        <f t="shared" si="18"/>
        <v>1400</v>
      </c>
      <c r="U38" s="36">
        <v>1</v>
      </c>
      <c r="V38" s="9">
        <v>12</v>
      </c>
      <c r="W38" s="11" t="str">
        <f t="shared" si="19"/>
        <v>0,0000</v>
      </c>
      <c r="X38" s="12">
        <f t="shared" si="20"/>
        <v>0</v>
      </c>
      <c r="Y38" s="52">
        <v>3.8</v>
      </c>
      <c r="Z38" s="12">
        <f t="shared" si="0"/>
        <v>45.599999999999994</v>
      </c>
      <c r="AA38" s="52">
        <v>0.08</v>
      </c>
      <c r="AB38" s="12">
        <f t="shared" si="25"/>
        <v>11.52</v>
      </c>
      <c r="AC38" s="52">
        <v>4.6100000000000003</v>
      </c>
      <c r="AD38" s="12">
        <f t="shared" si="2"/>
        <v>663.84000000000015</v>
      </c>
      <c r="AE38" s="52">
        <v>0</v>
      </c>
      <c r="AF38" s="12">
        <f t="shared" si="3"/>
        <v>0</v>
      </c>
      <c r="AG38" s="53">
        <f t="shared" si="4"/>
        <v>1.58E-3</v>
      </c>
      <c r="AH38" s="12">
        <f t="shared" si="5"/>
        <v>2.2120000000000002</v>
      </c>
      <c r="AI38" s="53">
        <v>1.2999999999999999E-2</v>
      </c>
      <c r="AJ38" s="12">
        <f t="shared" si="6"/>
        <v>18.2</v>
      </c>
      <c r="AK38" s="53">
        <v>0.25090000000000001</v>
      </c>
      <c r="AL38" s="12">
        <f t="shared" si="7"/>
        <v>351.26</v>
      </c>
      <c r="AM38" s="13"/>
      <c r="AN38" s="12">
        <f t="shared" si="8"/>
        <v>0</v>
      </c>
      <c r="AO38" s="13"/>
      <c r="AP38" s="12">
        <f t="shared" si="9"/>
        <v>0</v>
      </c>
      <c r="AQ38" s="15">
        <f t="shared" si="10"/>
        <v>0</v>
      </c>
      <c r="AR38" s="15">
        <f t="shared" si="11"/>
        <v>0</v>
      </c>
      <c r="AS38" s="15">
        <f t="shared" si="12"/>
        <v>0</v>
      </c>
      <c r="AT38" s="15">
        <f t="shared" si="13"/>
        <v>1092.6320000000001</v>
      </c>
      <c r="AU38" s="15">
        <f t="shared" si="14"/>
        <v>251.30536000000004</v>
      </c>
      <c r="AV38" s="15">
        <f t="shared" si="15"/>
        <v>1343.9373600000001</v>
      </c>
      <c r="AW38" s="15">
        <f t="shared" si="16"/>
        <v>1092.6320000000001</v>
      </c>
      <c r="AX38" s="15">
        <f t="shared" si="16"/>
        <v>251.30536000000004</v>
      </c>
      <c r="AY38" s="15">
        <f t="shared" si="16"/>
        <v>1343.9373600000001</v>
      </c>
      <c r="AZ38" s="83">
        <v>10</v>
      </c>
      <c r="BA38" s="86">
        <f>SUM(AW38:AW40)</f>
        <v>14130.239420000002</v>
      </c>
      <c r="BB38" s="86">
        <f t="shared" ref="BB38" si="26">BA38*0.23</f>
        <v>3249.9550666000005</v>
      </c>
      <c r="BC38" s="86">
        <f t="shared" ref="BC38" si="27">BB38+BA38</f>
        <v>17380.194486600001</v>
      </c>
    </row>
    <row r="39" spans="1:55" s="2" customFormat="1" ht="12.75" customHeight="1" x14ac:dyDescent="0.25">
      <c r="A39" s="20">
        <f t="shared" si="17"/>
        <v>32</v>
      </c>
      <c r="B39" s="84"/>
      <c r="C39" s="20">
        <f>C38+1</f>
        <v>2</v>
      </c>
      <c r="D39" s="21" t="s">
        <v>358</v>
      </c>
      <c r="E39" s="21" t="s">
        <v>165</v>
      </c>
      <c r="F39" s="21" t="s">
        <v>17</v>
      </c>
      <c r="G39" s="21" t="s">
        <v>166</v>
      </c>
      <c r="H39" s="21" t="s">
        <v>169</v>
      </c>
      <c r="I39" s="21" t="s">
        <v>426</v>
      </c>
      <c r="J39" s="21" t="s">
        <v>16</v>
      </c>
      <c r="K39" s="21" t="s">
        <v>15</v>
      </c>
      <c r="L39" s="21" t="s">
        <v>114</v>
      </c>
      <c r="M39" s="28" t="s">
        <v>598</v>
      </c>
      <c r="N39" s="40" t="s">
        <v>214</v>
      </c>
      <c r="O39" s="41">
        <v>35</v>
      </c>
      <c r="P39" s="37" t="s">
        <v>52</v>
      </c>
      <c r="Q39" s="41">
        <v>10923</v>
      </c>
      <c r="R39" s="41">
        <v>24990</v>
      </c>
      <c r="S39" s="41">
        <v>0</v>
      </c>
      <c r="T39" s="54">
        <f t="shared" si="18"/>
        <v>35913</v>
      </c>
      <c r="U39" s="36">
        <v>1</v>
      </c>
      <c r="V39" s="9">
        <v>12</v>
      </c>
      <c r="W39" s="11" t="str">
        <f t="shared" si="19"/>
        <v>0,0000</v>
      </c>
      <c r="X39" s="12">
        <f t="shared" si="20"/>
        <v>0</v>
      </c>
      <c r="Y39" s="52">
        <v>3.8</v>
      </c>
      <c r="Z39" s="12">
        <f t="shared" si="0"/>
        <v>45.599999999999994</v>
      </c>
      <c r="AA39" s="52">
        <v>0.08</v>
      </c>
      <c r="AB39" s="12">
        <f t="shared" si="25"/>
        <v>33.6</v>
      </c>
      <c r="AC39" s="52">
        <v>4.6100000000000003</v>
      </c>
      <c r="AD39" s="12">
        <f t="shared" si="2"/>
        <v>1936.2000000000003</v>
      </c>
      <c r="AE39" s="52">
        <v>0</v>
      </c>
      <c r="AF39" s="12">
        <f t="shared" si="3"/>
        <v>0</v>
      </c>
      <c r="AG39" s="53">
        <f t="shared" si="4"/>
        <v>1.58E-3</v>
      </c>
      <c r="AH39" s="12">
        <f t="shared" si="5"/>
        <v>56.742539999999998</v>
      </c>
      <c r="AI39" s="53">
        <v>1.2999999999999999E-2</v>
      </c>
      <c r="AJ39" s="12">
        <f t="shared" si="6"/>
        <v>466.86899999999997</v>
      </c>
      <c r="AK39" s="53">
        <v>0.31380000000000002</v>
      </c>
      <c r="AL39" s="12">
        <f t="shared" si="7"/>
        <v>3427.6374000000001</v>
      </c>
      <c r="AM39" s="53">
        <v>9.6600000000000005E-2</v>
      </c>
      <c r="AN39" s="12">
        <f t="shared" si="8"/>
        <v>2414.0340000000001</v>
      </c>
      <c r="AO39" s="13"/>
      <c r="AP39" s="12">
        <f t="shared" si="9"/>
        <v>0</v>
      </c>
      <c r="AQ39" s="15">
        <f t="shared" si="10"/>
        <v>0</v>
      </c>
      <c r="AR39" s="15">
        <f t="shared" si="11"/>
        <v>0</v>
      </c>
      <c r="AS39" s="15">
        <f t="shared" si="12"/>
        <v>0</v>
      </c>
      <c r="AT39" s="15">
        <f t="shared" si="13"/>
        <v>8380.6829400000006</v>
      </c>
      <c r="AU39" s="15">
        <f t="shared" si="14"/>
        <v>1927.5570762000002</v>
      </c>
      <c r="AV39" s="15">
        <f t="shared" si="15"/>
        <v>10308.240016200001</v>
      </c>
      <c r="AW39" s="15">
        <f t="shared" si="16"/>
        <v>8380.6829400000006</v>
      </c>
      <c r="AX39" s="15">
        <f t="shared" si="16"/>
        <v>1927.5570762000002</v>
      </c>
      <c r="AY39" s="15">
        <f t="shared" si="16"/>
        <v>10308.240016200001</v>
      </c>
      <c r="AZ39" s="84"/>
      <c r="BA39" s="84"/>
      <c r="BB39" s="84"/>
      <c r="BC39" s="84"/>
    </row>
    <row r="40" spans="1:55" s="2" customFormat="1" ht="12.75" customHeight="1" x14ac:dyDescent="0.25">
      <c r="A40" s="20">
        <f t="shared" si="17"/>
        <v>33</v>
      </c>
      <c r="B40" s="85"/>
      <c r="C40" s="20">
        <f>C39+1</f>
        <v>3</v>
      </c>
      <c r="D40" s="21" t="s">
        <v>358</v>
      </c>
      <c r="E40" s="21" t="s">
        <v>165</v>
      </c>
      <c r="F40" s="21" t="s">
        <v>17</v>
      </c>
      <c r="G40" s="21" t="s">
        <v>166</v>
      </c>
      <c r="H40" s="21" t="s">
        <v>169</v>
      </c>
      <c r="I40" s="21" t="s">
        <v>426</v>
      </c>
      <c r="J40" s="21" t="s">
        <v>16</v>
      </c>
      <c r="K40" s="21" t="s">
        <v>15</v>
      </c>
      <c r="L40" s="21" t="s">
        <v>114</v>
      </c>
      <c r="M40" s="28" t="s">
        <v>599</v>
      </c>
      <c r="N40" s="40" t="s">
        <v>215</v>
      </c>
      <c r="O40" s="41">
        <v>20</v>
      </c>
      <c r="P40" s="37" t="s">
        <v>52</v>
      </c>
      <c r="Q40" s="41">
        <v>6376</v>
      </c>
      <c r="R40" s="41">
        <v>12520</v>
      </c>
      <c r="S40" s="41">
        <v>0</v>
      </c>
      <c r="T40" s="54">
        <f t="shared" si="18"/>
        <v>18896</v>
      </c>
      <c r="U40" s="36">
        <v>1</v>
      </c>
      <c r="V40" s="9">
        <v>12</v>
      </c>
      <c r="W40" s="11" t="str">
        <f t="shared" si="19"/>
        <v>0,0000</v>
      </c>
      <c r="X40" s="12">
        <f t="shared" si="20"/>
        <v>0</v>
      </c>
      <c r="Y40" s="52">
        <v>3.8</v>
      </c>
      <c r="Z40" s="12">
        <f t="shared" si="0"/>
        <v>45.599999999999994</v>
      </c>
      <c r="AA40" s="52">
        <v>0.08</v>
      </c>
      <c r="AB40" s="12">
        <f t="shared" si="25"/>
        <v>19.2</v>
      </c>
      <c r="AC40" s="52">
        <v>4.6100000000000003</v>
      </c>
      <c r="AD40" s="12">
        <f t="shared" si="2"/>
        <v>1106.4000000000001</v>
      </c>
      <c r="AE40" s="52">
        <v>0</v>
      </c>
      <c r="AF40" s="12">
        <f t="shared" si="3"/>
        <v>0</v>
      </c>
      <c r="AG40" s="53">
        <f t="shared" si="4"/>
        <v>1.58E-3</v>
      </c>
      <c r="AH40" s="12">
        <f t="shared" si="5"/>
        <v>29.85568</v>
      </c>
      <c r="AI40" s="53">
        <v>1.2999999999999999E-2</v>
      </c>
      <c r="AJ40" s="12">
        <f t="shared" si="6"/>
        <v>245.648</v>
      </c>
      <c r="AK40" s="53">
        <v>0.31380000000000002</v>
      </c>
      <c r="AL40" s="12">
        <f t="shared" si="7"/>
        <v>2000.7888</v>
      </c>
      <c r="AM40" s="53">
        <v>9.6600000000000005E-2</v>
      </c>
      <c r="AN40" s="12">
        <f t="shared" si="8"/>
        <v>1209.432</v>
      </c>
      <c r="AO40" s="13"/>
      <c r="AP40" s="12">
        <f t="shared" si="9"/>
        <v>0</v>
      </c>
      <c r="AQ40" s="15">
        <f t="shared" si="10"/>
        <v>0</v>
      </c>
      <c r="AR40" s="15">
        <f t="shared" si="11"/>
        <v>0</v>
      </c>
      <c r="AS40" s="15">
        <f t="shared" si="12"/>
        <v>0</v>
      </c>
      <c r="AT40" s="15">
        <f t="shared" si="13"/>
        <v>4656.9244800000006</v>
      </c>
      <c r="AU40" s="15">
        <f t="shared" si="14"/>
        <v>1071.0926304000002</v>
      </c>
      <c r="AV40" s="15">
        <f t="shared" si="15"/>
        <v>5728.017110400001</v>
      </c>
      <c r="AW40" s="15">
        <f t="shared" si="16"/>
        <v>4656.9244800000006</v>
      </c>
      <c r="AX40" s="15">
        <f t="shared" si="16"/>
        <v>1071.0926304000002</v>
      </c>
      <c r="AY40" s="15">
        <f t="shared" si="16"/>
        <v>5728.017110400001</v>
      </c>
      <c r="AZ40" s="85"/>
      <c r="BA40" s="85"/>
      <c r="BB40" s="85"/>
      <c r="BC40" s="85"/>
    </row>
    <row r="41" spans="1:55" s="2" customFormat="1" ht="12.75" customHeight="1" x14ac:dyDescent="0.25">
      <c r="A41" s="20">
        <f t="shared" si="17"/>
        <v>34</v>
      </c>
      <c r="B41" s="83">
        <v>11</v>
      </c>
      <c r="C41" s="20">
        <v>1</v>
      </c>
      <c r="D41" s="21" t="s">
        <v>359</v>
      </c>
      <c r="E41" s="21" t="s">
        <v>165</v>
      </c>
      <c r="F41" s="21" t="s">
        <v>17</v>
      </c>
      <c r="G41" s="21" t="s">
        <v>166</v>
      </c>
      <c r="H41" s="21" t="s">
        <v>169</v>
      </c>
      <c r="I41" s="21" t="s">
        <v>427</v>
      </c>
      <c r="J41" s="21" t="s">
        <v>18</v>
      </c>
      <c r="K41" s="21" t="s">
        <v>17</v>
      </c>
      <c r="L41" s="21" t="s">
        <v>99</v>
      </c>
      <c r="M41" s="28" t="s">
        <v>601</v>
      </c>
      <c r="N41" s="40" t="s">
        <v>170</v>
      </c>
      <c r="O41" s="41">
        <v>16.5</v>
      </c>
      <c r="P41" s="37" t="s">
        <v>54</v>
      </c>
      <c r="Q41" s="41">
        <v>3219</v>
      </c>
      <c r="R41" s="41">
        <v>0</v>
      </c>
      <c r="S41" s="41">
        <v>0</v>
      </c>
      <c r="T41" s="54">
        <f t="shared" si="18"/>
        <v>3219</v>
      </c>
      <c r="U41" s="36">
        <v>1</v>
      </c>
      <c r="V41" s="9">
        <v>12</v>
      </c>
      <c r="W41" s="11" t="str">
        <f t="shared" si="19"/>
        <v>0,0000</v>
      </c>
      <c r="X41" s="12">
        <f t="shared" si="20"/>
        <v>0</v>
      </c>
      <c r="Y41" s="52">
        <v>3.8</v>
      </c>
      <c r="Z41" s="12">
        <f t="shared" si="0"/>
        <v>45.599999999999994</v>
      </c>
      <c r="AA41" s="52">
        <v>0.08</v>
      </c>
      <c r="AB41" s="12">
        <f t="shared" si="25"/>
        <v>15.84</v>
      </c>
      <c r="AC41" s="52">
        <v>4.6100000000000003</v>
      </c>
      <c r="AD41" s="12">
        <f t="shared" si="2"/>
        <v>912.78000000000009</v>
      </c>
      <c r="AE41" s="52">
        <v>0</v>
      </c>
      <c r="AF41" s="12">
        <f t="shared" si="3"/>
        <v>0</v>
      </c>
      <c r="AG41" s="53">
        <f t="shared" si="4"/>
        <v>1.58E-3</v>
      </c>
      <c r="AH41" s="12">
        <f t="shared" si="5"/>
        <v>5.0860200000000004</v>
      </c>
      <c r="AI41" s="53">
        <v>1.2999999999999999E-2</v>
      </c>
      <c r="AJ41" s="12">
        <f t="shared" si="6"/>
        <v>41.847000000000001</v>
      </c>
      <c r="AK41" s="53">
        <v>0.25090000000000001</v>
      </c>
      <c r="AL41" s="12">
        <f t="shared" si="7"/>
        <v>807.64710000000002</v>
      </c>
      <c r="AM41" s="13"/>
      <c r="AN41" s="12">
        <f t="shared" si="8"/>
        <v>0</v>
      </c>
      <c r="AO41" s="13"/>
      <c r="AP41" s="12">
        <f t="shared" si="9"/>
        <v>0</v>
      </c>
      <c r="AQ41" s="15">
        <f t="shared" si="10"/>
        <v>0</v>
      </c>
      <c r="AR41" s="15">
        <f t="shared" si="11"/>
        <v>0</v>
      </c>
      <c r="AS41" s="15">
        <f t="shared" si="12"/>
        <v>0</v>
      </c>
      <c r="AT41" s="15">
        <f t="shared" si="13"/>
        <v>1828.8001199999999</v>
      </c>
      <c r="AU41" s="15">
        <f t="shared" si="14"/>
        <v>420.62402759999998</v>
      </c>
      <c r="AV41" s="15">
        <f t="shared" si="15"/>
        <v>2249.4241475999997</v>
      </c>
      <c r="AW41" s="15">
        <f t="shared" si="16"/>
        <v>1828.8001199999999</v>
      </c>
      <c r="AX41" s="15">
        <f t="shared" si="16"/>
        <v>420.62402759999998</v>
      </c>
      <c r="AY41" s="15">
        <f t="shared" si="16"/>
        <v>2249.4241475999997</v>
      </c>
      <c r="AZ41" s="83">
        <v>11</v>
      </c>
      <c r="BA41" s="86">
        <f>SUM(AW41:AW43)</f>
        <v>5524.1354800000008</v>
      </c>
      <c r="BB41" s="86">
        <f t="shared" ref="BB41" si="28">BA41*0.23</f>
        <v>1270.5511604000003</v>
      </c>
      <c r="BC41" s="86">
        <f t="shared" ref="BC41" si="29">BB41+BA41</f>
        <v>6794.6866404000011</v>
      </c>
    </row>
    <row r="42" spans="1:55" s="2" customFormat="1" ht="12.75" customHeight="1" x14ac:dyDescent="0.25">
      <c r="A42" s="20">
        <f t="shared" si="17"/>
        <v>35</v>
      </c>
      <c r="B42" s="84"/>
      <c r="C42" s="20">
        <f>C41+1</f>
        <v>2</v>
      </c>
      <c r="D42" s="21" t="s">
        <v>359</v>
      </c>
      <c r="E42" s="21" t="s">
        <v>165</v>
      </c>
      <c r="F42" s="21" t="s">
        <v>17</v>
      </c>
      <c r="G42" s="21" t="s">
        <v>166</v>
      </c>
      <c r="H42" s="21" t="s">
        <v>169</v>
      </c>
      <c r="I42" s="21" t="s">
        <v>427</v>
      </c>
      <c r="J42" s="21" t="s">
        <v>18</v>
      </c>
      <c r="K42" s="21" t="s">
        <v>17</v>
      </c>
      <c r="L42" s="21" t="s">
        <v>99</v>
      </c>
      <c r="M42" s="28" t="s">
        <v>602</v>
      </c>
      <c r="N42" s="40" t="s">
        <v>171</v>
      </c>
      <c r="O42" s="41">
        <v>9</v>
      </c>
      <c r="P42" s="37" t="s">
        <v>54</v>
      </c>
      <c r="Q42" s="41">
        <v>5064</v>
      </c>
      <c r="R42" s="41">
        <v>0</v>
      </c>
      <c r="S42" s="41">
        <v>0</v>
      </c>
      <c r="T42" s="54">
        <f t="shared" si="18"/>
        <v>5064</v>
      </c>
      <c r="U42" s="36">
        <v>1</v>
      </c>
      <c r="V42" s="9">
        <v>12</v>
      </c>
      <c r="W42" s="11" t="str">
        <f t="shared" si="19"/>
        <v>0,0000</v>
      </c>
      <c r="X42" s="12">
        <f t="shared" si="20"/>
        <v>0</v>
      </c>
      <c r="Y42" s="52">
        <v>3.8</v>
      </c>
      <c r="Z42" s="12">
        <f t="shared" si="0"/>
        <v>45.599999999999994</v>
      </c>
      <c r="AA42" s="52">
        <v>0.08</v>
      </c>
      <c r="AB42" s="12">
        <f t="shared" si="25"/>
        <v>8.64</v>
      </c>
      <c r="AC42" s="52">
        <v>4.6100000000000003</v>
      </c>
      <c r="AD42" s="12">
        <f t="shared" si="2"/>
        <v>497.88000000000005</v>
      </c>
      <c r="AE42" s="52">
        <v>0</v>
      </c>
      <c r="AF42" s="12">
        <f t="shared" si="3"/>
        <v>0</v>
      </c>
      <c r="AG42" s="53">
        <f t="shared" si="4"/>
        <v>1.58E-3</v>
      </c>
      <c r="AH42" s="12">
        <f t="shared" si="5"/>
        <v>8.0011200000000002</v>
      </c>
      <c r="AI42" s="53">
        <v>1.2999999999999999E-2</v>
      </c>
      <c r="AJ42" s="12">
        <f t="shared" si="6"/>
        <v>65.831999999999994</v>
      </c>
      <c r="AK42" s="53">
        <v>0.25090000000000001</v>
      </c>
      <c r="AL42" s="12">
        <f t="shared" si="7"/>
        <v>1270.5576000000001</v>
      </c>
      <c r="AM42" s="13"/>
      <c r="AN42" s="12">
        <f t="shared" si="8"/>
        <v>0</v>
      </c>
      <c r="AO42" s="13"/>
      <c r="AP42" s="12">
        <f t="shared" si="9"/>
        <v>0</v>
      </c>
      <c r="AQ42" s="15">
        <f t="shared" si="10"/>
        <v>0</v>
      </c>
      <c r="AR42" s="15">
        <f t="shared" si="11"/>
        <v>0</v>
      </c>
      <c r="AS42" s="15">
        <f t="shared" si="12"/>
        <v>0</v>
      </c>
      <c r="AT42" s="15">
        <f t="shared" si="13"/>
        <v>1896.51072</v>
      </c>
      <c r="AU42" s="15">
        <f t="shared" si="14"/>
        <v>436.19746560000004</v>
      </c>
      <c r="AV42" s="15">
        <f t="shared" si="15"/>
        <v>2332.7081856</v>
      </c>
      <c r="AW42" s="15">
        <f t="shared" si="16"/>
        <v>1896.51072</v>
      </c>
      <c r="AX42" s="15">
        <f t="shared" si="16"/>
        <v>436.19746560000004</v>
      </c>
      <c r="AY42" s="15">
        <f t="shared" si="16"/>
        <v>2332.7081856</v>
      </c>
      <c r="AZ42" s="84"/>
      <c r="BA42" s="84"/>
      <c r="BB42" s="84"/>
      <c r="BC42" s="84"/>
    </row>
    <row r="43" spans="1:55" s="2" customFormat="1" ht="12.75" customHeight="1" x14ac:dyDescent="0.25">
      <c r="A43" s="20">
        <f t="shared" si="17"/>
        <v>36</v>
      </c>
      <c r="B43" s="85"/>
      <c r="C43" s="20">
        <f>C42+1</f>
        <v>3</v>
      </c>
      <c r="D43" s="21" t="s">
        <v>359</v>
      </c>
      <c r="E43" s="21" t="s">
        <v>165</v>
      </c>
      <c r="F43" s="21" t="s">
        <v>17</v>
      </c>
      <c r="G43" s="21" t="s">
        <v>166</v>
      </c>
      <c r="H43" s="21" t="s">
        <v>169</v>
      </c>
      <c r="I43" s="21" t="s">
        <v>427</v>
      </c>
      <c r="J43" s="21" t="s">
        <v>18</v>
      </c>
      <c r="K43" s="21" t="s">
        <v>17</v>
      </c>
      <c r="L43" s="21" t="s">
        <v>99</v>
      </c>
      <c r="M43" s="28" t="s">
        <v>603</v>
      </c>
      <c r="N43" s="40" t="s">
        <v>172</v>
      </c>
      <c r="O43" s="41">
        <v>3</v>
      </c>
      <c r="P43" s="37" t="s">
        <v>54</v>
      </c>
      <c r="Q43" s="41">
        <v>5968</v>
      </c>
      <c r="R43" s="41">
        <v>0</v>
      </c>
      <c r="S43" s="41">
        <v>0</v>
      </c>
      <c r="T43" s="54">
        <f t="shared" si="18"/>
        <v>5968</v>
      </c>
      <c r="U43" s="36">
        <v>1</v>
      </c>
      <c r="V43" s="9">
        <v>12</v>
      </c>
      <c r="W43" s="11" t="str">
        <f t="shared" si="19"/>
        <v>0,0000</v>
      </c>
      <c r="X43" s="12">
        <f t="shared" si="20"/>
        <v>0</v>
      </c>
      <c r="Y43" s="52">
        <v>3.8</v>
      </c>
      <c r="Z43" s="12">
        <f t="shared" si="0"/>
        <v>45.599999999999994</v>
      </c>
      <c r="AA43" s="52">
        <v>0.08</v>
      </c>
      <c r="AB43" s="12">
        <f t="shared" si="25"/>
        <v>2.88</v>
      </c>
      <c r="AC43" s="52">
        <v>4.6100000000000003</v>
      </c>
      <c r="AD43" s="12">
        <f t="shared" si="2"/>
        <v>165.96000000000004</v>
      </c>
      <c r="AE43" s="52">
        <v>0</v>
      </c>
      <c r="AF43" s="12">
        <f t="shared" si="3"/>
        <v>0</v>
      </c>
      <c r="AG43" s="53">
        <f t="shared" si="4"/>
        <v>1.58E-3</v>
      </c>
      <c r="AH43" s="12">
        <f t="shared" si="5"/>
        <v>9.4294399999999996</v>
      </c>
      <c r="AI43" s="53">
        <v>1.2999999999999999E-2</v>
      </c>
      <c r="AJ43" s="12">
        <f t="shared" si="6"/>
        <v>77.584000000000003</v>
      </c>
      <c r="AK43" s="53">
        <v>0.25090000000000001</v>
      </c>
      <c r="AL43" s="12">
        <f t="shared" si="7"/>
        <v>1497.3712</v>
      </c>
      <c r="AM43" s="13"/>
      <c r="AN43" s="12">
        <f t="shared" si="8"/>
        <v>0</v>
      </c>
      <c r="AO43" s="13"/>
      <c r="AP43" s="12">
        <f t="shared" si="9"/>
        <v>0</v>
      </c>
      <c r="AQ43" s="15">
        <f t="shared" si="10"/>
        <v>0</v>
      </c>
      <c r="AR43" s="15">
        <f t="shared" si="11"/>
        <v>0</v>
      </c>
      <c r="AS43" s="15">
        <f t="shared" si="12"/>
        <v>0</v>
      </c>
      <c r="AT43" s="15">
        <f t="shared" si="13"/>
        <v>1798.8246400000003</v>
      </c>
      <c r="AU43" s="15">
        <f t="shared" si="14"/>
        <v>413.72966720000011</v>
      </c>
      <c r="AV43" s="15">
        <f t="shared" si="15"/>
        <v>2212.5543072000005</v>
      </c>
      <c r="AW43" s="15">
        <f t="shared" si="16"/>
        <v>1798.8246400000003</v>
      </c>
      <c r="AX43" s="15">
        <f t="shared" si="16"/>
        <v>413.72966720000011</v>
      </c>
      <c r="AY43" s="15">
        <f t="shared" si="16"/>
        <v>2212.5543072000005</v>
      </c>
      <c r="AZ43" s="85"/>
      <c r="BA43" s="85"/>
      <c r="BB43" s="85"/>
      <c r="BC43" s="85"/>
    </row>
    <row r="44" spans="1:55" s="2" customFormat="1" ht="12.75" customHeight="1" x14ac:dyDescent="0.25">
      <c r="A44" s="20">
        <f t="shared" si="17"/>
        <v>37</v>
      </c>
      <c r="B44" s="83">
        <v>12</v>
      </c>
      <c r="C44" s="20">
        <v>1</v>
      </c>
      <c r="D44" s="21" t="s">
        <v>75</v>
      </c>
      <c r="E44" s="21" t="s">
        <v>28</v>
      </c>
      <c r="F44" s="21" t="s">
        <v>17</v>
      </c>
      <c r="G44" s="21" t="s">
        <v>115</v>
      </c>
      <c r="H44" s="21" t="s">
        <v>116</v>
      </c>
      <c r="I44" s="21"/>
      <c r="J44" s="21"/>
      <c r="K44" s="21"/>
      <c r="L44" s="21"/>
      <c r="M44" s="28" t="s">
        <v>604</v>
      </c>
      <c r="N44" s="40" t="s">
        <v>360</v>
      </c>
      <c r="O44" s="41">
        <v>600</v>
      </c>
      <c r="P44" s="37" t="s">
        <v>76</v>
      </c>
      <c r="Q44" s="41">
        <v>173660</v>
      </c>
      <c r="R44" s="41">
        <v>149621</v>
      </c>
      <c r="S44" s="41">
        <v>743132</v>
      </c>
      <c r="T44" s="54">
        <f t="shared" si="18"/>
        <v>1066413</v>
      </c>
      <c r="U44" s="36">
        <v>1</v>
      </c>
      <c r="V44" s="9">
        <v>12</v>
      </c>
      <c r="W44" s="11" t="str">
        <f t="shared" si="19"/>
        <v>0,0000</v>
      </c>
      <c r="X44" s="12">
        <f t="shared" si="20"/>
        <v>0</v>
      </c>
      <c r="Y44" s="52">
        <v>10</v>
      </c>
      <c r="Z44" s="12">
        <f t="shared" si="0"/>
        <v>120</v>
      </c>
      <c r="AA44" s="52">
        <v>0.19</v>
      </c>
      <c r="AB44" s="12">
        <f t="shared" si="25"/>
        <v>1368.0000000000002</v>
      </c>
      <c r="AC44" s="52">
        <v>14.45</v>
      </c>
      <c r="AD44" s="12">
        <f t="shared" si="2"/>
        <v>104039.99999999999</v>
      </c>
      <c r="AE44" s="52">
        <v>0</v>
      </c>
      <c r="AF44" s="12">
        <f t="shared" si="3"/>
        <v>0</v>
      </c>
      <c r="AG44" s="53">
        <f t="shared" si="4"/>
        <v>1.58E-3</v>
      </c>
      <c r="AH44" s="12">
        <f t="shared" si="5"/>
        <v>1684.93254</v>
      </c>
      <c r="AI44" s="53">
        <v>1.2999999999999999E-2</v>
      </c>
      <c r="AJ44" s="12">
        <f t="shared" si="6"/>
        <v>13863.368999999999</v>
      </c>
      <c r="AK44" s="53">
        <v>5.2359999999999997E-2</v>
      </c>
      <c r="AL44" s="12">
        <f t="shared" si="7"/>
        <v>9092.8375999999989</v>
      </c>
      <c r="AM44" s="53">
        <v>6.4030000000000004E-2</v>
      </c>
      <c r="AN44" s="12">
        <f t="shared" si="8"/>
        <v>9580.2326300000004</v>
      </c>
      <c r="AO44" s="53">
        <v>2.3810000000000001E-2</v>
      </c>
      <c r="AP44" s="12">
        <f t="shared" si="9"/>
        <v>17693.97292</v>
      </c>
      <c r="AQ44" s="15">
        <f t="shared" si="10"/>
        <v>0</v>
      </c>
      <c r="AR44" s="15">
        <f t="shared" si="11"/>
        <v>0</v>
      </c>
      <c r="AS44" s="15">
        <f t="shared" si="12"/>
        <v>0</v>
      </c>
      <c r="AT44" s="15">
        <f t="shared" si="13"/>
        <v>157443.34469</v>
      </c>
      <c r="AU44" s="15">
        <f t="shared" si="14"/>
        <v>36211.969278700002</v>
      </c>
      <c r="AV44" s="15">
        <f t="shared" si="15"/>
        <v>193655.31396870001</v>
      </c>
      <c r="AW44" s="15">
        <f t="shared" si="16"/>
        <v>157443.34469</v>
      </c>
      <c r="AX44" s="15">
        <f t="shared" si="16"/>
        <v>36211.969278700002</v>
      </c>
      <c r="AY44" s="15">
        <f t="shared" si="16"/>
        <v>193655.31396870001</v>
      </c>
      <c r="AZ44" s="83">
        <v>12</v>
      </c>
      <c r="BA44" s="86">
        <f>SUM(AW44:AW45)</f>
        <v>157563.34469</v>
      </c>
      <c r="BB44" s="86">
        <f>BA44*0.23</f>
        <v>36239.569278700001</v>
      </c>
      <c r="BC44" s="86">
        <f>SUM(BA44:BB45)</f>
        <v>193802.91396869998</v>
      </c>
    </row>
    <row r="45" spans="1:55" s="2" customFormat="1" ht="12.75" customHeight="1" x14ac:dyDescent="0.25">
      <c r="A45" s="20">
        <f t="shared" si="17"/>
        <v>38</v>
      </c>
      <c r="B45" s="85"/>
      <c r="C45" s="20">
        <f>C44+1</f>
        <v>2</v>
      </c>
      <c r="D45" s="21" t="s">
        <v>75</v>
      </c>
      <c r="E45" s="21" t="s">
        <v>28</v>
      </c>
      <c r="F45" s="21" t="s">
        <v>17</v>
      </c>
      <c r="G45" s="21" t="s">
        <v>115</v>
      </c>
      <c r="H45" s="21" t="s">
        <v>116</v>
      </c>
      <c r="I45" s="21"/>
      <c r="J45" s="21"/>
      <c r="K45" s="21"/>
      <c r="L45" s="21"/>
      <c r="M45" s="28" t="s">
        <v>361</v>
      </c>
      <c r="N45" s="40" t="s">
        <v>362</v>
      </c>
      <c r="O45" s="41">
        <v>0</v>
      </c>
      <c r="P45" s="37" t="s">
        <v>361</v>
      </c>
      <c r="Q45" s="41">
        <v>0</v>
      </c>
      <c r="R45" s="41">
        <v>0</v>
      </c>
      <c r="S45" s="41">
        <v>0</v>
      </c>
      <c r="T45" s="54">
        <f t="shared" si="18"/>
        <v>0</v>
      </c>
      <c r="U45" s="36">
        <v>1</v>
      </c>
      <c r="V45" s="9">
        <v>12</v>
      </c>
      <c r="W45" s="11" t="str">
        <f t="shared" si="19"/>
        <v>0,0000</v>
      </c>
      <c r="X45" s="12">
        <f t="shared" si="20"/>
        <v>0</v>
      </c>
      <c r="Y45" s="52">
        <v>10</v>
      </c>
      <c r="Z45" s="12">
        <f t="shared" si="0"/>
        <v>120</v>
      </c>
      <c r="AA45" s="52">
        <v>0.19</v>
      </c>
      <c r="AB45" s="12">
        <f t="shared" si="25"/>
        <v>0</v>
      </c>
      <c r="AC45" s="52">
        <v>14.45</v>
      </c>
      <c r="AD45" s="12">
        <f t="shared" si="2"/>
        <v>0</v>
      </c>
      <c r="AE45" s="52">
        <v>0</v>
      </c>
      <c r="AF45" s="12">
        <f t="shared" si="3"/>
        <v>0</v>
      </c>
      <c r="AG45" s="53">
        <f t="shared" si="4"/>
        <v>1.58E-3</v>
      </c>
      <c r="AH45" s="12">
        <f t="shared" si="5"/>
        <v>0</v>
      </c>
      <c r="AI45" s="53">
        <v>1.2999999999999999E-2</v>
      </c>
      <c r="AJ45" s="12">
        <f t="shared" si="6"/>
        <v>0</v>
      </c>
      <c r="AK45" s="53">
        <v>5.2359999999999997E-2</v>
      </c>
      <c r="AL45" s="12">
        <f t="shared" si="7"/>
        <v>0</v>
      </c>
      <c r="AM45" s="53">
        <v>6.4030000000000004E-2</v>
      </c>
      <c r="AN45" s="12">
        <f t="shared" si="8"/>
        <v>0</v>
      </c>
      <c r="AO45" s="53">
        <v>2.3810000000000001E-2</v>
      </c>
      <c r="AP45" s="12">
        <f t="shared" si="9"/>
        <v>0</v>
      </c>
      <c r="AQ45" s="15">
        <f t="shared" si="10"/>
        <v>0</v>
      </c>
      <c r="AR45" s="15">
        <f t="shared" si="11"/>
        <v>0</v>
      </c>
      <c r="AS45" s="15">
        <f t="shared" si="12"/>
        <v>0</v>
      </c>
      <c r="AT45" s="15">
        <f t="shared" si="13"/>
        <v>120</v>
      </c>
      <c r="AU45" s="15">
        <f t="shared" si="14"/>
        <v>27.6</v>
      </c>
      <c r="AV45" s="15">
        <f t="shared" si="15"/>
        <v>147.6</v>
      </c>
      <c r="AW45" s="15">
        <f t="shared" si="16"/>
        <v>120</v>
      </c>
      <c r="AX45" s="15">
        <f t="shared" si="16"/>
        <v>27.6</v>
      </c>
      <c r="AY45" s="15">
        <f t="shared" si="16"/>
        <v>147.6</v>
      </c>
      <c r="AZ45" s="85"/>
      <c r="BA45" s="85"/>
      <c r="BB45" s="85"/>
      <c r="BC45" s="85"/>
    </row>
    <row r="46" spans="1:55" s="2" customFormat="1" ht="12.75" customHeight="1" x14ac:dyDescent="0.25">
      <c r="A46" s="20">
        <f t="shared" si="17"/>
        <v>39</v>
      </c>
      <c r="B46" s="83">
        <v>13</v>
      </c>
      <c r="C46" s="20">
        <v>1</v>
      </c>
      <c r="D46" s="21" t="s">
        <v>308</v>
      </c>
      <c r="E46" s="21" t="s">
        <v>309</v>
      </c>
      <c r="F46" s="21" t="s">
        <v>363</v>
      </c>
      <c r="G46" s="21" t="s">
        <v>364</v>
      </c>
      <c r="H46" s="21" t="s">
        <v>117</v>
      </c>
      <c r="I46" s="21"/>
      <c r="J46" s="21"/>
      <c r="K46" s="21"/>
      <c r="L46" s="21"/>
      <c r="M46" s="28" t="s">
        <v>605</v>
      </c>
      <c r="N46" s="40" t="s">
        <v>606</v>
      </c>
      <c r="O46" s="41">
        <v>8</v>
      </c>
      <c r="P46" s="37" t="s">
        <v>54</v>
      </c>
      <c r="Q46" s="41">
        <v>3091</v>
      </c>
      <c r="R46" s="41">
        <v>0</v>
      </c>
      <c r="S46" s="41">
        <v>0</v>
      </c>
      <c r="T46" s="54">
        <f t="shared" si="18"/>
        <v>3091</v>
      </c>
      <c r="U46" s="36">
        <v>1</v>
      </c>
      <c r="V46" s="9">
        <v>12</v>
      </c>
      <c r="W46" s="11" t="str">
        <f t="shared" si="19"/>
        <v>0,0000</v>
      </c>
      <c r="X46" s="12">
        <f t="shared" si="20"/>
        <v>0</v>
      </c>
      <c r="Y46" s="52">
        <v>3.8</v>
      </c>
      <c r="Z46" s="12">
        <f t="shared" si="0"/>
        <v>45.599999999999994</v>
      </c>
      <c r="AA46" s="52">
        <v>0.08</v>
      </c>
      <c r="AB46" s="12">
        <f t="shared" si="25"/>
        <v>7.68</v>
      </c>
      <c r="AC46" s="52">
        <v>4.6100000000000003</v>
      </c>
      <c r="AD46" s="12">
        <f t="shared" si="2"/>
        <v>442.56000000000006</v>
      </c>
      <c r="AE46" s="52">
        <v>0</v>
      </c>
      <c r="AF46" s="12">
        <f t="shared" si="3"/>
        <v>0</v>
      </c>
      <c r="AG46" s="53">
        <f t="shared" si="4"/>
        <v>1.58E-3</v>
      </c>
      <c r="AH46" s="12">
        <f t="shared" si="5"/>
        <v>4.8837799999999998</v>
      </c>
      <c r="AI46" s="53">
        <v>1.2999999999999999E-2</v>
      </c>
      <c r="AJ46" s="12">
        <f t="shared" si="6"/>
        <v>40.183</v>
      </c>
      <c r="AK46" s="53">
        <v>0.25090000000000001</v>
      </c>
      <c r="AL46" s="12">
        <f t="shared" si="7"/>
        <v>775.53190000000006</v>
      </c>
      <c r="AM46" s="13"/>
      <c r="AN46" s="12">
        <f t="shared" si="8"/>
        <v>0</v>
      </c>
      <c r="AO46" s="13"/>
      <c r="AP46" s="12">
        <f t="shared" si="9"/>
        <v>0</v>
      </c>
      <c r="AQ46" s="15">
        <f t="shared" si="10"/>
        <v>0</v>
      </c>
      <c r="AR46" s="15">
        <f t="shared" si="11"/>
        <v>0</v>
      </c>
      <c r="AS46" s="15">
        <f t="shared" si="12"/>
        <v>0</v>
      </c>
      <c r="AT46" s="15">
        <f t="shared" si="13"/>
        <v>1316.43868</v>
      </c>
      <c r="AU46" s="15">
        <f t="shared" si="14"/>
        <v>302.78089640000002</v>
      </c>
      <c r="AV46" s="15">
        <f t="shared" si="15"/>
        <v>1619.2195764000001</v>
      </c>
      <c r="AW46" s="15">
        <f t="shared" si="16"/>
        <v>1316.43868</v>
      </c>
      <c r="AX46" s="15">
        <f t="shared" si="16"/>
        <v>302.78089640000002</v>
      </c>
      <c r="AY46" s="15">
        <f t="shared" si="16"/>
        <v>1619.2195764000001</v>
      </c>
      <c r="AZ46" s="83">
        <v>13</v>
      </c>
      <c r="BA46" s="86">
        <f>SUM(AW46:AW54)</f>
        <v>89584.92233999999</v>
      </c>
      <c r="BB46" s="86">
        <f>BA46*0.23</f>
        <v>20604.5321382</v>
      </c>
      <c r="BC46" s="86">
        <f>SUM(BA46:BB54)</f>
        <v>110189.45447819999</v>
      </c>
    </row>
    <row r="47" spans="1:55" s="2" customFormat="1" ht="12.75" customHeight="1" x14ac:dyDescent="0.25">
      <c r="A47" s="20">
        <f t="shared" si="17"/>
        <v>40</v>
      </c>
      <c r="B47" s="84"/>
      <c r="C47" s="20">
        <f t="shared" ref="C47:C54" si="30">C46+1</f>
        <v>2</v>
      </c>
      <c r="D47" s="21" t="s">
        <v>308</v>
      </c>
      <c r="E47" s="21" t="s">
        <v>309</v>
      </c>
      <c r="F47" s="21" t="s">
        <v>363</v>
      </c>
      <c r="G47" s="21" t="s">
        <v>364</v>
      </c>
      <c r="H47" s="21" t="s">
        <v>117</v>
      </c>
      <c r="I47" s="21"/>
      <c r="J47" s="21"/>
      <c r="K47" s="21"/>
      <c r="L47" s="21"/>
      <c r="M47" s="28" t="s">
        <v>607</v>
      </c>
      <c r="N47" s="40" t="s">
        <v>608</v>
      </c>
      <c r="O47" s="41">
        <v>7</v>
      </c>
      <c r="P47" s="37" t="s">
        <v>54</v>
      </c>
      <c r="Q47" s="41">
        <v>633</v>
      </c>
      <c r="R47" s="41">
        <v>0</v>
      </c>
      <c r="S47" s="41">
        <v>0</v>
      </c>
      <c r="T47" s="54">
        <f t="shared" si="18"/>
        <v>633</v>
      </c>
      <c r="U47" s="36">
        <v>1</v>
      </c>
      <c r="V47" s="9">
        <v>12</v>
      </c>
      <c r="W47" s="11" t="str">
        <f t="shared" si="19"/>
        <v>0,0000</v>
      </c>
      <c r="X47" s="12">
        <f t="shared" si="20"/>
        <v>0</v>
      </c>
      <c r="Y47" s="52">
        <v>3.8</v>
      </c>
      <c r="Z47" s="12">
        <f t="shared" si="0"/>
        <v>45.599999999999994</v>
      </c>
      <c r="AA47" s="52">
        <v>0.08</v>
      </c>
      <c r="AB47" s="12">
        <f t="shared" si="25"/>
        <v>6.72</v>
      </c>
      <c r="AC47" s="52">
        <v>4.6100000000000003</v>
      </c>
      <c r="AD47" s="12">
        <f t="shared" si="2"/>
        <v>387.24000000000007</v>
      </c>
      <c r="AE47" s="52">
        <v>0</v>
      </c>
      <c r="AF47" s="12">
        <f t="shared" si="3"/>
        <v>0</v>
      </c>
      <c r="AG47" s="53">
        <f t="shared" si="4"/>
        <v>1.58E-3</v>
      </c>
      <c r="AH47" s="12">
        <f t="shared" si="5"/>
        <v>1.00014</v>
      </c>
      <c r="AI47" s="53">
        <v>1.2999999999999999E-2</v>
      </c>
      <c r="AJ47" s="12">
        <f t="shared" si="6"/>
        <v>8.2289999999999992</v>
      </c>
      <c r="AK47" s="53">
        <v>0.25090000000000001</v>
      </c>
      <c r="AL47" s="12">
        <f t="shared" si="7"/>
        <v>158.81970000000001</v>
      </c>
      <c r="AM47" s="13"/>
      <c r="AN47" s="12">
        <f t="shared" si="8"/>
        <v>0</v>
      </c>
      <c r="AO47" s="13"/>
      <c r="AP47" s="12">
        <f t="shared" si="9"/>
        <v>0</v>
      </c>
      <c r="AQ47" s="15">
        <f t="shared" si="10"/>
        <v>0</v>
      </c>
      <c r="AR47" s="15">
        <f t="shared" si="11"/>
        <v>0</v>
      </c>
      <c r="AS47" s="15">
        <f t="shared" si="12"/>
        <v>0</v>
      </c>
      <c r="AT47" s="15">
        <f t="shared" si="13"/>
        <v>607.6088400000001</v>
      </c>
      <c r="AU47" s="15">
        <f t="shared" si="14"/>
        <v>139.75003320000002</v>
      </c>
      <c r="AV47" s="15">
        <f t="shared" si="15"/>
        <v>747.35887320000006</v>
      </c>
      <c r="AW47" s="15">
        <f t="shared" si="16"/>
        <v>607.6088400000001</v>
      </c>
      <c r="AX47" s="15">
        <f t="shared" si="16"/>
        <v>139.75003320000002</v>
      </c>
      <c r="AY47" s="15">
        <f t="shared" si="16"/>
        <v>747.35887320000006</v>
      </c>
      <c r="AZ47" s="84"/>
      <c r="BA47" s="84"/>
      <c r="BB47" s="84"/>
      <c r="BC47" s="84"/>
    </row>
    <row r="48" spans="1:55" s="2" customFormat="1" ht="12.75" customHeight="1" x14ac:dyDescent="0.25">
      <c r="A48" s="20">
        <f t="shared" si="17"/>
        <v>41</v>
      </c>
      <c r="B48" s="84"/>
      <c r="C48" s="20">
        <f t="shared" si="30"/>
        <v>3</v>
      </c>
      <c r="D48" s="21" t="s">
        <v>308</v>
      </c>
      <c r="E48" s="21" t="s">
        <v>309</v>
      </c>
      <c r="F48" s="21" t="s">
        <v>363</v>
      </c>
      <c r="G48" s="21" t="s">
        <v>364</v>
      </c>
      <c r="H48" s="21" t="s">
        <v>117</v>
      </c>
      <c r="I48" s="21"/>
      <c r="J48" s="21"/>
      <c r="K48" s="21"/>
      <c r="L48" s="21"/>
      <c r="M48" s="28" t="s">
        <v>609</v>
      </c>
      <c r="N48" s="40" t="s">
        <v>610</v>
      </c>
      <c r="O48" s="41">
        <v>5</v>
      </c>
      <c r="P48" s="37" t="s">
        <v>54</v>
      </c>
      <c r="Q48" s="41">
        <v>423</v>
      </c>
      <c r="R48" s="41">
        <v>0</v>
      </c>
      <c r="S48" s="41">
        <v>0</v>
      </c>
      <c r="T48" s="54">
        <f t="shared" si="18"/>
        <v>423</v>
      </c>
      <c r="U48" s="36">
        <v>1</v>
      </c>
      <c r="V48" s="9">
        <v>12</v>
      </c>
      <c r="W48" s="11" t="str">
        <f t="shared" si="19"/>
        <v>0,0000</v>
      </c>
      <c r="X48" s="12">
        <f t="shared" si="20"/>
        <v>0</v>
      </c>
      <c r="Y48" s="52">
        <v>3.8</v>
      </c>
      <c r="Z48" s="12">
        <f t="shared" si="0"/>
        <v>45.599999999999994</v>
      </c>
      <c r="AA48" s="52">
        <v>0.08</v>
      </c>
      <c r="AB48" s="12">
        <f t="shared" si="25"/>
        <v>4.8</v>
      </c>
      <c r="AC48" s="52">
        <v>4.6100000000000003</v>
      </c>
      <c r="AD48" s="12">
        <f t="shared" si="2"/>
        <v>276.60000000000002</v>
      </c>
      <c r="AE48" s="52">
        <v>0</v>
      </c>
      <c r="AF48" s="12">
        <f t="shared" si="3"/>
        <v>0</v>
      </c>
      <c r="AG48" s="53">
        <f t="shared" si="4"/>
        <v>1.58E-3</v>
      </c>
      <c r="AH48" s="12">
        <f t="shared" si="5"/>
        <v>0.66834000000000005</v>
      </c>
      <c r="AI48" s="53">
        <v>1.2999999999999999E-2</v>
      </c>
      <c r="AJ48" s="12">
        <f t="shared" si="6"/>
        <v>5.4989999999999997</v>
      </c>
      <c r="AK48" s="53">
        <v>0.25090000000000001</v>
      </c>
      <c r="AL48" s="12">
        <f t="shared" si="7"/>
        <v>106.1307</v>
      </c>
      <c r="AM48" s="13"/>
      <c r="AN48" s="12">
        <f t="shared" si="8"/>
        <v>0</v>
      </c>
      <c r="AO48" s="13"/>
      <c r="AP48" s="12">
        <f t="shared" si="9"/>
        <v>0</v>
      </c>
      <c r="AQ48" s="15">
        <f t="shared" si="10"/>
        <v>0</v>
      </c>
      <c r="AR48" s="15">
        <f t="shared" si="11"/>
        <v>0</v>
      </c>
      <c r="AS48" s="15">
        <f t="shared" si="12"/>
        <v>0</v>
      </c>
      <c r="AT48" s="15">
        <f t="shared" si="13"/>
        <v>439.29804000000001</v>
      </c>
      <c r="AU48" s="15">
        <f t="shared" si="14"/>
        <v>101.03854920000001</v>
      </c>
      <c r="AV48" s="15">
        <f t="shared" si="15"/>
        <v>540.33658920000005</v>
      </c>
      <c r="AW48" s="15">
        <f t="shared" si="16"/>
        <v>439.29804000000001</v>
      </c>
      <c r="AX48" s="15">
        <f t="shared" si="16"/>
        <v>101.03854920000001</v>
      </c>
      <c r="AY48" s="15">
        <f t="shared" si="16"/>
        <v>540.33658920000005</v>
      </c>
      <c r="AZ48" s="84"/>
      <c r="BA48" s="84"/>
      <c r="BB48" s="84"/>
      <c r="BC48" s="84"/>
    </row>
    <row r="49" spans="1:55" s="2" customFormat="1" ht="12.75" customHeight="1" x14ac:dyDescent="0.25">
      <c r="A49" s="20">
        <f t="shared" si="17"/>
        <v>42</v>
      </c>
      <c r="B49" s="84"/>
      <c r="C49" s="20">
        <f t="shared" si="30"/>
        <v>4</v>
      </c>
      <c r="D49" s="21" t="s">
        <v>308</v>
      </c>
      <c r="E49" s="21" t="s">
        <v>309</v>
      </c>
      <c r="F49" s="21" t="s">
        <v>363</v>
      </c>
      <c r="G49" s="21" t="s">
        <v>364</v>
      </c>
      <c r="H49" s="21" t="s">
        <v>117</v>
      </c>
      <c r="I49" s="21"/>
      <c r="J49" s="21"/>
      <c r="K49" s="21"/>
      <c r="L49" s="21"/>
      <c r="M49" s="28" t="s">
        <v>613</v>
      </c>
      <c r="N49" s="40" t="s">
        <v>614</v>
      </c>
      <c r="O49" s="41">
        <v>80</v>
      </c>
      <c r="P49" s="37" t="s">
        <v>54</v>
      </c>
      <c r="Q49" s="41">
        <v>92628</v>
      </c>
      <c r="R49" s="41">
        <v>0</v>
      </c>
      <c r="S49" s="41">
        <v>0</v>
      </c>
      <c r="T49" s="54">
        <f t="shared" si="18"/>
        <v>92628</v>
      </c>
      <c r="U49" s="36">
        <v>1</v>
      </c>
      <c r="V49" s="9">
        <v>12</v>
      </c>
      <c r="W49" s="11" t="str">
        <f t="shared" si="19"/>
        <v>0,0000</v>
      </c>
      <c r="X49" s="12">
        <f t="shared" si="20"/>
        <v>0</v>
      </c>
      <c r="Y49" s="52">
        <v>3.8</v>
      </c>
      <c r="Z49" s="12">
        <f t="shared" si="0"/>
        <v>45.599999999999994</v>
      </c>
      <c r="AA49" s="52">
        <v>0.08</v>
      </c>
      <c r="AB49" s="12">
        <f t="shared" si="25"/>
        <v>76.8</v>
      </c>
      <c r="AC49" s="52">
        <v>4.6100000000000003</v>
      </c>
      <c r="AD49" s="12">
        <f t="shared" si="2"/>
        <v>4425.6000000000004</v>
      </c>
      <c r="AE49" s="52">
        <v>0</v>
      </c>
      <c r="AF49" s="12">
        <f t="shared" si="3"/>
        <v>0</v>
      </c>
      <c r="AG49" s="53">
        <f t="shared" si="4"/>
        <v>1.58E-3</v>
      </c>
      <c r="AH49" s="12">
        <f t="shared" si="5"/>
        <v>146.35223999999999</v>
      </c>
      <c r="AI49" s="53">
        <v>1.2999999999999999E-2</v>
      </c>
      <c r="AJ49" s="12">
        <f t="shared" si="6"/>
        <v>1204.164</v>
      </c>
      <c r="AK49" s="53">
        <v>0.25090000000000001</v>
      </c>
      <c r="AL49" s="12">
        <f t="shared" si="7"/>
        <v>23240.3652</v>
      </c>
      <c r="AM49" s="13"/>
      <c r="AN49" s="12">
        <f t="shared" si="8"/>
        <v>0</v>
      </c>
      <c r="AO49" s="13"/>
      <c r="AP49" s="12">
        <f t="shared" si="9"/>
        <v>0</v>
      </c>
      <c r="AQ49" s="15">
        <f t="shared" si="10"/>
        <v>0</v>
      </c>
      <c r="AR49" s="15">
        <f t="shared" si="11"/>
        <v>0</v>
      </c>
      <c r="AS49" s="15">
        <f t="shared" si="12"/>
        <v>0</v>
      </c>
      <c r="AT49" s="15">
        <f t="shared" si="13"/>
        <v>29138.881440000001</v>
      </c>
      <c r="AU49" s="15">
        <f t="shared" si="14"/>
        <v>6701.9427312000007</v>
      </c>
      <c r="AV49" s="15">
        <f t="shared" si="15"/>
        <v>35840.824171200002</v>
      </c>
      <c r="AW49" s="15">
        <f t="shared" si="16"/>
        <v>29138.881440000001</v>
      </c>
      <c r="AX49" s="15">
        <f t="shared" si="16"/>
        <v>6701.9427312000007</v>
      </c>
      <c r="AY49" s="15">
        <f t="shared" si="16"/>
        <v>35840.824171200002</v>
      </c>
      <c r="AZ49" s="84"/>
      <c r="BA49" s="84"/>
      <c r="BB49" s="84"/>
      <c r="BC49" s="84"/>
    </row>
    <row r="50" spans="1:55" s="2" customFormat="1" ht="12.75" customHeight="1" x14ac:dyDescent="0.25">
      <c r="A50" s="20">
        <f t="shared" si="17"/>
        <v>43</v>
      </c>
      <c r="B50" s="84"/>
      <c r="C50" s="20">
        <f t="shared" si="30"/>
        <v>5</v>
      </c>
      <c r="D50" s="21" t="s">
        <v>308</v>
      </c>
      <c r="E50" s="21" t="s">
        <v>309</v>
      </c>
      <c r="F50" s="21" t="s">
        <v>363</v>
      </c>
      <c r="G50" s="21" t="s">
        <v>364</v>
      </c>
      <c r="H50" s="21" t="s">
        <v>117</v>
      </c>
      <c r="I50" s="21"/>
      <c r="J50" s="21"/>
      <c r="K50" s="21"/>
      <c r="L50" s="21"/>
      <c r="M50" s="28" t="s">
        <v>615</v>
      </c>
      <c r="N50" s="40" t="s">
        <v>616</v>
      </c>
      <c r="O50" s="41">
        <v>23</v>
      </c>
      <c r="P50" s="37" t="s">
        <v>54</v>
      </c>
      <c r="Q50" s="41">
        <v>1216</v>
      </c>
      <c r="R50" s="41">
        <v>0</v>
      </c>
      <c r="S50" s="41">
        <v>0</v>
      </c>
      <c r="T50" s="54">
        <f t="shared" si="18"/>
        <v>1216</v>
      </c>
      <c r="U50" s="36">
        <v>1</v>
      </c>
      <c r="V50" s="9">
        <v>12</v>
      </c>
      <c r="W50" s="11" t="str">
        <f t="shared" si="19"/>
        <v>0,0000</v>
      </c>
      <c r="X50" s="12">
        <f t="shared" si="20"/>
        <v>0</v>
      </c>
      <c r="Y50" s="52">
        <v>3.8</v>
      </c>
      <c r="Z50" s="12">
        <f t="shared" si="0"/>
        <v>45.599999999999994</v>
      </c>
      <c r="AA50" s="52">
        <v>0.08</v>
      </c>
      <c r="AB50" s="12">
        <f t="shared" si="25"/>
        <v>22.08</v>
      </c>
      <c r="AC50" s="52">
        <v>4.6100000000000003</v>
      </c>
      <c r="AD50" s="12">
        <f t="shared" si="2"/>
        <v>1272.3600000000001</v>
      </c>
      <c r="AE50" s="52">
        <v>0</v>
      </c>
      <c r="AF50" s="12">
        <f t="shared" si="3"/>
        <v>0</v>
      </c>
      <c r="AG50" s="53">
        <f t="shared" si="4"/>
        <v>1.58E-3</v>
      </c>
      <c r="AH50" s="12">
        <f t="shared" si="5"/>
        <v>1.9212800000000001</v>
      </c>
      <c r="AI50" s="53">
        <v>1.2999999999999999E-2</v>
      </c>
      <c r="AJ50" s="12">
        <f t="shared" si="6"/>
        <v>15.808</v>
      </c>
      <c r="AK50" s="53">
        <v>0.25090000000000001</v>
      </c>
      <c r="AL50" s="12">
        <f t="shared" si="7"/>
        <v>305.09440000000001</v>
      </c>
      <c r="AM50" s="13"/>
      <c r="AN50" s="12">
        <f t="shared" si="8"/>
        <v>0</v>
      </c>
      <c r="AO50" s="13"/>
      <c r="AP50" s="12">
        <f t="shared" si="9"/>
        <v>0</v>
      </c>
      <c r="AQ50" s="15">
        <f t="shared" si="10"/>
        <v>0</v>
      </c>
      <c r="AR50" s="15">
        <f t="shared" si="11"/>
        <v>0</v>
      </c>
      <c r="AS50" s="15">
        <f t="shared" si="12"/>
        <v>0</v>
      </c>
      <c r="AT50" s="15">
        <f t="shared" si="13"/>
        <v>1662.8636799999999</v>
      </c>
      <c r="AU50" s="15">
        <f t="shared" si="14"/>
        <v>382.45864640000002</v>
      </c>
      <c r="AV50" s="15">
        <f t="shared" si="15"/>
        <v>2045.3223263999998</v>
      </c>
      <c r="AW50" s="15">
        <f t="shared" si="16"/>
        <v>1662.8636799999999</v>
      </c>
      <c r="AX50" s="15">
        <f t="shared" si="16"/>
        <v>382.45864640000002</v>
      </c>
      <c r="AY50" s="15">
        <f t="shared" si="16"/>
        <v>2045.3223263999998</v>
      </c>
      <c r="AZ50" s="84"/>
      <c r="BA50" s="84"/>
      <c r="BB50" s="84"/>
      <c r="BC50" s="84"/>
    </row>
    <row r="51" spans="1:55" s="2" customFormat="1" ht="12.75" customHeight="1" x14ac:dyDescent="0.25">
      <c r="A51" s="20">
        <f t="shared" si="17"/>
        <v>44</v>
      </c>
      <c r="B51" s="84"/>
      <c r="C51" s="20">
        <f t="shared" si="30"/>
        <v>6</v>
      </c>
      <c r="D51" s="21" t="s">
        <v>308</v>
      </c>
      <c r="E51" s="21" t="s">
        <v>309</v>
      </c>
      <c r="F51" s="21" t="s">
        <v>363</v>
      </c>
      <c r="G51" s="21" t="s">
        <v>364</v>
      </c>
      <c r="H51" s="21" t="s">
        <v>117</v>
      </c>
      <c r="I51" s="21"/>
      <c r="J51" s="21"/>
      <c r="K51" s="21"/>
      <c r="L51" s="21"/>
      <c r="M51" s="28" t="s">
        <v>619</v>
      </c>
      <c r="N51" s="40" t="s">
        <v>620</v>
      </c>
      <c r="O51" s="41">
        <v>33</v>
      </c>
      <c r="P51" s="37" t="s">
        <v>54</v>
      </c>
      <c r="Q51" s="41">
        <v>1800</v>
      </c>
      <c r="R51" s="41">
        <v>0</v>
      </c>
      <c r="S51" s="41">
        <v>0</v>
      </c>
      <c r="T51" s="54">
        <f t="shared" si="18"/>
        <v>1800</v>
      </c>
      <c r="U51" s="36">
        <v>1</v>
      </c>
      <c r="V51" s="9">
        <v>12</v>
      </c>
      <c r="W51" s="11" t="str">
        <f t="shared" si="19"/>
        <v>0,0000</v>
      </c>
      <c r="X51" s="12">
        <f t="shared" si="20"/>
        <v>0</v>
      </c>
      <c r="Y51" s="52">
        <v>3.8</v>
      </c>
      <c r="Z51" s="12">
        <f t="shared" si="0"/>
        <v>45.599999999999994</v>
      </c>
      <c r="AA51" s="52">
        <v>0.08</v>
      </c>
      <c r="AB51" s="12">
        <f t="shared" si="25"/>
        <v>31.68</v>
      </c>
      <c r="AC51" s="52">
        <v>4.6100000000000003</v>
      </c>
      <c r="AD51" s="12">
        <f t="shared" si="2"/>
        <v>1825.5600000000002</v>
      </c>
      <c r="AE51" s="52">
        <v>0</v>
      </c>
      <c r="AF51" s="12">
        <f t="shared" si="3"/>
        <v>0</v>
      </c>
      <c r="AG51" s="53">
        <f t="shared" si="4"/>
        <v>1.58E-3</v>
      </c>
      <c r="AH51" s="12">
        <f t="shared" si="5"/>
        <v>2.8439999999999999</v>
      </c>
      <c r="AI51" s="53">
        <v>1.2999999999999999E-2</v>
      </c>
      <c r="AJ51" s="12">
        <f t="shared" si="6"/>
        <v>23.4</v>
      </c>
      <c r="AK51" s="53">
        <v>0.25090000000000001</v>
      </c>
      <c r="AL51" s="12">
        <f t="shared" si="7"/>
        <v>451.62</v>
      </c>
      <c r="AM51" s="13"/>
      <c r="AN51" s="12">
        <f t="shared" si="8"/>
        <v>0</v>
      </c>
      <c r="AO51" s="13"/>
      <c r="AP51" s="12">
        <f t="shared" si="9"/>
        <v>0</v>
      </c>
      <c r="AQ51" s="15">
        <f t="shared" si="10"/>
        <v>0</v>
      </c>
      <c r="AR51" s="15">
        <f t="shared" si="11"/>
        <v>0</v>
      </c>
      <c r="AS51" s="15">
        <f t="shared" si="12"/>
        <v>0</v>
      </c>
      <c r="AT51" s="15">
        <f t="shared" si="13"/>
        <v>2380.7039999999997</v>
      </c>
      <c r="AU51" s="15">
        <f t="shared" si="14"/>
        <v>547.56191999999999</v>
      </c>
      <c r="AV51" s="15">
        <f t="shared" si="15"/>
        <v>2928.2659199999998</v>
      </c>
      <c r="AW51" s="15">
        <f t="shared" si="16"/>
        <v>2380.7039999999997</v>
      </c>
      <c r="AX51" s="15">
        <f t="shared" si="16"/>
        <v>547.56191999999999</v>
      </c>
      <c r="AY51" s="15">
        <f t="shared" si="16"/>
        <v>2928.2659199999998</v>
      </c>
      <c r="AZ51" s="84"/>
      <c r="BA51" s="84"/>
      <c r="BB51" s="84"/>
      <c r="BC51" s="84"/>
    </row>
    <row r="52" spans="1:55" s="2" customFormat="1" ht="12.75" customHeight="1" x14ac:dyDescent="0.25">
      <c r="A52" s="20">
        <f t="shared" si="17"/>
        <v>45</v>
      </c>
      <c r="B52" s="84"/>
      <c r="C52" s="20">
        <f t="shared" si="30"/>
        <v>7</v>
      </c>
      <c r="D52" s="21" t="s">
        <v>308</v>
      </c>
      <c r="E52" s="21" t="s">
        <v>309</v>
      </c>
      <c r="F52" s="21" t="s">
        <v>363</v>
      </c>
      <c r="G52" s="21" t="s">
        <v>364</v>
      </c>
      <c r="H52" s="21" t="s">
        <v>117</v>
      </c>
      <c r="I52" s="21"/>
      <c r="J52" s="21"/>
      <c r="K52" s="21"/>
      <c r="L52" s="21"/>
      <c r="M52" s="28" t="s">
        <v>611</v>
      </c>
      <c r="N52" s="40" t="s">
        <v>612</v>
      </c>
      <c r="O52" s="41">
        <v>26</v>
      </c>
      <c r="P52" s="37" t="s">
        <v>52</v>
      </c>
      <c r="Q52" s="41">
        <v>3108</v>
      </c>
      <c r="R52" s="41">
        <v>9446</v>
      </c>
      <c r="S52" s="41">
        <v>0</v>
      </c>
      <c r="T52" s="54">
        <f t="shared" si="18"/>
        <v>12554</v>
      </c>
      <c r="U52" s="36">
        <v>1</v>
      </c>
      <c r="V52" s="9">
        <v>12</v>
      </c>
      <c r="W52" s="11" t="str">
        <f t="shared" si="19"/>
        <v>0,0000</v>
      </c>
      <c r="X52" s="12">
        <f t="shared" si="20"/>
        <v>0</v>
      </c>
      <c r="Y52" s="52">
        <v>3.8</v>
      </c>
      <c r="Z52" s="12">
        <f t="shared" si="0"/>
        <v>45.599999999999994</v>
      </c>
      <c r="AA52" s="52">
        <v>0.08</v>
      </c>
      <c r="AB52" s="12">
        <f t="shared" si="25"/>
        <v>24.96</v>
      </c>
      <c r="AC52" s="52">
        <v>4.6100000000000003</v>
      </c>
      <c r="AD52" s="12">
        <f t="shared" si="2"/>
        <v>1438.3200000000002</v>
      </c>
      <c r="AE52" s="52">
        <v>0</v>
      </c>
      <c r="AF52" s="12">
        <f t="shared" si="3"/>
        <v>0</v>
      </c>
      <c r="AG52" s="53">
        <f t="shared" si="4"/>
        <v>1.58E-3</v>
      </c>
      <c r="AH52" s="12">
        <f t="shared" si="5"/>
        <v>19.835319999999999</v>
      </c>
      <c r="AI52" s="53">
        <v>1.2999999999999999E-2</v>
      </c>
      <c r="AJ52" s="12">
        <f t="shared" si="6"/>
        <v>163.202</v>
      </c>
      <c r="AK52" s="53">
        <v>0.31380000000000002</v>
      </c>
      <c r="AL52" s="12">
        <f t="shared" si="7"/>
        <v>975.29040000000009</v>
      </c>
      <c r="AM52" s="53">
        <v>9.6600000000000005E-2</v>
      </c>
      <c r="AN52" s="12">
        <f t="shared" si="8"/>
        <v>912.48360000000002</v>
      </c>
      <c r="AO52" s="13"/>
      <c r="AP52" s="12">
        <f t="shared" si="9"/>
        <v>0</v>
      </c>
      <c r="AQ52" s="15">
        <f t="shared" si="10"/>
        <v>0</v>
      </c>
      <c r="AR52" s="15">
        <f t="shared" si="11"/>
        <v>0</v>
      </c>
      <c r="AS52" s="15">
        <f t="shared" si="12"/>
        <v>0</v>
      </c>
      <c r="AT52" s="15">
        <f t="shared" si="13"/>
        <v>3579.6913200000004</v>
      </c>
      <c r="AU52" s="15">
        <f t="shared" si="14"/>
        <v>823.32900360000008</v>
      </c>
      <c r="AV52" s="15">
        <f t="shared" si="15"/>
        <v>4403.0203236000007</v>
      </c>
      <c r="AW52" s="15">
        <f t="shared" si="16"/>
        <v>3579.6913200000004</v>
      </c>
      <c r="AX52" s="15">
        <f t="shared" si="16"/>
        <v>823.32900360000008</v>
      </c>
      <c r="AY52" s="15">
        <f t="shared" si="16"/>
        <v>4403.0203236000007</v>
      </c>
      <c r="AZ52" s="84"/>
      <c r="BA52" s="84"/>
      <c r="BB52" s="84"/>
      <c r="BC52" s="84"/>
    </row>
    <row r="53" spans="1:55" s="2" customFormat="1" ht="12.75" customHeight="1" x14ac:dyDescent="0.25">
      <c r="A53" s="20">
        <f t="shared" si="17"/>
        <v>46</v>
      </c>
      <c r="B53" s="84"/>
      <c r="C53" s="20">
        <f t="shared" si="30"/>
        <v>8</v>
      </c>
      <c r="D53" s="21" t="s">
        <v>308</v>
      </c>
      <c r="E53" s="21" t="s">
        <v>309</v>
      </c>
      <c r="F53" s="21" t="s">
        <v>363</v>
      </c>
      <c r="G53" s="21" t="s">
        <v>364</v>
      </c>
      <c r="H53" s="21" t="s">
        <v>117</v>
      </c>
      <c r="I53" s="21"/>
      <c r="J53" s="21"/>
      <c r="K53" s="21"/>
      <c r="L53" s="21"/>
      <c r="M53" s="28" t="s">
        <v>617</v>
      </c>
      <c r="N53" s="40" t="s">
        <v>618</v>
      </c>
      <c r="O53" s="41">
        <v>16</v>
      </c>
      <c r="P53" s="37" t="s">
        <v>52</v>
      </c>
      <c r="Q53" s="41">
        <v>2715</v>
      </c>
      <c r="R53" s="41">
        <v>0</v>
      </c>
      <c r="S53" s="41">
        <v>0</v>
      </c>
      <c r="T53" s="54">
        <f t="shared" si="18"/>
        <v>2715</v>
      </c>
      <c r="U53" s="36">
        <v>1</v>
      </c>
      <c r="V53" s="9">
        <v>12</v>
      </c>
      <c r="W53" s="11" t="str">
        <f t="shared" si="19"/>
        <v>0,0000</v>
      </c>
      <c r="X53" s="12">
        <f t="shared" si="20"/>
        <v>0</v>
      </c>
      <c r="Y53" s="52">
        <v>3.8</v>
      </c>
      <c r="Z53" s="12">
        <f t="shared" si="0"/>
        <v>45.599999999999994</v>
      </c>
      <c r="AA53" s="52">
        <v>0.08</v>
      </c>
      <c r="AB53" s="12">
        <f t="shared" si="25"/>
        <v>15.36</v>
      </c>
      <c r="AC53" s="52">
        <v>4.6100000000000003</v>
      </c>
      <c r="AD53" s="12">
        <f t="shared" si="2"/>
        <v>885.12000000000012</v>
      </c>
      <c r="AE53" s="52">
        <v>0</v>
      </c>
      <c r="AF53" s="12">
        <f t="shared" si="3"/>
        <v>0</v>
      </c>
      <c r="AG53" s="53">
        <f t="shared" si="4"/>
        <v>1.58E-3</v>
      </c>
      <c r="AH53" s="12">
        <f t="shared" si="5"/>
        <v>4.2896999999999998</v>
      </c>
      <c r="AI53" s="53">
        <v>1.2999999999999999E-2</v>
      </c>
      <c r="AJ53" s="12">
        <f t="shared" si="6"/>
        <v>35.295000000000002</v>
      </c>
      <c r="AK53" s="53">
        <v>0.31380000000000002</v>
      </c>
      <c r="AL53" s="12">
        <f t="shared" si="7"/>
        <v>851.9670000000001</v>
      </c>
      <c r="AM53" s="53">
        <v>9.6600000000000005E-2</v>
      </c>
      <c r="AN53" s="12">
        <f t="shared" si="8"/>
        <v>0</v>
      </c>
      <c r="AO53" s="13"/>
      <c r="AP53" s="12">
        <f t="shared" si="9"/>
        <v>0</v>
      </c>
      <c r="AQ53" s="15">
        <f t="shared" si="10"/>
        <v>0</v>
      </c>
      <c r="AR53" s="15">
        <f t="shared" si="11"/>
        <v>0</v>
      </c>
      <c r="AS53" s="15">
        <f t="shared" si="12"/>
        <v>0</v>
      </c>
      <c r="AT53" s="15">
        <f t="shared" si="13"/>
        <v>1837.6317000000001</v>
      </c>
      <c r="AU53" s="15">
        <f t="shared" si="14"/>
        <v>422.65529100000003</v>
      </c>
      <c r="AV53" s="15">
        <f t="shared" si="15"/>
        <v>2260.2869909999999</v>
      </c>
      <c r="AW53" s="15">
        <f t="shared" si="16"/>
        <v>1837.6317000000001</v>
      </c>
      <c r="AX53" s="15">
        <f t="shared" si="16"/>
        <v>422.65529100000003</v>
      </c>
      <c r="AY53" s="15">
        <f t="shared" si="16"/>
        <v>2260.2869909999999</v>
      </c>
      <c r="AZ53" s="84"/>
      <c r="BA53" s="84"/>
      <c r="BB53" s="84"/>
      <c r="BC53" s="84"/>
    </row>
    <row r="54" spans="1:55" s="2" customFormat="1" ht="12.75" customHeight="1" x14ac:dyDescent="0.25">
      <c r="A54" s="20">
        <f t="shared" si="17"/>
        <v>47</v>
      </c>
      <c r="B54" s="85"/>
      <c r="C54" s="20">
        <f t="shared" si="30"/>
        <v>9</v>
      </c>
      <c r="D54" s="21" t="s">
        <v>308</v>
      </c>
      <c r="E54" s="21" t="s">
        <v>309</v>
      </c>
      <c r="F54" s="21" t="s">
        <v>363</v>
      </c>
      <c r="G54" s="21" t="s">
        <v>364</v>
      </c>
      <c r="H54" s="21" t="s">
        <v>117</v>
      </c>
      <c r="I54" s="21"/>
      <c r="J54" s="21"/>
      <c r="K54" s="21"/>
      <c r="L54" s="21"/>
      <c r="M54" s="28" t="s">
        <v>621</v>
      </c>
      <c r="N54" s="40" t="s">
        <v>622</v>
      </c>
      <c r="O54" s="41">
        <v>85</v>
      </c>
      <c r="P54" s="37" t="s">
        <v>58</v>
      </c>
      <c r="Q54" s="41">
        <v>43025</v>
      </c>
      <c r="R54" s="41">
        <v>112303</v>
      </c>
      <c r="S54" s="41">
        <v>0</v>
      </c>
      <c r="T54" s="54">
        <f t="shared" si="18"/>
        <v>155328</v>
      </c>
      <c r="U54" s="36">
        <v>1</v>
      </c>
      <c r="V54" s="9">
        <v>12</v>
      </c>
      <c r="W54" s="11" t="str">
        <f t="shared" si="19"/>
        <v>0,0000</v>
      </c>
      <c r="X54" s="12">
        <f t="shared" si="20"/>
        <v>0</v>
      </c>
      <c r="Y54" s="52">
        <v>5</v>
      </c>
      <c r="Z54" s="12">
        <f t="shared" si="0"/>
        <v>60</v>
      </c>
      <c r="AA54" s="52">
        <v>0.08</v>
      </c>
      <c r="AB54" s="12">
        <f t="shared" si="25"/>
        <v>81.599999999999994</v>
      </c>
      <c r="AC54" s="52">
        <v>20.059999999999999</v>
      </c>
      <c r="AD54" s="12">
        <f t="shared" si="2"/>
        <v>20461.199999999997</v>
      </c>
      <c r="AE54" s="52">
        <v>0</v>
      </c>
      <c r="AF54" s="12">
        <f t="shared" si="3"/>
        <v>0</v>
      </c>
      <c r="AG54" s="53">
        <f t="shared" si="4"/>
        <v>1.58E-3</v>
      </c>
      <c r="AH54" s="12">
        <f t="shared" si="5"/>
        <v>245.41824</v>
      </c>
      <c r="AI54" s="53">
        <v>1.2999999999999999E-2</v>
      </c>
      <c r="AJ54" s="12">
        <f t="shared" si="6"/>
        <v>2019.2639999999999</v>
      </c>
      <c r="AK54" s="53">
        <v>0.21149999999999999</v>
      </c>
      <c r="AL54" s="12">
        <f t="shared" si="7"/>
        <v>9099.7875000000004</v>
      </c>
      <c r="AM54" s="53">
        <v>0.14829999999999999</v>
      </c>
      <c r="AN54" s="12">
        <f t="shared" si="8"/>
        <v>16654.534899999999</v>
      </c>
      <c r="AO54" s="13"/>
      <c r="AP54" s="12">
        <f t="shared" si="9"/>
        <v>0</v>
      </c>
      <c r="AQ54" s="15">
        <f t="shared" si="10"/>
        <v>0</v>
      </c>
      <c r="AR54" s="15">
        <f t="shared" si="11"/>
        <v>0</v>
      </c>
      <c r="AS54" s="15">
        <f t="shared" si="12"/>
        <v>0</v>
      </c>
      <c r="AT54" s="15">
        <f t="shared" si="13"/>
        <v>48621.804639999995</v>
      </c>
      <c r="AU54" s="15">
        <f t="shared" si="14"/>
        <v>11183.0150672</v>
      </c>
      <c r="AV54" s="15">
        <f t="shared" si="15"/>
        <v>59804.819707199997</v>
      </c>
      <c r="AW54" s="15">
        <f t="shared" si="16"/>
        <v>48621.804639999995</v>
      </c>
      <c r="AX54" s="15">
        <f t="shared" si="16"/>
        <v>11183.0150672</v>
      </c>
      <c r="AY54" s="15">
        <f t="shared" si="16"/>
        <v>59804.819707199997</v>
      </c>
      <c r="AZ54" s="85"/>
      <c r="BA54" s="85"/>
      <c r="BB54" s="85"/>
      <c r="BC54" s="85"/>
    </row>
    <row r="55" spans="1:55" s="2" customFormat="1" ht="12.75" customHeight="1" x14ac:dyDescent="0.25">
      <c r="A55" s="20">
        <f t="shared" si="17"/>
        <v>48</v>
      </c>
      <c r="B55" s="83">
        <v>14</v>
      </c>
      <c r="C55" s="20">
        <v>1</v>
      </c>
      <c r="D55" s="21" t="s">
        <v>365</v>
      </c>
      <c r="E55" s="21" t="s">
        <v>165</v>
      </c>
      <c r="F55" s="21" t="s">
        <v>17</v>
      </c>
      <c r="G55" s="21" t="s">
        <v>166</v>
      </c>
      <c r="H55" s="21" t="s">
        <v>169</v>
      </c>
      <c r="I55" s="21" t="s">
        <v>428</v>
      </c>
      <c r="J55" s="21" t="s">
        <v>16</v>
      </c>
      <c r="K55" s="21" t="s">
        <v>15</v>
      </c>
      <c r="L55" s="21" t="s">
        <v>282</v>
      </c>
      <c r="M55" s="28" t="s">
        <v>623</v>
      </c>
      <c r="N55" s="40" t="s">
        <v>289</v>
      </c>
      <c r="O55" s="41">
        <v>11</v>
      </c>
      <c r="P55" s="37" t="s">
        <v>54</v>
      </c>
      <c r="Q55" s="41">
        <v>1356</v>
      </c>
      <c r="R55" s="41">
        <v>0</v>
      </c>
      <c r="S55" s="41">
        <v>0</v>
      </c>
      <c r="T55" s="54">
        <f t="shared" si="18"/>
        <v>1356</v>
      </c>
      <c r="U55" s="36">
        <v>1</v>
      </c>
      <c r="V55" s="9">
        <v>12</v>
      </c>
      <c r="W55" s="11" t="str">
        <f t="shared" si="19"/>
        <v>0,0000</v>
      </c>
      <c r="X55" s="12">
        <f t="shared" si="20"/>
        <v>0</v>
      </c>
      <c r="Y55" s="52">
        <v>3.8</v>
      </c>
      <c r="Z55" s="12">
        <f t="shared" si="0"/>
        <v>45.599999999999994</v>
      </c>
      <c r="AA55" s="52">
        <v>0.08</v>
      </c>
      <c r="AB55" s="12">
        <f t="shared" si="25"/>
        <v>10.559999999999999</v>
      </c>
      <c r="AC55" s="52">
        <v>4.6100000000000003</v>
      </c>
      <c r="AD55" s="12">
        <f t="shared" si="2"/>
        <v>608.5200000000001</v>
      </c>
      <c r="AE55" s="52">
        <v>0</v>
      </c>
      <c r="AF55" s="12">
        <f t="shared" si="3"/>
        <v>0</v>
      </c>
      <c r="AG55" s="53">
        <f t="shared" si="4"/>
        <v>1.58E-3</v>
      </c>
      <c r="AH55" s="12">
        <f t="shared" si="5"/>
        <v>2.1424799999999999</v>
      </c>
      <c r="AI55" s="53">
        <v>1.2999999999999999E-2</v>
      </c>
      <c r="AJ55" s="12">
        <f t="shared" si="6"/>
        <v>17.628</v>
      </c>
      <c r="AK55" s="53">
        <v>0.25090000000000001</v>
      </c>
      <c r="AL55" s="12">
        <f t="shared" si="7"/>
        <v>340.22040000000004</v>
      </c>
      <c r="AM55" s="13"/>
      <c r="AN55" s="12">
        <f t="shared" si="8"/>
        <v>0</v>
      </c>
      <c r="AO55" s="13"/>
      <c r="AP55" s="12">
        <f t="shared" si="9"/>
        <v>0</v>
      </c>
      <c r="AQ55" s="15">
        <f t="shared" si="10"/>
        <v>0</v>
      </c>
      <c r="AR55" s="15">
        <f t="shared" si="11"/>
        <v>0</v>
      </c>
      <c r="AS55" s="15">
        <f t="shared" si="12"/>
        <v>0</v>
      </c>
      <c r="AT55" s="15">
        <f t="shared" si="13"/>
        <v>1024.6708799999999</v>
      </c>
      <c r="AU55" s="15">
        <f t="shared" si="14"/>
        <v>235.67430239999999</v>
      </c>
      <c r="AV55" s="15">
        <f t="shared" si="15"/>
        <v>1260.3451823999999</v>
      </c>
      <c r="AW55" s="15">
        <f t="shared" si="16"/>
        <v>1024.6708799999999</v>
      </c>
      <c r="AX55" s="15">
        <f t="shared" si="16"/>
        <v>235.67430239999999</v>
      </c>
      <c r="AY55" s="15">
        <f t="shared" si="16"/>
        <v>1260.3451823999999</v>
      </c>
      <c r="AZ55" s="83">
        <v>14</v>
      </c>
      <c r="BA55" s="86">
        <f>SUM(AW55:AW64)</f>
        <v>33582.734940000002</v>
      </c>
      <c r="BB55" s="86">
        <f>BA55*0.23</f>
        <v>7724.0290362000005</v>
      </c>
      <c r="BC55" s="86">
        <f>SUM(BA55:BB64)</f>
        <v>41306.763976200004</v>
      </c>
    </row>
    <row r="56" spans="1:55" s="2" customFormat="1" ht="12.75" customHeight="1" x14ac:dyDescent="0.25">
      <c r="A56" s="20">
        <f t="shared" si="17"/>
        <v>49</v>
      </c>
      <c r="B56" s="84"/>
      <c r="C56" s="20">
        <f t="shared" ref="C56:C64" si="31">C55+1</f>
        <v>2</v>
      </c>
      <c r="D56" s="21" t="s">
        <v>365</v>
      </c>
      <c r="E56" s="21" t="s">
        <v>165</v>
      </c>
      <c r="F56" s="21" t="s">
        <v>17</v>
      </c>
      <c r="G56" s="21" t="s">
        <v>166</v>
      </c>
      <c r="H56" s="21" t="s">
        <v>169</v>
      </c>
      <c r="I56" s="21" t="s">
        <v>428</v>
      </c>
      <c r="J56" s="21" t="s">
        <v>16</v>
      </c>
      <c r="K56" s="21" t="s">
        <v>15</v>
      </c>
      <c r="L56" s="21" t="s">
        <v>282</v>
      </c>
      <c r="M56" s="28" t="s">
        <v>624</v>
      </c>
      <c r="N56" s="40" t="s">
        <v>290</v>
      </c>
      <c r="O56" s="41">
        <v>12</v>
      </c>
      <c r="P56" s="37" t="s">
        <v>54</v>
      </c>
      <c r="Q56" s="41">
        <v>6109</v>
      </c>
      <c r="R56" s="41">
        <v>0</v>
      </c>
      <c r="S56" s="41">
        <v>0</v>
      </c>
      <c r="T56" s="54">
        <f t="shared" si="18"/>
        <v>6109</v>
      </c>
      <c r="U56" s="36">
        <v>1</v>
      </c>
      <c r="V56" s="9">
        <v>12</v>
      </c>
      <c r="W56" s="11" t="str">
        <f t="shared" si="19"/>
        <v>0,0000</v>
      </c>
      <c r="X56" s="12">
        <f t="shared" si="20"/>
        <v>0</v>
      </c>
      <c r="Y56" s="52">
        <v>3.8</v>
      </c>
      <c r="Z56" s="12">
        <f t="shared" si="0"/>
        <v>45.599999999999994</v>
      </c>
      <c r="AA56" s="52">
        <v>0.08</v>
      </c>
      <c r="AB56" s="12">
        <f t="shared" si="25"/>
        <v>11.52</v>
      </c>
      <c r="AC56" s="52">
        <v>4.6100000000000003</v>
      </c>
      <c r="AD56" s="12">
        <f t="shared" si="2"/>
        <v>663.84000000000015</v>
      </c>
      <c r="AE56" s="52">
        <v>0</v>
      </c>
      <c r="AF56" s="12">
        <f t="shared" si="3"/>
        <v>0</v>
      </c>
      <c r="AG56" s="53">
        <f t="shared" si="4"/>
        <v>1.58E-3</v>
      </c>
      <c r="AH56" s="12">
        <f t="shared" si="5"/>
        <v>9.6522199999999998</v>
      </c>
      <c r="AI56" s="53">
        <v>1.2999999999999999E-2</v>
      </c>
      <c r="AJ56" s="12">
        <f t="shared" si="6"/>
        <v>79.417000000000002</v>
      </c>
      <c r="AK56" s="53">
        <v>0.25090000000000001</v>
      </c>
      <c r="AL56" s="12">
        <f t="shared" si="7"/>
        <v>1532.7481</v>
      </c>
      <c r="AM56" s="13"/>
      <c r="AN56" s="12">
        <f t="shared" si="8"/>
        <v>0</v>
      </c>
      <c r="AO56" s="13"/>
      <c r="AP56" s="12">
        <f t="shared" si="9"/>
        <v>0</v>
      </c>
      <c r="AQ56" s="15">
        <f t="shared" si="10"/>
        <v>0</v>
      </c>
      <c r="AR56" s="15">
        <f t="shared" si="11"/>
        <v>0</v>
      </c>
      <c r="AS56" s="15">
        <f t="shared" si="12"/>
        <v>0</v>
      </c>
      <c r="AT56" s="15">
        <f t="shared" si="13"/>
        <v>2342.7773200000001</v>
      </c>
      <c r="AU56" s="15">
        <f t="shared" si="14"/>
        <v>538.83878360000006</v>
      </c>
      <c r="AV56" s="15">
        <f t="shared" si="15"/>
        <v>2881.6161036000003</v>
      </c>
      <c r="AW56" s="15">
        <f t="shared" si="16"/>
        <v>2342.7773200000001</v>
      </c>
      <c r="AX56" s="15">
        <f t="shared" si="16"/>
        <v>538.83878360000006</v>
      </c>
      <c r="AY56" s="15">
        <f t="shared" si="16"/>
        <v>2881.6161036000003</v>
      </c>
      <c r="AZ56" s="84"/>
      <c r="BA56" s="84"/>
      <c r="BB56" s="84"/>
      <c r="BC56" s="84"/>
    </row>
    <row r="57" spans="1:55" s="2" customFormat="1" ht="12.75" customHeight="1" x14ac:dyDescent="0.25">
      <c r="A57" s="20">
        <f t="shared" si="17"/>
        <v>50</v>
      </c>
      <c r="B57" s="84"/>
      <c r="C57" s="20">
        <f t="shared" si="31"/>
        <v>3</v>
      </c>
      <c r="D57" s="21" t="s">
        <v>365</v>
      </c>
      <c r="E57" s="21" t="s">
        <v>165</v>
      </c>
      <c r="F57" s="21" t="s">
        <v>17</v>
      </c>
      <c r="G57" s="21" t="s">
        <v>166</v>
      </c>
      <c r="H57" s="21" t="s">
        <v>169</v>
      </c>
      <c r="I57" s="21" t="s">
        <v>428</v>
      </c>
      <c r="J57" s="21" t="s">
        <v>16</v>
      </c>
      <c r="K57" s="21" t="s">
        <v>15</v>
      </c>
      <c r="L57" s="21" t="s">
        <v>282</v>
      </c>
      <c r="M57" s="28" t="s">
        <v>625</v>
      </c>
      <c r="N57" s="40" t="s">
        <v>197</v>
      </c>
      <c r="O57" s="41">
        <v>12</v>
      </c>
      <c r="P57" s="37" t="s">
        <v>54</v>
      </c>
      <c r="Q57" s="41">
        <v>8338</v>
      </c>
      <c r="R57" s="41">
        <v>0</v>
      </c>
      <c r="S57" s="41">
        <v>0</v>
      </c>
      <c r="T57" s="54">
        <f t="shared" si="18"/>
        <v>8338</v>
      </c>
      <c r="U57" s="36">
        <v>1</v>
      </c>
      <c r="V57" s="9">
        <v>12</v>
      </c>
      <c r="W57" s="11" t="str">
        <f t="shared" si="19"/>
        <v>0,0000</v>
      </c>
      <c r="X57" s="12">
        <f t="shared" si="20"/>
        <v>0</v>
      </c>
      <c r="Y57" s="52">
        <v>3.8</v>
      </c>
      <c r="Z57" s="12">
        <f t="shared" si="0"/>
        <v>45.599999999999994</v>
      </c>
      <c r="AA57" s="52">
        <v>0.08</v>
      </c>
      <c r="AB57" s="12">
        <f t="shared" si="25"/>
        <v>11.52</v>
      </c>
      <c r="AC57" s="52">
        <v>4.6100000000000003</v>
      </c>
      <c r="AD57" s="12">
        <f t="shared" si="2"/>
        <v>663.84000000000015</v>
      </c>
      <c r="AE57" s="52">
        <v>0</v>
      </c>
      <c r="AF57" s="12">
        <f t="shared" si="3"/>
        <v>0</v>
      </c>
      <c r="AG57" s="53">
        <f t="shared" si="4"/>
        <v>1.58E-3</v>
      </c>
      <c r="AH57" s="12">
        <f t="shared" si="5"/>
        <v>13.17404</v>
      </c>
      <c r="AI57" s="53">
        <v>1.2999999999999999E-2</v>
      </c>
      <c r="AJ57" s="12">
        <f t="shared" si="6"/>
        <v>108.39399999999999</v>
      </c>
      <c r="AK57" s="53">
        <v>0.25090000000000001</v>
      </c>
      <c r="AL57" s="12">
        <f t="shared" si="7"/>
        <v>2092.0042000000003</v>
      </c>
      <c r="AM57" s="13"/>
      <c r="AN57" s="12">
        <f t="shared" si="8"/>
        <v>0</v>
      </c>
      <c r="AO57" s="13"/>
      <c r="AP57" s="12">
        <f t="shared" si="9"/>
        <v>0</v>
      </c>
      <c r="AQ57" s="15">
        <f t="shared" si="10"/>
        <v>0</v>
      </c>
      <c r="AR57" s="15">
        <f t="shared" si="11"/>
        <v>0</v>
      </c>
      <c r="AS57" s="15">
        <f t="shared" si="12"/>
        <v>0</v>
      </c>
      <c r="AT57" s="15">
        <f t="shared" si="13"/>
        <v>2934.53224</v>
      </c>
      <c r="AU57" s="15">
        <f t="shared" si="14"/>
        <v>674.94241520000003</v>
      </c>
      <c r="AV57" s="15">
        <f t="shared" si="15"/>
        <v>3609.4746552000001</v>
      </c>
      <c r="AW57" s="15">
        <f t="shared" si="16"/>
        <v>2934.53224</v>
      </c>
      <c r="AX57" s="15">
        <f t="shared" si="16"/>
        <v>674.94241520000003</v>
      </c>
      <c r="AY57" s="15">
        <f t="shared" si="16"/>
        <v>3609.4746552000001</v>
      </c>
      <c r="AZ57" s="84"/>
      <c r="BA57" s="84"/>
      <c r="BB57" s="84"/>
      <c r="BC57" s="84"/>
    </row>
    <row r="58" spans="1:55" s="2" customFormat="1" ht="12.75" customHeight="1" x14ac:dyDescent="0.25">
      <c r="A58" s="20">
        <f t="shared" si="17"/>
        <v>51</v>
      </c>
      <c r="B58" s="84"/>
      <c r="C58" s="20">
        <f t="shared" si="31"/>
        <v>4</v>
      </c>
      <c r="D58" s="21" t="s">
        <v>365</v>
      </c>
      <c r="E58" s="21" t="s">
        <v>165</v>
      </c>
      <c r="F58" s="21" t="s">
        <v>17</v>
      </c>
      <c r="G58" s="21" t="s">
        <v>166</v>
      </c>
      <c r="H58" s="21" t="s">
        <v>169</v>
      </c>
      <c r="I58" s="21" t="s">
        <v>428</v>
      </c>
      <c r="J58" s="21" t="s">
        <v>16</v>
      </c>
      <c r="K58" s="21" t="s">
        <v>15</v>
      </c>
      <c r="L58" s="21" t="s">
        <v>282</v>
      </c>
      <c r="M58" s="28" t="s">
        <v>626</v>
      </c>
      <c r="N58" s="40" t="s">
        <v>291</v>
      </c>
      <c r="O58" s="41">
        <v>30</v>
      </c>
      <c r="P58" s="37" t="s">
        <v>54</v>
      </c>
      <c r="Q58" s="41">
        <v>16108</v>
      </c>
      <c r="R58" s="41">
        <v>0</v>
      </c>
      <c r="S58" s="41">
        <v>0</v>
      </c>
      <c r="T58" s="54">
        <f t="shared" si="18"/>
        <v>16108</v>
      </c>
      <c r="U58" s="36">
        <v>1</v>
      </c>
      <c r="V58" s="9">
        <v>12</v>
      </c>
      <c r="W58" s="11" t="str">
        <f t="shared" si="19"/>
        <v>0,0000</v>
      </c>
      <c r="X58" s="12">
        <f t="shared" si="20"/>
        <v>0</v>
      </c>
      <c r="Y58" s="52">
        <v>3.8</v>
      </c>
      <c r="Z58" s="12">
        <f t="shared" si="0"/>
        <v>45.599999999999994</v>
      </c>
      <c r="AA58" s="52">
        <v>0.08</v>
      </c>
      <c r="AB58" s="12">
        <f t="shared" si="25"/>
        <v>28.799999999999997</v>
      </c>
      <c r="AC58" s="52">
        <v>4.6100000000000003</v>
      </c>
      <c r="AD58" s="12">
        <f t="shared" si="2"/>
        <v>1659.6000000000001</v>
      </c>
      <c r="AE58" s="52">
        <v>0</v>
      </c>
      <c r="AF58" s="12">
        <f t="shared" si="3"/>
        <v>0</v>
      </c>
      <c r="AG58" s="53">
        <f t="shared" si="4"/>
        <v>1.58E-3</v>
      </c>
      <c r="AH58" s="12">
        <f t="shared" si="5"/>
        <v>25.45064</v>
      </c>
      <c r="AI58" s="53">
        <v>1.2999999999999999E-2</v>
      </c>
      <c r="AJ58" s="12">
        <f t="shared" si="6"/>
        <v>209.404</v>
      </c>
      <c r="AK58" s="53">
        <v>0.25090000000000001</v>
      </c>
      <c r="AL58" s="12">
        <f t="shared" si="7"/>
        <v>4041.4972000000002</v>
      </c>
      <c r="AM58" s="13"/>
      <c r="AN58" s="12">
        <f t="shared" si="8"/>
        <v>0</v>
      </c>
      <c r="AO58" s="13"/>
      <c r="AP58" s="12">
        <f t="shared" si="9"/>
        <v>0</v>
      </c>
      <c r="AQ58" s="15">
        <f t="shared" si="10"/>
        <v>0</v>
      </c>
      <c r="AR58" s="15">
        <f t="shared" si="11"/>
        <v>0</v>
      </c>
      <c r="AS58" s="15">
        <f t="shared" si="12"/>
        <v>0</v>
      </c>
      <c r="AT58" s="15">
        <f t="shared" si="13"/>
        <v>6010.3518400000012</v>
      </c>
      <c r="AU58" s="15">
        <f t="shared" si="14"/>
        <v>1382.3809232000003</v>
      </c>
      <c r="AV58" s="15">
        <f t="shared" si="15"/>
        <v>7392.7327632000015</v>
      </c>
      <c r="AW58" s="15">
        <f t="shared" si="16"/>
        <v>6010.3518400000012</v>
      </c>
      <c r="AX58" s="15">
        <f t="shared" si="16"/>
        <v>1382.3809232000003</v>
      </c>
      <c r="AY58" s="15">
        <f t="shared" si="16"/>
        <v>7392.7327632000015</v>
      </c>
      <c r="AZ58" s="84"/>
      <c r="BA58" s="84"/>
      <c r="BB58" s="84"/>
      <c r="BC58" s="84"/>
    </row>
    <row r="59" spans="1:55" s="2" customFormat="1" ht="12.75" customHeight="1" x14ac:dyDescent="0.25">
      <c r="A59" s="20">
        <f t="shared" si="17"/>
        <v>52</v>
      </c>
      <c r="B59" s="84"/>
      <c r="C59" s="20">
        <f t="shared" si="31"/>
        <v>5</v>
      </c>
      <c r="D59" s="21" t="s">
        <v>365</v>
      </c>
      <c r="E59" s="21" t="s">
        <v>165</v>
      </c>
      <c r="F59" s="21" t="s">
        <v>17</v>
      </c>
      <c r="G59" s="21" t="s">
        <v>166</v>
      </c>
      <c r="H59" s="21" t="s">
        <v>169</v>
      </c>
      <c r="I59" s="21" t="s">
        <v>428</v>
      </c>
      <c r="J59" s="21" t="s">
        <v>16</v>
      </c>
      <c r="K59" s="21" t="s">
        <v>15</v>
      </c>
      <c r="L59" s="21" t="s">
        <v>282</v>
      </c>
      <c r="M59" s="28" t="s">
        <v>627</v>
      </c>
      <c r="N59" s="40" t="s">
        <v>292</v>
      </c>
      <c r="O59" s="41">
        <v>11</v>
      </c>
      <c r="P59" s="37" t="s">
        <v>54</v>
      </c>
      <c r="Q59" s="41">
        <v>5361</v>
      </c>
      <c r="R59" s="41">
        <v>0</v>
      </c>
      <c r="S59" s="41">
        <v>0</v>
      </c>
      <c r="T59" s="54">
        <f t="shared" si="18"/>
        <v>5361</v>
      </c>
      <c r="U59" s="36">
        <v>1</v>
      </c>
      <c r="V59" s="9">
        <v>12</v>
      </c>
      <c r="W59" s="11" t="str">
        <f t="shared" si="19"/>
        <v>0,0000</v>
      </c>
      <c r="X59" s="12">
        <f t="shared" si="20"/>
        <v>0</v>
      </c>
      <c r="Y59" s="52">
        <v>3.8</v>
      </c>
      <c r="Z59" s="12">
        <f t="shared" si="0"/>
        <v>45.599999999999994</v>
      </c>
      <c r="AA59" s="52">
        <v>0.08</v>
      </c>
      <c r="AB59" s="12">
        <f t="shared" si="25"/>
        <v>10.559999999999999</v>
      </c>
      <c r="AC59" s="52">
        <v>4.6100000000000003</v>
      </c>
      <c r="AD59" s="12">
        <f t="shared" si="2"/>
        <v>608.5200000000001</v>
      </c>
      <c r="AE59" s="52">
        <v>0</v>
      </c>
      <c r="AF59" s="12">
        <f t="shared" si="3"/>
        <v>0</v>
      </c>
      <c r="AG59" s="53">
        <f t="shared" si="4"/>
        <v>1.58E-3</v>
      </c>
      <c r="AH59" s="12">
        <f t="shared" si="5"/>
        <v>8.4703800000000005</v>
      </c>
      <c r="AI59" s="53">
        <v>1.2999999999999999E-2</v>
      </c>
      <c r="AJ59" s="12">
        <f t="shared" si="6"/>
        <v>69.692999999999998</v>
      </c>
      <c r="AK59" s="53">
        <v>0.25090000000000001</v>
      </c>
      <c r="AL59" s="12">
        <f t="shared" si="7"/>
        <v>1345.0749000000001</v>
      </c>
      <c r="AM59" s="13"/>
      <c r="AN59" s="12">
        <f t="shared" si="8"/>
        <v>0</v>
      </c>
      <c r="AO59" s="13"/>
      <c r="AP59" s="12">
        <f t="shared" si="9"/>
        <v>0</v>
      </c>
      <c r="AQ59" s="15">
        <f t="shared" si="10"/>
        <v>0</v>
      </c>
      <c r="AR59" s="15">
        <f t="shared" si="11"/>
        <v>0</v>
      </c>
      <c r="AS59" s="15">
        <f t="shared" si="12"/>
        <v>0</v>
      </c>
      <c r="AT59" s="15">
        <f t="shared" si="13"/>
        <v>2087.9182799999999</v>
      </c>
      <c r="AU59" s="15">
        <f t="shared" si="14"/>
        <v>480.22120439999998</v>
      </c>
      <c r="AV59" s="15">
        <f t="shared" si="15"/>
        <v>2568.1394843999997</v>
      </c>
      <c r="AW59" s="15">
        <f t="shared" si="16"/>
        <v>2087.9182799999999</v>
      </c>
      <c r="AX59" s="15">
        <f t="shared" si="16"/>
        <v>480.22120439999998</v>
      </c>
      <c r="AY59" s="15">
        <f t="shared" si="16"/>
        <v>2568.1394843999997</v>
      </c>
      <c r="AZ59" s="84"/>
      <c r="BA59" s="84"/>
      <c r="BB59" s="84"/>
      <c r="BC59" s="84"/>
    </row>
    <row r="60" spans="1:55" s="2" customFormat="1" ht="12.75" customHeight="1" x14ac:dyDescent="0.25">
      <c r="A60" s="20">
        <f t="shared" si="17"/>
        <v>53</v>
      </c>
      <c r="B60" s="84"/>
      <c r="C60" s="20">
        <f t="shared" si="31"/>
        <v>6</v>
      </c>
      <c r="D60" s="21" t="s">
        <v>365</v>
      </c>
      <c r="E60" s="21" t="s">
        <v>165</v>
      </c>
      <c r="F60" s="21" t="s">
        <v>17</v>
      </c>
      <c r="G60" s="21" t="s">
        <v>166</v>
      </c>
      <c r="H60" s="21" t="s">
        <v>169</v>
      </c>
      <c r="I60" s="21" t="s">
        <v>428</v>
      </c>
      <c r="J60" s="21" t="s">
        <v>16</v>
      </c>
      <c r="K60" s="21" t="s">
        <v>15</v>
      </c>
      <c r="L60" s="21" t="s">
        <v>282</v>
      </c>
      <c r="M60" s="28" t="s">
        <v>628</v>
      </c>
      <c r="N60" s="40" t="s">
        <v>293</v>
      </c>
      <c r="O60" s="41">
        <v>11</v>
      </c>
      <c r="P60" s="37" t="s">
        <v>54</v>
      </c>
      <c r="Q60" s="41">
        <v>268</v>
      </c>
      <c r="R60" s="41">
        <v>0</v>
      </c>
      <c r="S60" s="41">
        <v>0</v>
      </c>
      <c r="T60" s="54">
        <f t="shared" si="18"/>
        <v>268</v>
      </c>
      <c r="U60" s="36">
        <v>1</v>
      </c>
      <c r="V60" s="9">
        <v>12</v>
      </c>
      <c r="W60" s="11" t="str">
        <f t="shared" si="19"/>
        <v>0,0000</v>
      </c>
      <c r="X60" s="12">
        <f t="shared" si="20"/>
        <v>0</v>
      </c>
      <c r="Y60" s="52">
        <v>3.8</v>
      </c>
      <c r="Z60" s="12">
        <f t="shared" si="0"/>
        <v>45.599999999999994</v>
      </c>
      <c r="AA60" s="52">
        <v>0.08</v>
      </c>
      <c r="AB60" s="12">
        <f t="shared" si="25"/>
        <v>10.559999999999999</v>
      </c>
      <c r="AC60" s="52">
        <v>4.6100000000000003</v>
      </c>
      <c r="AD60" s="12">
        <f t="shared" si="2"/>
        <v>608.5200000000001</v>
      </c>
      <c r="AE60" s="52">
        <v>0</v>
      </c>
      <c r="AF60" s="12">
        <f t="shared" si="3"/>
        <v>0</v>
      </c>
      <c r="AG60" s="53">
        <f t="shared" si="4"/>
        <v>1.58E-3</v>
      </c>
      <c r="AH60" s="12">
        <f t="shared" si="5"/>
        <v>0.42343999999999998</v>
      </c>
      <c r="AI60" s="53">
        <v>1.2999999999999999E-2</v>
      </c>
      <c r="AJ60" s="12">
        <f t="shared" si="6"/>
        <v>3.484</v>
      </c>
      <c r="AK60" s="53">
        <v>0.25090000000000001</v>
      </c>
      <c r="AL60" s="12">
        <f t="shared" si="7"/>
        <v>67.241200000000006</v>
      </c>
      <c r="AM60" s="13"/>
      <c r="AN60" s="12">
        <f t="shared" si="8"/>
        <v>0</v>
      </c>
      <c r="AO60" s="13"/>
      <c r="AP60" s="12">
        <f t="shared" si="9"/>
        <v>0</v>
      </c>
      <c r="AQ60" s="15">
        <f t="shared" si="10"/>
        <v>0</v>
      </c>
      <c r="AR60" s="15">
        <f t="shared" si="11"/>
        <v>0</v>
      </c>
      <c r="AS60" s="15">
        <f t="shared" si="12"/>
        <v>0</v>
      </c>
      <c r="AT60" s="15">
        <f t="shared" si="13"/>
        <v>735.82864000000006</v>
      </c>
      <c r="AU60" s="15">
        <f t="shared" si="14"/>
        <v>169.24058720000002</v>
      </c>
      <c r="AV60" s="15">
        <f t="shared" si="15"/>
        <v>905.06922720000011</v>
      </c>
      <c r="AW60" s="15">
        <f t="shared" si="16"/>
        <v>735.82864000000006</v>
      </c>
      <c r="AX60" s="15">
        <f t="shared" si="16"/>
        <v>169.24058720000002</v>
      </c>
      <c r="AY60" s="15">
        <f t="shared" si="16"/>
        <v>905.06922720000011</v>
      </c>
      <c r="AZ60" s="84"/>
      <c r="BA60" s="84"/>
      <c r="BB60" s="84"/>
      <c r="BC60" s="84"/>
    </row>
    <row r="61" spans="1:55" s="2" customFormat="1" ht="12.75" customHeight="1" x14ac:dyDescent="0.25">
      <c r="A61" s="20">
        <f t="shared" si="17"/>
        <v>54</v>
      </c>
      <c r="B61" s="84"/>
      <c r="C61" s="20">
        <f t="shared" si="31"/>
        <v>7</v>
      </c>
      <c r="D61" s="21" t="s">
        <v>365</v>
      </c>
      <c r="E61" s="21" t="s">
        <v>165</v>
      </c>
      <c r="F61" s="21" t="s">
        <v>17</v>
      </c>
      <c r="G61" s="21" t="s">
        <v>166</v>
      </c>
      <c r="H61" s="21" t="s">
        <v>169</v>
      </c>
      <c r="I61" s="21" t="s">
        <v>428</v>
      </c>
      <c r="J61" s="21" t="s">
        <v>16</v>
      </c>
      <c r="K61" s="21" t="s">
        <v>15</v>
      </c>
      <c r="L61" s="21" t="s">
        <v>282</v>
      </c>
      <c r="M61" s="28" t="s">
        <v>629</v>
      </c>
      <c r="N61" s="40" t="s">
        <v>294</v>
      </c>
      <c r="O61" s="41">
        <v>11</v>
      </c>
      <c r="P61" s="37" t="s">
        <v>54</v>
      </c>
      <c r="Q61" s="41">
        <v>4787</v>
      </c>
      <c r="R61" s="41">
        <v>0</v>
      </c>
      <c r="S61" s="41">
        <v>0</v>
      </c>
      <c r="T61" s="54">
        <f t="shared" si="18"/>
        <v>4787</v>
      </c>
      <c r="U61" s="36">
        <v>1</v>
      </c>
      <c r="V61" s="9">
        <v>12</v>
      </c>
      <c r="W61" s="11" t="str">
        <f t="shared" si="19"/>
        <v>0,0000</v>
      </c>
      <c r="X61" s="12">
        <f t="shared" si="20"/>
        <v>0</v>
      </c>
      <c r="Y61" s="52">
        <v>3.8</v>
      </c>
      <c r="Z61" s="12">
        <f t="shared" si="0"/>
        <v>45.599999999999994</v>
      </c>
      <c r="AA61" s="52">
        <v>0.08</v>
      </c>
      <c r="AB61" s="12">
        <f t="shared" si="25"/>
        <v>10.559999999999999</v>
      </c>
      <c r="AC61" s="52">
        <v>4.6100000000000003</v>
      </c>
      <c r="AD61" s="12">
        <f t="shared" si="2"/>
        <v>608.5200000000001</v>
      </c>
      <c r="AE61" s="52">
        <v>0</v>
      </c>
      <c r="AF61" s="12">
        <f t="shared" si="3"/>
        <v>0</v>
      </c>
      <c r="AG61" s="53">
        <f t="shared" si="4"/>
        <v>1.58E-3</v>
      </c>
      <c r="AH61" s="12">
        <f t="shared" si="5"/>
        <v>7.5634600000000001</v>
      </c>
      <c r="AI61" s="53">
        <v>1.2999999999999999E-2</v>
      </c>
      <c r="AJ61" s="12">
        <f t="shared" si="6"/>
        <v>62.230999999999995</v>
      </c>
      <c r="AK61" s="53">
        <v>0.25090000000000001</v>
      </c>
      <c r="AL61" s="12">
        <f t="shared" si="7"/>
        <v>1201.0583000000001</v>
      </c>
      <c r="AM61" s="13"/>
      <c r="AN61" s="12">
        <f t="shared" si="8"/>
        <v>0</v>
      </c>
      <c r="AO61" s="13"/>
      <c r="AP61" s="12">
        <f t="shared" si="9"/>
        <v>0</v>
      </c>
      <c r="AQ61" s="15">
        <f t="shared" si="10"/>
        <v>0</v>
      </c>
      <c r="AR61" s="15">
        <f t="shared" si="11"/>
        <v>0</v>
      </c>
      <c r="AS61" s="15">
        <f t="shared" si="12"/>
        <v>0</v>
      </c>
      <c r="AT61" s="15">
        <f t="shared" si="13"/>
        <v>1935.5327600000001</v>
      </c>
      <c r="AU61" s="15">
        <f t="shared" si="14"/>
        <v>445.17253480000005</v>
      </c>
      <c r="AV61" s="15">
        <f t="shared" si="15"/>
        <v>2380.7052948</v>
      </c>
      <c r="AW61" s="15">
        <f t="shared" si="16"/>
        <v>1935.5327600000001</v>
      </c>
      <c r="AX61" s="15">
        <f t="shared" si="16"/>
        <v>445.17253480000005</v>
      </c>
      <c r="AY61" s="15">
        <f t="shared" si="16"/>
        <v>2380.7052948</v>
      </c>
      <c r="AZ61" s="84"/>
      <c r="BA61" s="84"/>
      <c r="BB61" s="84"/>
      <c r="BC61" s="84"/>
    </row>
    <row r="62" spans="1:55" s="2" customFormat="1" ht="12.75" customHeight="1" x14ac:dyDescent="0.25">
      <c r="A62" s="20">
        <f t="shared" si="17"/>
        <v>55</v>
      </c>
      <c r="B62" s="84"/>
      <c r="C62" s="20">
        <f t="shared" si="31"/>
        <v>8</v>
      </c>
      <c r="D62" s="21" t="s">
        <v>365</v>
      </c>
      <c r="E62" s="21" t="s">
        <v>165</v>
      </c>
      <c r="F62" s="21" t="s">
        <v>17</v>
      </c>
      <c r="G62" s="21" t="s">
        <v>166</v>
      </c>
      <c r="H62" s="21" t="s">
        <v>169</v>
      </c>
      <c r="I62" s="21" t="s">
        <v>428</v>
      </c>
      <c r="J62" s="21" t="s">
        <v>16</v>
      </c>
      <c r="K62" s="21" t="s">
        <v>15</v>
      </c>
      <c r="L62" s="21" t="s">
        <v>282</v>
      </c>
      <c r="M62" s="28" t="s">
        <v>630</v>
      </c>
      <c r="N62" s="40" t="s">
        <v>295</v>
      </c>
      <c r="O62" s="41">
        <v>33</v>
      </c>
      <c r="P62" s="37" t="s">
        <v>54</v>
      </c>
      <c r="Q62" s="41">
        <v>7776</v>
      </c>
      <c r="R62" s="41">
        <v>0</v>
      </c>
      <c r="S62" s="41">
        <v>0</v>
      </c>
      <c r="T62" s="54">
        <f t="shared" si="18"/>
        <v>7776</v>
      </c>
      <c r="U62" s="36">
        <v>1</v>
      </c>
      <c r="V62" s="9">
        <v>12</v>
      </c>
      <c r="W62" s="11" t="str">
        <f t="shared" si="19"/>
        <v>0,0000</v>
      </c>
      <c r="X62" s="12">
        <f t="shared" si="20"/>
        <v>0</v>
      </c>
      <c r="Y62" s="52">
        <v>3.8</v>
      </c>
      <c r="Z62" s="12">
        <f t="shared" si="0"/>
        <v>45.599999999999994</v>
      </c>
      <c r="AA62" s="52">
        <v>0.08</v>
      </c>
      <c r="AB62" s="12">
        <f t="shared" si="25"/>
        <v>31.68</v>
      </c>
      <c r="AC62" s="52">
        <v>4.6100000000000003</v>
      </c>
      <c r="AD62" s="12">
        <f t="shared" si="2"/>
        <v>1825.5600000000002</v>
      </c>
      <c r="AE62" s="52">
        <v>0</v>
      </c>
      <c r="AF62" s="12">
        <f t="shared" si="3"/>
        <v>0</v>
      </c>
      <c r="AG62" s="53">
        <f t="shared" si="4"/>
        <v>1.58E-3</v>
      </c>
      <c r="AH62" s="12">
        <f t="shared" si="5"/>
        <v>12.28608</v>
      </c>
      <c r="AI62" s="53">
        <v>1.2999999999999999E-2</v>
      </c>
      <c r="AJ62" s="12">
        <f t="shared" si="6"/>
        <v>101.08799999999999</v>
      </c>
      <c r="AK62" s="53">
        <v>0.25090000000000001</v>
      </c>
      <c r="AL62" s="12">
        <f t="shared" si="7"/>
        <v>1950.9984000000002</v>
      </c>
      <c r="AM62" s="13"/>
      <c r="AN62" s="12">
        <f t="shared" si="8"/>
        <v>0</v>
      </c>
      <c r="AO62" s="13"/>
      <c r="AP62" s="12">
        <f t="shared" si="9"/>
        <v>0</v>
      </c>
      <c r="AQ62" s="15">
        <f t="shared" si="10"/>
        <v>0</v>
      </c>
      <c r="AR62" s="15">
        <f t="shared" si="11"/>
        <v>0</v>
      </c>
      <c r="AS62" s="15">
        <f t="shared" si="12"/>
        <v>0</v>
      </c>
      <c r="AT62" s="15">
        <f t="shared" si="13"/>
        <v>3967.2124800000001</v>
      </c>
      <c r="AU62" s="15">
        <f t="shared" si="14"/>
        <v>912.45887040000002</v>
      </c>
      <c r="AV62" s="15">
        <f t="shared" si="15"/>
        <v>4879.6713503999999</v>
      </c>
      <c r="AW62" s="15">
        <f t="shared" si="16"/>
        <v>3967.2124800000001</v>
      </c>
      <c r="AX62" s="15">
        <f t="shared" si="16"/>
        <v>912.45887040000002</v>
      </c>
      <c r="AY62" s="15">
        <f t="shared" si="16"/>
        <v>4879.6713503999999</v>
      </c>
      <c r="AZ62" s="84"/>
      <c r="BA62" s="84"/>
      <c r="BB62" s="84"/>
      <c r="BC62" s="84"/>
    </row>
    <row r="63" spans="1:55" s="2" customFormat="1" ht="12.75" customHeight="1" x14ac:dyDescent="0.25">
      <c r="A63" s="20">
        <f t="shared" si="17"/>
        <v>56</v>
      </c>
      <c r="B63" s="84"/>
      <c r="C63" s="20">
        <f t="shared" si="31"/>
        <v>9</v>
      </c>
      <c r="D63" s="21" t="s">
        <v>365</v>
      </c>
      <c r="E63" s="21" t="s">
        <v>165</v>
      </c>
      <c r="F63" s="21" t="s">
        <v>17</v>
      </c>
      <c r="G63" s="21" t="s">
        <v>166</v>
      </c>
      <c r="H63" s="21" t="s">
        <v>169</v>
      </c>
      <c r="I63" s="21" t="s">
        <v>428</v>
      </c>
      <c r="J63" s="21" t="s">
        <v>16</v>
      </c>
      <c r="K63" s="21" t="s">
        <v>15</v>
      </c>
      <c r="L63" s="21" t="s">
        <v>282</v>
      </c>
      <c r="M63" s="28" t="s">
        <v>631</v>
      </c>
      <c r="N63" s="40" t="s">
        <v>196</v>
      </c>
      <c r="O63" s="41">
        <v>13</v>
      </c>
      <c r="P63" s="37" t="s">
        <v>71</v>
      </c>
      <c r="Q63" s="41">
        <v>6989</v>
      </c>
      <c r="R63" s="41">
        <v>4712</v>
      </c>
      <c r="S63" s="41">
        <v>0</v>
      </c>
      <c r="T63" s="54">
        <f t="shared" si="18"/>
        <v>11701</v>
      </c>
      <c r="U63" s="36">
        <v>1</v>
      </c>
      <c r="V63" s="9">
        <v>12</v>
      </c>
      <c r="W63" s="11" t="str">
        <f t="shared" si="19"/>
        <v>0,0000</v>
      </c>
      <c r="X63" s="12">
        <f t="shared" si="20"/>
        <v>0</v>
      </c>
      <c r="Y63" s="52">
        <v>3.8</v>
      </c>
      <c r="Z63" s="12">
        <f t="shared" si="0"/>
        <v>45.599999999999994</v>
      </c>
      <c r="AA63" s="52">
        <v>0.08</v>
      </c>
      <c r="AB63" s="12">
        <f t="shared" si="25"/>
        <v>12.48</v>
      </c>
      <c r="AC63" s="52">
        <v>4.6100000000000003</v>
      </c>
      <c r="AD63" s="12">
        <f t="shared" si="2"/>
        <v>719.16000000000008</v>
      </c>
      <c r="AE63" s="52">
        <v>0</v>
      </c>
      <c r="AF63" s="12">
        <f t="shared" si="3"/>
        <v>0</v>
      </c>
      <c r="AG63" s="53">
        <f t="shared" si="4"/>
        <v>1.58E-3</v>
      </c>
      <c r="AH63" s="12">
        <f t="shared" si="5"/>
        <v>18.487580000000001</v>
      </c>
      <c r="AI63" s="53">
        <v>1.2999999999999999E-2</v>
      </c>
      <c r="AJ63" s="12">
        <f t="shared" si="6"/>
        <v>152.113</v>
      </c>
      <c r="AK63" s="53">
        <v>0.27129999999999999</v>
      </c>
      <c r="AL63" s="12">
        <f t="shared" si="7"/>
        <v>1896.1156999999998</v>
      </c>
      <c r="AM63" s="53">
        <v>6.4100000000000004E-2</v>
      </c>
      <c r="AN63" s="12">
        <f t="shared" si="8"/>
        <v>302.03919999999999</v>
      </c>
      <c r="AO63" s="13"/>
      <c r="AP63" s="12">
        <f t="shared" si="9"/>
        <v>0</v>
      </c>
      <c r="AQ63" s="15">
        <f t="shared" si="10"/>
        <v>0</v>
      </c>
      <c r="AR63" s="15">
        <f t="shared" si="11"/>
        <v>0</v>
      </c>
      <c r="AS63" s="15">
        <f t="shared" si="12"/>
        <v>0</v>
      </c>
      <c r="AT63" s="15">
        <f t="shared" si="13"/>
        <v>3145.9954799999996</v>
      </c>
      <c r="AU63" s="15">
        <f t="shared" si="14"/>
        <v>723.57896039999991</v>
      </c>
      <c r="AV63" s="15">
        <f t="shared" si="15"/>
        <v>3869.5744403999997</v>
      </c>
      <c r="AW63" s="15">
        <f t="shared" si="16"/>
        <v>3145.9954799999996</v>
      </c>
      <c r="AX63" s="15">
        <f t="shared" si="16"/>
        <v>723.57896039999991</v>
      </c>
      <c r="AY63" s="15">
        <f t="shared" si="16"/>
        <v>3869.5744403999997</v>
      </c>
      <c r="AZ63" s="84"/>
      <c r="BA63" s="84"/>
      <c r="BB63" s="84"/>
      <c r="BC63" s="84"/>
    </row>
    <row r="64" spans="1:55" s="2" customFormat="1" ht="12.75" customHeight="1" x14ac:dyDescent="0.25">
      <c r="A64" s="20">
        <f t="shared" si="17"/>
        <v>57</v>
      </c>
      <c r="B64" s="85"/>
      <c r="C64" s="20">
        <f t="shared" si="31"/>
        <v>10</v>
      </c>
      <c r="D64" s="21" t="s">
        <v>365</v>
      </c>
      <c r="E64" s="21" t="s">
        <v>165</v>
      </c>
      <c r="F64" s="21" t="s">
        <v>17</v>
      </c>
      <c r="G64" s="21" t="s">
        <v>166</v>
      </c>
      <c r="H64" s="21" t="s">
        <v>169</v>
      </c>
      <c r="I64" s="21" t="s">
        <v>428</v>
      </c>
      <c r="J64" s="21" t="s">
        <v>16</v>
      </c>
      <c r="K64" s="21" t="s">
        <v>15</v>
      </c>
      <c r="L64" s="21" t="s">
        <v>282</v>
      </c>
      <c r="M64" s="28" t="s">
        <v>632</v>
      </c>
      <c r="N64" s="40" t="s">
        <v>263</v>
      </c>
      <c r="O64" s="41">
        <v>30</v>
      </c>
      <c r="P64" s="37" t="s">
        <v>59</v>
      </c>
      <c r="Q64" s="41">
        <v>14415</v>
      </c>
      <c r="R64" s="41">
        <v>13164</v>
      </c>
      <c r="S64" s="41">
        <v>0</v>
      </c>
      <c r="T64" s="54">
        <f t="shared" si="18"/>
        <v>27579</v>
      </c>
      <c r="U64" s="36">
        <v>1</v>
      </c>
      <c r="V64" s="9">
        <v>12</v>
      </c>
      <c r="W64" s="11" t="str">
        <f t="shared" si="19"/>
        <v>0,0000</v>
      </c>
      <c r="X64" s="12">
        <f t="shared" si="20"/>
        <v>0</v>
      </c>
      <c r="Y64" s="52">
        <v>3</v>
      </c>
      <c r="Z64" s="12">
        <f t="shared" si="0"/>
        <v>36</v>
      </c>
      <c r="AA64" s="52">
        <v>0.33</v>
      </c>
      <c r="AB64" s="12">
        <f t="shared" ref="AB64" si="32">AA64*V64*U64</f>
        <v>3.96</v>
      </c>
      <c r="AC64" s="52">
        <v>12.17</v>
      </c>
      <c r="AD64" s="12">
        <f t="shared" si="2"/>
        <v>4381.2</v>
      </c>
      <c r="AE64" s="52">
        <v>0</v>
      </c>
      <c r="AF64" s="55">
        <f t="shared" si="3"/>
        <v>0</v>
      </c>
      <c r="AG64" s="53">
        <f t="shared" si="4"/>
        <v>1.58E-3</v>
      </c>
      <c r="AH64" s="12">
        <f t="shared" si="5"/>
        <v>43.574820000000003</v>
      </c>
      <c r="AI64" s="53">
        <v>1.2999999999999999E-2</v>
      </c>
      <c r="AJ64" s="12">
        <f t="shared" si="6"/>
        <v>358.52699999999999</v>
      </c>
      <c r="AK64" s="53">
        <v>0.26319999999999999</v>
      </c>
      <c r="AL64" s="12">
        <f t="shared" si="7"/>
        <v>3794.0279999999998</v>
      </c>
      <c r="AM64" s="53">
        <v>5.9299999999999999E-2</v>
      </c>
      <c r="AN64" s="12">
        <f t="shared" si="8"/>
        <v>780.62519999999995</v>
      </c>
      <c r="AO64" s="13"/>
      <c r="AP64" s="12">
        <f t="shared" si="9"/>
        <v>0</v>
      </c>
      <c r="AQ64" s="15">
        <f t="shared" si="10"/>
        <v>0</v>
      </c>
      <c r="AR64" s="15">
        <f t="shared" si="11"/>
        <v>0</v>
      </c>
      <c r="AS64" s="15">
        <f t="shared" si="12"/>
        <v>0</v>
      </c>
      <c r="AT64" s="15">
        <f t="shared" si="13"/>
        <v>9397.9150199999985</v>
      </c>
      <c r="AU64" s="15">
        <f t="shared" si="14"/>
        <v>2161.5204545999995</v>
      </c>
      <c r="AV64" s="15">
        <f t="shared" si="15"/>
        <v>11559.435474599999</v>
      </c>
      <c r="AW64" s="15">
        <f t="shared" si="16"/>
        <v>9397.9150199999985</v>
      </c>
      <c r="AX64" s="15">
        <f t="shared" si="16"/>
        <v>2161.5204545999995</v>
      </c>
      <c r="AY64" s="15">
        <f t="shared" si="16"/>
        <v>11559.435474599999</v>
      </c>
      <c r="AZ64" s="85"/>
      <c r="BA64" s="85"/>
      <c r="BB64" s="85"/>
      <c r="BC64" s="85"/>
    </row>
    <row r="65" spans="1:55" s="2" customFormat="1" ht="12.75" customHeight="1" x14ac:dyDescent="0.25">
      <c r="A65" s="20">
        <f t="shared" si="17"/>
        <v>58</v>
      </c>
      <c r="B65" s="9">
        <v>15</v>
      </c>
      <c r="C65" s="20">
        <v>1</v>
      </c>
      <c r="D65" s="21" t="s">
        <v>273</v>
      </c>
      <c r="E65" s="21" t="s">
        <v>16</v>
      </c>
      <c r="F65" s="21" t="s">
        <v>15</v>
      </c>
      <c r="G65" s="21" t="s">
        <v>296</v>
      </c>
      <c r="H65" s="21" t="s">
        <v>118</v>
      </c>
      <c r="I65" s="21"/>
      <c r="J65" s="21"/>
      <c r="K65" s="21"/>
      <c r="L65" s="21"/>
      <c r="M65" s="28" t="s">
        <v>633</v>
      </c>
      <c r="N65" s="40" t="s">
        <v>366</v>
      </c>
      <c r="O65" s="41">
        <v>50</v>
      </c>
      <c r="P65" s="37" t="s">
        <v>79</v>
      </c>
      <c r="Q65" s="41">
        <v>123299</v>
      </c>
      <c r="R65" s="41">
        <v>61180</v>
      </c>
      <c r="S65" s="41">
        <v>0</v>
      </c>
      <c r="T65" s="54">
        <f t="shared" si="18"/>
        <v>184479</v>
      </c>
      <c r="U65" s="36">
        <v>1</v>
      </c>
      <c r="V65" s="9">
        <v>12</v>
      </c>
      <c r="W65" s="11" t="str">
        <f t="shared" si="19"/>
        <v>0,0000</v>
      </c>
      <c r="X65" s="12">
        <f t="shared" si="20"/>
        <v>0</v>
      </c>
      <c r="Y65" s="52">
        <v>5</v>
      </c>
      <c r="Z65" s="12">
        <f t="shared" si="0"/>
        <v>60</v>
      </c>
      <c r="AA65" s="52">
        <v>0.08</v>
      </c>
      <c r="AB65" s="12">
        <f>AA65*V65*O65</f>
        <v>48</v>
      </c>
      <c r="AC65" s="52">
        <v>20.059999999999999</v>
      </c>
      <c r="AD65" s="12">
        <f t="shared" si="2"/>
        <v>12035.999999999998</v>
      </c>
      <c r="AE65" s="52">
        <v>0</v>
      </c>
      <c r="AF65" s="12">
        <f t="shared" si="3"/>
        <v>0</v>
      </c>
      <c r="AG65" s="53">
        <f t="shared" si="4"/>
        <v>1.58E-3</v>
      </c>
      <c r="AH65" s="12">
        <f t="shared" si="5"/>
        <v>291.47682000000003</v>
      </c>
      <c r="AI65" s="53">
        <v>1.2999999999999999E-2</v>
      </c>
      <c r="AJ65" s="12">
        <f t="shared" si="6"/>
        <v>2398.2269999999999</v>
      </c>
      <c r="AK65" s="53">
        <v>0.1807</v>
      </c>
      <c r="AL65" s="12">
        <f t="shared" si="7"/>
        <v>22280.129300000001</v>
      </c>
      <c r="AM65" s="53">
        <v>8.3599999999999994E-2</v>
      </c>
      <c r="AN65" s="12">
        <f t="shared" si="8"/>
        <v>5114.6479999999992</v>
      </c>
      <c r="AO65" s="13"/>
      <c r="AP65" s="12">
        <f t="shared" si="9"/>
        <v>0</v>
      </c>
      <c r="AQ65" s="15">
        <f t="shared" si="10"/>
        <v>0</v>
      </c>
      <c r="AR65" s="15">
        <f t="shared" si="11"/>
        <v>0</v>
      </c>
      <c r="AS65" s="15">
        <f t="shared" si="12"/>
        <v>0</v>
      </c>
      <c r="AT65" s="15">
        <f t="shared" si="13"/>
        <v>42228.481119999997</v>
      </c>
      <c r="AU65" s="15">
        <f t="shared" si="14"/>
        <v>9712.5506575999989</v>
      </c>
      <c r="AV65" s="15">
        <f t="shared" si="15"/>
        <v>51941.031777599994</v>
      </c>
      <c r="AW65" s="15">
        <f t="shared" si="16"/>
        <v>42228.481119999997</v>
      </c>
      <c r="AX65" s="15">
        <f t="shared" si="16"/>
        <v>9712.5506575999989</v>
      </c>
      <c r="AY65" s="15">
        <f t="shared" si="16"/>
        <v>51941.031777599994</v>
      </c>
      <c r="AZ65" s="9">
        <v>15</v>
      </c>
      <c r="BA65" s="16">
        <f>AW65</f>
        <v>42228.481119999997</v>
      </c>
      <c r="BB65" s="16">
        <f t="shared" ref="BB65:BB66" si="33">BA65*0.23</f>
        <v>9712.5506575999989</v>
      </c>
      <c r="BC65" s="16">
        <f t="shared" ref="BC65:BC66" si="34">BB65+BA65</f>
        <v>51941.031777599994</v>
      </c>
    </row>
    <row r="66" spans="1:55" s="2" customFormat="1" ht="12.75" customHeight="1" x14ac:dyDescent="0.25">
      <c r="A66" s="20">
        <f t="shared" si="17"/>
        <v>59</v>
      </c>
      <c r="B66" s="9">
        <v>16</v>
      </c>
      <c r="C66" s="20">
        <v>1</v>
      </c>
      <c r="D66" s="21" t="s">
        <v>80</v>
      </c>
      <c r="E66" s="21" t="s">
        <v>119</v>
      </c>
      <c r="F66" s="21" t="s">
        <v>17</v>
      </c>
      <c r="G66" s="21" t="s">
        <v>120</v>
      </c>
      <c r="H66" s="21" t="s">
        <v>121</v>
      </c>
      <c r="I66" s="21"/>
      <c r="J66" s="21"/>
      <c r="K66" s="21"/>
      <c r="L66" s="21"/>
      <c r="M66" s="28" t="s">
        <v>634</v>
      </c>
      <c r="N66" s="40" t="s">
        <v>367</v>
      </c>
      <c r="O66" s="41">
        <v>200</v>
      </c>
      <c r="P66" s="37" t="s">
        <v>74</v>
      </c>
      <c r="Q66" s="41">
        <v>493508</v>
      </c>
      <c r="R66" s="41">
        <v>0</v>
      </c>
      <c r="S66" s="41">
        <v>0</v>
      </c>
      <c r="T66" s="54">
        <f t="shared" si="18"/>
        <v>493508</v>
      </c>
      <c r="U66" s="36">
        <v>1</v>
      </c>
      <c r="V66" s="9">
        <v>12</v>
      </c>
      <c r="W66" s="11" t="str">
        <f t="shared" si="19"/>
        <v>0,0000</v>
      </c>
      <c r="X66" s="12">
        <f t="shared" si="20"/>
        <v>0</v>
      </c>
      <c r="Y66" s="52">
        <v>10</v>
      </c>
      <c r="Z66" s="12">
        <f t="shared" si="0"/>
        <v>120</v>
      </c>
      <c r="AA66" s="52">
        <v>0.19</v>
      </c>
      <c r="AB66" s="12">
        <f t="shared" ref="AB66:AB69" si="35">AA66*V66*O66</f>
        <v>456.00000000000006</v>
      </c>
      <c r="AC66" s="52">
        <v>13.37</v>
      </c>
      <c r="AD66" s="12">
        <f t="shared" si="2"/>
        <v>32088</v>
      </c>
      <c r="AE66" s="52">
        <v>0</v>
      </c>
      <c r="AF66" s="12">
        <f t="shared" si="3"/>
        <v>0</v>
      </c>
      <c r="AG66" s="53">
        <f t="shared" si="4"/>
        <v>1.58E-3</v>
      </c>
      <c r="AH66" s="12">
        <f t="shared" si="5"/>
        <v>779.74264000000005</v>
      </c>
      <c r="AI66" s="53">
        <v>1.2999999999999999E-2</v>
      </c>
      <c r="AJ66" s="12">
        <f t="shared" si="6"/>
        <v>6415.6039999999994</v>
      </c>
      <c r="AK66" s="53">
        <v>6.3619999999999996E-2</v>
      </c>
      <c r="AL66" s="12">
        <f t="shared" si="7"/>
        <v>31396.978959999997</v>
      </c>
      <c r="AM66" s="13"/>
      <c r="AN66" s="12">
        <f t="shared" si="8"/>
        <v>0</v>
      </c>
      <c r="AO66" s="13"/>
      <c r="AP66" s="12">
        <f t="shared" si="9"/>
        <v>0</v>
      </c>
      <c r="AQ66" s="15">
        <f t="shared" si="10"/>
        <v>0</v>
      </c>
      <c r="AR66" s="15">
        <f t="shared" si="11"/>
        <v>0</v>
      </c>
      <c r="AS66" s="15">
        <f t="shared" si="12"/>
        <v>0</v>
      </c>
      <c r="AT66" s="15">
        <f t="shared" si="13"/>
        <v>71256.325599999996</v>
      </c>
      <c r="AU66" s="15">
        <f t="shared" si="14"/>
        <v>16388.954888</v>
      </c>
      <c r="AV66" s="15">
        <f t="shared" si="15"/>
        <v>87645.280487999989</v>
      </c>
      <c r="AW66" s="15">
        <f t="shared" si="16"/>
        <v>71256.325599999996</v>
      </c>
      <c r="AX66" s="15">
        <f t="shared" si="16"/>
        <v>16388.954888</v>
      </c>
      <c r="AY66" s="15">
        <f t="shared" si="16"/>
        <v>87645.280487999989</v>
      </c>
      <c r="AZ66" s="9">
        <v>16</v>
      </c>
      <c r="BA66" s="16">
        <f>AW66</f>
        <v>71256.325599999996</v>
      </c>
      <c r="BB66" s="16">
        <f t="shared" si="33"/>
        <v>16388.954888</v>
      </c>
      <c r="BC66" s="16">
        <f t="shared" si="34"/>
        <v>87645.280487999989</v>
      </c>
    </row>
    <row r="67" spans="1:55" s="2" customFormat="1" ht="12.75" customHeight="1" x14ac:dyDescent="0.25">
      <c r="A67" s="20">
        <f t="shared" si="17"/>
        <v>60</v>
      </c>
      <c r="B67" s="83">
        <v>17</v>
      </c>
      <c r="C67" s="20">
        <v>1</v>
      </c>
      <c r="D67" s="21" t="s">
        <v>81</v>
      </c>
      <c r="E67" s="21" t="s">
        <v>29</v>
      </c>
      <c r="F67" s="21" t="s">
        <v>30</v>
      </c>
      <c r="G67" s="21" t="s">
        <v>122</v>
      </c>
      <c r="H67" s="21" t="s">
        <v>123</v>
      </c>
      <c r="I67" s="21"/>
      <c r="J67" s="21"/>
      <c r="K67" s="21"/>
      <c r="L67" s="21"/>
      <c r="M67" s="28" t="s">
        <v>635</v>
      </c>
      <c r="N67" s="40" t="s">
        <v>636</v>
      </c>
      <c r="O67" s="41">
        <v>420</v>
      </c>
      <c r="P67" s="37" t="s">
        <v>76</v>
      </c>
      <c r="Q67" s="41">
        <v>298686</v>
      </c>
      <c r="R67" s="41">
        <v>137648</v>
      </c>
      <c r="S67" s="41">
        <v>630150</v>
      </c>
      <c r="T67" s="54">
        <f t="shared" si="18"/>
        <v>1066484</v>
      </c>
      <c r="U67" s="36">
        <v>1</v>
      </c>
      <c r="V67" s="9">
        <v>12</v>
      </c>
      <c r="W67" s="11" t="str">
        <f t="shared" si="19"/>
        <v>0,0000</v>
      </c>
      <c r="X67" s="12">
        <f t="shared" si="20"/>
        <v>0</v>
      </c>
      <c r="Y67" s="52">
        <v>10</v>
      </c>
      <c r="Z67" s="12">
        <f t="shared" si="0"/>
        <v>120</v>
      </c>
      <c r="AA67" s="52">
        <v>0.19</v>
      </c>
      <c r="AB67" s="12">
        <f t="shared" si="35"/>
        <v>957.60000000000014</v>
      </c>
      <c r="AC67" s="52">
        <v>14.45</v>
      </c>
      <c r="AD67" s="12">
        <f t="shared" si="2"/>
        <v>72827.999999999985</v>
      </c>
      <c r="AE67" s="52">
        <v>0</v>
      </c>
      <c r="AF67" s="12">
        <f t="shared" si="3"/>
        <v>0</v>
      </c>
      <c r="AG67" s="53">
        <f t="shared" si="4"/>
        <v>1.58E-3</v>
      </c>
      <c r="AH67" s="12">
        <f t="shared" si="5"/>
        <v>1685.0447200000001</v>
      </c>
      <c r="AI67" s="53">
        <v>1.2999999999999999E-2</v>
      </c>
      <c r="AJ67" s="12">
        <f t="shared" si="6"/>
        <v>13864.291999999999</v>
      </c>
      <c r="AK67" s="53">
        <v>5.2359999999999997E-2</v>
      </c>
      <c r="AL67" s="12">
        <f t="shared" si="7"/>
        <v>15639.19896</v>
      </c>
      <c r="AM67" s="53">
        <v>6.4030000000000004E-2</v>
      </c>
      <c r="AN67" s="12">
        <f t="shared" si="8"/>
        <v>8813.6014400000004</v>
      </c>
      <c r="AO67" s="53">
        <v>2.3810000000000001E-2</v>
      </c>
      <c r="AP67" s="12">
        <f t="shared" si="9"/>
        <v>15003.871500000001</v>
      </c>
      <c r="AQ67" s="15">
        <f t="shared" si="10"/>
        <v>0</v>
      </c>
      <c r="AR67" s="15">
        <f t="shared" si="11"/>
        <v>0</v>
      </c>
      <c r="AS67" s="15">
        <f t="shared" si="12"/>
        <v>0</v>
      </c>
      <c r="AT67" s="15">
        <f t="shared" si="13"/>
        <v>128911.60861999998</v>
      </c>
      <c r="AU67" s="15">
        <f t="shared" si="14"/>
        <v>29649.669982599997</v>
      </c>
      <c r="AV67" s="15">
        <f t="shared" si="15"/>
        <v>158561.27860259998</v>
      </c>
      <c r="AW67" s="15">
        <f t="shared" si="16"/>
        <v>128911.60861999998</v>
      </c>
      <c r="AX67" s="15">
        <f t="shared" si="16"/>
        <v>29649.669982599997</v>
      </c>
      <c r="AY67" s="15">
        <f t="shared" si="16"/>
        <v>158561.27860259998</v>
      </c>
      <c r="AZ67" s="83">
        <v>17</v>
      </c>
      <c r="BA67" s="86">
        <f>SUM(AW67:AW73)</f>
        <v>133676.43163999997</v>
      </c>
      <c r="BB67" s="86">
        <f>BA67*0.23</f>
        <v>30745.579277199995</v>
      </c>
      <c r="BC67" s="86">
        <f>SUM(BA67:BB73)</f>
        <v>164422.01091719995</v>
      </c>
    </row>
    <row r="68" spans="1:55" s="2" customFormat="1" ht="12.75" customHeight="1" x14ac:dyDescent="0.25">
      <c r="A68" s="20">
        <f t="shared" si="17"/>
        <v>61</v>
      </c>
      <c r="B68" s="84"/>
      <c r="C68" s="20">
        <f t="shared" ref="C68:C73" si="36">C67+1</f>
        <v>2</v>
      </c>
      <c r="D68" s="21" t="s">
        <v>81</v>
      </c>
      <c r="E68" s="21" t="s">
        <v>29</v>
      </c>
      <c r="F68" s="21" t="s">
        <v>30</v>
      </c>
      <c r="G68" s="21" t="s">
        <v>122</v>
      </c>
      <c r="H68" s="21" t="s">
        <v>123</v>
      </c>
      <c r="I68" s="21"/>
      <c r="J68" s="21"/>
      <c r="K68" s="21"/>
      <c r="L68" s="21"/>
      <c r="M68" s="28" t="s">
        <v>637</v>
      </c>
      <c r="N68" s="40" t="s">
        <v>638</v>
      </c>
      <c r="O68" s="41">
        <v>12</v>
      </c>
      <c r="P68" s="37" t="s">
        <v>52</v>
      </c>
      <c r="Q68" s="41">
        <v>1694</v>
      </c>
      <c r="R68" s="41">
        <v>5727</v>
      </c>
      <c r="S68" s="41">
        <v>0</v>
      </c>
      <c r="T68" s="54">
        <f t="shared" si="18"/>
        <v>7421</v>
      </c>
      <c r="U68" s="36">
        <v>1</v>
      </c>
      <c r="V68" s="9">
        <v>12</v>
      </c>
      <c r="W68" s="11" t="str">
        <f t="shared" si="19"/>
        <v>0,0000</v>
      </c>
      <c r="X68" s="12">
        <f t="shared" si="20"/>
        <v>0</v>
      </c>
      <c r="Y68" s="52">
        <v>3.8</v>
      </c>
      <c r="Z68" s="12">
        <f t="shared" si="0"/>
        <v>45.599999999999994</v>
      </c>
      <c r="AA68" s="52">
        <v>0.08</v>
      </c>
      <c r="AB68" s="12">
        <f t="shared" si="35"/>
        <v>11.52</v>
      </c>
      <c r="AC68" s="52">
        <v>4.6100000000000003</v>
      </c>
      <c r="AD68" s="12">
        <f t="shared" si="2"/>
        <v>663.84000000000015</v>
      </c>
      <c r="AE68" s="52">
        <v>0</v>
      </c>
      <c r="AF68" s="12">
        <f t="shared" si="3"/>
        <v>0</v>
      </c>
      <c r="AG68" s="53">
        <f t="shared" si="4"/>
        <v>1.58E-3</v>
      </c>
      <c r="AH68" s="12">
        <f t="shared" si="5"/>
        <v>11.72518</v>
      </c>
      <c r="AI68" s="53">
        <v>1.2999999999999999E-2</v>
      </c>
      <c r="AJ68" s="12">
        <f t="shared" si="6"/>
        <v>96.472999999999999</v>
      </c>
      <c r="AK68" s="53">
        <v>0.31380000000000002</v>
      </c>
      <c r="AL68" s="12">
        <f t="shared" si="7"/>
        <v>531.57720000000006</v>
      </c>
      <c r="AM68" s="53">
        <v>9.6600000000000005E-2</v>
      </c>
      <c r="AN68" s="12">
        <f t="shared" si="8"/>
        <v>553.22820000000002</v>
      </c>
      <c r="AO68" s="13"/>
      <c r="AP68" s="12">
        <f t="shared" si="9"/>
        <v>0</v>
      </c>
      <c r="AQ68" s="15">
        <f t="shared" si="10"/>
        <v>0</v>
      </c>
      <c r="AR68" s="15">
        <f t="shared" si="11"/>
        <v>0</v>
      </c>
      <c r="AS68" s="15">
        <f t="shared" si="12"/>
        <v>0</v>
      </c>
      <c r="AT68" s="15">
        <f t="shared" si="13"/>
        <v>1913.9635800000001</v>
      </c>
      <c r="AU68" s="15">
        <f t="shared" si="14"/>
        <v>440.21162340000006</v>
      </c>
      <c r="AV68" s="15">
        <f t="shared" si="15"/>
        <v>2354.1752034000001</v>
      </c>
      <c r="AW68" s="15">
        <f t="shared" si="16"/>
        <v>1913.9635800000001</v>
      </c>
      <c r="AX68" s="15">
        <f t="shared" si="16"/>
        <v>440.21162340000006</v>
      </c>
      <c r="AY68" s="15">
        <f t="shared" si="16"/>
        <v>2354.1752034000001</v>
      </c>
      <c r="AZ68" s="84"/>
      <c r="BA68" s="84"/>
      <c r="BB68" s="84"/>
      <c r="BC68" s="84"/>
    </row>
    <row r="69" spans="1:55" s="2" customFormat="1" ht="13.5" customHeight="1" x14ac:dyDescent="0.25">
      <c r="A69" s="20">
        <f t="shared" si="17"/>
        <v>62</v>
      </c>
      <c r="B69" s="84"/>
      <c r="C69" s="20">
        <f t="shared" si="36"/>
        <v>3</v>
      </c>
      <c r="D69" s="21" t="s">
        <v>81</v>
      </c>
      <c r="E69" s="21" t="s">
        <v>29</v>
      </c>
      <c r="F69" s="21" t="s">
        <v>30</v>
      </c>
      <c r="G69" s="21" t="s">
        <v>122</v>
      </c>
      <c r="H69" s="21" t="s">
        <v>123</v>
      </c>
      <c r="I69" s="21"/>
      <c r="J69" s="21"/>
      <c r="K69" s="21"/>
      <c r="L69" s="21"/>
      <c r="M69" s="28" t="s">
        <v>639</v>
      </c>
      <c r="N69" s="40" t="s">
        <v>640</v>
      </c>
      <c r="O69" s="41">
        <v>7</v>
      </c>
      <c r="P69" s="37" t="s">
        <v>52</v>
      </c>
      <c r="Q69" s="41">
        <v>914</v>
      </c>
      <c r="R69" s="41">
        <v>3898</v>
      </c>
      <c r="S69" s="41">
        <v>0</v>
      </c>
      <c r="T69" s="54">
        <f t="shared" si="18"/>
        <v>4812</v>
      </c>
      <c r="U69" s="36">
        <v>1</v>
      </c>
      <c r="V69" s="9">
        <v>12</v>
      </c>
      <c r="W69" s="11" t="str">
        <f t="shared" si="19"/>
        <v>0,0000</v>
      </c>
      <c r="X69" s="12">
        <f t="shared" si="20"/>
        <v>0</v>
      </c>
      <c r="Y69" s="52">
        <v>3.8</v>
      </c>
      <c r="Z69" s="12">
        <f t="shared" si="0"/>
        <v>45.599999999999994</v>
      </c>
      <c r="AA69" s="52">
        <v>0.08</v>
      </c>
      <c r="AB69" s="12">
        <f t="shared" si="35"/>
        <v>6.72</v>
      </c>
      <c r="AC69" s="52">
        <v>4.6100000000000003</v>
      </c>
      <c r="AD69" s="12">
        <f t="shared" si="2"/>
        <v>387.24000000000007</v>
      </c>
      <c r="AE69" s="52">
        <v>0</v>
      </c>
      <c r="AF69" s="12">
        <f t="shared" si="3"/>
        <v>0</v>
      </c>
      <c r="AG69" s="53">
        <f t="shared" si="4"/>
        <v>1.58E-3</v>
      </c>
      <c r="AH69" s="12">
        <f t="shared" si="5"/>
        <v>7.6029600000000004</v>
      </c>
      <c r="AI69" s="53">
        <v>1.2999999999999999E-2</v>
      </c>
      <c r="AJ69" s="12">
        <f t="shared" si="6"/>
        <v>62.555999999999997</v>
      </c>
      <c r="AK69" s="53">
        <v>0.31380000000000002</v>
      </c>
      <c r="AL69" s="12">
        <f t="shared" si="7"/>
        <v>286.81319999999999</v>
      </c>
      <c r="AM69" s="53">
        <v>9.6600000000000005E-2</v>
      </c>
      <c r="AN69" s="12">
        <f t="shared" si="8"/>
        <v>376.54680000000002</v>
      </c>
      <c r="AO69" s="13"/>
      <c r="AP69" s="12">
        <f t="shared" si="9"/>
        <v>0</v>
      </c>
      <c r="AQ69" s="15">
        <f t="shared" si="10"/>
        <v>0</v>
      </c>
      <c r="AR69" s="15">
        <f t="shared" si="11"/>
        <v>0</v>
      </c>
      <c r="AS69" s="15">
        <f t="shared" si="12"/>
        <v>0</v>
      </c>
      <c r="AT69" s="15">
        <f t="shared" si="13"/>
        <v>1173.0789600000001</v>
      </c>
      <c r="AU69" s="15">
        <f t="shared" si="14"/>
        <v>269.8081608</v>
      </c>
      <c r="AV69" s="15">
        <f t="shared" si="15"/>
        <v>1442.8871208</v>
      </c>
      <c r="AW69" s="15">
        <f t="shared" si="16"/>
        <v>1173.0789600000001</v>
      </c>
      <c r="AX69" s="15">
        <f t="shared" si="16"/>
        <v>269.8081608</v>
      </c>
      <c r="AY69" s="15">
        <f t="shared" si="16"/>
        <v>1442.8871208</v>
      </c>
      <c r="AZ69" s="84"/>
      <c r="BA69" s="84"/>
      <c r="BB69" s="84"/>
      <c r="BC69" s="84"/>
    </row>
    <row r="70" spans="1:55" s="2" customFormat="1" ht="12.75" customHeight="1" x14ac:dyDescent="0.25">
      <c r="A70" s="20">
        <f t="shared" si="17"/>
        <v>63</v>
      </c>
      <c r="B70" s="84"/>
      <c r="C70" s="20">
        <f t="shared" si="36"/>
        <v>4</v>
      </c>
      <c r="D70" s="21" t="s">
        <v>81</v>
      </c>
      <c r="E70" s="21" t="s">
        <v>29</v>
      </c>
      <c r="F70" s="21" t="s">
        <v>30</v>
      </c>
      <c r="G70" s="21" t="s">
        <v>122</v>
      </c>
      <c r="H70" s="21" t="s">
        <v>123</v>
      </c>
      <c r="I70" s="21"/>
      <c r="J70" s="21"/>
      <c r="K70" s="21"/>
      <c r="L70" s="21"/>
      <c r="M70" s="28" t="s">
        <v>641</v>
      </c>
      <c r="N70" s="40" t="s">
        <v>642</v>
      </c>
      <c r="O70" s="41">
        <v>3.5</v>
      </c>
      <c r="P70" s="37" t="s">
        <v>60</v>
      </c>
      <c r="Q70" s="41">
        <v>159</v>
      </c>
      <c r="R70" s="41">
        <v>0</v>
      </c>
      <c r="S70" s="41">
        <v>0</v>
      </c>
      <c r="T70" s="54">
        <f t="shared" si="18"/>
        <v>159</v>
      </c>
      <c r="U70" s="36">
        <v>1</v>
      </c>
      <c r="V70" s="9">
        <v>12</v>
      </c>
      <c r="W70" s="11" t="str">
        <f t="shared" si="19"/>
        <v>0,0000</v>
      </c>
      <c r="X70" s="12">
        <f t="shared" si="20"/>
        <v>0</v>
      </c>
      <c r="Y70" s="52">
        <v>3</v>
      </c>
      <c r="Z70" s="12">
        <f t="shared" si="0"/>
        <v>36</v>
      </c>
      <c r="AA70" s="52">
        <v>0.02</v>
      </c>
      <c r="AB70" s="12">
        <f t="shared" ref="AB70:AB73" si="37">AA70*V70*U70</f>
        <v>0.24</v>
      </c>
      <c r="AC70" s="52">
        <v>7.1</v>
      </c>
      <c r="AD70" s="12">
        <f t="shared" si="2"/>
        <v>298.19999999999993</v>
      </c>
      <c r="AE70" s="13">
        <v>0</v>
      </c>
      <c r="AF70" s="12">
        <f t="shared" si="3"/>
        <v>0</v>
      </c>
      <c r="AG70" s="53">
        <f t="shared" si="4"/>
        <v>1.58E-3</v>
      </c>
      <c r="AH70" s="12">
        <f t="shared" si="5"/>
        <v>0.25122</v>
      </c>
      <c r="AI70" s="53">
        <v>1.2999999999999999E-2</v>
      </c>
      <c r="AJ70" s="12">
        <f t="shared" si="6"/>
        <v>2.0669999999999997</v>
      </c>
      <c r="AK70" s="53">
        <v>0.2283</v>
      </c>
      <c r="AL70" s="12">
        <f t="shared" si="7"/>
        <v>36.299700000000001</v>
      </c>
      <c r="AM70" s="13"/>
      <c r="AN70" s="12">
        <f t="shared" si="8"/>
        <v>0</v>
      </c>
      <c r="AO70" s="13"/>
      <c r="AP70" s="12">
        <f t="shared" si="9"/>
        <v>0</v>
      </c>
      <c r="AQ70" s="15">
        <f t="shared" si="10"/>
        <v>0</v>
      </c>
      <c r="AR70" s="15">
        <f t="shared" si="11"/>
        <v>0</v>
      </c>
      <c r="AS70" s="15">
        <f t="shared" si="12"/>
        <v>0</v>
      </c>
      <c r="AT70" s="15">
        <f t="shared" si="13"/>
        <v>373.05791999999997</v>
      </c>
      <c r="AU70" s="15">
        <f t="shared" si="14"/>
        <v>85.80332159999999</v>
      </c>
      <c r="AV70" s="15">
        <f t="shared" si="15"/>
        <v>458.86124159999997</v>
      </c>
      <c r="AW70" s="15">
        <f t="shared" si="16"/>
        <v>373.05791999999997</v>
      </c>
      <c r="AX70" s="15">
        <f t="shared" si="16"/>
        <v>85.80332159999999</v>
      </c>
      <c r="AY70" s="15">
        <f t="shared" si="16"/>
        <v>458.86124159999997</v>
      </c>
      <c r="AZ70" s="84"/>
      <c r="BA70" s="84"/>
      <c r="BB70" s="84"/>
      <c r="BC70" s="84"/>
    </row>
    <row r="71" spans="1:55" s="2" customFormat="1" ht="12.75" customHeight="1" x14ac:dyDescent="0.25">
      <c r="A71" s="20">
        <f t="shared" si="17"/>
        <v>64</v>
      </c>
      <c r="B71" s="84"/>
      <c r="C71" s="20">
        <f t="shared" si="36"/>
        <v>5</v>
      </c>
      <c r="D71" s="21" t="s">
        <v>81</v>
      </c>
      <c r="E71" s="21" t="s">
        <v>29</v>
      </c>
      <c r="F71" s="21" t="s">
        <v>30</v>
      </c>
      <c r="G71" s="21" t="s">
        <v>122</v>
      </c>
      <c r="H71" s="21" t="s">
        <v>123</v>
      </c>
      <c r="I71" s="21"/>
      <c r="J71" s="21"/>
      <c r="K71" s="21"/>
      <c r="L71" s="21"/>
      <c r="M71" s="28" t="s">
        <v>643</v>
      </c>
      <c r="N71" s="40" t="s">
        <v>644</v>
      </c>
      <c r="O71" s="41">
        <v>3.5</v>
      </c>
      <c r="P71" s="37" t="s">
        <v>60</v>
      </c>
      <c r="Q71" s="41">
        <v>501</v>
      </c>
      <c r="R71" s="41">
        <v>0</v>
      </c>
      <c r="S71" s="41">
        <v>0</v>
      </c>
      <c r="T71" s="54">
        <f t="shared" si="18"/>
        <v>501</v>
      </c>
      <c r="U71" s="36">
        <v>1</v>
      </c>
      <c r="V71" s="9">
        <v>12</v>
      </c>
      <c r="W71" s="11" t="str">
        <f t="shared" si="19"/>
        <v>0,0000</v>
      </c>
      <c r="X71" s="12">
        <f t="shared" si="20"/>
        <v>0</v>
      </c>
      <c r="Y71" s="52">
        <v>3</v>
      </c>
      <c r="Z71" s="12">
        <f t="shared" si="0"/>
        <v>36</v>
      </c>
      <c r="AA71" s="52">
        <v>0.1</v>
      </c>
      <c r="AB71" s="12">
        <f t="shared" si="37"/>
        <v>1.2000000000000002</v>
      </c>
      <c r="AC71" s="52">
        <v>7.1</v>
      </c>
      <c r="AD71" s="12">
        <f t="shared" si="2"/>
        <v>298.19999999999993</v>
      </c>
      <c r="AE71" s="13">
        <v>0</v>
      </c>
      <c r="AF71" s="12">
        <f t="shared" si="3"/>
        <v>0</v>
      </c>
      <c r="AG71" s="53">
        <f t="shared" si="4"/>
        <v>1.58E-3</v>
      </c>
      <c r="AH71" s="12">
        <f t="shared" si="5"/>
        <v>0.79158000000000006</v>
      </c>
      <c r="AI71" s="53">
        <v>1.2999999999999999E-2</v>
      </c>
      <c r="AJ71" s="12">
        <f t="shared" si="6"/>
        <v>6.5129999999999999</v>
      </c>
      <c r="AK71" s="53">
        <v>0.2283</v>
      </c>
      <c r="AL71" s="12">
        <f t="shared" si="7"/>
        <v>114.3783</v>
      </c>
      <c r="AM71" s="13"/>
      <c r="AN71" s="12">
        <f t="shared" si="8"/>
        <v>0</v>
      </c>
      <c r="AO71" s="13"/>
      <c r="AP71" s="12">
        <f t="shared" si="9"/>
        <v>0</v>
      </c>
      <c r="AQ71" s="15">
        <f t="shared" si="10"/>
        <v>0</v>
      </c>
      <c r="AR71" s="15">
        <f t="shared" si="11"/>
        <v>0</v>
      </c>
      <c r="AS71" s="15">
        <f t="shared" si="12"/>
        <v>0</v>
      </c>
      <c r="AT71" s="15">
        <f t="shared" si="13"/>
        <v>457.08287999999993</v>
      </c>
      <c r="AU71" s="15">
        <f t="shared" si="14"/>
        <v>105.1290624</v>
      </c>
      <c r="AV71" s="15">
        <f t="shared" si="15"/>
        <v>562.21194239999988</v>
      </c>
      <c r="AW71" s="15">
        <f t="shared" si="16"/>
        <v>457.08287999999993</v>
      </c>
      <c r="AX71" s="15">
        <f t="shared" si="16"/>
        <v>105.1290624</v>
      </c>
      <c r="AY71" s="15">
        <f t="shared" si="16"/>
        <v>562.21194239999988</v>
      </c>
      <c r="AZ71" s="84"/>
      <c r="BA71" s="84"/>
      <c r="BB71" s="84"/>
      <c r="BC71" s="84"/>
    </row>
    <row r="72" spans="1:55" s="2" customFormat="1" ht="12.75" customHeight="1" x14ac:dyDescent="0.25">
      <c r="A72" s="20">
        <f t="shared" si="17"/>
        <v>65</v>
      </c>
      <c r="B72" s="84"/>
      <c r="C72" s="20">
        <f t="shared" si="36"/>
        <v>6</v>
      </c>
      <c r="D72" s="21" t="s">
        <v>81</v>
      </c>
      <c r="E72" s="21" t="s">
        <v>29</v>
      </c>
      <c r="F72" s="21" t="s">
        <v>30</v>
      </c>
      <c r="G72" s="21" t="s">
        <v>122</v>
      </c>
      <c r="H72" s="21" t="s">
        <v>123</v>
      </c>
      <c r="I72" s="21"/>
      <c r="J72" s="21"/>
      <c r="K72" s="21"/>
      <c r="L72" s="21"/>
      <c r="M72" s="28" t="s">
        <v>645</v>
      </c>
      <c r="N72" s="40" t="s">
        <v>646</v>
      </c>
      <c r="O72" s="41">
        <v>3.5</v>
      </c>
      <c r="P72" s="37" t="s">
        <v>60</v>
      </c>
      <c r="Q72" s="41">
        <v>358</v>
      </c>
      <c r="R72" s="41">
        <v>0</v>
      </c>
      <c r="S72" s="41">
        <v>0</v>
      </c>
      <c r="T72" s="54">
        <f t="shared" si="18"/>
        <v>358</v>
      </c>
      <c r="U72" s="36">
        <v>1</v>
      </c>
      <c r="V72" s="9">
        <v>12</v>
      </c>
      <c r="W72" s="11" t="str">
        <f t="shared" si="19"/>
        <v>0,0000</v>
      </c>
      <c r="X72" s="12">
        <f t="shared" si="20"/>
        <v>0</v>
      </c>
      <c r="Y72" s="52">
        <v>3</v>
      </c>
      <c r="Z72" s="12">
        <f t="shared" ref="Z72:Z135" si="38">Y72*V72*U72</f>
        <v>36</v>
      </c>
      <c r="AA72" s="52">
        <v>0.02</v>
      </c>
      <c r="AB72" s="12">
        <f t="shared" si="37"/>
        <v>0.24</v>
      </c>
      <c r="AC72" s="52">
        <v>7.1</v>
      </c>
      <c r="AD72" s="12">
        <f t="shared" ref="AD72:AD135" si="39">AC72*V72*U72*O72</f>
        <v>298.19999999999993</v>
      </c>
      <c r="AE72" s="13">
        <v>0</v>
      </c>
      <c r="AF72" s="12">
        <f t="shared" ref="AF72:AF135" si="40">AE72*T72</f>
        <v>0</v>
      </c>
      <c r="AG72" s="53">
        <f t="shared" ref="AG72:AG135" si="41">1.58/1000</f>
        <v>1.58E-3</v>
      </c>
      <c r="AH72" s="12">
        <f t="shared" ref="AH72:AH135" si="42">AG72*T72</f>
        <v>0.56564000000000003</v>
      </c>
      <c r="AI72" s="53">
        <v>1.2999999999999999E-2</v>
      </c>
      <c r="AJ72" s="12">
        <f t="shared" ref="AJ72:AJ135" si="43">AI72*T72</f>
        <v>4.6539999999999999</v>
      </c>
      <c r="AK72" s="53">
        <v>0.2283</v>
      </c>
      <c r="AL72" s="12">
        <f t="shared" ref="AL72:AL135" si="44">AK72*Q72</f>
        <v>81.731400000000008</v>
      </c>
      <c r="AM72" s="13"/>
      <c r="AN72" s="12">
        <f t="shared" ref="AN72:AN135" si="45">AM72*R72</f>
        <v>0</v>
      </c>
      <c r="AO72" s="13"/>
      <c r="AP72" s="12">
        <f t="shared" ref="AP72:AP135" si="46">AO72*S72</f>
        <v>0</v>
      </c>
      <c r="AQ72" s="15">
        <f t="shared" ref="AQ72:AQ135" si="47">X72</f>
        <v>0</v>
      </c>
      <c r="AR72" s="15">
        <f t="shared" ref="AR72:AR135" si="48">AQ72*0.23</f>
        <v>0</v>
      </c>
      <c r="AS72" s="15">
        <f t="shared" ref="AS72:AS135" si="49">AQ72+AR72</f>
        <v>0</v>
      </c>
      <c r="AT72" s="15">
        <f t="shared" ref="AT72:AT135" si="50">AP72+AN72+AL72+AJ72+AH72+AF72+AD72+AB72+Z72</f>
        <v>421.39103999999998</v>
      </c>
      <c r="AU72" s="15">
        <f t="shared" ref="AU72:AU135" si="51">AT72*0.23</f>
        <v>96.919939200000002</v>
      </c>
      <c r="AV72" s="15">
        <f t="shared" ref="AV72:AV135" si="52">AU72+AT72</f>
        <v>518.31097920000002</v>
      </c>
      <c r="AW72" s="15">
        <f t="shared" ref="AW72:AY135" si="53">AQ72+AT72</f>
        <v>421.39103999999998</v>
      </c>
      <c r="AX72" s="15">
        <f t="shared" si="53"/>
        <v>96.919939200000002</v>
      </c>
      <c r="AY72" s="15">
        <f t="shared" si="53"/>
        <v>518.31097920000002</v>
      </c>
      <c r="AZ72" s="84"/>
      <c r="BA72" s="84"/>
      <c r="BB72" s="84"/>
      <c r="BC72" s="84"/>
    </row>
    <row r="73" spans="1:55" s="2" customFormat="1" ht="12.75" customHeight="1" x14ac:dyDescent="0.25">
      <c r="A73" s="20">
        <f t="shared" ref="A73:A136" si="54">A72+1</f>
        <v>66</v>
      </c>
      <c r="B73" s="85"/>
      <c r="C73" s="20">
        <f t="shared" si="36"/>
        <v>7</v>
      </c>
      <c r="D73" s="21" t="s">
        <v>81</v>
      </c>
      <c r="E73" s="21" t="s">
        <v>29</v>
      </c>
      <c r="F73" s="21" t="s">
        <v>30</v>
      </c>
      <c r="G73" s="21" t="s">
        <v>122</v>
      </c>
      <c r="H73" s="21" t="s">
        <v>123</v>
      </c>
      <c r="I73" s="21"/>
      <c r="J73" s="21"/>
      <c r="K73" s="21"/>
      <c r="L73" s="21"/>
      <c r="M73" s="28" t="s">
        <v>647</v>
      </c>
      <c r="N73" s="40" t="s">
        <v>648</v>
      </c>
      <c r="O73" s="41">
        <v>3.5</v>
      </c>
      <c r="P73" s="37" t="s">
        <v>60</v>
      </c>
      <c r="Q73" s="41">
        <v>378</v>
      </c>
      <c r="R73" s="41">
        <v>0</v>
      </c>
      <c r="S73" s="41">
        <v>0</v>
      </c>
      <c r="T73" s="54">
        <f t="shared" ref="T73:T136" si="55">SUM(Q73:S73)</f>
        <v>378</v>
      </c>
      <c r="U73" s="36">
        <v>1</v>
      </c>
      <c r="V73" s="9">
        <v>12</v>
      </c>
      <c r="W73" s="11" t="str">
        <f t="shared" ref="W73:W136" si="56">W72</f>
        <v>0,0000</v>
      </c>
      <c r="X73" s="12">
        <f t="shared" si="20"/>
        <v>0</v>
      </c>
      <c r="Y73" s="52">
        <v>3</v>
      </c>
      <c r="Z73" s="12">
        <f t="shared" si="38"/>
        <v>36</v>
      </c>
      <c r="AA73" s="52">
        <v>0.02</v>
      </c>
      <c r="AB73" s="12">
        <f t="shared" si="37"/>
        <v>0.24</v>
      </c>
      <c r="AC73" s="52">
        <v>7.1</v>
      </c>
      <c r="AD73" s="12">
        <f t="shared" si="39"/>
        <v>298.19999999999993</v>
      </c>
      <c r="AE73" s="13">
        <v>0</v>
      </c>
      <c r="AF73" s="12">
        <f t="shared" si="40"/>
        <v>0</v>
      </c>
      <c r="AG73" s="53">
        <f t="shared" si="41"/>
        <v>1.58E-3</v>
      </c>
      <c r="AH73" s="12">
        <f t="shared" si="42"/>
        <v>0.59723999999999999</v>
      </c>
      <c r="AI73" s="53">
        <v>1.2999999999999999E-2</v>
      </c>
      <c r="AJ73" s="12">
        <f t="shared" si="43"/>
        <v>4.9139999999999997</v>
      </c>
      <c r="AK73" s="53">
        <v>0.2283</v>
      </c>
      <c r="AL73" s="12">
        <f t="shared" si="44"/>
        <v>86.297399999999996</v>
      </c>
      <c r="AM73" s="13"/>
      <c r="AN73" s="12">
        <f t="shared" si="45"/>
        <v>0</v>
      </c>
      <c r="AO73" s="13"/>
      <c r="AP73" s="12">
        <f t="shared" si="46"/>
        <v>0</v>
      </c>
      <c r="AQ73" s="15">
        <f t="shared" si="47"/>
        <v>0</v>
      </c>
      <c r="AR73" s="15">
        <f t="shared" si="48"/>
        <v>0</v>
      </c>
      <c r="AS73" s="15">
        <f t="shared" si="49"/>
        <v>0</v>
      </c>
      <c r="AT73" s="15">
        <f t="shared" si="50"/>
        <v>426.24863999999991</v>
      </c>
      <c r="AU73" s="15">
        <f t="shared" si="51"/>
        <v>98.037187199999977</v>
      </c>
      <c r="AV73" s="15">
        <f t="shared" si="52"/>
        <v>524.28582719999986</v>
      </c>
      <c r="AW73" s="15">
        <f t="shared" si="53"/>
        <v>426.24863999999991</v>
      </c>
      <c r="AX73" s="15">
        <f t="shared" si="53"/>
        <v>98.037187199999977</v>
      </c>
      <c r="AY73" s="15">
        <f t="shared" si="53"/>
        <v>524.28582719999986</v>
      </c>
      <c r="AZ73" s="85"/>
      <c r="BA73" s="85"/>
      <c r="BB73" s="85"/>
      <c r="BC73" s="85"/>
    </row>
    <row r="74" spans="1:55" s="2" customFormat="1" ht="12.75" customHeight="1" x14ac:dyDescent="0.25">
      <c r="A74" s="20">
        <f t="shared" si="54"/>
        <v>67</v>
      </c>
      <c r="B74" s="83">
        <v>18</v>
      </c>
      <c r="C74" s="20">
        <v>1</v>
      </c>
      <c r="D74" s="21" t="s">
        <v>167</v>
      </c>
      <c r="E74" s="21" t="s">
        <v>33</v>
      </c>
      <c r="F74" s="21" t="s">
        <v>32</v>
      </c>
      <c r="G74" s="21" t="s">
        <v>124</v>
      </c>
      <c r="H74" s="21" t="s">
        <v>125</v>
      </c>
      <c r="I74" s="21"/>
      <c r="J74" s="21"/>
      <c r="K74" s="21"/>
      <c r="L74" s="21"/>
      <c r="M74" s="28" t="s">
        <v>649</v>
      </c>
      <c r="N74" s="40" t="s">
        <v>368</v>
      </c>
      <c r="O74" s="41">
        <v>250</v>
      </c>
      <c r="P74" s="37" t="s">
        <v>76</v>
      </c>
      <c r="Q74" s="41">
        <v>206497</v>
      </c>
      <c r="R74" s="41">
        <v>76003</v>
      </c>
      <c r="S74" s="41">
        <v>434916</v>
      </c>
      <c r="T74" s="54">
        <f t="shared" si="55"/>
        <v>717416</v>
      </c>
      <c r="U74" s="36">
        <v>1</v>
      </c>
      <c r="V74" s="9">
        <v>12</v>
      </c>
      <c r="W74" s="11" t="str">
        <f t="shared" si="56"/>
        <v>0,0000</v>
      </c>
      <c r="X74" s="12">
        <f t="shared" ref="X74:X137" si="57">T74*W74</f>
        <v>0</v>
      </c>
      <c r="Y74" s="52">
        <v>10</v>
      </c>
      <c r="Z74" s="12">
        <f t="shared" si="38"/>
        <v>120</v>
      </c>
      <c r="AA74" s="52">
        <v>0.19</v>
      </c>
      <c r="AB74" s="12">
        <f t="shared" ref="AB74:AB78" si="58">AA74*V74*O74</f>
        <v>570.00000000000011</v>
      </c>
      <c r="AC74" s="52">
        <v>14.45</v>
      </c>
      <c r="AD74" s="12">
        <f t="shared" si="39"/>
        <v>43349.999999999993</v>
      </c>
      <c r="AE74" s="52">
        <v>0</v>
      </c>
      <c r="AF74" s="12">
        <f t="shared" si="40"/>
        <v>0</v>
      </c>
      <c r="AG74" s="53">
        <f t="shared" si="41"/>
        <v>1.58E-3</v>
      </c>
      <c r="AH74" s="12">
        <f t="shared" si="42"/>
        <v>1133.51728</v>
      </c>
      <c r="AI74" s="53">
        <v>1.2999999999999999E-2</v>
      </c>
      <c r="AJ74" s="12">
        <f t="shared" si="43"/>
        <v>9326.4079999999994</v>
      </c>
      <c r="AK74" s="53">
        <v>5.2359999999999997E-2</v>
      </c>
      <c r="AL74" s="12">
        <f t="shared" si="44"/>
        <v>10812.182919999999</v>
      </c>
      <c r="AM74" s="53">
        <v>6.4030000000000004E-2</v>
      </c>
      <c r="AN74" s="12">
        <f t="shared" si="45"/>
        <v>4866.4720900000002</v>
      </c>
      <c r="AO74" s="53">
        <v>2.3810000000000001E-2</v>
      </c>
      <c r="AP74" s="12">
        <f t="shared" si="46"/>
        <v>10355.349960000001</v>
      </c>
      <c r="AQ74" s="15">
        <f t="shared" si="47"/>
        <v>0</v>
      </c>
      <c r="AR74" s="15">
        <f t="shared" si="48"/>
        <v>0</v>
      </c>
      <c r="AS74" s="15">
        <f t="shared" si="49"/>
        <v>0</v>
      </c>
      <c r="AT74" s="15">
        <f t="shared" si="50"/>
        <v>80533.930250000005</v>
      </c>
      <c r="AU74" s="15">
        <f t="shared" si="51"/>
        <v>18522.8039575</v>
      </c>
      <c r="AV74" s="15">
        <f t="shared" si="52"/>
        <v>99056.734207500005</v>
      </c>
      <c r="AW74" s="15">
        <f t="shared" si="53"/>
        <v>80533.930250000005</v>
      </c>
      <c r="AX74" s="15">
        <f t="shared" si="53"/>
        <v>18522.8039575</v>
      </c>
      <c r="AY74" s="15">
        <f t="shared" si="53"/>
        <v>99056.734207500005</v>
      </c>
      <c r="AZ74" s="83">
        <v>18</v>
      </c>
      <c r="BA74" s="86">
        <f>SUM(AW74:AW75)</f>
        <v>97241.827179999993</v>
      </c>
      <c r="BB74" s="86">
        <f>BA74*0.23</f>
        <v>22365.6202514</v>
      </c>
      <c r="BC74" s="86">
        <f>SUM(BA74:BB75)</f>
        <v>119607.4474314</v>
      </c>
    </row>
    <row r="75" spans="1:55" s="2" customFormat="1" ht="12.75" customHeight="1" x14ac:dyDescent="0.25">
      <c r="A75" s="20">
        <f t="shared" si="54"/>
        <v>68</v>
      </c>
      <c r="B75" s="85"/>
      <c r="C75" s="20">
        <f>C74+1</f>
        <v>2</v>
      </c>
      <c r="D75" s="21" t="s">
        <v>167</v>
      </c>
      <c r="E75" s="21" t="s">
        <v>33</v>
      </c>
      <c r="F75" s="21" t="s">
        <v>32</v>
      </c>
      <c r="G75" s="21" t="s">
        <v>124</v>
      </c>
      <c r="H75" s="21" t="s">
        <v>125</v>
      </c>
      <c r="I75" s="21"/>
      <c r="J75" s="21"/>
      <c r="K75" s="21"/>
      <c r="L75" s="21"/>
      <c r="M75" s="28" t="s">
        <v>650</v>
      </c>
      <c r="N75" s="40" t="s">
        <v>368</v>
      </c>
      <c r="O75" s="41">
        <v>70</v>
      </c>
      <c r="P75" s="37" t="s">
        <v>76</v>
      </c>
      <c r="Q75" s="41">
        <v>14546</v>
      </c>
      <c r="R75" s="41">
        <v>11852</v>
      </c>
      <c r="S75" s="41">
        <v>62123</v>
      </c>
      <c r="T75" s="54">
        <f t="shared" si="55"/>
        <v>88521</v>
      </c>
      <c r="U75" s="36">
        <v>1</v>
      </c>
      <c r="V75" s="9">
        <v>12</v>
      </c>
      <c r="W75" s="11" t="str">
        <f t="shared" si="56"/>
        <v>0,0000</v>
      </c>
      <c r="X75" s="12">
        <f t="shared" si="57"/>
        <v>0</v>
      </c>
      <c r="Y75" s="52">
        <v>10</v>
      </c>
      <c r="Z75" s="12">
        <f t="shared" si="38"/>
        <v>120</v>
      </c>
      <c r="AA75" s="52">
        <v>0.19</v>
      </c>
      <c r="AB75" s="12">
        <f t="shared" si="58"/>
        <v>159.60000000000002</v>
      </c>
      <c r="AC75" s="52">
        <v>14.45</v>
      </c>
      <c r="AD75" s="12">
        <f t="shared" si="39"/>
        <v>12137.999999999998</v>
      </c>
      <c r="AE75" s="52">
        <v>0</v>
      </c>
      <c r="AF75" s="12">
        <f t="shared" si="40"/>
        <v>0</v>
      </c>
      <c r="AG75" s="53">
        <f t="shared" si="41"/>
        <v>1.58E-3</v>
      </c>
      <c r="AH75" s="12">
        <f t="shared" si="42"/>
        <v>139.86318</v>
      </c>
      <c r="AI75" s="53">
        <v>1.2999999999999999E-2</v>
      </c>
      <c r="AJ75" s="12">
        <f t="shared" si="43"/>
        <v>1150.7729999999999</v>
      </c>
      <c r="AK75" s="53">
        <v>5.2359999999999997E-2</v>
      </c>
      <c r="AL75" s="12">
        <f t="shared" si="44"/>
        <v>761.62855999999999</v>
      </c>
      <c r="AM75" s="53">
        <v>6.4030000000000004E-2</v>
      </c>
      <c r="AN75" s="12">
        <f t="shared" si="45"/>
        <v>758.88355999999999</v>
      </c>
      <c r="AO75" s="53">
        <v>2.3810000000000001E-2</v>
      </c>
      <c r="AP75" s="12">
        <f t="shared" si="46"/>
        <v>1479.1486300000001</v>
      </c>
      <c r="AQ75" s="15">
        <f t="shared" si="47"/>
        <v>0</v>
      </c>
      <c r="AR75" s="15">
        <f t="shared" si="48"/>
        <v>0</v>
      </c>
      <c r="AS75" s="15">
        <f t="shared" si="49"/>
        <v>0</v>
      </c>
      <c r="AT75" s="15">
        <f t="shared" si="50"/>
        <v>16707.896929999995</v>
      </c>
      <c r="AU75" s="15">
        <f t="shared" si="51"/>
        <v>3842.816293899999</v>
      </c>
      <c r="AV75" s="15">
        <f t="shared" si="52"/>
        <v>20550.713223899995</v>
      </c>
      <c r="AW75" s="15">
        <f t="shared" si="53"/>
        <v>16707.896929999995</v>
      </c>
      <c r="AX75" s="15">
        <f t="shared" si="53"/>
        <v>3842.816293899999</v>
      </c>
      <c r="AY75" s="15">
        <f t="shared" si="53"/>
        <v>20550.713223899995</v>
      </c>
      <c r="AZ75" s="85"/>
      <c r="BA75" s="85"/>
      <c r="BB75" s="85"/>
      <c r="BC75" s="85"/>
    </row>
    <row r="76" spans="1:55" s="2" customFormat="1" ht="12.75" customHeight="1" x14ac:dyDescent="0.25">
      <c r="A76" s="20">
        <f t="shared" si="54"/>
        <v>69</v>
      </c>
      <c r="B76" s="83">
        <v>19</v>
      </c>
      <c r="C76" s="20">
        <v>1</v>
      </c>
      <c r="D76" s="21" t="s">
        <v>267</v>
      </c>
      <c r="E76" s="21" t="s">
        <v>34</v>
      </c>
      <c r="F76" s="21" t="s">
        <v>17</v>
      </c>
      <c r="G76" s="21" t="s">
        <v>126</v>
      </c>
      <c r="H76" s="21" t="s">
        <v>651</v>
      </c>
      <c r="I76" s="21"/>
      <c r="J76" s="21"/>
      <c r="K76" s="21"/>
      <c r="L76" s="21"/>
      <c r="M76" s="28" t="s">
        <v>652</v>
      </c>
      <c r="N76" s="40" t="s">
        <v>653</v>
      </c>
      <c r="O76" s="41">
        <v>110</v>
      </c>
      <c r="P76" s="37" t="s">
        <v>74</v>
      </c>
      <c r="Q76" s="41">
        <v>149035</v>
      </c>
      <c r="R76" s="41">
        <v>0</v>
      </c>
      <c r="S76" s="41">
        <v>0</v>
      </c>
      <c r="T76" s="54">
        <f t="shared" si="55"/>
        <v>149035</v>
      </c>
      <c r="U76" s="36">
        <v>1</v>
      </c>
      <c r="V76" s="9">
        <v>12</v>
      </c>
      <c r="W76" s="11" t="str">
        <f t="shared" si="56"/>
        <v>0,0000</v>
      </c>
      <c r="X76" s="12">
        <f t="shared" si="57"/>
        <v>0</v>
      </c>
      <c r="Y76" s="52">
        <v>10</v>
      </c>
      <c r="Z76" s="12">
        <f t="shared" si="38"/>
        <v>120</v>
      </c>
      <c r="AA76" s="52">
        <v>0.19</v>
      </c>
      <c r="AB76" s="12">
        <f t="shared" si="58"/>
        <v>250.80000000000004</v>
      </c>
      <c r="AC76" s="52">
        <v>13.37</v>
      </c>
      <c r="AD76" s="12">
        <f t="shared" si="39"/>
        <v>17648.400000000001</v>
      </c>
      <c r="AE76" s="52">
        <v>0</v>
      </c>
      <c r="AF76" s="12">
        <f t="shared" si="40"/>
        <v>0</v>
      </c>
      <c r="AG76" s="53">
        <f t="shared" si="41"/>
        <v>1.58E-3</v>
      </c>
      <c r="AH76" s="12">
        <f t="shared" si="42"/>
        <v>235.4753</v>
      </c>
      <c r="AI76" s="53">
        <v>1.2999999999999999E-2</v>
      </c>
      <c r="AJ76" s="12">
        <f t="shared" si="43"/>
        <v>1937.4549999999999</v>
      </c>
      <c r="AK76" s="53">
        <v>6.3619999999999996E-2</v>
      </c>
      <c r="AL76" s="12">
        <f t="shared" si="44"/>
        <v>9481.6067000000003</v>
      </c>
      <c r="AM76" s="13"/>
      <c r="AN76" s="12">
        <f t="shared" si="45"/>
        <v>0</v>
      </c>
      <c r="AO76" s="13"/>
      <c r="AP76" s="12">
        <f t="shared" si="46"/>
        <v>0</v>
      </c>
      <c r="AQ76" s="15">
        <f t="shared" si="47"/>
        <v>0</v>
      </c>
      <c r="AR76" s="15">
        <f t="shared" si="48"/>
        <v>0</v>
      </c>
      <c r="AS76" s="15">
        <f t="shared" si="49"/>
        <v>0</v>
      </c>
      <c r="AT76" s="15">
        <f t="shared" si="50"/>
        <v>29673.737000000001</v>
      </c>
      <c r="AU76" s="15">
        <f t="shared" si="51"/>
        <v>6824.9595100000006</v>
      </c>
      <c r="AV76" s="15">
        <f t="shared" si="52"/>
        <v>36498.696510000002</v>
      </c>
      <c r="AW76" s="15">
        <f t="shared" si="53"/>
        <v>29673.737000000001</v>
      </c>
      <c r="AX76" s="15">
        <f t="shared" si="53"/>
        <v>6824.9595100000006</v>
      </c>
      <c r="AY76" s="15">
        <f t="shared" si="53"/>
        <v>36498.696510000002</v>
      </c>
      <c r="AZ76" s="83">
        <v>19</v>
      </c>
      <c r="BA76" s="86">
        <f>SUM(AW76:AW80)</f>
        <v>173456.05255999998</v>
      </c>
      <c r="BB76" s="86">
        <f>BA76*0.23</f>
        <v>39894.892088799999</v>
      </c>
      <c r="BC76" s="86">
        <f>SUM(BA76:BB80)</f>
        <v>213350.94464879998</v>
      </c>
    </row>
    <row r="77" spans="1:55" s="2" customFormat="1" ht="12.75" customHeight="1" x14ac:dyDescent="0.25">
      <c r="A77" s="20">
        <f t="shared" si="54"/>
        <v>70</v>
      </c>
      <c r="B77" s="84"/>
      <c r="C77" s="20">
        <f>C76+1</f>
        <v>2</v>
      </c>
      <c r="D77" s="21" t="s">
        <v>267</v>
      </c>
      <c r="E77" s="21" t="s">
        <v>34</v>
      </c>
      <c r="F77" s="21" t="s">
        <v>17</v>
      </c>
      <c r="G77" s="21" t="s">
        <v>126</v>
      </c>
      <c r="H77" s="21" t="s">
        <v>651</v>
      </c>
      <c r="I77" s="21"/>
      <c r="J77" s="21"/>
      <c r="K77" s="21"/>
      <c r="L77" s="21"/>
      <c r="M77" s="28" t="s">
        <v>654</v>
      </c>
      <c r="N77" s="40" t="s">
        <v>655</v>
      </c>
      <c r="O77" s="41">
        <v>450</v>
      </c>
      <c r="P77" s="37" t="s">
        <v>74</v>
      </c>
      <c r="Q77" s="41">
        <v>854183</v>
      </c>
      <c r="R77" s="41">
        <v>0</v>
      </c>
      <c r="S77" s="41">
        <v>0</v>
      </c>
      <c r="T77" s="54">
        <f t="shared" si="55"/>
        <v>854183</v>
      </c>
      <c r="U77" s="36">
        <v>1</v>
      </c>
      <c r="V77" s="9">
        <v>12</v>
      </c>
      <c r="W77" s="11" t="str">
        <f t="shared" si="56"/>
        <v>0,0000</v>
      </c>
      <c r="X77" s="12">
        <f t="shared" si="57"/>
        <v>0</v>
      </c>
      <c r="Y77" s="52">
        <v>10</v>
      </c>
      <c r="Z77" s="12">
        <f t="shared" si="38"/>
        <v>120</v>
      </c>
      <c r="AA77" s="52">
        <v>0.19</v>
      </c>
      <c r="AB77" s="12">
        <f t="shared" si="58"/>
        <v>1026</v>
      </c>
      <c r="AC77" s="52">
        <v>13.37</v>
      </c>
      <c r="AD77" s="12">
        <f t="shared" si="39"/>
        <v>72198</v>
      </c>
      <c r="AE77" s="52">
        <v>0</v>
      </c>
      <c r="AF77" s="12">
        <f t="shared" si="40"/>
        <v>0</v>
      </c>
      <c r="AG77" s="53">
        <f t="shared" si="41"/>
        <v>1.58E-3</v>
      </c>
      <c r="AH77" s="12">
        <f t="shared" si="42"/>
        <v>1349.60914</v>
      </c>
      <c r="AI77" s="53">
        <v>1.2999999999999999E-2</v>
      </c>
      <c r="AJ77" s="12">
        <f t="shared" si="43"/>
        <v>11104.378999999999</v>
      </c>
      <c r="AK77" s="53">
        <v>6.3619999999999996E-2</v>
      </c>
      <c r="AL77" s="12">
        <f t="shared" si="44"/>
        <v>54343.122459999999</v>
      </c>
      <c r="AM77" s="13"/>
      <c r="AN77" s="12">
        <f t="shared" si="45"/>
        <v>0</v>
      </c>
      <c r="AO77" s="13"/>
      <c r="AP77" s="12">
        <f t="shared" si="46"/>
        <v>0</v>
      </c>
      <c r="AQ77" s="15">
        <f t="shared" si="47"/>
        <v>0</v>
      </c>
      <c r="AR77" s="15">
        <f t="shared" si="48"/>
        <v>0</v>
      </c>
      <c r="AS77" s="15">
        <f t="shared" si="49"/>
        <v>0</v>
      </c>
      <c r="AT77" s="15">
        <f t="shared" si="50"/>
        <v>140141.11060000001</v>
      </c>
      <c r="AU77" s="15">
        <f t="shared" si="51"/>
        <v>32232.455438000005</v>
      </c>
      <c r="AV77" s="15">
        <f t="shared" si="52"/>
        <v>172373.56603800002</v>
      </c>
      <c r="AW77" s="15">
        <f t="shared" si="53"/>
        <v>140141.11060000001</v>
      </c>
      <c r="AX77" s="15">
        <f t="shared" si="53"/>
        <v>32232.455438000005</v>
      </c>
      <c r="AY77" s="15">
        <f t="shared" si="53"/>
        <v>172373.56603800002</v>
      </c>
      <c r="AZ77" s="84"/>
      <c r="BA77" s="84"/>
      <c r="BB77" s="84"/>
      <c r="BC77" s="84"/>
    </row>
    <row r="78" spans="1:55" s="2" customFormat="1" ht="12.75" customHeight="1" x14ac:dyDescent="0.25">
      <c r="A78" s="20">
        <f t="shared" si="54"/>
        <v>71</v>
      </c>
      <c r="B78" s="84"/>
      <c r="C78" s="20">
        <f>C77+1</f>
        <v>3</v>
      </c>
      <c r="D78" s="21" t="s">
        <v>267</v>
      </c>
      <c r="E78" s="21" t="s">
        <v>34</v>
      </c>
      <c r="F78" s="21" t="s">
        <v>17</v>
      </c>
      <c r="G78" s="21" t="s">
        <v>126</v>
      </c>
      <c r="H78" s="21" t="s">
        <v>651</v>
      </c>
      <c r="I78" s="21"/>
      <c r="J78" s="21"/>
      <c r="K78" s="21"/>
      <c r="L78" s="21"/>
      <c r="M78" s="28" t="s">
        <v>656</v>
      </c>
      <c r="N78" s="42" t="s">
        <v>657</v>
      </c>
      <c r="O78" s="41">
        <v>15</v>
      </c>
      <c r="P78" s="37" t="s">
        <v>54</v>
      </c>
      <c r="Q78" s="41">
        <v>0</v>
      </c>
      <c r="R78" s="41">
        <v>0</v>
      </c>
      <c r="S78" s="41">
        <v>0</v>
      </c>
      <c r="T78" s="54">
        <f t="shared" si="55"/>
        <v>0</v>
      </c>
      <c r="U78" s="36">
        <v>1</v>
      </c>
      <c r="V78" s="9">
        <v>12</v>
      </c>
      <c r="W78" s="11" t="str">
        <f t="shared" si="56"/>
        <v>0,0000</v>
      </c>
      <c r="X78" s="12">
        <f t="shared" si="57"/>
        <v>0</v>
      </c>
      <c r="Y78" s="52">
        <v>3.8</v>
      </c>
      <c r="Z78" s="12">
        <f t="shared" si="38"/>
        <v>45.599999999999994</v>
      </c>
      <c r="AA78" s="52">
        <v>0.08</v>
      </c>
      <c r="AB78" s="12">
        <f t="shared" si="58"/>
        <v>14.399999999999999</v>
      </c>
      <c r="AC78" s="52">
        <v>4.6100000000000003</v>
      </c>
      <c r="AD78" s="12">
        <f t="shared" si="39"/>
        <v>829.80000000000007</v>
      </c>
      <c r="AE78" s="52">
        <v>0</v>
      </c>
      <c r="AF78" s="12">
        <f t="shared" si="40"/>
        <v>0</v>
      </c>
      <c r="AG78" s="53">
        <f t="shared" si="41"/>
        <v>1.58E-3</v>
      </c>
      <c r="AH78" s="12">
        <f t="shared" si="42"/>
        <v>0</v>
      </c>
      <c r="AI78" s="53">
        <v>1.2999999999999999E-2</v>
      </c>
      <c r="AJ78" s="12">
        <f t="shared" si="43"/>
        <v>0</v>
      </c>
      <c r="AK78" s="53">
        <v>0.25090000000000001</v>
      </c>
      <c r="AL78" s="12">
        <f t="shared" si="44"/>
        <v>0</v>
      </c>
      <c r="AM78" s="13"/>
      <c r="AN78" s="12">
        <f t="shared" si="45"/>
        <v>0</v>
      </c>
      <c r="AO78" s="13"/>
      <c r="AP78" s="12">
        <f t="shared" si="46"/>
        <v>0</v>
      </c>
      <c r="AQ78" s="15">
        <f t="shared" si="47"/>
        <v>0</v>
      </c>
      <c r="AR78" s="15">
        <f t="shared" si="48"/>
        <v>0</v>
      </c>
      <c r="AS78" s="15">
        <f t="shared" si="49"/>
        <v>0</v>
      </c>
      <c r="AT78" s="15">
        <f t="shared" si="50"/>
        <v>889.80000000000007</v>
      </c>
      <c r="AU78" s="15">
        <f t="shared" si="51"/>
        <v>204.65400000000002</v>
      </c>
      <c r="AV78" s="15">
        <f t="shared" si="52"/>
        <v>1094.4540000000002</v>
      </c>
      <c r="AW78" s="15">
        <f t="shared" si="53"/>
        <v>889.80000000000007</v>
      </c>
      <c r="AX78" s="15">
        <f t="shared" si="53"/>
        <v>204.65400000000002</v>
      </c>
      <c r="AY78" s="15">
        <f t="shared" si="53"/>
        <v>1094.4540000000002</v>
      </c>
      <c r="AZ78" s="84"/>
      <c r="BA78" s="84"/>
      <c r="BB78" s="84"/>
      <c r="BC78" s="84"/>
    </row>
    <row r="79" spans="1:55" s="2" customFormat="1" ht="12.75" customHeight="1" x14ac:dyDescent="0.25">
      <c r="A79" s="20">
        <f t="shared" si="54"/>
        <v>72</v>
      </c>
      <c r="B79" s="84"/>
      <c r="C79" s="20">
        <f>C78+1</f>
        <v>4</v>
      </c>
      <c r="D79" s="21" t="s">
        <v>267</v>
      </c>
      <c r="E79" s="21" t="s">
        <v>34</v>
      </c>
      <c r="F79" s="21" t="s">
        <v>17</v>
      </c>
      <c r="G79" s="21" t="s">
        <v>126</v>
      </c>
      <c r="H79" s="21" t="s">
        <v>651</v>
      </c>
      <c r="I79" s="21"/>
      <c r="J79" s="21"/>
      <c r="K79" s="21"/>
      <c r="L79" s="21"/>
      <c r="M79" s="28" t="s">
        <v>658</v>
      </c>
      <c r="N79" s="40" t="s">
        <v>659</v>
      </c>
      <c r="O79" s="41">
        <v>4.5</v>
      </c>
      <c r="P79" s="37" t="s">
        <v>660</v>
      </c>
      <c r="Q79" s="41">
        <v>3000</v>
      </c>
      <c r="R79" s="41">
        <v>1582</v>
      </c>
      <c r="S79" s="41">
        <v>0</v>
      </c>
      <c r="T79" s="54">
        <f t="shared" si="55"/>
        <v>4582</v>
      </c>
      <c r="U79" s="36">
        <v>1</v>
      </c>
      <c r="V79" s="9">
        <v>12</v>
      </c>
      <c r="W79" s="11" t="str">
        <f t="shared" si="56"/>
        <v>0,0000</v>
      </c>
      <c r="X79" s="12">
        <f t="shared" si="57"/>
        <v>0</v>
      </c>
      <c r="Y79" s="52">
        <v>3</v>
      </c>
      <c r="Z79" s="12">
        <f t="shared" si="38"/>
        <v>36</v>
      </c>
      <c r="AA79" s="52">
        <v>0.33</v>
      </c>
      <c r="AB79" s="12">
        <f t="shared" ref="AB79:AB80" si="59">AA79*V79*U79</f>
        <v>3.96</v>
      </c>
      <c r="AC79" s="52">
        <v>12.17</v>
      </c>
      <c r="AD79" s="12">
        <f t="shared" si="39"/>
        <v>657.18</v>
      </c>
      <c r="AE79" s="13">
        <v>0</v>
      </c>
      <c r="AF79" s="12">
        <f t="shared" si="40"/>
        <v>0</v>
      </c>
      <c r="AG79" s="53">
        <f t="shared" si="41"/>
        <v>1.58E-3</v>
      </c>
      <c r="AH79" s="12">
        <f t="shared" si="42"/>
        <v>7.23956</v>
      </c>
      <c r="AI79" s="53">
        <v>1.2999999999999999E-2</v>
      </c>
      <c r="AJ79" s="12">
        <f t="shared" si="43"/>
        <v>59.565999999999995</v>
      </c>
      <c r="AK79" s="14">
        <v>0.251</v>
      </c>
      <c r="AL79" s="12">
        <f t="shared" si="44"/>
        <v>753</v>
      </c>
      <c r="AM79" s="14">
        <v>5.8000000000000003E-2</v>
      </c>
      <c r="AN79" s="12">
        <f t="shared" si="45"/>
        <v>91.756</v>
      </c>
      <c r="AO79" s="13"/>
      <c r="AP79" s="12">
        <f t="shared" si="46"/>
        <v>0</v>
      </c>
      <c r="AQ79" s="15">
        <f t="shared" si="47"/>
        <v>0</v>
      </c>
      <c r="AR79" s="15">
        <f t="shared" si="48"/>
        <v>0</v>
      </c>
      <c r="AS79" s="15">
        <f t="shared" si="49"/>
        <v>0</v>
      </c>
      <c r="AT79" s="15">
        <f t="shared" si="50"/>
        <v>1608.70156</v>
      </c>
      <c r="AU79" s="15">
        <f t="shared" si="51"/>
        <v>370.00135879999999</v>
      </c>
      <c r="AV79" s="15">
        <f t="shared" si="52"/>
        <v>1978.7029187999999</v>
      </c>
      <c r="AW79" s="15">
        <f t="shared" si="53"/>
        <v>1608.70156</v>
      </c>
      <c r="AX79" s="15">
        <f t="shared" si="53"/>
        <v>370.00135879999999</v>
      </c>
      <c r="AY79" s="15">
        <f t="shared" si="53"/>
        <v>1978.7029187999999</v>
      </c>
      <c r="AZ79" s="84"/>
      <c r="BA79" s="84"/>
      <c r="BB79" s="84"/>
      <c r="BC79" s="84"/>
    </row>
    <row r="80" spans="1:55" s="2" customFormat="1" ht="12.75" customHeight="1" x14ac:dyDescent="0.25">
      <c r="A80" s="20">
        <f t="shared" si="54"/>
        <v>73</v>
      </c>
      <c r="B80" s="85"/>
      <c r="C80" s="20">
        <f>C79+1</f>
        <v>5</v>
      </c>
      <c r="D80" s="21" t="s">
        <v>267</v>
      </c>
      <c r="E80" s="21" t="s">
        <v>34</v>
      </c>
      <c r="F80" s="21" t="s">
        <v>17</v>
      </c>
      <c r="G80" s="21" t="s">
        <v>126</v>
      </c>
      <c r="H80" s="21" t="s">
        <v>651</v>
      </c>
      <c r="I80" s="21"/>
      <c r="J80" s="21"/>
      <c r="K80" s="21"/>
      <c r="L80" s="21"/>
      <c r="M80" s="28" t="s">
        <v>661</v>
      </c>
      <c r="N80" s="40" t="s">
        <v>662</v>
      </c>
      <c r="O80" s="41">
        <v>4.5</v>
      </c>
      <c r="P80" s="37" t="s">
        <v>660</v>
      </c>
      <c r="Q80" s="41">
        <v>1470</v>
      </c>
      <c r="R80" s="41">
        <v>760</v>
      </c>
      <c r="S80" s="41">
        <v>0</v>
      </c>
      <c r="T80" s="54">
        <f t="shared" si="55"/>
        <v>2230</v>
      </c>
      <c r="U80" s="36">
        <v>1</v>
      </c>
      <c r="V80" s="9">
        <v>12</v>
      </c>
      <c r="W80" s="11" t="str">
        <f t="shared" si="56"/>
        <v>0,0000</v>
      </c>
      <c r="X80" s="12">
        <f t="shared" si="57"/>
        <v>0</v>
      </c>
      <c r="Y80" s="52">
        <v>3</v>
      </c>
      <c r="Z80" s="12">
        <f t="shared" si="38"/>
        <v>36</v>
      </c>
      <c r="AA80" s="52">
        <v>0.33</v>
      </c>
      <c r="AB80" s="12">
        <f t="shared" si="59"/>
        <v>3.96</v>
      </c>
      <c r="AC80" s="52">
        <v>12.17</v>
      </c>
      <c r="AD80" s="12">
        <f t="shared" si="39"/>
        <v>657.18</v>
      </c>
      <c r="AE80" s="13">
        <v>0</v>
      </c>
      <c r="AF80" s="12">
        <f t="shared" si="40"/>
        <v>0</v>
      </c>
      <c r="AG80" s="53">
        <f t="shared" si="41"/>
        <v>1.58E-3</v>
      </c>
      <c r="AH80" s="12">
        <f t="shared" si="42"/>
        <v>3.5234000000000001</v>
      </c>
      <c r="AI80" s="53">
        <v>1.2999999999999999E-2</v>
      </c>
      <c r="AJ80" s="12">
        <f t="shared" si="43"/>
        <v>28.99</v>
      </c>
      <c r="AK80" s="14">
        <v>0.251</v>
      </c>
      <c r="AL80" s="12">
        <f t="shared" si="44"/>
        <v>368.97</v>
      </c>
      <c r="AM80" s="14">
        <v>5.8000000000000003E-2</v>
      </c>
      <c r="AN80" s="12">
        <f t="shared" si="45"/>
        <v>44.080000000000005</v>
      </c>
      <c r="AO80" s="13"/>
      <c r="AP80" s="12">
        <f t="shared" si="46"/>
        <v>0</v>
      </c>
      <c r="AQ80" s="15">
        <f t="shared" si="47"/>
        <v>0</v>
      </c>
      <c r="AR80" s="15">
        <f t="shared" si="48"/>
        <v>0</v>
      </c>
      <c r="AS80" s="15">
        <f t="shared" si="49"/>
        <v>0</v>
      </c>
      <c r="AT80" s="15">
        <f t="shared" si="50"/>
        <v>1142.7033999999999</v>
      </c>
      <c r="AU80" s="15">
        <f t="shared" si="51"/>
        <v>262.82178199999998</v>
      </c>
      <c r="AV80" s="15">
        <f t="shared" si="52"/>
        <v>1405.5251819999999</v>
      </c>
      <c r="AW80" s="15">
        <f t="shared" si="53"/>
        <v>1142.7033999999999</v>
      </c>
      <c r="AX80" s="15">
        <f t="shared" si="53"/>
        <v>262.82178199999998</v>
      </c>
      <c r="AY80" s="15">
        <f t="shared" si="53"/>
        <v>1405.5251819999999</v>
      </c>
      <c r="AZ80" s="85"/>
      <c r="BA80" s="85"/>
      <c r="BB80" s="85"/>
      <c r="BC80" s="85"/>
    </row>
    <row r="81" spans="1:55" s="2" customFormat="1" ht="12.75" customHeight="1" x14ac:dyDescent="0.25">
      <c r="A81" s="20">
        <f t="shared" si="54"/>
        <v>74</v>
      </c>
      <c r="B81" s="9">
        <v>20</v>
      </c>
      <c r="C81" s="20">
        <v>1</v>
      </c>
      <c r="D81" s="21" t="s">
        <v>369</v>
      </c>
      <c r="E81" s="21" t="s">
        <v>165</v>
      </c>
      <c r="F81" s="21" t="s">
        <v>17</v>
      </c>
      <c r="G81" s="21" t="s">
        <v>166</v>
      </c>
      <c r="H81" s="21" t="s">
        <v>169</v>
      </c>
      <c r="I81" s="21" t="s">
        <v>429</v>
      </c>
      <c r="J81" s="21" t="s">
        <v>127</v>
      </c>
      <c r="K81" s="21" t="s">
        <v>17</v>
      </c>
      <c r="L81" s="21" t="s">
        <v>128</v>
      </c>
      <c r="M81" s="28" t="s">
        <v>663</v>
      </c>
      <c r="N81" s="40" t="s">
        <v>370</v>
      </c>
      <c r="O81" s="41">
        <v>25.5</v>
      </c>
      <c r="P81" s="37" t="s">
        <v>54</v>
      </c>
      <c r="Q81" s="41">
        <v>41050</v>
      </c>
      <c r="R81" s="41">
        <v>0</v>
      </c>
      <c r="S81" s="41">
        <v>0</v>
      </c>
      <c r="T81" s="54">
        <f t="shared" si="55"/>
        <v>41050</v>
      </c>
      <c r="U81" s="36">
        <v>1</v>
      </c>
      <c r="V81" s="9">
        <v>12</v>
      </c>
      <c r="W81" s="11" t="str">
        <f t="shared" si="56"/>
        <v>0,0000</v>
      </c>
      <c r="X81" s="12">
        <f t="shared" si="57"/>
        <v>0</v>
      </c>
      <c r="Y81" s="52">
        <v>3.8</v>
      </c>
      <c r="Z81" s="12">
        <f t="shared" si="38"/>
        <v>45.599999999999994</v>
      </c>
      <c r="AA81" s="52">
        <v>0.08</v>
      </c>
      <c r="AB81" s="12">
        <f t="shared" ref="AB81:AB84" si="60">AA81*V81*O81</f>
        <v>24.48</v>
      </c>
      <c r="AC81" s="52">
        <v>4.6100000000000003</v>
      </c>
      <c r="AD81" s="12">
        <f t="shared" si="39"/>
        <v>1410.66</v>
      </c>
      <c r="AE81" s="52">
        <v>0</v>
      </c>
      <c r="AF81" s="12">
        <f t="shared" si="40"/>
        <v>0</v>
      </c>
      <c r="AG81" s="53">
        <f t="shared" si="41"/>
        <v>1.58E-3</v>
      </c>
      <c r="AH81" s="12">
        <f t="shared" si="42"/>
        <v>64.858999999999995</v>
      </c>
      <c r="AI81" s="53">
        <v>1.2999999999999999E-2</v>
      </c>
      <c r="AJ81" s="12">
        <f t="shared" si="43"/>
        <v>533.65</v>
      </c>
      <c r="AK81" s="53">
        <v>0.25090000000000001</v>
      </c>
      <c r="AL81" s="12">
        <f t="shared" si="44"/>
        <v>10299.445</v>
      </c>
      <c r="AM81" s="13"/>
      <c r="AN81" s="12">
        <f t="shared" si="45"/>
        <v>0</v>
      </c>
      <c r="AO81" s="13"/>
      <c r="AP81" s="12">
        <f t="shared" si="46"/>
        <v>0</v>
      </c>
      <c r="AQ81" s="15">
        <f t="shared" si="47"/>
        <v>0</v>
      </c>
      <c r="AR81" s="15">
        <f t="shared" si="48"/>
        <v>0</v>
      </c>
      <c r="AS81" s="15">
        <f t="shared" si="49"/>
        <v>0</v>
      </c>
      <c r="AT81" s="15">
        <f t="shared" si="50"/>
        <v>12378.694</v>
      </c>
      <c r="AU81" s="15">
        <f t="shared" si="51"/>
        <v>2847.09962</v>
      </c>
      <c r="AV81" s="15">
        <f t="shared" si="52"/>
        <v>15225.79362</v>
      </c>
      <c r="AW81" s="15">
        <f t="shared" si="53"/>
        <v>12378.694</v>
      </c>
      <c r="AX81" s="15">
        <f t="shared" si="53"/>
        <v>2847.09962</v>
      </c>
      <c r="AY81" s="15">
        <f t="shared" si="53"/>
        <v>15225.79362</v>
      </c>
      <c r="AZ81" s="9">
        <v>20</v>
      </c>
      <c r="BA81" s="16">
        <f>AW81</f>
        <v>12378.694</v>
      </c>
      <c r="BB81" s="16">
        <f t="shared" ref="BB81:BB82" si="61">BA81*0.23</f>
        <v>2847.09962</v>
      </c>
      <c r="BC81" s="16">
        <f t="shared" ref="BC81:BC82" si="62">BB81+BA81</f>
        <v>15225.79362</v>
      </c>
    </row>
    <row r="82" spans="1:55" s="4" customFormat="1" ht="12.75" customHeight="1" x14ac:dyDescent="0.25">
      <c r="A82" s="20">
        <f t="shared" si="54"/>
        <v>75</v>
      </c>
      <c r="B82" s="9">
        <v>21</v>
      </c>
      <c r="C82" s="20">
        <v>1</v>
      </c>
      <c r="D82" s="21" t="s">
        <v>82</v>
      </c>
      <c r="E82" s="21" t="s">
        <v>35</v>
      </c>
      <c r="F82" s="21" t="s">
        <v>17</v>
      </c>
      <c r="G82" s="21" t="s">
        <v>129</v>
      </c>
      <c r="H82" s="21" t="s">
        <v>130</v>
      </c>
      <c r="I82" s="21"/>
      <c r="J82" s="21"/>
      <c r="K82" s="21"/>
      <c r="L82" s="21"/>
      <c r="M82" s="28" t="s">
        <v>664</v>
      </c>
      <c r="N82" s="40" t="s">
        <v>371</v>
      </c>
      <c r="O82" s="41">
        <v>290</v>
      </c>
      <c r="P82" s="37" t="s">
        <v>76</v>
      </c>
      <c r="Q82" s="41">
        <v>246268</v>
      </c>
      <c r="R82" s="41">
        <v>70151</v>
      </c>
      <c r="S82" s="41">
        <v>427950</v>
      </c>
      <c r="T82" s="54">
        <f t="shared" si="55"/>
        <v>744369</v>
      </c>
      <c r="U82" s="36">
        <v>1</v>
      </c>
      <c r="V82" s="9">
        <v>12</v>
      </c>
      <c r="W82" s="11" t="str">
        <f t="shared" si="56"/>
        <v>0,0000</v>
      </c>
      <c r="X82" s="12">
        <f t="shared" si="57"/>
        <v>0</v>
      </c>
      <c r="Y82" s="52">
        <v>10</v>
      </c>
      <c r="Z82" s="12">
        <f t="shared" si="38"/>
        <v>120</v>
      </c>
      <c r="AA82" s="52">
        <v>0.19</v>
      </c>
      <c r="AB82" s="12">
        <f t="shared" si="60"/>
        <v>661.2</v>
      </c>
      <c r="AC82" s="52">
        <v>14.45</v>
      </c>
      <c r="AD82" s="12">
        <f t="shared" si="39"/>
        <v>50285.999999999993</v>
      </c>
      <c r="AE82" s="52">
        <v>0</v>
      </c>
      <c r="AF82" s="12">
        <f t="shared" si="40"/>
        <v>0</v>
      </c>
      <c r="AG82" s="53">
        <f t="shared" si="41"/>
        <v>1.58E-3</v>
      </c>
      <c r="AH82" s="12">
        <f t="shared" si="42"/>
        <v>1176.10302</v>
      </c>
      <c r="AI82" s="53">
        <v>1.2999999999999999E-2</v>
      </c>
      <c r="AJ82" s="12">
        <f t="shared" si="43"/>
        <v>9676.7969999999987</v>
      </c>
      <c r="AK82" s="53">
        <v>5.2359999999999997E-2</v>
      </c>
      <c r="AL82" s="12">
        <f t="shared" si="44"/>
        <v>12894.592479999999</v>
      </c>
      <c r="AM82" s="53">
        <v>6.4030000000000004E-2</v>
      </c>
      <c r="AN82" s="12">
        <f t="shared" si="45"/>
        <v>4491.7685300000003</v>
      </c>
      <c r="AO82" s="53">
        <v>2.3810000000000001E-2</v>
      </c>
      <c r="AP82" s="12">
        <f t="shared" si="46"/>
        <v>10189.4895</v>
      </c>
      <c r="AQ82" s="15">
        <f t="shared" si="47"/>
        <v>0</v>
      </c>
      <c r="AR82" s="15">
        <f t="shared" si="48"/>
        <v>0</v>
      </c>
      <c r="AS82" s="15">
        <f t="shared" si="49"/>
        <v>0</v>
      </c>
      <c r="AT82" s="15">
        <f t="shared" si="50"/>
        <v>89495.950529999987</v>
      </c>
      <c r="AU82" s="15">
        <f t="shared" si="51"/>
        <v>20584.068621899998</v>
      </c>
      <c r="AV82" s="15">
        <f t="shared" si="52"/>
        <v>110080.01915189999</v>
      </c>
      <c r="AW82" s="15">
        <f t="shared" si="53"/>
        <v>89495.950529999987</v>
      </c>
      <c r="AX82" s="15">
        <f t="shared" si="53"/>
        <v>20584.068621899998</v>
      </c>
      <c r="AY82" s="15">
        <f t="shared" si="53"/>
        <v>110080.01915189999</v>
      </c>
      <c r="AZ82" s="9">
        <v>21</v>
      </c>
      <c r="BA82" s="16">
        <f>AW82</f>
        <v>89495.950529999987</v>
      </c>
      <c r="BB82" s="16">
        <f t="shared" si="61"/>
        <v>20584.068621899998</v>
      </c>
      <c r="BC82" s="16">
        <f t="shared" si="62"/>
        <v>110080.01915189999</v>
      </c>
    </row>
    <row r="83" spans="1:55" s="4" customFormat="1" ht="12.75" customHeight="1" x14ac:dyDescent="0.25">
      <c r="A83" s="20">
        <f t="shared" si="54"/>
        <v>76</v>
      </c>
      <c r="B83" s="83">
        <v>22</v>
      </c>
      <c r="C83" s="20">
        <f>C82+1</f>
        <v>2</v>
      </c>
      <c r="D83" s="21" t="s">
        <v>305</v>
      </c>
      <c r="E83" s="21" t="s">
        <v>16</v>
      </c>
      <c r="F83" s="21" t="s">
        <v>15</v>
      </c>
      <c r="G83" s="21" t="s">
        <v>557</v>
      </c>
      <c r="H83" s="21" t="s">
        <v>306</v>
      </c>
      <c r="I83" s="21"/>
      <c r="J83" s="21"/>
      <c r="K83" s="21"/>
      <c r="L83" s="21"/>
      <c r="M83" s="28" t="s">
        <v>665</v>
      </c>
      <c r="N83" s="40" t="s">
        <v>372</v>
      </c>
      <c r="O83" s="41">
        <v>1200</v>
      </c>
      <c r="P83" s="37" t="s">
        <v>76</v>
      </c>
      <c r="Q83" s="41">
        <v>563235</v>
      </c>
      <c r="R83" s="41">
        <v>284050</v>
      </c>
      <c r="S83" s="41">
        <v>1572274</v>
      </c>
      <c r="T83" s="54">
        <f t="shared" si="55"/>
        <v>2419559</v>
      </c>
      <c r="U83" s="36">
        <v>1</v>
      </c>
      <c r="V83" s="9">
        <v>12</v>
      </c>
      <c r="W83" s="11" t="str">
        <f t="shared" si="56"/>
        <v>0,0000</v>
      </c>
      <c r="X83" s="12">
        <f t="shared" si="57"/>
        <v>0</v>
      </c>
      <c r="Y83" s="52">
        <v>10</v>
      </c>
      <c r="Z83" s="12">
        <f t="shared" si="38"/>
        <v>120</v>
      </c>
      <c r="AA83" s="52">
        <v>0.19</v>
      </c>
      <c r="AB83" s="12">
        <f t="shared" si="60"/>
        <v>2736.0000000000005</v>
      </c>
      <c r="AC83" s="52">
        <v>14.45</v>
      </c>
      <c r="AD83" s="12">
        <f t="shared" si="39"/>
        <v>208079.99999999997</v>
      </c>
      <c r="AE83" s="52">
        <v>0</v>
      </c>
      <c r="AF83" s="12">
        <f t="shared" si="40"/>
        <v>0</v>
      </c>
      <c r="AG83" s="53">
        <f t="shared" si="41"/>
        <v>1.58E-3</v>
      </c>
      <c r="AH83" s="12">
        <f t="shared" si="42"/>
        <v>3822.9032200000001</v>
      </c>
      <c r="AI83" s="53">
        <v>1.2999999999999999E-2</v>
      </c>
      <c r="AJ83" s="12">
        <f t="shared" si="43"/>
        <v>31454.267</v>
      </c>
      <c r="AK83" s="53">
        <v>5.2359999999999997E-2</v>
      </c>
      <c r="AL83" s="12">
        <f t="shared" si="44"/>
        <v>29490.9846</v>
      </c>
      <c r="AM83" s="53">
        <v>6.4030000000000004E-2</v>
      </c>
      <c r="AN83" s="12">
        <f t="shared" si="45"/>
        <v>18187.7215</v>
      </c>
      <c r="AO83" s="53">
        <v>2.3810000000000001E-2</v>
      </c>
      <c r="AP83" s="12">
        <f t="shared" si="46"/>
        <v>37435.843939999999</v>
      </c>
      <c r="AQ83" s="15">
        <f t="shared" si="47"/>
        <v>0</v>
      </c>
      <c r="AR83" s="15">
        <f t="shared" si="48"/>
        <v>0</v>
      </c>
      <c r="AS83" s="15">
        <f t="shared" si="49"/>
        <v>0</v>
      </c>
      <c r="AT83" s="15">
        <f t="shared" si="50"/>
        <v>331327.72025999997</v>
      </c>
      <c r="AU83" s="15">
        <f t="shared" si="51"/>
        <v>76205.375659800004</v>
      </c>
      <c r="AV83" s="15">
        <f t="shared" si="52"/>
        <v>407533.09591979999</v>
      </c>
      <c r="AW83" s="15">
        <f t="shared" si="53"/>
        <v>331327.72025999997</v>
      </c>
      <c r="AX83" s="15">
        <f t="shared" si="53"/>
        <v>76205.375659800004</v>
      </c>
      <c r="AY83" s="15">
        <f t="shared" si="53"/>
        <v>407533.09591979999</v>
      </c>
      <c r="AZ83" s="83">
        <v>22</v>
      </c>
      <c r="BA83" s="86">
        <f>SUM(AW83:AW85)</f>
        <v>511373.24962999998</v>
      </c>
      <c r="BB83" s="86">
        <f>BA83*0.23</f>
        <v>117615.8474149</v>
      </c>
      <c r="BC83" s="86">
        <f>BB83+BA83</f>
        <v>628989.09704489994</v>
      </c>
    </row>
    <row r="84" spans="1:55" s="2" customFormat="1" ht="12.75" customHeight="1" x14ac:dyDescent="0.25">
      <c r="A84" s="20">
        <f t="shared" si="54"/>
        <v>77</v>
      </c>
      <c r="B84" s="84"/>
      <c r="C84" s="20">
        <f>C83+1</f>
        <v>3</v>
      </c>
      <c r="D84" s="21" t="s">
        <v>305</v>
      </c>
      <c r="E84" s="21" t="s">
        <v>16</v>
      </c>
      <c r="F84" s="21" t="s">
        <v>15</v>
      </c>
      <c r="G84" s="21" t="s">
        <v>557</v>
      </c>
      <c r="H84" s="21" t="s">
        <v>306</v>
      </c>
      <c r="I84" s="21"/>
      <c r="J84" s="21"/>
      <c r="K84" s="21"/>
      <c r="L84" s="21"/>
      <c r="M84" s="28" t="s">
        <v>361</v>
      </c>
      <c r="N84" s="40" t="s">
        <v>373</v>
      </c>
      <c r="O84" s="41">
        <v>0</v>
      </c>
      <c r="P84" s="37" t="s">
        <v>76</v>
      </c>
      <c r="Q84" s="41">
        <v>594372</v>
      </c>
      <c r="R84" s="41">
        <v>304131</v>
      </c>
      <c r="S84" s="41">
        <v>1790750</v>
      </c>
      <c r="T84" s="54">
        <f t="shared" si="55"/>
        <v>2689253</v>
      </c>
      <c r="U84" s="36">
        <v>1</v>
      </c>
      <c r="V84" s="9">
        <v>12</v>
      </c>
      <c r="W84" s="11" t="str">
        <f t="shared" si="56"/>
        <v>0,0000</v>
      </c>
      <c r="X84" s="12">
        <f t="shared" si="57"/>
        <v>0</v>
      </c>
      <c r="Y84" s="52">
        <v>10</v>
      </c>
      <c r="Z84" s="12">
        <f t="shared" si="38"/>
        <v>120</v>
      </c>
      <c r="AA84" s="52">
        <v>0.19</v>
      </c>
      <c r="AB84" s="12">
        <f t="shared" si="60"/>
        <v>0</v>
      </c>
      <c r="AC84" s="52">
        <v>14.45</v>
      </c>
      <c r="AD84" s="12">
        <f t="shared" si="39"/>
        <v>0</v>
      </c>
      <c r="AE84" s="52">
        <v>0</v>
      </c>
      <c r="AF84" s="12">
        <f t="shared" si="40"/>
        <v>0</v>
      </c>
      <c r="AG84" s="53">
        <f t="shared" si="41"/>
        <v>1.58E-3</v>
      </c>
      <c r="AH84" s="12">
        <f t="shared" si="42"/>
        <v>4249.0197399999997</v>
      </c>
      <c r="AI84" s="53">
        <v>1.2999999999999999E-2</v>
      </c>
      <c r="AJ84" s="12">
        <f t="shared" si="43"/>
        <v>34960.288999999997</v>
      </c>
      <c r="AK84" s="53">
        <v>5.2359999999999997E-2</v>
      </c>
      <c r="AL84" s="12">
        <f t="shared" si="44"/>
        <v>31121.317919999998</v>
      </c>
      <c r="AM84" s="53">
        <v>6.4030000000000004E-2</v>
      </c>
      <c r="AN84" s="12">
        <f t="shared" si="45"/>
        <v>19473.50793</v>
      </c>
      <c r="AO84" s="53">
        <v>2.3810000000000001E-2</v>
      </c>
      <c r="AP84" s="12">
        <f t="shared" si="46"/>
        <v>42637.7575</v>
      </c>
      <c r="AQ84" s="15">
        <f t="shared" si="47"/>
        <v>0</v>
      </c>
      <c r="AR84" s="15">
        <f t="shared" si="48"/>
        <v>0</v>
      </c>
      <c r="AS84" s="15">
        <f t="shared" si="49"/>
        <v>0</v>
      </c>
      <c r="AT84" s="15">
        <f t="shared" si="50"/>
        <v>132561.89208999998</v>
      </c>
      <c r="AU84" s="15">
        <f t="shared" si="51"/>
        <v>30489.235180699998</v>
      </c>
      <c r="AV84" s="15">
        <f t="shared" si="52"/>
        <v>163051.12727069997</v>
      </c>
      <c r="AW84" s="15">
        <f t="shared" si="53"/>
        <v>132561.89208999998</v>
      </c>
      <c r="AX84" s="15">
        <f t="shared" si="53"/>
        <v>30489.235180699998</v>
      </c>
      <c r="AY84" s="15">
        <f t="shared" si="53"/>
        <v>163051.12727069997</v>
      </c>
      <c r="AZ84" s="84"/>
      <c r="BA84" s="84"/>
      <c r="BB84" s="84"/>
      <c r="BC84" s="84"/>
    </row>
    <row r="85" spans="1:55" s="2" customFormat="1" ht="12.75" customHeight="1" x14ac:dyDescent="0.25">
      <c r="A85" s="20">
        <f t="shared" si="54"/>
        <v>78</v>
      </c>
      <c r="B85" s="85"/>
      <c r="C85" s="20">
        <f>C84+1</f>
        <v>4</v>
      </c>
      <c r="D85" s="21" t="s">
        <v>305</v>
      </c>
      <c r="E85" s="21" t="s">
        <v>16</v>
      </c>
      <c r="F85" s="21" t="s">
        <v>15</v>
      </c>
      <c r="G85" s="21" t="s">
        <v>557</v>
      </c>
      <c r="H85" s="21" t="s">
        <v>306</v>
      </c>
      <c r="I85" s="21"/>
      <c r="J85" s="21"/>
      <c r="K85" s="21"/>
      <c r="L85" s="21"/>
      <c r="M85" s="28" t="s">
        <v>666</v>
      </c>
      <c r="N85" s="40" t="s">
        <v>374</v>
      </c>
      <c r="O85" s="41">
        <v>80</v>
      </c>
      <c r="P85" s="37" t="s">
        <v>79</v>
      </c>
      <c r="Q85" s="41">
        <v>115145</v>
      </c>
      <c r="R85" s="41">
        <v>57076</v>
      </c>
      <c r="S85" s="41">
        <v>0</v>
      </c>
      <c r="T85" s="54">
        <f t="shared" si="55"/>
        <v>172221</v>
      </c>
      <c r="U85" s="36">
        <v>1</v>
      </c>
      <c r="V85" s="9">
        <v>12</v>
      </c>
      <c r="W85" s="11" t="str">
        <f t="shared" si="56"/>
        <v>0,0000</v>
      </c>
      <c r="X85" s="12">
        <f t="shared" si="57"/>
        <v>0</v>
      </c>
      <c r="Y85" s="52">
        <v>5</v>
      </c>
      <c r="Z85" s="12">
        <f t="shared" si="38"/>
        <v>60</v>
      </c>
      <c r="AA85" s="52">
        <v>0.08</v>
      </c>
      <c r="AB85" s="12">
        <f>AA85*V85*O85</f>
        <v>76.8</v>
      </c>
      <c r="AC85" s="52">
        <v>20.059999999999999</v>
      </c>
      <c r="AD85" s="12">
        <f t="shared" si="39"/>
        <v>19257.599999999999</v>
      </c>
      <c r="AE85" s="52">
        <v>0</v>
      </c>
      <c r="AF85" s="12">
        <f t="shared" si="40"/>
        <v>0</v>
      </c>
      <c r="AG85" s="53">
        <f t="shared" si="41"/>
        <v>1.58E-3</v>
      </c>
      <c r="AH85" s="12">
        <f t="shared" si="42"/>
        <v>272.10917999999998</v>
      </c>
      <c r="AI85" s="53">
        <v>1.2999999999999999E-2</v>
      </c>
      <c r="AJ85" s="12">
        <f t="shared" si="43"/>
        <v>2238.873</v>
      </c>
      <c r="AK85" s="53">
        <v>0.1807</v>
      </c>
      <c r="AL85" s="12">
        <f t="shared" si="44"/>
        <v>20806.701499999999</v>
      </c>
      <c r="AM85" s="53">
        <v>8.3599999999999994E-2</v>
      </c>
      <c r="AN85" s="12">
        <f t="shared" si="45"/>
        <v>4771.5535999999993</v>
      </c>
      <c r="AO85" s="13"/>
      <c r="AP85" s="12">
        <f t="shared" si="46"/>
        <v>0</v>
      </c>
      <c r="AQ85" s="15">
        <f t="shared" si="47"/>
        <v>0</v>
      </c>
      <c r="AR85" s="15">
        <f t="shared" si="48"/>
        <v>0</v>
      </c>
      <c r="AS85" s="15">
        <f t="shared" si="49"/>
        <v>0</v>
      </c>
      <c r="AT85" s="15">
        <f t="shared" si="50"/>
        <v>47483.637279999995</v>
      </c>
      <c r="AU85" s="15">
        <f t="shared" si="51"/>
        <v>10921.2365744</v>
      </c>
      <c r="AV85" s="15">
        <f t="shared" si="52"/>
        <v>58404.873854399993</v>
      </c>
      <c r="AW85" s="15">
        <f t="shared" si="53"/>
        <v>47483.637279999995</v>
      </c>
      <c r="AX85" s="15">
        <f t="shared" si="53"/>
        <v>10921.2365744</v>
      </c>
      <c r="AY85" s="15">
        <f t="shared" si="53"/>
        <v>58404.873854399993</v>
      </c>
      <c r="AZ85" s="85"/>
      <c r="BA85" s="85"/>
      <c r="BB85" s="85"/>
      <c r="BC85" s="85"/>
    </row>
    <row r="86" spans="1:55" s="2" customFormat="1" ht="12.75" customHeight="1" x14ac:dyDescent="0.25">
      <c r="A86" s="20">
        <f t="shared" si="54"/>
        <v>79</v>
      </c>
      <c r="B86" s="9">
        <v>23</v>
      </c>
      <c r="C86" s="20">
        <v>1</v>
      </c>
      <c r="D86" s="21" t="s">
        <v>83</v>
      </c>
      <c r="E86" s="21" t="s">
        <v>16</v>
      </c>
      <c r="F86" s="21" t="s">
        <v>15</v>
      </c>
      <c r="G86" s="21" t="s">
        <v>131</v>
      </c>
      <c r="H86" s="21" t="s">
        <v>132</v>
      </c>
      <c r="I86" s="21"/>
      <c r="J86" s="21"/>
      <c r="K86" s="21"/>
      <c r="L86" s="21"/>
      <c r="M86" s="28" t="s">
        <v>667</v>
      </c>
      <c r="N86" s="40" t="s">
        <v>375</v>
      </c>
      <c r="O86" s="41">
        <v>40</v>
      </c>
      <c r="P86" s="37" t="s">
        <v>52</v>
      </c>
      <c r="Q86" s="41">
        <v>16000</v>
      </c>
      <c r="R86" s="41">
        <v>44000</v>
      </c>
      <c r="S86" s="41">
        <v>0</v>
      </c>
      <c r="T86" s="54">
        <f t="shared" si="55"/>
        <v>60000</v>
      </c>
      <c r="U86" s="36">
        <v>1</v>
      </c>
      <c r="V86" s="9">
        <v>12</v>
      </c>
      <c r="W86" s="11" t="str">
        <f t="shared" si="56"/>
        <v>0,0000</v>
      </c>
      <c r="X86" s="12">
        <f t="shared" si="57"/>
        <v>0</v>
      </c>
      <c r="Y86" s="52">
        <v>3.8</v>
      </c>
      <c r="Z86" s="12">
        <f t="shared" si="38"/>
        <v>45.599999999999994</v>
      </c>
      <c r="AA86" s="52">
        <v>0.08</v>
      </c>
      <c r="AB86" s="12">
        <f t="shared" ref="AB86:AB149" si="63">AA86*V86*O86</f>
        <v>38.4</v>
      </c>
      <c r="AC86" s="52">
        <v>4.6100000000000003</v>
      </c>
      <c r="AD86" s="12">
        <f t="shared" si="39"/>
        <v>2212.8000000000002</v>
      </c>
      <c r="AE86" s="52">
        <v>0</v>
      </c>
      <c r="AF86" s="12">
        <f t="shared" si="40"/>
        <v>0</v>
      </c>
      <c r="AG86" s="53">
        <f t="shared" si="41"/>
        <v>1.58E-3</v>
      </c>
      <c r="AH86" s="12">
        <f t="shared" si="42"/>
        <v>94.8</v>
      </c>
      <c r="AI86" s="53">
        <v>1.2999999999999999E-2</v>
      </c>
      <c r="AJ86" s="12">
        <f t="shared" si="43"/>
        <v>780</v>
      </c>
      <c r="AK86" s="53">
        <v>0.31380000000000002</v>
      </c>
      <c r="AL86" s="12">
        <f t="shared" si="44"/>
        <v>5020.8</v>
      </c>
      <c r="AM86" s="53">
        <v>9.6600000000000005E-2</v>
      </c>
      <c r="AN86" s="12">
        <f t="shared" si="45"/>
        <v>4250.4000000000005</v>
      </c>
      <c r="AO86" s="13"/>
      <c r="AP86" s="12">
        <f t="shared" si="46"/>
        <v>0</v>
      </c>
      <c r="AQ86" s="15">
        <f t="shared" si="47"/>
        <v>0</v>
      </c>
      <c r="AR86" s="15">
        <f t="shared" si="48"/>
        <v>0</v>
      </c>
      <c r="AS86" s="15">
        <f t="shared" si="49"/>
        <v>0</v>
      </c>
      <c r="AT86" s="15">
        <f t="shared" si="50"/>
        <v>12442.8</v>
      </c>
      <c r="AU86" s="15">
        <f t="shared" si="51"/>
        <v>2861.8440000000001</v>
      </c>
      <c r="AV86" s="15">
        <f t="shared" si="52"/>
        <v>15304.644</v>
      </c>
      <c r="AW86" s="15">
        <f t="shared" si="53"/>
        <v>12442.8</v>
      </c>
      <c r="AX86" s="15">
        <f t="shared" si="53"/>
        <v>2861.8440000000001</v>
      </c>
      <c r="AY86" s="15">
        <f t="shared" si="53"/>
        <v>15304.644</v>
      </c>
      <c r="AZ86" s="9">
        <v>23</v>
      </c>
      <c r="BA86" s="16">
        <f>AW86</f>
        <v>12442.8</v>
      </c>
      <c r="BB86" s="16">
        <f>BA86*0.23</f>
        <v>2861.8440000000001</v>
      </c>
      <c r="BC86" s="16">
        <f>BB86+BA86</f>
        <v>15304.644</v>
      </c>
    </row>
    <row r="87" spans="1:55" s="2" customFormat="1" ht="12.75" customHeight="1" x14ac:dyDescent="0.25">
      <c r="A87" s="20">
        <f t="shared" si="54"/>
        <v>80</v>
      </c>
      <c r="B87" s="83">
        <v>24</v>
      </c>
      <c r="C87" s="20">
        <v>1</v>
      </c>
      <c r="D87" s="21" t="s">
        <v>436</v>
      </c>
      <c r="E87" s="21" t="s">
        <v>36</v>
      </c>
      <c r="F87" s="21" t="s">
        <v>24</v>
      </c>
      <c r="G87" s="21" t="s">
        <v>558</v>
      </c>
      <c r="H87" s="21" t="s">
        <v>435</v>
      </c>
      <c r="I87" s="21"/>
      <c r="J87" s="21"/>
      <c r="K87" s="21"/>
      <c r="L87" s="21"/>
      <c r="M87" s="28" t="s">
        <v>668</v>
      </c>
      <c r="N87" s="40" t="s">
        <v>669</v>
      </c>
      <c r="O87" s="41">
        <v>32</v>
      </c>
      <c r="P87" s="37" t="s">
        <v>54</v>
      </c>
      <c r="Q87" s="41">
        <v>20409</v>
      </c>
      <c r="R87" s="41">
        <v>0</v>
      </c>
      <c r="S87" s="41">
        <v>0</v>
      </c>
      <c r="T87" s="54">
        <f t="shared" si="55"/>
        <v>20409</v>
      </c>
      <c r="U87" s="36">
        <v>1</v>
      </c>
      <c r="V87" s="9">
        <v>12</v>
      </c>
      <c r="W87" s="11" t="str">
        <f t="shared" si="56"/>
        <v>0,0000</v>
      </c>
      <c r="X87" s="12">
        <f t="shared" si="57"/>
        <v>0</v>
      </c>
      <c r="Y87" s="52">
        <v>3.8</v>
      </c>
      <c r="Z87" s="12">
        <f t="shared" si="38"/>
        <v>45.599999999999994</v>
      </c>
      <c r="AA87" s="52">
        <v>0.08</v>
      </c>
      <c r="AB87" s="12">
        <f t="shared" si="63"/>
        <v>30.72</v>
      </c>
      <c r="AC87" s="52">
        <v>4.6100000000000003</v>
      </c>
      <c r="AD87" s="12">
        <f t="shared" si="39"/>
        <v>1770.2400000000002</v>
      </c>
      <c r="AE87" s="52">
        <v>0</v>
      </c>
      <c r="AF87" s="12">
        <f t="shared" si="40"/>
        <v>0</v>
      </c>
      <c r="AG87" s="53">
        <f t="shared" si="41"/>
        <v>1.58E-3</v>
      </c>
      <c r="AH87" s="12">
        <f t="shared" si="42"/>
        <v>32.246220000000001</v>
      </c>
      <c r="AI87" s="53">
        <v>1.2999999999999999E-2</v>
      </c>
      <c r="AJ87" s="12">
        <f t="shared" si="43"/>
        <v>265.31700000000001</v>
      </c>
      <c r="AK87" s="53">
        <v>0.25090000000000001</v>
      </c>
      <c r="AL87" s="12">
        <f t="shared" si="44"/>
        <v>5120.6181000000006</v>
      </c>
      <c r="AM87" s="13"/>
      <c r="AN87" s="12">
        <f t="shared" si="45"/>
        <v>0</v>
      </c>
      <c r="AO87" s="13"/>
      <c r="AP87" s="12">
        <f t="shared" si="46"/>
        <v>0</v>
      </c>
      <c r="AQ87" s="15">
        <f t="shared" si="47"/>
        <v>0</v>
      </c>
      <c r="AR87" s="15">
        <f t="shared" si="48"/>
        <v>0</v>
      </c>
      <c r="AS87" s="15">
        <f t="shared" si="49"/>
        <v>0</v>
      </c>
      <c r="AT87" s="15">
        <f t="shared" si="50"/>
        <v>7264.7413200000019</v>
      </c>
      <c r="AU87" s="15">
        <f t="shared" si="51"/>
        <v>1670.8905036000006</v>
      </c>
      <c r="AV87" s="15">
        <f t="shared" si="52"/>
        <v>8935.6318236000025</v>
      </c>
      <c r="AW87" s="15">
        <f t="shared" si="53"/>
        <v>7264.7413200000019</v>
      </c>
      <c r="AX87" s="15">
        <f t="shared" si="53"/>
        <v>1670.8905036000006</v>
      </c>
      <c r="AY87" s="15">
        <f t="shared" si="53"/>
        <v>8935.6318236000025</v>
      </c>
      <c r="AZ87" s="83">
        <v>24</v>
      </c>
      <c r="BA87" s="86">
        <f>SUM(AW87:AW91)</f>
        <v>294066.87505999999</v>
      </c>
      <c r="BB87" s="86">
        <f>BA87*0.23</f>
        <v>67635.381263799994</v>
      </c>
      <c r="BC87" s="86">
        <f>SUM(BA87:BB91)</f>
        <v>361702.25632379996</v>
      </c>
    </row>
    <row r="88" spans="1:55" s="2" customFormat="1" ht="12.75" customHeight="1" x14ac:dyDescent="0.25">
      <c r="A88" s="20">
        <f t="shared" si="54"/>
        <v>81</v>
      </c>
      <c r="B88" s="84"/>
      <c r="C88" s="20">
        <f>C87+1</f>
        <v>2</v>
      </c>
      <c r="D88" s="21" t="s">
        <v>436</v>
      </c>
      <c r="E88" s="21" t="s">
        <v>36</v>
      </c>
      <c r="F88" s="21" t="s">
        <v>24</v>
      </c>
      <c r="G88" s="21" t="s">
        <v>558</v>
      </c>
      <c r="H88" s="21" t="s">
        <v>435</v>
      </c>
      <c r="I88" s="21"/>
      <c r="J88" s="21"/>
      <c r="K88" s="21"/>
      <c r="L88" s="21"/>
      <c r="M88" s="28" t="s">
        <v>676</v>
      </c>
      <c r="N88" s="40" t="s">
        <v>677</v>
      </c>
      <c r="O88" s="41">
        <v>40</v>
      </c>
      <c r="P88" s="37" t="s">
        <v>54</v>
      </c>
      <c r="Q88" s="41">
        <v>2425</v>
      </c>
      <c r="R88" s="41">
        <v>0</v>
      </c>
      <c r="S88" s="41">
        <v>0</v>
      </c>
      <c r="T88" s="54">
        <f t="shared" si="55"/>
        <v>2425</v>
      </c>
      <c r="U88" s="36">
        <v>1</v>
      </c>
      <c r="V88" s="9">
        <v>12</v>
      </c>
      <c r="W88" s="11" t="str">
        <f t="shared" si="56"/>
        <v>0,0000</v>
      </c>
      <c r="X88" s="12">
        <f t="shared" si="57"/>
        <v>0</v>
      </c>
      <c r="Y88" s="52">
        <v>3.8</v>
      </c>
      <c r="Z88" s="12">
        <f t="shared" si="38"/>
        <v>45.599999999999994</v>
      </c>
      <c r="AA88" s="52">
        <v>0.08</v>
      </c>
      <c r="AB88" s="12">
        <f t="shared" si="63"/>
        <v>38.4</v>
      </c>
      <c r="AC88" s="52">
        <v>4.6100000000000003</v>
      </c>
      <c r="AD88" s="12">
        <f t="shared" si="39"/>
        <v>2212.8000000000002</v>
      </c>
      <c r="AE88" s="52">
        <v>0</v>
      </c>
      <c r="AF88" s="12">
        <f t="shared" si="40"/>
        <v>0</v>
      </c>
      <c r="AG88" s="53">
        <f t="shared" si="41"/>
        <v>1.58E-3</v>
      </c>
      <c r="AH88" s="12">
        <f t="shared" si="42"/>
        <v>3.8315000000000001</v>
      </c>
      <c r="AI88" s="53">
        <v>1.2999999999999999E-2</v>
      </c>
      <c r="AJ88" s="12">
        <f t="shared" si="43"/>
        <v>31.524999999999999</v>
      </c>
      <c r="AK88" s="53">
        <v>0.25090000000000001</v>
      </c>
      <c r="AL88" s="12">
        <f t="shared" si="44"/>
        <v>608.4325</v>
      </c>
      <c r="AM88" s="13"/>
      <c r="AN88" s="12">
        <f t="shared" si="45"/>
        <v>0</v>
      </c>
      <c r="AO88" s="13"/>
      <c r="AP88" s="12">
        <f t="shared" si="46"/>
        <v>0</v>
      </c>
      <c r="AQ88" s="15">
        <f t="shared" si="47"/>
        <v>0</v>
      </c>
      <c r="AR88" s="15">
        <f t="shared" si="48"/>
        <v>0</v>
      </c>
      <c r="AS88" s="15">
        <f t="shared" si="49"/>
        <v>0</v>
      </c>
      <c r="AT88" s="15">
        <f t="shared" si="50"/>
        <v>2940.5889999999999</v>
      </c>
      <c r="AU88" s="15">
        <f t="shared" si="51"/>
        <v>676.33546999999999</v>
      </c>
      <c r="AV88" s="15">
        <f t="shared" si="52"/>
        <v>3616.9244699999999</v>
      </c>
      <c r="AW88" s="15">
        <f t="shared" si="53"/>
        <v>2940.5889999999999</v>
      </c>
      <c r="AX88" s="15">
        <f t="shared" si="53"/>
        <v>676.33546999999999</v>
      </c>
      <c r="AY88" s="15">
        <f t="shared" si="53"/>
        <v>3616.9244699999999</v>
      </c>
      <c r="AZ88" s="84"/>
      <c r="BA88" s="84"/>
      <c r="BB88" s="84"/>
      <c r="BC88" s="84"/>
    </row>
    <row r="89" spans="1:55" s="2" customFormat="1" ht="12.75" customHeight="1" x14ac:dyDescent="0.25">
      <c r="A89" s="20">
        <f t="shared" si="54"/>
        <v>82</v>
      </c>
      <c r="B89" s="84"/>
      <c r="C89" s="20">
        <f>C88+1</f>
        <v>3</v>
      </c>
      <c r="D89" s="21" t="s">
        <v>436</v>
      </c>
      <c r="E89" s="21" t="s">
        <v>36</v>
      </c>
      <c r="F89" s="21" t="s">
        <v>24</v>
      </c>
      <c r="G89" s="21" t="s">
        <v>558</v>
      </c>
      <c r="H89" s="21" t="s">
        <v>435</v>
      </c>
      <c r="I89" s="21"/>
      <c r="J89" s="21"/>
      <c r="K89" s="21"/>
      <c r="L89" s="21"/>
      <c r="M89" s="28" t="s">
        <v>670</v>
      </c>
      <c r="N89" s="40" t="s">
        <v>671</v>
      </c>
      <c r="O89" s="41">
        <v>80</v>
      </c>
      <c r="P89" s="37" t="s">
        <v>56</v>
      </c>
      <c r="Q89" s="41">
        <v>182133</v>
      </c>
      <c r="R89" s="41">
        <v>0</v>
      </c>
      <c r="S89" s="41">
        <v>0</v>
      </c>
      <c r="T89" s="54">
        <f t="shared" si="55"/>
        <v>182133</v>
      </c>
      <c r="U89" s="36">
        <v>1</v>
      </c>
      <c r="V89" s="9">
        <v>12</v>
      </c>
      <c r="W89" s="11" t="str">
        <f t="shared" si="56"/>
        <v>0,0000</v>
      </c>
      <c r="X89" s="12">
        <f t="shared" si="57"/>
        <v>0</v>
      </c>
      <c r="Y89" s="52">
        <v>5</v>
      </c>
      <c r="Z89" s="12">
        <f t="shared" si="38"/>
        <v>60</v>
      </c>
      <c r="AA89" s="52">
        <v>0.08</v>
      </c>
      <c r="AB89" s="12">
        <f t="shared" si="63"/>
        <v>76.8</v>
      </c>
      <c r="AC89" s="52">
        <v>20.059999999999999</v>
      </c>
      <c r="AD89" s="12">
        <f t="shared" si="39"/>
        <v>19257.599999999999</v>
      </c>
      <c r="AE89" s="52">
        <v>0</v>
      </c>
      <c r="AF89" s="12">
        <f t="shared" si="40"/>
        <v>0</v>
      </c>
      <c r="AG89" s="53">
        <f t="shared" si="41"/>
        <v>1.58E-3</v>
      </c>
      <c r="AH89" s="12">
        <f t="shared" si="42"/>
        <v>287.77014000000003</v>
      </c>
      <c r="AI89" s="53">
        <v>1.2999999999999999E-2</v>
      </c>
      <c r="AJ89" s="12">
        <f t="shared" si="43"/>
        <v>2367.7289999999998</v>
      </c>
      <c r="AK89" s="53">
        <v>0.1792</v>
      </c>
      <c r="AL89" s="12">
        <f t="shared" si="44"/>
        <v>32638.2336</v>
      </c>
      <c r="AM89" s="13"/>
      <c r="AN89" s="12">
        <f t="shared" si="45"/>
        <v>0</v>
      </c>
      <c r="AO89" s="13"/>
      <c r="AP89" s="12">
        <f t="shared" si="46"/>
        <v>0</v>
      </c>
      <c r="AQ89" s="15">
        <f t="shared" si="47"/>
        <v>0</v>
      </c>
      <c r="AR89" s="15">
        <f t="shared" si="48"/>
        <v>0</v>
      </c>
      <c r="AS89" s="15">
        <f t="shared" si="49"/>
        <v>0</v>
      </c>
      <c r="AT89" s="15">
        <f t="shared" si="50"/>
        <v>54688.132740000001</v>
      </c>
      <c r="AU89" s="15">
        <f t="shared" si="51"/>
        <v>12578.270530200001</v>
      </c>
      <c r="AV89" s="15">
        <f t="shared" si="52"/>
        <v>67266.403270199997</v>
      </c>
      <c r="AW89" s="15">
        <f t="shared" si="53"/>
        <v>54688.132740000001</v>
      </c>
      <c r="AX89" s="15">
        <f t="shared" si="53"/>
        <v>12578.270530200001</v>
      </c>
      <c r="AY89" s="15">
        <f t="shared" si="53"/>
        <v>67266.403270199997</v>
      </c>
      <c r="AZ89" s="84"/>
      <c r="BA89" s="84"/>
      <c r="BB89" s="84"/>
      <c r="BC89" s="84"/>
    </row>
    <row r="90" spans="1:55" s="2" customFormat="1" ht="12.75" customHeight="1" x14ac:dyDescent="0.25">
      <c r="A90" s="20">
        <f t="shared" si="54"/>
        <v>83</v>
      </c>
      <c r="B90" s="84"/>
      <c r="C90" s="20">
        <f>C89+1</f>
        <v>4</v>
      </c>
      <c r="D90" s="21" t="s">
        <v>436</v>
      </c>
      <c r="E90" s="21" t="s">
        <v>36</v>
      </c>
      <c r="F90" s="21" t="s">
        <v>24</v>
      </c>
      <c r="G90" s="21" t="s">
        <v>558</v>
      </c>
      <c r="H90" s="21" t="s">
        <v>435</v>
      </c>
      <c r="I90" s="21"/>
      <c r="J90" s="21"/>
      <c r="K90" s="21"/>
      <c r="L90" s="21"/>
      <c r="M90" s="28" t="s">
        <v>672</v>
      </c>
      <c r="N90" s="40" t="s">
        <v>673</v>
      </c>
      <c r="O90" s="41">
        <v>150</v>
      </c>
      <c r="P90" s="37" t="s">
        <v>56</v>
      </c>
      <c r="Q90" s="41">
        <v>375400</v>
      </c>
      <c r="R90" s="41">
        <v>0</v>
      </c>
      <c r="S90" s="41">
        <v>0</v>
      </c>
      <c r="T90" s="54">
        <f t="shared" si="55"/>
        <v>375400</v>
      </c>
      <c r="U90" s="36">
        <v>1</v>
      </c>
      <c r="V90" s="9">
        <v>12</v>
      </c>
      <c r="W90" s="11" t="str">
        <f t="shared" si="56"/>
        <v>0,0000</v>
      </c>
      <c r="X90" s="12">
        <f t="shared" si="57"/>
        <v>0</v>
      </c>
      <c r="Y90" s="52">
        <v>5</v>
      </c>
      <c r="Z90" s="12">
        <f t="shared" si="38"/>
        <v>60</v>
      </c>
      <c r="AA90" s="52">
        <v>0.08</v>
      </c>
      <c r="AB90" s="12">
        <f t="shared" si="63"/>
        <v>144</v>
      </c>
      <c r="AC90" s="52">
        <v>20.059999999999999</v>
      </c>
      <c r="AD90" s="12">
        <f t="shared" si="39"/>
        <v>36107.999999999993</v>
      </c>
      <c r="AE90" s="52">
        <v>0</v>
      </c>
      <c r="AF90" s="12">
        <f t="shared" si="40"/>
        <v>0</v>
      </c>
      <c r="AG90" s="53">
        <f t="shared" si="41"/>
        <v>1.58E-3</v>
      </c>
      <c r="AH90" s="12">
        <f t="shared" si="42"/>
        <v>593.13200000000006</v>
      </c>
      <c r="AI90" s="53">
        <v>1.2999999999999999E-2</v>
      </c>
      <c r="AJ90" s="12">
        <f t="shared" si="43"/>
        <v>4880.2</v>
      </c>
      <c r="AK90" s="53">
        <v>0.1792</v>
      </c>
      <c r="AL90" s="12">
        <f t="shared" si="44"/>
        <v>67271.679999999993</v>
      </c>
      <c r="AM90" s="13"/>
      <c r="AN90" s="12">
        <f t="shared" si="45"/>
        <v>0</v>
      </c>
      <c r="AO90" s="13"/>
      <c r="AP90" s="12">
        <f t="shared" si="46"/>
        <v>0</v>
      </c>
      <c r="AQ90" s="15">
        <f t="shared" si="47"/>
        <v>0</v>
      </c>
      <c r="AR90" s="15">
        <f t="shared" si="48"/>
        <v>0</v>
      </c>
      <c r="AS90" s="15">
        <f t="shared" si="49"/>
        <v>0</v>
      </c>
      <c r="AT90" s="15">
        <f t="shared" si="50"/>
        <v>109057.01199999999</v>
      </c>
      <c r="AU90" s="15">
        <f t="shared" si="51"/>
        <v>25083.11276</v>
      </c>
      <c r="AV90" s="15">
        <f t="shared" si="52"/>
        <v>134140.12475999998</v>
      </c>
      <c r="AW90" s="15">
        <f t="shared" si="53"/>
        <v>109057.01199999999</v>
      </c>
      <c r="AX90" s="15">
        <f t="shared" si="53"/>
        <v>25083.11276</v>
      </c>
      <c r="AY90" s="15">
        <f t="shared" si="53"/>
        <v>134140.12475999998</v>
      </c>
      <c r="AZ90" s="84"/>
      <c r="BA90" s="84"/>
      <c r="BB90" s="84"/>
      <c r="BC90" s="84"/>
    </row>
    <row r="91" spans="1:55" s="2" customFormat="1" ht="12.75" customHeight="1" x14ac:dyDescent="0.25">
      <c r="A91" s="20">
        <f t="shared" si="54"/>
        <v>84</v>
      </c>
      <c r="B91" s="85"/>
      <c r="C91" s="20">
        <f>C90+1</f>
        <v>5</v>
      </c>
      <c r="D91" s="21" t="s">
        <v>436</v>
      </c>
      <c r="E91" s="21" t="s">
        <v>36</v>
      </c>
      <c r="F91" s="21" t="s">
        <v>24</v>
      </c>
      <c r="G91" s="21" t="s">
        <v>558</v>
      </c>
      <c r="H91" s="21" t="s">
        <v>435</v>
      </c>
      <c r="I91" s="21"/>
      <c r="J91" s="21"/>
      <c r="K91" s="21"/>
      <c r="L91" s="21"/>
      <c r="M91" s="28" t="s">
        <v>674</v>
      </c>
      <c r="N91" s="40" t="s">
        <v>675</v>
      </c>
      <c r="O91" s="56">
        <v>160</v>
      </c>
      <c r="P91" s="57" t="s">
        <v>56</v>
      </c>
      <c r="Q91" s="56">
        <v>420000</v>
      </c>
      <c r="R91" s="56">
        <v>0</v>
      </c>
      <c r="S91" s="56">
        <v>0</v>
      </c>
      <c r="T91" s="58">
        <f t="shared" si="55"/>
        <v>420000</v>
      </c>
      <c r="U91" s="36">
        <v>1</v>
      </c>
      <c r="V91" s="9">
        <v>12</v>
      </c>
      <c r="W91" s="11" t="str">
        <f t="shared" si="56"/>
        <v>0,0000</v>
      </c>
      <c r="X91" s="12">
        <f t="shared" si="57"/>
        <v>0</v>
      </c>
      <c r="Y91" s="52">
        <v>5</v>
      </c>
      <c r="Z91" s="12">
        <f t="shared" si="38"/>
        <v>60</v>
      </c>
      <c r="AA91" s="52">
        <v>0.08</v>
      </c>
      <c r="AB91" s="12">
        <f t="shared" si="63"/>
        <v>153.6</v>
      </c>
      <c r="AC91" s="52">
        <v>20.059999999999999</v>
      </c>
      <c r="AD91" s="12">
        <f t="shared" si="39"/>
        <v>38515.199999999997</v>
      </c>
      <c r="AE91" s="52">
        <v>0</v>
      </c>
      <c r="AF91" s="12">
        <f t="shared" si="40"/>
        <v>0</v>
      </c>
      <c r="AG91" s="53">
        <f t="shared" si="41"/>
        <v>1.58E-3</v>
      </c>
      <c r="AH91" s="12">
        <f t="shared" si="42"/>
        <v>663.6</v>
      </c>
      <c r="AI91" s="53">
        <v>1.2999999999999999E-2</v>
      </c>
      <c r="AJ91" s="12">
        <f t="shared" si="43"/>
        <v>5460</v>
      </c>
      <c r="AK91" s="53">
        <v>0.1792</v>
      </c>
      <c r="AL91" s="12">
        <f t="shared" si="44"/>
        <v>75264</v>
      </c>
      <c r="AM91" s="13"/>
      <c r="AN91" s="12">
        <f t="shared" si="45"/>
        <v>0</v>
      </c>
      <c r="AO91" s="13"/>
      <c r="AP91" s="12">
        <f t="shared" si="46"/>
        <v>0</v>
      </c>
      <c r="AQ91" s="15">
        <f t="shared" si="47"/>
        <v>0</v>
      </c>
      <c r="AR91" s="15">
        <f t="shared" si="48"/>
        <v>0</v>
      </c>
      <c r="AS91" s="15">
        <f t="shared" si="49"/>
        <v>0</v>
      </c>
      <c r="AT91" s="15">
        <f t="shared" si="50"/>
        <v>120116.40000000001</v>
      </c>
      <c r="AU91" s="15">
        <f t="shared" si="51"/>
        <v>27626.772000000004</v>
      </c>
      <c r="AV91" s="15">
        <f t="shared" si="52"/>
        <v>147743.17200000002</v>
      </c>
      <c r="AW91" s="15">
        <f t="shared" si="53"/>
        <v>120116.40000000001</v>
      </c>
      <c r="AX91" s="15">
        <f t="shared" si="53"/>
        <v>27626.772000000004</v>
      </c>
      <c r="AY91" s="15">
        <f t="shared" si="53"/>
        <v>147743.17200000002</v>
      </c>
      <c r="AZ91" s="85"/>
      <c r="BA91" s="85"/>
      <c r="BB91" s="85"/>
      <c r="BC91" s="85"/>
    </row>
    <row r="92" spans="1:55" s="2" customFormat="1" ht="12.75" customHeight="1" x14ac:dyDescent="0.25">
      <c r="A92" s="20">
        <f>A91+1</f>
        <v>85</v>
      </c>
      <c r="B92" s="9">
        <v>25</v>
      </c>
      <c r="C92" s="20">
        <v>1</v>
      </c>
      <c r="D92" s="21" t="s">
        <v>376</v>
      </c>
      <c r="E92" s="21" t="s">
        <v>165</v>
      </c>
      <c r="F92" s="21" t="s">
        <v>17</v>
      </c>
      <c r="G92" s="21" t="s">
        <v>166</v>
      </c>
      <c r="H92" s="21" t="s">
        <v>169</v>
      </c>
      <c r="I92" s="21" t="s">
        <v>430</v>
      </c>
      <c r="J92" s="21" t="s">
        <v>133</v>
      </c>
      <c r="K92" s="21" t="s">
        <v>17</v>
      </c>
      <c r="L92" s="21" t="s">
        <v>134</v>
      </c>
      <c r="M92" s="28" t="s">
        <v>678</v>
      </c>
      <c r="N92" s="40" t="s">
        <v>377</v>
      </c>
      <c r="O92" s="41">
        <v>35</v>
      </c>
      <c r="P92" s="37" t="s">
        <v>52</v>
      </c>
      <c r="Q92" s="41">
        <v>52737</v>
      </c>
      <c r="R92" s="41">
        <v>0</v>
      </c>
      <c r="S92" s="41">
        <v>0</v>
      </c>
      <c r="T92" s="54">
        <f t="shared" si="55"/>
        <v>52737</v>
      </c>
      <c r="U92" s="36">
        <v>1</v>
      </c>
      <c r="V92" s="9">
        <v>12</v>
      </c>
      <c r="W92" s="11" t="str">
        <f>W91</f>
        <v>0,0000</v>
      </c>
      <c r="X92" s="12">
        <f t="shared" si="57"/>
        <v>0</v>
      </c>
      <c r="Y92" s="52">
        <v>3.8</v>
      </c>
      <c r="Z92" s="12">
        <f t="shared" si="38"/>
        <v>45.599999999999994</v>
      </c>
      <c r="AA92" s="52">
        <v>0.08</v>
      </c>
      <c r="AB92" s="12">
        <f t="shared" si="63"/>
        <v>33.6</v>
      </c>
      <c r="AC92" s="52">
        <v>4.6100000000000003</v>
      </c>
      <c r="AD92" s="12">
        <f t="shared" si="39"/>
        <v>1936.2000000000003</v>
      </c>
      <c r="AE92" s="52">
        <v>0</v>
      </c>
      <c r="AF92" s="12">
        <f t="shared" si="40"/>
        <v>0</v>
      </c>
      <c r="AG92" s="53">
        <f t="shared" si="41"/>
        <v>1.58E-3</v>
      </c>
      <c r="AH92" s="12">
        <f t="shared" si="42"/>
        <v>83.324460000000002</v>
      </c>
      <c r="AI92" s="53">
        <v>1.2999999999999999E-2</v>
      </c>
      <c r="AJ92" s="12">
        <f t="shared" si="43"/>
        <v>685.58100000000002</v>
      </c>
      <c r="AK92" s="53">
        <v>0.31380000000000002</v>
      </c>
      <c r="AL92" s="12">
        <f t="shared" si="44"/>
        <v>16548.870600000002</v>
      </c>
      <c r="AM92" s="53">
        <v>9.6600000000000005E-2</v>
      </c>
      <c r="AN92" s="12">
        <f t="shared" si="45"/>
        <v>0</v>
      </c>
      <c r="AO92" s="13"/>
      <c r="AP92" s="12">
        <f t="shared" si="46"/>
        <v>0</v>
      </c>
      <c r="AQ92" s="15">
        <f t="shared" si="47"/>
        <v>0</v>
      </c>
      <c r="AR92" s="15">
        <f t="shared" si="48"/>
        <v>0</v>
      </c>
      <c r="AS92" s="15">
        <f t="shared" si="49"/>
        <v>0</v>
      </c>
      <c r="AT92" s="15">
        <f t="shared" si="50"/>
        <v>19333.176059999998</v>
      </c>
      <c r="AU92" s="15">
        <f t="shared" si="51"/>
        <v>4446.6304937999994</v>
      </c>
      <c r="AV92" s="15">
        <f t="shared" si="52"/>
        <v>23779.806553799997</v>
      </c>
      <c r="AW92" s="15">
        <f t="shared" si="53"/>
        <v>19333.176059999998</v>
      </c>
      <c r="AX92" s="15">
        <f t="shared" si="53"/>
        <v>4446.6304937999994</v>
      </c>
      <c r="AY92" s="15">
        <f t="shared" si="53"/>
        <v>23779.806553799997</v>
      </c>
      <c r="AZ92" s="9">
        <v>25</v>
      </c>
      <c r="BA92" s="16">
        <f t="shared" ref="BA92:BA94" si="64">AW92</f>
        <v>19333.176059999998</v>
      </c>
      <c r="BB92" s="16">
        <f t="shared" ref="BB92:BB94" si="65">BA92*0.23</f>
        <v>4446.6304937999994</v>
      </c>
      <c r="BC92" s="16">
        <f t="shared" ref="BC92:BC94" si="66">BB92+BA92</f>
        <v>23779.806553799997</v>
      </c>
    </row>
    <row r="93" spans="1:55" s="2" customFormat="1" ht="12.75" customHeight="1" x14ac:dyDescent="0.25">
      <c r="A93" s="20">
        <f t="shared" si="54"/>
        <v>86</v>
      </c>
      <c r="B93" s="9">
        <v>26</v>
      </c>
      <c r="C93" s="20">
        <v>1</v>
      </c>
      <c r="D93" s="21" t="s">
        <v>378</v>
      </c>
      <c r="E93" s="21" t="s">
        <v>165</v>
      </c>
      <c r="F93" s="21" t="s">
        <v>17</v>
      </c>
      <c r="G93" s="21" t="s">
        <v>166</v>
      </c>
      <c r="H93" s="21" t="s">
        <v>169</v>
      </c>
      <c r="I93" s="21" t="s">
        <v>431</v>
      </c>
      <c r="J93" s="21" t="s">
        <v>38</v>
      </c>
      <c r="K93" s="21" t="s">
        <v>37</v>
      </c>
      <c r="L93" s="21" t="s">
        <v>135</v>
      </c>
      <c r="M93" s="28" t="s">
        <v>679</v>
      </c>
      <c r="N93" s="40" t="s">
        <v>379</v>
      </c>
      <c r="O93" s="41">
        <v>25</v>
      </c>
      <c r="P93" s="37" t="s">
        <v>52</v>
      </c>
      <c r="Q93" s="41">
        <v>4757</v>
      </c>
      <c r="R93" s="41">
        <v>10733</v>
      </c>
      <c r="S93" s="41">
        <v>0</v>
      </c>
      <c r="T93" s="54">
        <f t="shared" si="55"/>
        <v>15490</v>
      </c>
      <c r="U93" s="36">
        <v>1</v>
      </c>
      <c r="V93" s="9">
        <v>12</v>
      </c>
      <c r="W93" s="11" t="str">
        <f t="shared" si="56"/>
        <v>0,0000</v>
      </c>
      <c r="X93" s="12">
        <f t="shared" si="57"/>
        <v>0</v>
      </c>
      <c r="Y93" s="52">
        <v>3.8</v>
      </c>
      <c r="Z93" s="12">
        <f t="shared" si="38"/>
        <v>45.599999999999994</v>
      </c>
      <c r="AA93" s="52">
        <v>0.08</v>
      </c>
      <c r="AB93" s="12">
        <f t="shared" si="63"/>
        <v>24</v>
      </c>
      <c r="AC93" s="52">
        <v>4.6100000000000003</v>
      </c>
      <c r="AD93" s="12">
        <f t="shared" si="39"/>
        <v>1383.0000000000002</v>
      </c>
      <c r="AE93" s="52">
        <v>0</v>
      </c>
      <c r="AF93" s="12">
        <f t="shared" si="40"/>
        <v>0</v>
      </c>
      <c r="AG93" s="53">
        <f t="shared" si="41"/>
        <v>1.58E-3</v>
      </c>
      <c r="AH93" s="12">
        <f t="shared" si="42"/>
        <v>24.4742</v>
      </c>
      <c r="AI93" s="53">
        <v>1.2999999999999999E-2</v>
      </c>
      <c r="AJ93" s="12">
        <f t="shared" si="43"/>
        <v>201.37</v>
      </c>
      <c r="AK93" s="53">
        <v>0.31380000000000002</v>
      </c>
      <c r="AL93" s="12">
        <f t="shared" si="44"/>
        <v>1492.7466000000002</v>
      </c>
      <c r="AM93" s="53">
        <v>9.6600000000000005E-2</v>
      </c>
      <c r="AN93" s="12">
        <f t="shared" si="45"/>
        <v>1036.8078</v>
      </c>
      <c r="AO93" s="13"/>
      <c r="AP93" s="12">
        <f t="shared" si="46"/>
        <v>0</v>
      </c>
      <c r="AQ93" s="15">
        <f t="shared" si="47"/>
        <v>0</v>
      </c>
      <c r="AR93" s="15">
        <f t="shared" si="48"/>
        <v>0</v>
      </c>
      <c r="AS93" s="15">
        <f t="shared" si="49"/>
        <v>0</v>
      </c>
      <c r="AT93" s="15">
        <f t="shared" si="50"/>
        <v>4207.9986000000008</v>
      </c>
      <c r="AU93" s="15">
        <f t="shared" si="51"/>
        <v>967.83967800000028</v>
      </c>
      <c r="AV93" s="15">
        <f t="shared" si="52"/>
        <v>5175.8382780000011</v>
      </c>
      <c r="AW93" s="15">
        <f t="shared" si="53"/>
        <v>4207.9986000000008</v>
      </c>
      <c r="AX93" s="15">
        <f t="shared" si="53"/>
        <v>967.83967800000028</v>
      </c>
      <c r="AY93" s="15">
        <f t="shared" si="53"/>
        <v>5175.8382780000011</v>
      </c>
      <c r="AZ93" s="9">
        <v>26</v>
      </c>
      <c r="BA93" s="16">
        <f t="shared" si="64"/>
        <v>4207.9986000000008</v>
      </c>
      <c r="BB93" s="16">
        <f t="shared" si="65"/>
        <v>967.83967800000028</v>
      </c>
      <c r="BC93" s="16">
        <f t="shared" si="66"/>
        <v>5175.8382780000011</v>
      </c>
    </row>
    <row r="94" spans="1:55" s="2" customFormat="1" ht="12.75" customHeight="1" x14ac:dyDescent="0.25">
      <c r="A94" s="20">
        <f t="shared" si="54"/>
        <v>87</v>
      </c>
      <c r="B94" s="9">
        <v>27</v>
      </c>
      <c r="C94" s="20">
        <v>1</v>
      </c>
      <c r="D94" s="10" t="s">
        <v>380</v>
      </c>
      <c r="E94" s="10" t="s">
        <v>165</v>
      </c>
      <c r="F94" s="10" t="s">
        <v>17</v>
      </c>
      <c r="G94" s="10" t="s">
        <v>166</v>
      </c>
      <c r="H94" s="10" t="s">
        <v>169</v>
      </c>
      <c r="I94" s="10" t="s">
        <v>432</v>
      </c>
      <c r="J94" s="10" t="s">
        <v>136</v>
      </c>
      <c r="K94" s="10" t="s">
        <v>17</v>
      </c>
      <c r="L94" s="10" t="s">
        <v>137</v>
      </c>
      <c r="M94" s="34" t="s">
        <v>484</v>
      </c>
      <c r="N94" s="43" t="s">
        <v>225</v>
      </c>
      <c r="O94" s="41">
        <v>31</v>
      </c>
      <c r="P94" s="44" t="s">
        <v>52</v>
      </c>
      <c r="Q94" s="41">
        <v>67417</v>
      </c>
      <c r="R94" s="41">
        <v>0</v>
      </c>
      <c r="S94" s="41">
        <v>0</v>
      </c>
      <c r="T94" s="54">
        <f t="shared" si="55"/>
        <v>67417</v>
      </c>
      <c r="U94" s="36">
        <v>1</v>
      </c>
      <c r="V94" s="9">
        <v>12</v>
      </c>
      <c r="W94" s="11" t="str">
        <f t="shared" si="56"/>
        <v>0,0000</v>
      </c>
      <c r="X94" s="12">
        <f t="shared" si="57"/>
        <v>0</v>
      </c>
      <c r="Y94" s="52">
        <v>3.8</v>
      </c>
      <c r="Z94" s="12">
        <f t="shared" si="38"/>
        <v>45.599999999999994</v>
      </c>
      <c r="AA94" s="52">
        <v>0.08</v>
      </c>
      <c r="AB94" s="12">
        <f t="shared" si="63"/>
        <v>29.759999999999998</v>
      </c>
      <c r="AC94" s="52">
        <v>4.6100000000000003</v>
      </c>
      <c r="AD94" s="12">
        <f t="shared" si="39"/>
        <v>1714.9200000000003</v>
      </c>
      <c r="AE94" s="52">
        <v>0</v>
      </c>
      <c r="AF94" s="12">
        <f t="shared" si="40"/>
        <v>0</v>
      </c>
      <c r="AG94" s="53">
        <f t="shared" si="41"/>
        <v>1.58E-3</v>
      </c>
      <c r="AH94" s="12">
        <f t="shared" si="42"/>
        <v>106.51886</v>
      </c>
      <c r="AI94" s="53">
        <v>1.2999999999999999E-2</v>
      </c>
      <c r="AJ94" s="12">
        <f t="shared" si="43"/>
        <v>876.42099999999994</v>
      </c>
      <c r="AK94" s="53">
        <v>0.31380000000000002</v>
      </c>
      <c r="AL94" s="12">
        <f t="shared" si="44"/>
        <v>21155.454600000001</v>
      </c>
      <c r="AM94" s="53">
        <v>9.6600000000000005E-2</v>
      </c>
      <c r="AN94" s="12">
        <f t="shared" si="45"/>
        <v>0</v>
      </c>
      <c r="AO94" s="13"/>
      <c r="AP94" s="12">
        <f t="shared" si="46"/>
        <v>0</v>
      </c>
      <c r="AQ94" s="15">
        <f t="shared" si="47"/>
        <v>0</v>
      </c>
      <c r="AR94" s="15">
        <f t="shared" si="48"/>
        <v>0</v>
      </c>
      <c r="AS94" s="15">
        <f t="shared" si="49"/>
        <v>0</v>
      </c>
      <c r="AT94" s="15">
        <f t="shared" si="50"/>
        <v>23928.674459999998</v>
      </c>
      <c r="AU94" s="15">
        <f t="shared" si="51"/>
        <v>5503.5951257999996</v>
      </c>
      <c r="AV94" s="15">
        <f t="shared" si="52"/>
        <v>29432.269585799997</v>
      </c>
      <c r="AW94" s="15">
        <f t="shared" si="53"/>
        <v>23928.674459999998</v>
      </c>
      <c r="AX94" s="15">
        <f t="shared" si="53"/>
        <v>5503.5951257999996</v>
      </c>
      <c r="AY94" s="15">
        <f t="shared" si="53"/>
        <v>29432.269585799997</v>
      </c>
      <c r="AZ94" s="9">
        <v>27</v>
      </c>
      <c r="BA94" s="16">
        <f t="shared" si="64"/>
        <v>23928.674459999998</v>
      </c>
      <c r="BB94" s="16">
        <f t="shared" si="65"/>
        <v>5503.5951257999996</v>
      </c>
      <c r="BC94" s="16">
        <f t="shared" si="66"/>
        <v>29432.269585799997</v>
      </c>
    </row>
    <row r="95" spans="1:55" s="2" customFormat="1" ht="12.75" customHeight="1" x14ac:dyDescent="0.25">
      <c r="A95" s="20">
        <f t="shared" si="54"/>
        <v>88</v>
      </c>
      <c r="B95" s="83">
        <v>28</v>
      </c>
      <c r="C95" s="20">
        <v>1</v>
      </c>
      <c r="D95" s="10" t="s">
        <v>380</v>
      </c>
      <c r="E95" s="10" t="s">
        <v>165</v>
      </c>
      <c r="F95" s="10" t="s">
        <v>17</v>
      </c>
      <c r="G95" s="10" t="s">
        <v>166</v>
      </c>
      <c r="H95" s="10" t="s">
        <v>169</v>
      </c>
      <c r="I95" s="10" t="s">
        <v>680</v>
      </c>
      <c r="J95" s="10" t="s">
        <v>26</v>
      </c>
      <c r="K95" s="10" t="s">
        <v>25</v>
      </c>
      <c r="L95" s="10" t="s">
        <v>681</v>
      </c>
      <c r="M95" s="34" t="s">
        <v>476</v>
      </c>
      <c r="N95" s="43" t="s">
        <v>258</v>
      </c>
      <c r="O95" s="41">
        <v>12</v>
      </c>
      <c r="P95" s="44" t="s">
        <v>54</v>
      </c>
      <c r="Q95" s="41">
        <v>8945</v>
      </c>
      <c r="R95" s="41">
        <v>0</v>
      </c>
      <c r="S95" s="41">
        <v>0</v>
      </c>
      <c r="T95" s="54">
        <f t="shared" si="55"/>
        <v>8945</v>
      </c>
      <c r="U95" s="36">
        <v>1</v>
      </c>
      <c r="V95" s="9">
        <v>12</v>
      </c>
      <c r="W95" s="11" t="str">
        <f t="shared" si="56"/>
        <v>0,0000</v>
      </c>
      <c r="X95" s="12">
        <f t="shared" si="57"/>
        <v>0</v>
      </c>
      <c r="Y95" s="52">
        <v>3.8</v>
      </c>
      <c r="Z95" s="12">
        <f t="shared" si="38"/>
        <v>45.599999999999994</v>
      </c>
      <c r="AA95" s="52">
        <v>0.08</v>
      </c>
      <c r="AB95" s="12">
        <f t="shared" si="63"/>
        <v>11.52</v>
      </c>
      <c r="AC95" s="52">
        <v>4.6100000000000003</v>
      </c>
      <c r="AD95" s="12">
        <f t="shared" si="39"/>
        <v>663.84000000000015</v>
      </c>
      <c r="AE95" s="52">
        <v>0</v>
      </c>
      <c r="AF95" s="12">
        <f t="shared" si="40"/>
        <v>0</v>
      </c>
      <c r="AG95" s="53">
        <f t="shared" si="41"/>
        <v>1.58E-3</v>
      </c>
      <c r="AH95" s="12">
        <f t="shared" si="42"/>
        <v>14.133100000000001</v>
      </c>
      <c r="AI95" s="53">
        <v>1.2999999999999999E-2</v>
      </c>
      <c r="AJ95" s="12">
        <f t="shared" si="43"/>
        <v>116.285</v>
      </c>
      <c r="AK95" s="53">
        <v>0.25090000000000001</v>
      </c>
      <c r="AL95" s="12">
        <f t="shared" si="44"/>
        <v>2244.3005000000003</v>
      </c>
      <c r="AM95" s="13"/>
      <c r="AN95" s="12">
        <f t="shared" si="45"/>
        <v>0</v>
      </c>
      <c r="AO95" s="13"/>
      <c r="AP95" s="12">
        <f t="shared" si="46"/>
        <v>0</v>
      </c>
      <c r="AQ95" s="15">
        <f t="shared" si="47"/>
        <v>0</v>
      </c>
      <c r="AR95" s="15">
        <f t="shared" si="48"/>
        <v>0</v>
      </c>
      <c r="AS95" s="15">
        <f t="shared" si="49"/>
        <v>0</v>
      </c>
      <c r="AT95" s="15">
        <f t="shared" si="50"/>
        <v>3095.6786000000002</v>
      </c>
      <c r="AU95" s="15">
        <f t="shared" si="51"/>
        <v>712.00607800000012</v>
      </c>
      <c r="AV95" s="15">
        <f t="shared" si="52"/>
        <v>3807.6846780000005</v>
      </c>
      <c r="AW95" s="15">
        <f t="shared" si="53"/>
        <v>3095.6786000000002</v>
      </c>
      <c r="AX95" s="15">
        <f t="shared" si="53"/>
        <v>712.00607800000012</v>
      </c>
      <c r="AY95" s="15">
        <f t="shared" si="53"/>
        <v>3807.6846780000005</v>
      </c>
      <c r="AZ95" s="83">
        <v>28</v>
      </c>
      <c r="BA95" s="86">
        <f>SUM(AW95:AW101)</f>
        <v>13061.077760000002</v>
      </c>
      <c r="BB95" s="86">
        <f>BA95*0.23</f>
        <v>3004.0478848000007</v>
      </c>
      <c r="BC95" s="86">
        <f>SUM(BA95:BB101)</f>
        <v>16065.125644800002</v>
      </c>
    </row>
    <row r="96" spans="1:55" s="2" customFormat="1" ht="12.75" customHeight="1" x14ac:dyDescent="0.25">
      <c r="A96" s="20">
        <f t="shared" si="54"/>
        <v>89</v>
      </c>
      <c r="B96" s="84"/>
      <c r="C96" s="20">
        <f t="shared" ref="C96:C101" si="67">C95+1</f>
        <v>2</v>
      </c>
      <c r="D96" s="10" t="s">
        <v>380</v>
      </c>
      <c r="E96" s="10" t="s">
        <v>165</v>
      </c>
      <c r="F96" s="10" t="s">
        <v>17</v>
      </c>
      <c r="G96" s="10" t="s">
        <v>166</v>
      </c>
      <c r="H96" s="10" t="s">
        <v>169</v>
      </c>
      <c r="I96" s="10" t="s">
        <v>680</v>
      </c>
      <c r="J96" s="10" t="s">
        <v>26</v>
      </c>
      <c r="K96" s="10" t="s">
        <v>25</v>
      </c>
      <c r="L96" s="10" t="s">
        <v>681</v>
      </c>
      <c r="M96" s="34" t="s">
        <v>477</v>
      </c>
      <c r="N96" s="43" t="s">
        <v>259</v>
      </c>
      <c r="O96" s="41">
        <v>16</v>
      </c>
      <c r="P96" s="44" t="s">
        <v>54</v>
      </c>
      <c r="Q96" s="41">
        <v>6612</v>
      </c>
      <c r="R96" s="41">
        <v>0</v>
      </c>
      <c r="S96" s="41">
        <v>0</v>
      </c>
      <c r="T96" s="54">
        <f t="shared" si="55"/>
        <v>6612</v>
      </c>
      <c r="U96" s="36">
        <v>1</v>
      </c>
      <c r="V96" s="9">
        <v>12</v>
      </c>
      <c r="W96" s="11" t="str">
        <f t="shared" si="56"/>
        <v>0,0000</v>
      </c>
      <c r="X96" s="12">
        <f t="shared" si="57"/>
        <v>0</v>
      </c>
      <c r="Y96" s="52">
        <v>3.8</v>
      </c>
      <c r="Z96" s="12">
        <f t="shared" si="38"/>
        <v>45.599999999999994</v>
      </c>
      <c r="AA96" s="52">
        <v>0.08</v>
      </c>
      <c r="AB96" s="12">
        <f t="shared" si="63"/>
        <v>15.36</v>
      </c>
      <c r="AC96" s="52">
        <v>4.6100000000000003</v>
      </c>
      <c r="AD96" s="12">
        <f t="shared" si="39"/>
        <v>885.12000000000012</v>
      </c>
      <c r="AE96" s="52">
        <v>0</v>
      </c>
      <c r="AF96" s="12">
        <f t="shared" si="40"/>
        <v>0</v>
      </c>
      <c r="AG96" s="53">
        <f t="shared" si="41"/>
        <v>1.58E-3</v>
      </c>
      <c r="AH96" s="12">
        <f t="shared" si="42"/>
        <v>10.446960000000001</v>
      </c>
      <c r="AI96" s="53">
        <v>1.2999999999999999E-2</v>
      </c>
      <c r="AJ96" s="12">
        <f t="shared" si="43"/>
        <v>85.956000000000003</v>
      </c>
      <c r="AK96" s="53">
        <v>0.25090000000000001</v>
      </c>
      <c r="AL96" s="12">
        <f t="shared" si="44"/>
        <v>1658.9508000000001</v>
      </c>
      <c r="AM96" s="13"/>
      <c r="AN96" s="12">
        <f t="shared" si="45"/>
        <v>0</v>
      </c>
      <c r="AO96" s="13"/>
      <c r="AP96" s="12">
        <f t="shared" si="46"/>
        <v>0</v>
      </c>
      <c r="AQ96" s="15">
        <f t="shared" si="47"/>
        <v>0</v>
      </c>
      <c r="AR96" s="15">
        <f t="shared" si="48"/>
        <v>0</v>
      </c>
      <c r="AS96" s="15">
        <f t="shared" si="49"/>
        <v>0</v>
      </c>
      <c r="AT96" s="15">
        <f t="shared" si="50"/>
        <v>2701.4337599999999</v>
      </c>
      <c r="AU96" s="15">
        <f t="shared" si="51"/>
        <v>621.32976480000002</v>
      </c>
      <c r="AV96" s="15">
        <f t="shared" si="52"/>
        <v>3322.7635247999997</v>
      </c>
      <c r="AW96" s="15">
        <f t="shared" si="53"/>
        <v>2701.4337599999999</v>
      </c>
      <c r="AX96" s="15">
        <f t="shared" si="53"/>
        <v>621.32976480000002</v>
      </c>
      <c r="AY96" s="15">
        <f t="shared" si="53"/>
        <v>3322.7635247999997</v>
      </c>
      <c r="AZ96" s="84"/>
      <c r="BA96" s="84"/>
      <c r="BB96" s="84"/>
      <c r="BC96" s="84"/>
    </row>
    <row r="97" spans="1:55" s="2" customFormat="1" ht="12.75" customHeight="1" x14ac:dyDescent="0.25">
      <c r="A97" s="20">
        <f t="shared" si="54"/>
        <v>90</v>
      </c>
      <c r="B97" s="84"/>
      <c r="C97" s="20">
        <f t="shared" si="67"/>
        <v>3</v>
      </c>
      <c r="D97" s="10" t="s">
        <v>380</v>
      </c>
      <c r="E97" s="10" t="s">
        <v>165</v>
      </c>
      <c r="F97" s="10" t="s">
        <v>17</v>
      </c>
      <c r="G97" s="10" t="s">
        <v>166</v>
      </c>
      <c r="H97" s="10" t="s">
        <v>169</v>
      </c>
      <c r="I97" s="10" t="s">
        <v>680</v>
      </c>
      <c r="J97" s="10" t="s">
        <v>26</v>
      </c>
      <c r="K97" s="10" t="s">
        <v>25</v>
      </c>
      <c r="L97" s="10" t="s">
        <v>681</v>
      </c>
      <c r="M97" s="34" t="s">
        <v>478</v>
      </c>
      <c r="N97" s="43" t="s">
        <v>260</v>
      </c>
      <c r="O97" s="41">
        <v>3</v>
      </c>
      <c r="P97" s="44" t="s">
        <v>54</v>
      </c>
      <c r="Q97" s="41">
        <v>1039</v>
      </c>
      <c r="R97" s="41">
        <v>0</v>
      </c>
      <c r="S97" s="41">
        <v>0</v>
      </c>
      <c r="T97" s="54">
        <f t="shared" si="55"/>
        <v>1039</v>
      </c>
      <c r="U97" s="36">
        <v>1</v>
      </c>
      <c r="V97" s="9">
        <v>12</v>
      </c>
      <c r="W97" s="11" t="str">
        <f t="shared" si="56"/>
        <v>0,0000</v>
      </c>
      <c r="X97" s="12">
        <f t="shared" si="57"/>
        <v>0</v>
      </c>
      <c r="Y97" s="52">
        <v>3.8</v>
      </c>
      <c r="Z97" s="12">
        <f t="shared" si="38"/>
        <v>45.599999999999994</v>
      </c>
      <c r="AA97" s="52">
        <v>0.08</v>
      </c>
      <c r="AB97" s="12">
        <f t="shared" si="63"/>
        <v>2.88</v>
      </c>
      <c r="AC97" s="52">
        <v>4.6100000000000003</v>
      </c>
      <c r="AD97" s="12">
        <f t="shared" si="39"/>
        <v>165.96000000000004</v>
      </c>
      <c r="AE97" s="52">
        <v>0</v>
      </c>
      <c r="AF97" s="12">
        <f t="shared" si="40"/>
        <v>0</v>
      </c>
      <c r="AG97" s="53">
        <f t="shared" si="41"/>
        <v>1.58E-3</v>
      </c>
      <c r="AH97" s="12">
        <f t="shared" si="42"/>
        <v>1.6416200000000001</v>
      </c>
      <c r="AI97" s="53">
        <v>1.2999999999999999E-2</v>
      </c>
      <c r="AJ97" s="12">
        <f t="shared" si="43"/>
        <v>13.507</v>
      </c>
      <c r="AK97" s="53">
        <v>0.25090000000000001</v>
      </c>
      <c r="AL97" s="12">
        <f t="shared" si="44"/>
        <v>260.68510000000003</v>
      </c>
      <c r="AM97" s="13"/>
      <c r="AN97" s="12">
        <f t="shared" si="45"/>
        <v>0</v>
      </c>
      <c r="AO97" s="13"/>
      <c r="AP97" s="12">
        <f t="shared" si="46"/>
        <v>0</v>
      </c>
      <c r="AQ97" s="15">
        <f t="shared" si="47"/>
        <v>0</v>
      </c>
      <c r="AR97" s="15">
        <f t="shared" si="48"/>
        <v>0</v>
      </c>
      <c r="AS97" s="15">
        <f t="shared" si="49"/>
        <v>0</v>
      </c>
      <c r="AT97" s="15">
        <f t="shared" si="50"/>
        <v>490.27372000000003</v>
      </c>
      <c r="AU97" s="15">
        <f t="shared" si="51"/>
        <v>112.76295560000001</v>
      </c>
      <c r="AV97" s="15">
        <f t="shared" si="52"/>
        <v>603.03667560000008</v>
      </c>
      <c r="AW97" s="15">
        <f t="shared" si="53"/>
        <v>490.27372000000003</v>
      </c>
      <c r="AX97" s="15">
        <f t="shared" si="53"/>
        <v>112.76295560000001</v>
      </c>
      <c r="AY97" s="15">
        <f t="shared" si="53"/>
        <v>603.03667560000008</v>
      </c>
      <c r="AZ97" s="84"/>
      <c r="BA97" s="84"/>
      <c r="BB97" s="84"/>
      <c r="BC97" s="84"/>
    </row>
    <row r="98" spans="1:55" s="2" customFormat="1" ht="12.75" customHeight="1" x14ac:dyDescent="0.25">
      <c r="A98" s="20">
        <f t="shared" si="54"/>
        <v>91</v>
      </c>
      <c r="B98" s="84"/>
      <c r="C98" s="20">
        <f t="shared" si="67"/>
        <v>4</v>
      </c>
      <c r="D98" s="10" t="s">
        <v>380</v>
      </c>
      <c r="E98" s="10" t="s">
        <v>165</v>
      </c>
      <c r="F98" s="10" t="s">
        <v>17</v>
      </c>
      <c r="G98" s="10" t="s">
        <v>166</v>
      </c>
      <c r="H98" s="10" t="s">
        <v>169</v>
      </c>
      <c r="I98" s="10" t="s">
        <v>680</v>
      </c>
      <c r="J98" s="10" t="s">
        <v>26</v>
      </c>
      <c r="K98" s="10" t="s">
        <v>25</v>
      </c>
      <c r="L98" s="10" t="s">
        <v>681</v>
      </c>
      <c r="M98" s="34" t="s">
        <v>479</v>
      </c>
      <c r="N98" s="43" t="s">
        <v>261</v>
      </c>
      <c r="O98" s="41">
        <v>1</v>
      </c>
      <c r="P98" s="44" t="s">
        <v>54</v>
      </c>
      <c r="Q98" s="41">
        <v>5015</v>
      </c>
      <c r="R98" s="41">
        <v>0</v>
      </c>
      <c r="S98" s="41">
        <v>0</v>
      </c>
      <c r="T98" s="54">
        <f t="shared" si="55"/>
        <v>5015</v>
      </c>
      <c r="U98" s="36">
        <v>1</v>
      </c>
      <c r="V98" s="9">
        <v>12</v>
      </c>
      <c r="W98" s="11" t="str">
        <f t="shared" si="56"/>
        <v>0,0000</v>
      </c>
      <c r="X98" s="12">
        <f t="shared" si="57"/>
        <v>0</v>
      </c>
      <c r="Y98" s="52">
        <v>3.8</v>
      </c>
      <c r="Z98" s="12">
        <f t="shared" si="38"/>
        <v>45.599999999999994</v>
      </c>
      <c r="AA98" s="52">
        <v>0.08</v>
      </c>
      <c r="AB98" s="12">
        <f t="shared" si="63"/>
        <v>0.96</v>
      </c>
      <c r="AC98" s="52">
        <v>4.6100000000000003</v>
      </c>
      <c r="AD98" s="12">
        <f t="shared" si="39"/>
        <v>55.320000000000007</v>
      </c>
      <c r="AE98" s="52">
        <v>0</v>
      </c>
      <c r="AF98" s="12">
        <f t="shared" si="40"/>
        <v>0</v>
      </c>
      <c r="AG98" s="53">
        <f t="shared" si="41"/>
        <v>1.58E-3</v>
      </c>
      <c r="AH98" s="12">
        <f t="shared" si="42"/>
        <v>7.9237000000000002</v>
      </c>
      <c r="AI98" s="53">
        <v>1.2999999999999999E-2</v>
      </c>
      <c r="AJ98" s="12">
        <f t="shared" si="43"/>
        <v>65.194999999999993</v>
      </c>
      <c r="AK98" s="53">
        <v>0.25090000000000001</v>
      </c>
      <c r="AL98" s="12">
        <f t="shared" si="44"/>
        <v>1258.2635</v>
      </c>
      <c r="AM98" s="13"/>
      <c r="AN98" s="12">
        <f t="shared" si="45"/>
        <v>0</v>
      </c>
      <c r="AO98" s="13"/>
      <c r="AP98" s="12">
        <f t="shared" si="46"/>
        <v>0</v>
      </c>
      <c r="AQ98" s="15">
        <f t="shared" si="47"/>
        <v>0</v>
      </c>
      <c r="AR98" s="15">
        <f t="shared" si="48"/>
        <v>0</v>
      </c>
      <c r="AS98" s="15">
        <f t="shared" si="49"/>
        <v>0</v>
      </c>
      <c r="AT98" s="15">
        <f t="shared" si="50"/>
        <v>1433.2621999999999</v>
      </c>
      <c r="AU98" s="15">
        <f t="shared" si="51"/>
        <v>329.650306</v>
      </c>
      <c r="AV98" s="15">
        <f t="shared" si="52"/>
        <v>1762.9125059999999</v>
      </c>
      <c r="AW98" s="15">
        <f t="shared" si="53"/>
        <v>1433.2621999999999</v>
      </c>
      <c r="AX98" s="15">
        <f t="shared" si="53"/>
        <v>329.650306</v>
      </c>
      <c r="AY98" s="15">
        <f t="shared" si="53"/>
        <v>1762.9125059999999</v>
      </c>
      <c r="AZ98" s="84"/>
      <c r="BA98" s="84"/>
      <c r="BB98" s="84"/>
      <c r="BC98" s="84"/>
    </row>
    <row r="99" spans="1:55" s="2" customFormat="1" ht="12.75" customHeight="1" x14ac:dyDescent="0.25">
      <c r="A99" s="20">
        <f t="shared" si="54"/>
        <v>92</v>
      </c>
      <c r="B99" s="84"/>
      <c r="C99" s="20">
        <f t="shared" si="67"/>
        <v>5</v>
      </c>
      <c r="D99" s="10" t="s">
        <v>380</v>
      </c>
      <c r="E99" s="10" t="s">
        <v>165</v>
      </c>
      <c r="F99" s="10" t="s">
        <v>17</v>
      </c>
      <c r="G99" s="10" t="s">
        <v>166</v>
      </c>
      <c r="H99" s="10" t="s">
        <v>169</v>
      </c>
      <c r="I99" s="10" t="s">
        <v>680</v>
      </c>
      <c r="J99" s="10" t="s">
        <v>26</v>
      </c>
      <c r="K99" s="10" t="s">
        <v>25</v>
      </c>
      <c r="L99" s="10" t="s">
        <v>681</v>
      </c>
      <c r="M99" s="34" t="s">
        <v>480</v>
      </c>
      <c r="N99" s="43" t="s">
        <v>262</v>
      </c>
      <c r="O99" s="41">
        <v>1</v>
      </c>
      <c r="P99" s="44" t="s">
        <v>54</v>
      </c>
      <c r="Q99" s="41">
        <v>4468</v>
      </c>
      <c r="R99" s="41">
        <v>0</v>
      </c>
      <c r="S99" s="41">
        <v>0</v>
      </c>
      <c r="T99" s="54">
        <f t="shared" si="55"/>
        <v>4468</v>
      </c>
      <c r="U99" s="36">
        <v>1</v>
      </c>
      <c r="V99" s="9">
        <v>12</v>
      </c>
      <c r="W99" s="11" t="str">
        <f t="shared" si="56"/>
        <v>0,0000</v>
      </c>
      <c r="X99" s="12">
        <f t="shared" si="57"/>
        <v>0</v>
      </c>
      <c r="Y99" s="52">
        <v>3.8</v>
      </c>
      <c r="Z99" s="12">
        <f t="shared" si="38"/>
        <v>45.599999999999994</v>
      </c>
      <c r="AA99" s="52">
        <v>0.08</v>
      </c>
      <c r="AB99" s="12">
        <f t="shared" si="63"/>
        <v>0.96</v>
      </c>
      <c r="AC99" s="52">
        <v>4.6100000000000003</v>
      </c>
      <c r="AD99" s="12">
        <f t="shared" si="39"/>
        <v>55.320000000000007</v>
      </c>
      <c r="AE99" s="52">
        <v>0</v>
      </c>
      <c r="AF99" s="12">
        <f t="shared" si="40"/>
        <v>0</v>
      </c>
      <c r="AG99" s="53">
        <f t="shared" si="41"/>
        <v>1.58E-3</v>
      </c>
      <c r="AH99" s="12">
        <f t="shared" si="42"/>
        <v>7.0594400000000004</v>
      </c>
      <c r="AI99" s="53">
        <v>1.2999999999999999E-2</v>
      </c>
      <c r="AJ99" s="12">
        <f t="shared" si="43"/>
        <v>58.083999999999996</v>
      </c>
      <c r="AK99" s="53">
        <v>0.25090000000000001</v>
      </c>
      <c r="AL99" s="12">
        <f t="shared" si="44"/>
        <v>1121.0212000000001</v>
      </c>
      <c r="AM99" s="13"/>
      <c r="AN99" s="12">
        <f t="shared" si="45"/>
        <v>0</v>
      </c>
      <c r="AO99" s="13"/>
      <c r="AP99" s="12">
        <f t="shared" si="46"/>
        <v>0</v>
      </c>
      <c r="AQ99" s="15">
        <f t="shared" si="47"/>
        <v>0</v>
      </c>
      <c r="AR99" s="15">
        <f t="shared" si="48"/>
        <v>0</v>
      </c>
      <c r="AS99" s="15">
        <f t="shared" si="49"/>
        <v>0</v>
      </c>
      <c r="AT99" s="15">
        <f t="shared" si="50"/>
        <v>1288.0446400000001</v>
      </c>
      <c r="AU99" s="15">
        <f t="shared" si="51"/>
        <v>296.25026720000005</v>
      </c>
      <c r="AV99" s="15">
        <f t="shared" si="52"/>
        <v>1584.2949072000001</v>
      </c>
      <c r="AW99" s="15">
        <f t="shared" si="53"/>
        <v>1288.0446400000001</v>
      </c>
      <c r="AX99" s="15">
        <f t="shared" si="53"/>
        <v>296.25026720000005</v>
      </c>
      <c r="AY99" s="15">
        <f t="shared" si="53"/>
        <v>1584.2949072000001</v>
      </c>
      <c r="AZ99" s="84"/>
      <c r="BA99" s="84"/>
      <c r="BB99" s="84"/>
      <c r="BC99" s="84"/>
    </row>
    <row r="100" spans="1:55" s="2" customFormat="1" ht="12.75" customHeight="1" x14ac:dyDescent="0.25">
      <c r="A100" s="20">
        <f t="shared" si="54"/>
        <v>93</v>
      </c>
      <c r="B100" s="84"/>
      <c r="C100" s="20">
        <f t="shared" si="67"/>
        <v>6</v>
      </c>
      <c r="D100" s="10" t="s">
        <v>380</v>
      </c>
      <c r="E100" s="10" t="s">
        <v>165</v>
      </c>
      <c r="F100" s="10" t="s">
        <v>17</v>
      </c>
      <c r="G100" s="10" t="s">
        <v>166</v>
      </c>
      <c r="H100" s="10" t="s">
        <v>169</v>
      </c>
      <c r="I100" s="10" t="s">
        <v>680</v>
      </c>
      <c r="J100" s="10" t="s">
        <v>26</v>
      </c>
      <c r="K100" s="10" t="s">
        <v>25</v>
      </c>
      <c r="L100" s="10" t="s">
        <v>681</v>
      </c>
      <c r="M100" s="34" t="s">
        <v>496</v>
      </c>
      <c r="N100" s="43" t="s">
        <v>791</v>
      </c>
      <c r="O100" s="41">
        <v>23</v>
      </c>
      <c r="P100" s="44" t="s">
        <v>54</v>
      </c>
      <c r="Q100" s="41">
        <v>8442</v>
      </c>
      <c r="R100" s="41">
        <v>0</v>
      </c>
      <c r="S100" s="41">
        <v>0</v>
      </c>
      <c r="T100" s="54">
        <f t="shared" si="55"/>
        <v>8442</v>
      </c>
      <c r="U100" s="36">
        <v>1</v>
      </c>
      <c r="V100" s="9">
        <v>12</v>
      </c>
      <c r="W100" s="11" t="str">
        <f t="shared" si="56"/>
        <v>0,0000</v>
      </c>
      <c r="X100" s="12">
        <f t="shared" si="57"/>
        <v>0</v>
      </c>
      <c r="Y100" s="52">
        <v>3.8</v>
      </c>
      <c r="Z100" s="12">
        <f t="shared" si="38"/>
        <v>45.599999999999994</v>
      </c>
      <c r="AA100" s="52">
        <v>0.08</v>
      </c>
      <c r="AB100" s="12">
        <f t="shared" si="63"/>
        <v>22.08</v>
      </c>
      <c r="AC100" s="52">
        <v>4.6100000000000003</v>
      </c>
      <c r="AD100" s="12">
        <f t="shared" si="39"/>
        <v>1272.3600000000001</v>
      </c>
      <c r="AE100" s="52">
        <v>0</v>
      </c>
      <c r="AF100" s="12">
        <f t="shared" si="40"/>
        <v>0</v>
      </c>
      <c r="AG100" s="53">
        <f t="shared" si="41"/>
        <v>1.58E-3</v>
      </c>
      <c r="AH100" s="12">
        <f t="shared" si="42"/>
        <v>13.33836</v>
      </c>
      <c r="AI100" s="53">
        <v>1.2999999999999999E-2</v>
      </c>
      <c r="AJ100" s="12">
        <f t="shared" si="43"/>
        <v>109.746</v>
      </c>
      <c r="AK100" s="53">
        <v>0.25090000000000001</v>
      </c>
      <c r="AL100" s="12">
        <f t="shared" si="44"/>
        <v>2118.0978</v>
      </c>
      <c r="AM100" s="13"/>
      <c r="AN100" s="12">
        <f t="shared" si="45"/>
        <v>0</v>
      </c>
      <c r="AO100" s="13"/>
      <c r="AP100" s="12">
        <f t="shared" si="46"/>
        <v>0</v>
      </c>
      <c r="AQ100" s="15">
        <f t="shared" si="47"/>
        <v>0</v>
      </c>
      <c r="AR100" s="15">
        <f t="shared" si="48"/>
        <v>0</v>
      </c>
      <c r="AS100" s="15">
        <f t="shared" si="49"/>
        <v>0</v>
      </c>
      <c r="AT100" s="15">
        <f t="shared" si="50"/>
        <v>3581.2221600000003</v>
      </c>
      <c r="AU100" s="15">
        <f t="shared" si="51"/>
        <v>823.68109680000009</v>
      </c>
      <c r="AV100" s="15">
        <f t="shared" si="52"/>
        <v>4404.9032568000002</v>
      </c>
      <c r="AW100" s="15">
        <f t="shared" si="53"/>
        <v>3581.2221600000003</v>
      </c>
      <c r="AX100" s="15">
        <f t="shared" si="53"/>
        <v>823.68109680000009</v>
      </c>
      <c r="AY100" s="15">
        <f t="shared" si="53"/>
        <v>4404.9032568000002</v>
      </c>
      <c r="AZ100" s="84"/>
      <c r="BA100" s="84"/>
      <c r="BB100" s="84"/>
      <c r="BC100" s="84"/>
    </row>
    <row r="101" spans="1:55" s="2" customFormat="1" ht="12.75" customHeight="1" x14ac:dyDescent="0.25">
      <c r="A101" s="20">
        <f t="shared" si="54"/>
        <v>94</v>
      </c>
      <c r="B101" s="85"/>
      <c r="C101" s="20">
        <f t="shared" si="67"/>
        <v>7</v>
      </c>
      <c r="D101" s="10" t="s">
        <v>380</v>
      </c>
      <c r="E101" s="10" t="s">
        <v>165</v>
      </c>
      <c r="F101" s="10" t="s">
        <v>17</v>
      </c>
      <c r="G101" s="10" t="s">
        <v>166</v>
      </c>
      <c r="H101" s="10" t="s">
        <v>169</v>
      </c>
      <c r="I101" s="10" t="s">
        <v>680</v>
      </c>
      <c r="J101" s="10" t="s">
        <v>26</v>
      </c>
      <c r="K101" s="10" t="s">
        <v>25</v>
      </c>
      <c r="L101" s="10" t="s">
        <v>681</v>
      </c>
      <c r="M101" s="34" t="s">
        <v>504</v>
      </c>
      <c r="N101" s="43" t="s">
        <v>792</v>
      </c>
      <c r="O101" s="41">
        <v>1</v>
      </c>
      <c r="P101" s="44" t="s">
        <v>54</v>
      </c>
      <c r="Q101" s="41">
        <v>1391</v>
      </c>
      <c r="R101" s="41">
        <v>0</v>
      </c>
      <c r="S101" s="41">
        <v>0</v>
      </c>
      <c r="T101" s="54">
        <f t="shared" si="55"/>
        <v>1391</v>
      </c>
      <c r="U101" s="36">
        <v>1</v>
      </c>
      <c r="V101" s="9">
        <v>12</v>
      </c>
      <c r="W101" s="11" t="str">
        <f t="shared" si="56"/>
        <v>0,0000</v>
      </c>
      <c r="X101" s="12">
        <f t="shared" si="57"/>
        <v>0</v>
      </c>
      <c r="Y101" s="52">
        <v>3.8</v>
      </c>
      <c r="Z101" s="12">
        <f t="shared" si="38"/>
        <v>45.599999999999994</v>
      </c>
      <c r="AA101" s="52">
        <v>0.08</v>
      </c>
      <c r="AB101" s="12">
        <f t="shared" si="63"/>
        <v>0.96</v>
      </c>
      <c r="AC101" s="52">
        <v>4.6100000000000003</v>
      </c>
      <c r="AD101" s="12">
        <f t="shared" si="39"/>
        <v>55.320000000000007</v>
      </c>
      <c r="AE101" s="52">
        <v>0</v>
      </c>
      <c r="AF101" s="12">
        <f t="shared" si="40"/>
        <v>0</v>
      </c>
      <c r="AG101" s="53">
        <f t="shared" si="41"/>
        <v>1.58E-3</v>
      </c>
      <c r="AH101" s="12">
        <f t="shared" si="42"/>
        <v>2.1977799999999998</v>
      </c>
      <c r="AI101" s="53">
        <v>1.2999999999999999E-2</v>
      </c>
      <c r="AJ101" s="12">
        <f t="shared" si="43"/>
        <v>18.082999999999998</v>
      </c>
      <c r="AK101" s="53">
        <v>0.25090000000000001</v>
      </c>
      <c r="AL101" s="12">
        <f t="shared" si="44"/>
        <v>349.00190000000003</v>
      </c>
      <c r="AM101" s="13"/>
      <c r="AN101" s="12">
        <f t="shared" si="45"/>
        <v>0</v>
      </c>
      <c r="AO101" s="13"/>
      <c r="AP101" s="12">
        <f t="shared" si="46"/>
        <v>0</v>
      </c>
      <c r="AQ101" s="15">
        <f t="shared" si="47"/>
        <v>0</v>
      </c>
      <c r="AR101" s="15">
        <f t="shared" si="48"/>
        <v>0</v>
      </c>
      <c r="AS101" s="15">
        <f t="shared" si="49"/>
        <v>0</v>
      </c>
      <c r="AT101" s="15">
        <f t="shared" si="50"/>
        <v>471.16268000000002</v>
      </c>
      <c r="AU101" s="15">
        <f t="shared" si="51"/>
        <v>108.36741640000001</v>
      </c>
      <c r="AV101" s="15">
        <f t="shared" si="52"/>
        <v>579.53009640000005</v>
      </c>
      <c r="AW101" s="15">
        <f t="shared" si="53"/>
        <v>471.16268000000002</v>
      </c>
      <c r="AX101" s="15">
        <f t="shared" si="53"/>
        <v>108.36741640000001</v>
      </c>
      <c r="AY101" s="15">
        <f t="shared" si="53"/>
        <v>579.53009640000005</v>
      </c>
      <c r="AZ101" s="85"/>
      <c r="BA101" s="85"/>
      <c r="BB101" s="85"/>
      <c r="BC101" s="85"/>
    </row>
    <row r="102" spans="1:55" s="2" customFormat="1" ht="12.75" customHeight="1" x14ac:dyDescent="0.25">
      <c r="A102" s="20">
        <f t="shared" si="54"/>
        <v>95</v>
      </c>
      <c r="B102" s="83">
        <v>29</v>
      </c>
      <c r="C102" s="20">
        <v>1</v>
      </c>
      <c r="D102" s="21" t="s">
        <v>380</v>
      </c>
      <c r="E102" s="21" t="s">
        <v>165</v>
      </c>
      <c r="F102" s="21" t="s">
        <v>17</v>
      </c>
      <c r="G102" s="21" t="s">
        <v>166</v>
      </c>
      <c r="H102" s="21" t="s">
        <v>169</v>
      </c>
      <c r="I102" s="21" t="s">
        <v>682</v>
      </c>
      <c r="J102" s="21" t="s">
        <v>683</v>
      </c>
      <c r="K102" s="21" t="s">
        <v>684</v>
      </c>
      <c r="L102" s="23" t="s">
        <v>685</v>
      </c>
      <c r="M102" s="28" t="s">
        <v>460</v>
      </c>
      <c r="N102" s="40" t="s">
        <v>240</v>
      </c>
      <c r="O102" s="41">
        <v>1.5</v>
      </c>
      <c r="P102" s="37" t="s">
        <v>54</v>
      </c>
      <c r="Q102" s="41">
        <v>2087</v>
      </c>
      <c r="R102" s="41">
        <v>0</v>
      </c>
      <c r="S102" s="41">
        <v>0</v>
      </c>
      <c r="T102" s="54">
        <f t="shared" si="55"/>
        <v>2087</v>
      </c>
      <c r="U102" s="36">
        <v>1</v>
      </c>
      <c r="V102" s="9">
        <v>12</v>
      </c>
      <c r="W102" s="11" t="str">
        <f t="shared" si="56"/>
        <v>0,0000</v>
      </c>
      <c r="X102" s="12">
        <f t="shared" si="57"/>
        <v>0</v>
      </c>
      <c r="Y102" s="52">
        <v>3.8</v>
      </c>
      <c r="Z102" s="12">
        <f t="shared" si="38"/>
        <v>45.599999999999994</v>
      </c>
      <c r="AA102" s="52">
        <v>0.08</v>
      </c>
      <c r="AB102" s="12">
        <f t="shared" si="63"/>
        <v>1.44</v>
      </c>
      <c r="AC102" s="52">
        <v>4.6100000000000003</v>
      </c>
      <c r="AD102" s="12">
        <f t="shared" si="39"/>
        <v>82.980000000000018</v>
      </c>
      <c r="AE102" s="52">
        <v>0</v>
      </c>
      <c r="AF102" s="12">
        <f t="shared" si="40"/>
        <v>0</v>
      </c>
      <c r="AG102" s="53">
        <f t="shared" si="41"/>
        <v>1.58E-3</v>
      </c>
      <c r="AH102" s="12">
        <f t="shared" si="42"/>
        <v>3.2974600000000001</v>
      </c>
      <c r="AI102" s="53">
        <v>1.2999999999999999E-2</v>
      </c>
      <c r="AJ102" s="12">
        <f t="shared" si="43"/>
        <v>27.131</v>
      </c>
      <c r="AK102" s="53">
        <v>0.25090000000000001</v>
      </c>
      <c r="AL102" s="12">
        <f t="shared" si="44"/>
        <v>523.62830000000008</v>
      </c>
      <c r="AM102" s="13"/>
      <c r="AN102" s="12">
        <f t="shared" si="45"/>
        <v>0</v>
      </c>
      <c r="AO102" s="13"/>
      <c r="AP102" s="12">
        <f t="shared" si="46"/>
        <v>0</v>
      </c>
      <c r="AQ102" s="15">
        <f t="shared" si="47"/>
        <v>0</v>
      </c>
      <c r="AR102" s="15">
        <f t="shared" si="48"/>
        <v>0</v>
      </c>
      <c r="AS102" s="15">
        <f t="shared" si="49"/>
        <v>0</v>
      </c>
      <c r="AT102" s="15">
        <f t="shared" si="50"/>
        <v>684.07676000000015</v>
      </c>
      <c r="AU102" s="15">
        <f t="shared" si="51"/>
        <v>157.33765480000005</v>
      </c>
      <c r="AV102" s="15">
        <f t="shared" si="52"/>
        <v>841.41441480000026</v>
      </c>
      <c r="AW102" s="15">
        <f t="shared" si="53"/>
        <v>684.07676000000015</v>
      </c>
      <c r="AX102" s="15">
        <f t="shared" si="53"/>
        <v>157.33765480000005</v>
      </c>
      <c r="AY102" s="15">
        <f t="shared" si="53"/>
        <v>841.41441480000026</v>
      </c>
      <c r="AZ102" s="83">
        <v>29</v>
      </c>
      <c r="BA102" s="86">
        <f>SUM(AW102:AW117)</f>
        <v>18563.798120000003</v>
      </c>
      <c r="BB102" s="86">
        <f>BA102*0.23</f>
        <v>4269.6735676000008</v>
      </c>
      <c r="BC102" s="86">
        <f>BA102+BB102</f>
        <v>22833.471687600002</v>
      </c>
    </row>
    <row r="103" spans="1:55" s="2" customFormat="1" ht="12.75" customHeight="1" x14ac:dyDescent="0.25">
      <c r="A103" s="20">
        <f t="shared" si="54"/>
        <v>96</v>
      </c>
      <c r="B103" s="84"/>
      <c r="C103" s="20">
        <f t="shared" ref="C103:C117" si="68">C102+1</f>
        <v>2</v>
      </c>
      <c r="D103" s="21" t="s">
        <v>380</v>
      </c>
      <c r="E103" s="21" t="s">
        <v>165</v>
      </c>
      <c r="F103" s="21" t="s">
        <v>17</v>
      </c>
      <c r="G103" s="21" t="s">
        <v>166</v>
      </c>
      <c r="H103" s="21" t="s">
        <v>169</v>
      </c>
      <c r="I103" s="21" t="s">
        <v>682</v>
      </c>
      <c r="J103" s="21" t="s">
        <v>683</v>
      </c>
      <c r="K103" s="21" t="s">
        <v>684</v>
      </c>
      <c r="L103" s="23" t="s">
        <v>685</v>
      </c>
      <c r="M103" s="28" t="s">
        <v>461</v>
      </c>
      <c r="N103" s="40" t="s">
        <v>241</v>
      </c>
      <c r="O103" s="41">
        <v>1</v>
      </c>
      <c r="P103" s="37" t="s">
        <v>54</v>
      </c>
      <c r="Q103" s="41">
        <v>2473</v>
      </c>
      <c r="R103" s="41">
        <v>0</v>
      </c>
      <c r="S103" s="41">
        <v>0</v>
      </c>
      <c r="T103" s="54">
        <f t="shared" si="55"/>
        <v>2473</v>
      </c>
      <c r="U103" s="36">
        <v>1</v>
      </c>
      <c r="V103" s="9">
        <v>12</v>
      </c>
      <c r="W103" s="11" t="str">
        <f t="shared" si="56"/>
        <v>0,0000</v>
      </c>
      <c r="X103" s="12">
        <f t="shared" si="57"/>
        <v>0</v>
      </c>
      <c r="Y103" s="52">
        <v>3.8</v>
      </c>
      <c r="Z103" s="12">
        <f t="shared" si="38"/>
        <v>45.599999999999994</v>
      </c>
      <c r="AA103" s="52">
        <v>0.08</v>
      </c>
      <c r="AB103" s="12">
        <f t="shared" si="63"/>
        <v>0.96</v>
      </c>
      <c r="AC103" s="52">
        <v>4.6100000000000003</v>
      </c>
      <c r="AD103" s="12">
        <f t="shared" si="39"/>
        <v>55.320000000000007</v>
      </c>
      <c r="AE103" s="52">
        <v>0</v>
      </c>
      <c r="AF103" s="12">
        <f t="shared" si="40"/>
        <v>0</v>
      </c>
      <c r="AG103" s="53">
        <f t="shared" si="41"/>
        <v>1.58E-3</v>
      </c>
      <c r="AH103" s="12">
        <f t="shared" si="42"/>
        <v>3.90734</v>
      </c>
      <c r="AI103" s="53">
        <v>1.2999999999999999E-2</v>
      </c>
      <c r="AJ103" s="12">
        <f t="shared" si="43"/>
        <v>32.149000000000001</v>
      </c>
      <c r="AK103" s="53">
        <v>0.25090000000000001</v>
      </c>
      <c r="AL103" s="12">
        <f t="shared" si="44"/>
        <v>620.47570000000007</v>
      </c>
      <c r="AM103" s="13"/>
      <c r="AN103" s="12">
        <f t="shared" si="45"/>
        <v>0</v>
      </c>
      <c r="AO103" s="13"/>
      <c r="AP103" s="12">
        <f t="shared" si="46"/>
        <v>0</v>
      </c>
      <c r="AQ103" s="15">
        <f t="shared" si="47"/>
        <v>0</v>
      </c>
      <c r="AR103" s="15">
        <f t="shared" si="48"/>
        <v>0</v>
      </c>
      <c r="AS103" s="15">
        <f t="shared" si="49"/>
        <v>0</v>
      </c>
      <c r="AT103" s="15">
        <f t="shared" si="50"/>
        <v>758.41204000000016</v>
      </c>
      <c r="AU103" s="15">
        <f t="shared" si="51"/>
        <v>174.43476920000003</v>
      </c>
      <c r="AV103" s="15">
        <f t="shared" si="52"/>
        <v>932.84680920000017</v>
      </c>
      <c r="AW103" s="15">
        <f t="shared" si="53"/>
        <v>758.41204000000016</v>
      </c>
      <c r="AX103" s="15">
        <f t="shared" si="53"/>
        <v>174.43476920000003</v>
      </c>
      <c r="AY103" s="15">
        <f t="shared" si="53"/>
        <v>932.84680920000017</v>
      </c>
      <c r="AZ103" s="84"/>
      <c r="BA103" s="84"/>
      <c r="BB103" s="84"/>
      <c r="BC103" s="84"/>
    </row>
    <row r="104" spans="1:55" s="2" customFormat="1" ht="12.75" customHeight="1" x14ac:dyDescent="0.25">
      <c r="A104" s="20">
        <f t="shared" si="54"/>
        <v>97</v>
      </c>
      <c r="B104" s="84"/>
      <c r="C104" s="20">
        <f t="shared" si="68"/>
        <v>3</v>
      </c>
      <c r="D104" s="21" t="s">
        <v>380</v>
      </c>
      <c r="E104" s="21" t="s">
        <v>165</v>
      </c>
      <c r="F104" s="21" t="s">
        <v>17</v>
      </c>
      <c r="G104" s="21" t="s">
        <v>166</v>
      </c>
      <c r="H104" s="21" t="s">
        <v>169</v>
      </c>
      <c r="I104" s="21" t="s">
        <v>682</v>
      </c>
      <c r="J104" s="21" t="s">
        <v>683</v>
      </c>
      <c r="K104" s="21" t="s">
        <v>684</v>
      </c>
      <c r="L104" s="23" t="s">
        <v>685</v>
      </c>
      <c r="M104" s="28" t="s">
        <v>488</v>
      </c>
      <c r="N104" s="40" t="s">
        <v>242</v>
      </c>
      <c r="O104" s="41">
        <v>11</v>
      </c>
      <c r="P104" s="37" t="s">
        <v>54</v>
      </c>
      <c r="Q104" s="41">
        <v>13886</v>
      </c>
      <c r="R104" s="41">
        <v>0</v>
      </c>
      <c r="S104" s="41">
        <v>0</v>
      </c>
      <c r="T104" s="54">
        <f t="shared" si="55"/>
        <v>13886</v>
      </c>
      <c r="U104" s="36">
        <v>1</v>
      </c>
      <c r="V104" s="9">
        <v>12</v>
      </c>
      <c r="W104" s="11" t="str">
        <f t="shared" si="56"/>
        <v>0,0000</v>
      </c>
      <c r="X104" s="12">
        <f t="shared" si="57"/>
        <v>0</v>
      </c>
      <c r="Y104" s="52">
        <v>3.8</v>
      </c>
      <c r="Z104" s="12">
        <f t="shared" si="38"/>
        <v>45.599999999999994</v>
      </c>
      <c r="AA104" s="52">
        <v>0.08</v>
      </c>
      <c r="AB104" s="12">
        <f t="shared" si="63"/>
        <v>10.559999999999999</v>
      </c>
      <c r="AC104" s="52">
        <v>4.6100000000000003</v>
      </c>
      <c r="AD104" s="12">
        <f t="shared" si="39"/>
        <v>608.5200000000001</v>
      </c>
      <c r="AE104" s="52">
        <v>0</v>
      </c>
      <c r="AF104" s="12">
        <f t="shared" si="40"/>
        <v>0</v>
      </c>
      <c r="AG104" s="53">
        <f t="shared" si="41"/>
        <v>1.58E-3</v>
      </c>
      <c r="AH104" s="12">
        <f t="shared" si="42"/>
        <v>21.939879999999999</v>
      </c>
      <c r="AI104" s="53">
        <v>1.2999999999999999E-2</v>
      </c>
      <c r="AJ104" s="12">
        <f t="shared" si="43"/>
        <v>180.518</v>
      </c>
      <c r="AK104" s="53">
        <v>0.25090000000000001</v>
      </c>
      <c r="AL104" s="12">
        <f t="shared" si="44"/>
        <v>3483.9974000000002</v>
      </c>
      <c r="AM104" s="13"/>
      <c r="AN104" s="12">
        <f t="shared" si="45"/>
        <v>0</v>
      </c>
      <c r="AO104" s="13"/>
      <c r="AP104" s="12">
        <f t="shared" si="46"/>
        <v>0</v>
      </c>
      <c r="AQ104" s="15">
        <f t="shared" si="47"/>
        <v>0</v>
      </c>
      <c r="AR104" s="15">
        <f t="shared" si="48"/>
        <v>0</v>
      </c>
      <c r="AS104" s="15">
        <f t="shared" si="49"/>
        <v>0</v>
      </c>
      <c r="AT104" s="15">
        <f t="shared" si="50"/>
        <v>4351.1352800000013</v>
      </c>
      <c r="AU104" s="15">
        <f t="shared" si="51"/>
        <v>1000.7611144000003</v>
      </c>
      <c r="AV104" s="15">
        <f t="shared" si="52"/>
        <v>5351.8963944000016</v>
      </c>
      <c r="AW104" s="15">
        <f t="shared" si="53"/>
        <v>4351.1352800000013</v>
      </c>
      <c r="AX104" s="15">
        <f t="shared" si="53"/>
        <v>1000.7611144000003</v>
      </c>
      <c r="AY104" s="15">
        <f t="shared" si="53"/>
        <v>5351.8963944000016</v>
      </c>
      <c r="AZ104" s="84"/>
      <c r="BA104" s="84"/>
      <c r="BB104" s="84"/>
      <c r="BC104" s="84"/>
    </row>
    <row r="105" spans="1:55" s="2" customFormat="1" ht="12.75" customHeight="1" x14ac:dyDescent="0.25">
      <c r="A105" s="20">
        <f t="shared" si="54"/>
        <v>98</v>
      </c>
      <c r="B105" s="84"/>
      <c r="C105" s="20">
        <f t="shared" si="68"/>
        <v>4</v>
      </c>
      <c r="D105" s="21" t="s">
        <v>380</v>
      </c>
      <c r="E105" s="21" t="s">
        <v>165</v>
      </c>
      <c r="F105" s="21" t="s">
        <v>17</v>
      </c>
      <c r="G105" s="21" t="s">
        <v>166</v>
      </c>
      <c r="H105" s="21" t="s">
        <v>169</v>
      </c>
      <c r="I105" s="21" t="s">
        <v>682</v>
      </c>
      <c r="J105" s="21" t="s">
        <v>683</v>
      </c>
      <c r="K105" s="21" t="s">
        <v>684</v>
      </c>
      <c r="L105" s="23" t="s">
        <v>685</v>
      </c>
      <c r="M105" s="28" t="s">
        <v>498</v>
      </c>
      <c r="N105" s="40" t="s">
        <v>276</v>
      </c>
      <c r="O105" s="41">
        <v>4</v>
      </c>
      <c r="P105" s="37" t="s">
        <v>54</v>
      </c>
      <c r="Q105" s="41">
        <v>0</v>
      </c>
      <c r="R105" s="41">
        <v>0</v>
      </c>
      <c r="S105" s="41">
        <v>0</v>
      </c>
      <c r="T105" s="54">
        <f t="shared" si="55"/>
        <v>0</v>
      </c>
      <c r="U105" s="36">
        <v>1</v>
      </c>
      <c r="V105" s="9">
        <v>12</v>
      </c>
      <c r="W105" s="11" t="str">
        <f t="shared" si="56"/>
        <v>0,0000</v>
      </c>
      <c r="X105" s="12">
        <f t="shared" si="57"/>
        <v>0</v>
      </c>
      <c r="Y105" s="52">
        <v>3.8</v>
      </c>
      <c r="Z105" s="12">
        <f t="shared" si="38"/>
        <v>45.599999999999994</v>
      </c>
      <c r="AA105" s="52">
        <v>0.08</v>
      </c>
      <c r="AB105" s="12">
        <f t="shared" si="63"/>
        <v>3.84</v>
      </c>
      <c r="AC105" s="52">
        <v>4.6100000000000003</v>
      </c>
      <c r="AD105" s="12">
        <f t="shared" si="39"/>
        <v>221.28000000000003</v>
      </c>
      <c r="AE105" s="52">
        <v>0</v>
      </c>
      <c r="AF105" s="12">
        <f t="shared" si="40"/>
        <v>0</v>
      </c>
      <c r="AG105" s="53">
        <f t="shared" si="41"/>
        <v>1.58E-3</v>
      </c>
      <c r="AH105" s="12">
        <f t="shared" si="42"/>
        <v>0</v>
      </c>
      <c r="AI105" s="53">
        <v>1.2999999999999999E-2</v>
      </c>
      <c r="AJ105" s="12">
        <f t="shared" si="43"/>
        <v>0</v>
      </c>
      <c r="AK105" s="53">
        <v>0.25090000000000001</v>
      </c>
      <c r="AL105" s="12">
        <f t="shared" si="44"/>
        <v>0</v>
      </c>
      <c r="AM105" s="13"/>
      <c r="AN105" s="12">
        <f t="shared" si="45"/>
        <v>0</v>
      </c>
      <c r="AO105" s="13"/>
      <c r="AP105" s="12">
        <f t="shared" si="46"/>
        <v>0</v>
      </c>
      <c r="AQ105" s="15">
        <f t="shared" si="47"/>
        <v>0</v>
      </c>
      <c r="AR105" s="15">
        <f t="shared" si="48"/>
        <v>0</v>
      </c>
      <c r="AS105" s="15">
        <f t="shared" si="49"/>
        <v>0</v>
      </c>
      <c r="AT105" s="15">
        <f t="shared" si="50"/>
        <v>270.72000000000003</v>
      </c>
      <c r="AU105" s="15">
        <f t="shared" si="51"/>
        <v>62.265600000000006</v>
      </c>
      <c r="AV105" s="15">
        <f t="shared" si="52"/>
        <v>332.98560000000003</v>
      </c>
      <c r="AW105" s="15">
        <f t="shared" si="53"/>
        <v>270.72000000000003</v>
      </c>
      <c r="AX105" s="15">
        <f t="shared" si="53"/>
        <v>62.265600000000006</v>
      </c>
      <c r="AY105" s="15">
        <f t="shared" si="53"/>
        <v>332.98560000000003</v>
      </c>
      <c r="AZ105" s="84"/>
      <c r="BA105" s="84"/>
      <c r="BB105" s="84"/>
      <c r="BC105" s="84"/>
    </row>
    <row r="106" spans="1:55" s="2" customFormat="1" ht="12.75" customHeight="1" x14ac:dyDescent="0.25">
      <c r="A106" s="20">
        <f t="shared" si="54"/>
        <v>99</v>
      </c>
      <c r="B106" s="84"/>
      <c r="C106" s="20">
        <f t="shared" si="68"/>
        <v>5</v>
      </c>
      <c r="D106" s="21" t="s">
        <v>380</v>
      </c>
      <c r="E106" s="21" t="s">
        <v>165</v>
      </c>
      <c r="F106" s="21" t="s">
        <v>17</v>
      </c>
      <c r="G106" s="21" t="s">
        <v>166</v>
      </c>
      <c r="H106" s="21" t="s">
        <v>169</v>
      </c>
      <c r="I106" s="21" t="s">
        <v>682</v>
      </c>
      <c r="J106" s="21" t="s">
        <v>683</v>
      </c>
      <c r="K106" s="21" t="s">
        <v>684</v>
      </c>
      <c r="L106" s="23" t="s">
        <v>685</v>
      </c>
      <c r="M106" s="28" t="s">
        <v>499</v>
      </c>
      <c r="N106" s="40" t="s">
        <v>277</v>
      </c>
      <c r="O106" s="41">
        <v>4</v>
      </c>
      <c r="P106" s="37" t="s">
        <v>54</v>
      </c>
      <c r="Q106" s="41">
        <v>2123</v>
      </c>
      <c r="R106" s="41">
        <v>0</v>
      </c>
      <c r="S106" s="41">
        <v>0</v>
      </c>
      <c r="T106" s="54">
        <f t="shared" si="55"/>
        <v>2123</v>
      </c>
      <c r="U106" s="36">
        <v>1</v>
      </c>
      <c r="V106" s="9">
        <v>12</v>
      </c>
      <c r="W106" s="11" t="str">
        <f t="shared" si="56"/>
        <v>0,0000</v>
      </c>
      <c r="X106" s="12">
        <f t="shared" si="57"/>
        <v>0</v>
      </c>
      <c r="Y106" s="52">
        <v>3.8</v>
      </c>
      <c r="Z106" s="12">
        <f t="shared" si="38"/>
        <v>45.599999999999994</v>
      </c>
      <c r="AA106" s="52">
        <v>0.08</v>
      </c>
      <c r="AB106" s="12">
        <f t="shared" si="63"/>
        <v>3.84</v>
      </c>
      <c r="AC106" s="52">
        <v>4.6100000000000003</v>
      </c>
      <c r="AD106" s="12">
        <f t="shared" si="39"/>
        <v>221.28000000000003</v>
      </c>
      <c r="AE106" s="52">
        <v>0</v>
      </c>
      <c r="AF106" s="12">
        <f t="shared" si="40"/>
        <v>0</v>
      </c>
      <c r="AG106" s="53">
        <f t="shared" si="41"/>
        <v>1.58E-3</v>
      </c>
      <c r="AH106" s="12">
        <f t="shared" si="42"/>
        <v>3.3543400000000001</v>
      </c>
      <c r="AI106" s="53">
        <v>1.2999999999999999E-2</v>
      </c>
      <c r="AJ106" s="12">
        <f t="shared" si="43"/>
        <v>27.599</v>
      </c>
      <c r="AK106" s="53">
        <v>0.25090000000000001</v>
      </c>
      <c r="AL106" s="12">
        <f t="shared" si="44"/>
        <v>532.66070000000002</v>
      </c>
      <c r="AM106" s="13"/>
      <c r="AN106" s="12">
        <f t="shared" si="45"/>
        <v>0</v>
      </c>
      <c r="AO106" s="13"/>
      <c r="AP106" s="12">
        <f t="shared" si="46"/>
        <v>0</v>
      </c>
      <c r="AQ106" s="15">
        <f t="shared" si="47"/>
        <v>0</v>
      </c>
      <c r="AR106" s="15">
        <f t="shared" si="48"/>
        <v>0</v>
      </c>
      <c r="AS106" s="15">
        <f t="shared" si="49"/>
        <v>0</v>
      </c>
      <c r="AT106" s="15">
        <f t="shared" si="50"/>
        <v>834.33404000000019</v>
      </c>
      <c r="AU106" s="15">
        <f t="shared" si="51"/>
        <v>191.89682920000004</v>
      </c>
      <c r="AV106" s="15">
        <f t="shared" si="52"/>
        <v>1026.2308692000001</v>
      </c>
      <c r="AW106" s="15">
        <f t="shared" si="53"/>
        <v>834.33404000000019</v>
      </c>
      <c r="AX106" s="15">
        <f t="shared" si="53"/>
        <v>191.89682920000004</v>
      </c>
      <c r="AY106" s="15">
        <f t="shared" si="53"/>
        <v>1026.2308692000001</v>
      </c>
      <c r="AZ106" s="84"/>
      <c r="BA106" s="84"/>
      <c r="BB106" s="84"/>
      <c r="BC106" s="84"/>
    </row>
    <row r="107" spans="1:55" s="2" customFormat="1" ht="12.75" customHeight="1" x14ac:dyDescent="0.25">
      <c r="A107" s="20">
        <f t="shared" si="54"/>
        <v>100</v>
      </c>
      <c r="B107" s="84"/>
      <c r="C107" s="20">
        <f t="shared" si="68"/>
        <v>6</v>
      </c>
      <c r="D107" s="21" t="s">
        <v>380</v>
      </c>
      <c r="E107" s="24" t="s">
        <v>165</v>
      </c>
      <c r="F107" s="24" t="s">
        <v>17</v>
      </c>
      <c r="G107" s="24" t="s">
        <v>166</v>
      </c>
      <c r="H107" s="24" t="s">
        <v>169</v>
      </c>
      <c r="I107" s="24" t="s">
        <v>682</v>
      </c>
      <c r="J107" s="24" t="s">
        <v>683</v>
      </c>
      <c r="K107" s="24" t="s">
        <v>684</v>
      </c>
      <c r="L107" s="25" t="s">
        <v>685</v>
      </c>
      <c r="M107" s="35" t="s">
        <v>507</v>
      </c>
      <c r="N107" s="40" t="s">
        <v>508</v>
      </c>
      <c r="O107" s="41">
        <v>2</v>
      </c>
      <c r="P107" s="37" t="s">
        <v>54</v>
      </c>
      <c r="Q107" s="41">
        <v>536</v>
      </c>
      <c r="R107" s="41">
        <v>0</v>
      </c>
      <c r="S107" s="41">
        <v>0</v>
      </c>
      <c r="T107" s="54">
        <f t="shared" si="55"/>
        <v>536</v>
      </c>
      <c r="U107" s="36">
        <v>1</v>
      </c>
      <c r="V107" s="9">
        <v>12</v>
      </c>
      <c r="W107" s="11" t="str">
        <f t="shared" si="56"/>
        <v>0,0000</v>
      </c>
      <c r="X107" s="12">
        <f t="shared" si="57"/>
        <v>0</v>
      </c>
      <c r="Y107" s="52">
        <v>3.8</v>
      </c>
      <c r="Z107" s="12">
        <f t="shared" si="38"/>
        <v>45.599999999999994</v>
      </c>
      <c r="AA107" s="52">
        <v>0.08</v>
      </c>
      <c r="AB107" s="12">
        <f t="shared" si="63"/>
        <v>1.92</v>
      </c>
      <c r="AC107" s="52">
        <v>4.6100000000000003</v>
      </c>
      <c r="AD107" s="12">
        <f t="shared" si="39"/>
        <v>110.64000000000001</v>
      </c>
      <c r="AE107" s="52">
        <v>0</v>
      </c>
      <c r="AF107" s="12">
        <f t="shared" si="40"/>
        <v>0</v>
      </c>
      <c r="AG107" s="53">
        <f t="shared" si="41"/>
        <v>1.58E-3</v>
      </c>
      <c r="AH107" s="12">
        <f t="shared" si="42"/>
        <v>0.84687999999999997</v>
      </c>
      <c r="AI107" s="53">
        <v>1.2999999999999999E-2</v>
      </c>
      <c r="AJ107" s="12">
        <f t="shared" si="43"/>
        <v>6.968</v>
      </c>
      <c r="AK107" s="53">
        <v>0.25090000000000001</v>
      </c>
      <c r="AL107" s="12">
        <f t="shared" si="44"/>
        <v>134.48240000000001</v>
      </c>
      <c r="AM107" s="13"/>
      <c r="AN107" s="12">
        <f t="shared" si="45"/>
        <v>0</v>
      </c>
      <c r="AO107" s="13"/>
      <c r="AP107" s="12">
        <f t="shared" si="46"/>
        <v>0</v>
      </c>
      <c r="AQ107" s="15">
        <f t="shared" si="47"/>
        <v>0</v>
      </c>
      <c r="AR107" s="15">
        <f t="shared" si="48"/>
        <v>0</v>
      </c>
      <c r="AS107" s="15">
        <f t="shared" si="49"/>
        <v>0</v>
      </c>
      <c r="AT107" s="15">
        <f t="shared" si="50"/>
        <v>300.45727999999997</v>
      </c>
      <c r="AU107" s="15">
        <f t="shared" si="51"/>
        <v>69.105174399999996</v>
      </c>
      <c r="AV107" s="15">
        <f t="shared" si="52"/>
        <v>369.56245439999998</v>
      </c>
      <c r="AW107" s="15">
        <f t="shared" si="53"/>
        <v>300.45727999999997</v>
      </c>
      <c r="AX107" s="15">
        <f t="shared" si="53"/>
        <v>69.105174399999996</v>
      </c>
      <c r="AY107" s="15">
        <f t="shared" si="53"/>
        <v>369.56245439999998</v>
      </c>
      <c r="AZ107" s="84"/>
      <c r="BA107" s="84"/>
      <c r="BB107" s="84"/>
      <c r="BC107" s="84"/>
    </row>
    <row r="108" spans="1:55" s="2" customFormat="1" ht="12.75" customHeight="1" x14ac:dyDescent="0.25">
      <c r="A108" s="20">
        <f t="shared" si="54"/>
        <v>101</v>
      </c>
      <c r="B108" s="84"/>
      <c r="C108" s="20">
        <f t="shared" si="68"/>
        <v>7</v>
      </c>
      <c r="D108" s="21" t="s">
        <v>380</v>
      </c>
      <c r="E108" s="21" t="s">
        <v>165</v>
      </c>
      <c r="F108" s="21" t="s">
        <v>17</v>
      </c>
      <c r="G108" s="21" t="s">
        <v>166</v>
      </c>
      <c r="H108" s="21" t="s">
        <v>169</v>
      </c>
      <c r="I108" s="21" t="s">
        <v>682</v>
      </c>
      <c r="J108" s="21" t="s">
        <v>683</v>
      </c>
      <c r="K108" s="21" t="s">
        <v>684</v>
      </c>
      <c r="L108" s="23" t="s">
        <v>685</v>
      </c>
      <c r="M108" s="28" t="s">
        <v>509</v>
      </c>
      <c r="N108" s="40" t="s">
        <v>510</v>
      </c>
      <c r="O108" s="41">
        <v>2</v>
      </c>
      <c r="P108" s="37" t="s">
        <v>54</v>
      </c>
      <c r="Q108" s="41">
        <v>755</v>
      </c>
      <c r="R108" s="41">
        <v>0</v>
      </c>
      <c r="S108" s="41">
        <v>0</v>
      </c>
      <c r="T108" s="54">
        <f t="shared" si="55"/>
        <v>755</v>
      </c>
      <c r="U108" s="36">
        <v>1</v>
      </c>
      <c r="V108" s="9">
        <v>12</v>
      </c>
      <c r="W108" s="11" t="str">
        <f t="shared" si="56"/>
        <v>0,0000</v>
      </c>
      <c r="X108" s="12">
        <f t="shared" si="57"/>
        <v>0</v>
      </c>
      <c r="Y108" s="52">
        <v>3.8</v>
      </c>
      <c r="Z108" s="12">
        <f t="shared" si="38"/>
        <v>45.599999999999994</v>
      </c>
      <c r="AA108" s="52">
        <v>0.08</v>
      </c>
      <c r="AB108" s="12">
        <f t="shared" si="63"/>
        <v>1.92</v>
      </c>
      <c r="AC108" s="52">
        <v>4.6100000000000003</v>
      </c>
      <c r="AD108" s="12">
        <f t="shared" si="39"/>
        <v>110.64000000000001</v>
      </c>
      <c r="AE108" s="52">
        <v>0</v>
      </c>
      <c r="AF108" s="12">
        <f t="shared" si="40"/>
        <v>0</v>
      </c>
      <c r="AG108" s="53">
        <f t="shared" si="41"/>
        <v>1.58E-3</v>
      </c>
      <c r="AH108" s="12">
        <f t="shared" si="42"/>
        <v>1.1929000000000001</v>
      </c>
      <c r="AI108" s="53">
        <v>1.2999999999999999E-2</v>
      </c>
      <c r="AJ108" s="12">
        <f t="shared" si="43"/>
        <v>9.8149999999999995</v>
      </c>
      <c r="AK108" s="53">
        <v>0.25090000000000001</v>
      </c>
      <c r="AL108" s="12">
        <f t="shared" si="44"/>
        <v>189.42950000000002</v>
      </c>
      <c r="AM108" s="13"/>
      <c r="AN108" s="12">
        <f t="shared" si="45"/>
        <v>0</v>
      </c>
      <c r="AO108" s="13"/>
      <c r="AP108" s="12">
        <f t="shared" si="46"/>
        <v>0</v>
      </c>
      <c r="AQ108" s="15">
        <f t="shared" si="47"/>
        <v>0</v>
      </c>
      <c r="AR108" s="15">
        <f t="shared" si="48"/>
        <v>0</v>
      </c>
      <c r="AS108" s="15">
        <f t="shared" si="49"/>
        <v>0</v>
      </c>
      <c r="AT108" s="15">
        <f t="shared" si="50"/>
        <v>358.59739999999999</v>
      </c>
      <c r="AU108" s="15">
        <f t="shared" si="51"/>
        <v>82.477401999999998</v>
      </c>
      <c r="AV108" s="15">
        <f t="shared" si="52"/>
        <v>441.07480199999998</v>
      </c>
      <c r="AW108" s="15">
        <f t="shared" si="53"/>
        <v>358.59739999999999</v>
      </c>
      <c r="AX108" s="15">
        <f t="shared" si="53"/>
        <v>82.477401999999998</v>
      </c>
      <c r="AY108" s="15">
        <f t="shared" si="53"/>
        <v>441.07480199999998</v>
      </c>
      <c r="AZ108" s="84"/>
      <c r="BA108" s="84"/>
      <c r="BB108" s="84"/>
      <c r="BC108" s="84"/>
    </row>
    <row r="109" spans="1:55" s="2" customFormat="1" ht="12.75" customHeight="1" x14ac:dyDescent="0.25">
      <c r="A109" s="20">
        <f t="shared" si="54"/>
        <v>102</v>
      </c>
      <c r="B109" s="84"/>
      <c r="C109" s="20">
        <f t="shared" si="68"/>
        <v>8</v>
      </c>
      <c r="D109" s="21" t="s">
        <v>380</v>
      </c>
      <c r="E109" s="21" t="s">
        <v>165</v>
      </c>
      <c r="F109" s="21" t="s">
        <v>17</v>
      </c>
      <c r="G109" s="21" t="s">
        <v>166</v>
      </c>
      <c r="H109" s="21" t="s">
        <v>169</v>
      </c>
      <c r="I109" s="21" t="s">
        <v>682</v>
      </c>
      <c r="J109" s="21" t="s">
        <v>683</v>
      </c>
      <c r="K109" s="21" t="s">
        <v>684</v>
      </c>
      <c r="L109" s="23" t="s">
        <v>685</v>
      </c>
      <c r="M109" s="28" t="s">
        <v>511</v>
      </c>
      <c r="N109" s="40" t="s">
        <v>512</v>
      </c>
      <c r="O109" s="41">
        <v>1</v>
      </c>
      <c r="P109" s="37" t="s">
        <v>54</v>
      </c>
      <c r="Q109" s="41">
        <v>863</v>
      </c>
      <c r="R109" s="41">
        <v>0</v>
      </c>
      <c r="S109" s="41">
        <v>0</v>
      </c>
      <c r="T109" s="54">
        <f t="shared" si="55"/>
        <v>863</v>
      </c>
      <c r="U109" s="36">
        <v>1</v>
      </c>
      <c r="V109" s="9">
        <v>12</v>
      </c>
      <c r="W109" s="11" t="str">
        <f t="shared" si="56"/>
        <v>0,0000</v>
      </c>
      <c r="X109" s="12">
        <f t="shared" si="57"/>
        <v>0</v>
      </c>
      <c r="Y109" s="52">
        <v>3.8</v>
      </c>
      <c r="Z109" s="12">
        <f t="shared" si="38"/>
        <v>45.599999999999994</v>
      </c>
      <c r="AA109" s="52">
        <v>0.08</v>
      </c>
      <c r="AB109" s="12">
        <f t="shared" si="63"/>
        <v>0.96</v>
      </c>
      <c r="AC109" s="52">
        <v>4.6100000000000003</v>
      </c>
      <c r="AD109" s="12">
        <f t="shared" si="39"/>
        <v>55.320000000000007</v>
      </c>
      <c r="AE109" s="52">
        <v>0</v>
      </c>
      <c r="AF109" s="12">
        <f t="shared" si="40"/>
        <v>0</v>
      </c>
      <c r="AG109" s="53">
        <f t="shared" si="41"/>
        <v>1.58E-3</v>
      </c>
      <c r="AH109" s="12">
        <f t="shared" si="42"/>
        <v>1.36354</v>
      </c>
      <c r="AI109" s="53">
        <v>1.2999999999999999E-2</v>
      </c>
      <c r="AJ109" s="12">
        <f t="shared" si="43"/>
        <v>11.218999999999999</v>
      </c>
      <c r="AK109" s="53">
        <v>0.25090000000000001</v>
      </c>
      <c r="AL109" s="12">
        <f t="shared" si="44"/>
        <v>216.52670000000001</v>
      </c>
      <c r="AM109" s="13"/>
      <c r="AN109" s="12">
        <f t="shared" si="45"/>
        <v>0</v>
      </c>
      <c r="AO109" s="13"/>
      <c r="AP109" s="12">
        <f t="shared" si="46"/>
        <v>0</v>
      </c>
      <c r="AQ109" s="15">
        <f t="shared" si="47"/>
        <v>0</v>
      </c>
      <c r="AR109" s="15">
        <f t="shared" si="48"/>
        <v>0</v>
      </c>
      <c r="AS109" s="15">
        <f t="shared" si="49"/>
        <v>0</v>
      </c>
      <c r="AT109" s="15">
        <f t="shared" si="50"/>
        <v>330.98924</v>
      </c>
      <c r="AU109" s="15">
        <f t="shared" si="51"/>
        <v>76.127525200000008</v>
      </c>
      <c r="AV109" s="15">
        <f t="shared" si="52"/>
        <v>407.11676520000003</v>
      </c>
      <c r="AW109" s="15">
        <f t="shared" si="53"/>
        <v>330.98924</v>
      </c>
      <c r="AX109" s="15">
        <f t="shared" si="53"/>
        <v>76.127525200000008</v>
      </c>
      <c r="AY109" s="15">
        <f t="shared" si="53"/>
        <v>407.11676520000003</v>
      </c>
      <c r="AZ109" s="84"/>
      <c r="BA109" s="84"/>
      <c r="BB109" s="84"/>
      <c r="BC109" s="84"/>
    </row>
    <row r="110" spans="1:55" s="2" customFormat="1" ht="12.75" customHeight="1" x14ac:dyDescent="0.25">
      <c r="A110" s="20">
        <f t="shared" si="54"/>
        <v>103</v>
      </c>
      <c r="B110" s="84"/>
      <c r="C110" s="20">
        <f t="shared" si="68"/>
        <v>9</v>
      </c>
      <c r="D110" s="21" t="s">
        <v>380</v>
      </c>
      <c r="E110" s="21" t="s">
        <v>165</v>
      </c>
      <c r="F110" s="21" t="s">
        <v>17</v>
      </c>
      <c r="G110" s="21" t="s">
        <v>166</v>
      </c>
      <c r="H110" s="21" t="s">
        <v>169</v>
      </c>
      <c r="I110" s="21" t="s">
        <v>682</v>
      </c>
      <c r="J110" s="21" t="s">
        <v>683</v>
      </c>
      <c r="K110" s="21" t="s">
        <v>684</v>
      </c>
      <c r="L110" s="23" t="s">
        <v>685</v>
      </c>
      <c r="M110" s="28" t="s">
        <v>686</v>
      </c>
      <c r="N110" s="40" t="s">
        <v>687</v>
      </c>
      <c r="O110" s="41">
        <v>2</v>
      </c>
      <c r="P110" s="37" t="s">
        <v>54</v>
      </c>
      <c r="Q110" s="41">
        <v>1501</v>
      </c>
      <c r="R110" s="41">
        <v>0</v>
      </c>
      <c r="S110" s="41">
        <v>0</v>
      </c>
      <c r="T110" s="54">
        <f t="shared" si="55"/>
        <v>1501</v>
      </c>
      <c r="U110" s="36">
        <v>1</v>
      </c>
      <c r="V110" s="9">
        <v>12</v>
      </c>
      <c r="W110" s="11" t="str">
        <f t="shared" si="56"/>
        <v>0,0000</v>
      </c>
      <c r="X110" s="12">
        <f t="shared" si="57"/>
        <v>0</v>
      </c>
      <c r="Y110" s="52">
        <v>3.8</v>
      </c>
      <c r="Z110" s="12">
        <f t="shared" si="38"/>
        <v>45.599999999999994</v>
      </c>
      <c r="AA110" s="52">
        <v>0.08</v>
      </c>
      <c r="AB110" s="12">
        <f t="shared" si="63"/>
        <v>1.92</v>
      </c>
      <c r="AC110" s="52">
        <v>4.6100000000000003</v>
      </c>
      <c r="AD110" s="12">
        <f t="shared" si="39"/>
        <v>110.64000000000001</v>
      </c>
      <c r="AE110" s="52">
        <v>0</v>
      </c>
      <c r="AF110" s="12">
        <f t="shared" si="40"/>
        <v>0</v>
      </c>
      <c r="AG110" s="53">
        <f t="shared" si="41"/>
        <v>1.58E-3</v>
      </c>
      <c r="AH110" s="12">
        <f t="shared" si="42"/>
        <v>2.3715800000000002</v>
      </c>
      <c r="AI110" s="53">
        <v>1.2999999999999999E-2</v>
      </c>
      <c r="AJ110" s="12">
        <f t="shared" si="43"/>
        <v>19.512999999999998</v>
      </c>
      <c r="AK110" s="53">
        <v>0.25090000000000001</v>
      </c>
      <c r="AL110" s="12">
        <f t="shared" si="44"/>
        <v>376.60090000000002</v>
      </c>
      <c r="AM110" s="13"/>
      <c r="AN110" s="12">
        <f t="shared" si="45"/>
        <v>0</v>
      </c>
      <c r="AO110" s="13"/>
      <c r="AP110" s="12">
        <f t="shared" si="46"/>
        <v>0</v>
      </c>
      <c r="AQ110" s="15">
        <f t="shared" si="47"/>
        <v>0</v>
      </c>
      <c r="AR110" s="15">
        <f t="shared" si="48"/>
        <v>0</v>
      </c>
      <c r="AS110" s="15">
        <f t="shared" si="49"/>
        <v>0</v>
      </c>
      <c r="AT110" s="15">
        <f t="shared" si="50"/>
        <v>556.64548000000002</v>
      </c>
      <c r="AU110" s="15">
        <f t="shared" si="51"/>
        <v>128.0284604</v>
      </c>
      <c r="AV110" s="15">
        <f t="shared" si="52"/>
        <v>684.67394039999999</v>
      </c>
      <c r="AW110" s="15">
        <f t="shared" si="53"/>
        <v>556.64548000000002</v>
      </c>
      <c r="AX110" s="15">
        <f t="shared" si="53"/>
        <v>128.0284604</v>
      </c>
      <c r="AY110" s="15">
        <f t="shared" si="53"/>
        <v>684.67394039999999</v>
      </c>
      <c r="AZ110" s="84"/>
      <c r="BA110" s="84"/>
      <c r="BB110" s="84"/>
      <c r="BC110" s="84"/>
    </row>
    <row r="111" spans="1:55" s="2" customFormat="1" ht="12.75" customHeight="1" x14ac:dyDescent="0.25">
      <c r="A111" s="20">
        <f t="shared" si="54"/>
        <v>104</v>
      </c>
      <c r="B111" s="84"/>
      <c r="C111" s="20">
        <f t="shared" si="68"/>
        <v>10</v>
      </c>
      <c r="D111" s="21" t="s">
        <v>380</v>
      </c>
      <c r="E111" s="21" t="s">
        <v>165</v>
      </c>
      <c r="F111" s="21" t="s">
        <v>17</v>
      </c>
      <c r="G111" s="21" t="s">
        <v>166</v>
      </c>
      <c r="H111" s="21" t="s">
        <v>169</v>
      </c>
      <c r="I111" s="21" t="s">
        <v>682</v>
      </c>
      <c r="J111" s="21" t="s">
        <v>683</v>
      </c>
      <c r="K111" s="21" t="s">
        <v>684</v>
      </c>
      <c r="L111" s="23" t="s">
        <v>685</v>
      </c>
      <c r="M111" s="28" t="s">
        <v>688</v>
      </c>
      <c r="N111" s="40" t="s">
        <v>689</v>
      </c>
      <c r="O111" s="41">
        <v>2</v>
      </c>
      <c r="P111" s="37" t="s">
        <v>54</v>
      </c>
      <c r="Q111" s="41">
        <v>1772</v>
      </c>
      <c r="R111" s="41">
        <v>0</v>
      </c>
      <c r="S111" s="41">
        <v>0</v>
      </c>
      <c r="T111" s="54">
        <f t="shared" si="55"/>
        <v>1772</v>
      </c>
      <c r="U111" s="36">
        <v>1</v>
      </c>
      <c r="V111" s="9">
        <v>12</v>
      </c>
      <c r="W111" s="11" t="str">
        <f t="shared" si="56"/>
        <v>0,0000</v>
      </c>
      <c r="X111" s="12">
        <f t="shared" si="57"/>
        <v>0</v>
      </c>
      <c r="Y111" s="52">
        <v>3.8</v>
      </c>
      <c r="Z111" s="12">
        <f t="shared" si="38"/>
        <v>45.599999999999994</v>
      </c>
      <c r="AA111" s="52">
        <v>0.08</v>
      </c>
      <c r="AB111" s="12">
        <f t="shared" si="63"/>
        <v>1.92</v>
      </c>
      <c r="AC111" s="52">
        <v>4.6100000000000003</v>
      </c>
      <c r="AD111" s="12">
        <f t="shared" si="39"/>
        <v>110.64000000000001</v>
      </c>
      <c r="AE111" s="52">
        <v>0</v>
      </c>
      <c r="AF111" s="12">
        <f t="shared" si="40"/>
        <v>0</v>
      </c>
      <c r="AG111" s="53">
        <f t="shared" si="41"/>
        <v>1.58E-3</v>
      </c>
      <c r="AH111" s="12">
        <f t="shared" si="42"/>
        <v>2.79976</v>
      </c>
      <c r="AI111" s="53">
        <v>1.2999999999999999E-2</v>
      </c>
      <c r="AJ111" s="12">
        <f t="shared" si="43"/>
        <v>23.035999999999998</v>
      </c>
      <c r="AK111" s="53">
        <v>0.25090000000000001</v>
      </c>
      <c r="AL111" s="12">
        <f t="shared" si="44"/>
        <v>444.59480000000002</v>
      </c>
      <c r="AM111" s="13"/>
      <c r="AN111" s="12">
        <f t="shared" si="45"/>
        <v>0</v>
      </c>
      <c r="AO111" s="13"/>
      <c r="AP111" s="12">
        <f t="shared" si="46"/>
        <v>0</v>
      </c>
      <c r="AQ111" s="15">
        <f t="shared" si="47"/>
        <v>0</v>
      </c>
      <c r="AR111" s="15">
        <f t="shared" si="48"/>
        <v>0</v>
      </c>
      <c r="AS111" s="15">
        <f t="shared" si="49"/>
        <v>0</v>
      </c>
      <c r="AT111" s="15">
        <f t="shared" si="50"/>
        <v>628.59055999999998</v>
      </c>
      <c r="AU111" s="15">
        <f t="shared" si="51"/>
        <v>144.57582880000001</v>
      </c>
      <c r="AV111" s="15">
        <f t="shared" si="52"/>
        <v>773.16638880000005</v>
      </c>
      <c r="AW111" s="15">
        <f t="shared" si="53"/>
        <v>628.59055999999998</v>
      </c>
      <c r="AX111" s="15">
        <f t="shared" si="53"/>
        <v>144.57582880000001</v>
      </c>
      <c r="AY111" s="15">
        <f t="shared" si="53"/>
        <v>773.16638880000005</v>
      </c>
      <c r="AZ111" s="84"/>
      <c r="BA111" s="84"/>
      <c r="BB111" s="84"/>
      <c r="BC111" s="84"/>
    </row>
    <row r="112" spans="1:55" s="2" customFormat="1" ht="12.75" customHeight="1" x14ac:dyDescent="0.25">
      <c r="A112" s="20">
        <f t="shared" si="54"/>
        <v>105</v>
      </c>
      <c r="B112" s="84"/>
      <c r="C112" s="20">
        <f t="shared" si="68"/>
        <v>11</v>
      </c>
      <c r="D112" s="21" t="s">
        <v>380</v>
      </c>
      <c r="E112" s="21" t="s">
        <v>165</v>
      </c>
      <c r="F112" s="21" t="s">
        <v>17</v>
      </c>
      <c r="G112" s="21" t="s">
        <v>166</v>
      </c>
      <c r="H112" s="21" t="s">
        <v>169</v>
      </c>
      <c r="I112" s="21" t="s">
        <v>682</v>
      </c>
      <c r="J112" s="21" t="s">
        <v>683</v>
      </c>
      <c r="K112" s="21" t="s">
        <v>684</v>
      </c>
      <c r="L112" s="23" t="s">
        <v>685</v>
      </c>
      <c r="M112" s="28" t="s">
        <v>690</v>
      </c>
      <c r="N112" s="40" t="s">
        <v>691</v>
      </c>
      <c r="O112" s="41">
        <v>40</v>
      </c>
      <c r="P112" s="37" t="s">
        <v>54</v>
      </c>
      <c r="Q112" s="41">
        <v>1114</v>
      </c>
      <c r="R112" s="41">
        <v>0</v>
      </c>
      <c r="S112" s="41">
        <v>0</v>
      </c>
      <c r="T112" s="54">
        <f t="shared" si="55"/>
        <v>1114</v>
      </c>
      <c r="U112" s="36">
        <v>1</v>
      </c>
      <c r="V112" s="9">
        <v>12</v>
      </c>
      <c r="W112" s="11" t="str">
        <f t="shared" si="56"/>
        <v>0,0000</v>
      </c>
      <c r="X112" s="12">
        <f t="shared" si="57"/>
        <v>0</v>
      </c>
      <c r="Y112" s="52">
        <v>3.8</v>
      </c>
      <c r="Z112" s="12">
        <f t="shared" si="38"/>
        <v>45.599999999999994</v>
      </c>
      <c r="AA112" s="52">
        <v>0.08</v>
      </c>
      <c r="AB112" s="12">
        <f t="shared" si="63"/>
        <v>38.4</v>
      </c>
      <c r="AC112" s="52">
        <v>4.6100000000000003</v>
      </c>
      <c r="AD112" s="12">
        <f t="shared" si="39"/>
        <v>2212.8000000000002</v>
      </c>
      <c r="AE112" s="52">
        <v>0</v>
      </c>
      <c r="AF112" s="12">
        <f t="shared" si="40"/>
        <v>0</v>
      </c>
      <c r="AG112" s="53">
        <f t="shared" si="41"/>
        <v>1.58E-3</v>
      </c>
      <c r="AH112" s="12">
        <f t="shared" si="42"/>
        <v>1.7601200000000001</v>
      </c>
      <c r="AI112" s="53">
        <v>1.2999999999999999E-2</v>
      </c>
      <c r="AJ112" s="12">
        <f t="shared" si="43"/>
        <v>14.481999999999999</v>
      </c>
      <c r="AK112" s="53">
        <v>0.25090000000000001</v>
      </c>
      <c r="AL112" s="12">
        <f t="shared" si="44"/>
        <v>279.50260000000003</v>
      </c>
      <c r="AM112" s="13"/>
      <c r="AN112" s="12">
        <f t="shared" si="45"/>
        <v>0</v>
      </c>
      <c r="AO112" s="13"/>
      <c r="AP112" s="12">
        <f t="shared" si="46"/>
        <v>0</v>
      </c>
      <c r="AQ112" s="15">
        <f t="shared" si="47"/>
        <v>0</v>
      </c>
      <c r="AR112" s="15">
        <f t="shared" si="48"/>
        <v>0</v>
      </c>
      <c r="AS112" s="15">
        <f t="shared" si="49"/>
        <v>0</v>
      </c>
      <c r="AT112" s="15">
        <f t="shared" si="50"/>
        <v>2592.5447200000003</v>
      </c>
      <c r="AU112" s="15">
        <f t="shared" si="51"/>
        <v>596.28528560000007</v>
      </c>
      <c r="AV112" s="15">
        <f t="shared" si="52"/>
        <v>3188.8300056000003</v>
      </c>
      <c r="AW112" s="15">
        <f t="shared" si="53"/>
        <v>2592.5447200000003</v>
      </c>
      <c r="AX112" s="15">
        <f t="shared" si="53"/>
        <v>596.28528560000007</v>
      </c>
      <c r="AY112" s="15">
        <f t="shared" si="53"/>
        <v>3188.8300056000003</v>
      </c>
      <c r="AZ112" s="84"/>
      <c r="BA112" s="84"/>
      <c r="BB112" s="84"/>
      <c r="BC112" s="84"/>
    </row>
    <row r="113" spans="1:55" s="2" customFormat="1" ht="12.75" customHeight="1" x14ac:dyDescent="0.25">
      <c r="A113" s="20">
        <f t="shared" si="54"/>
        <v>106</v>
      </c>
      <c r="B113" s="84"/>
      <c r="C113" s="20">
        <f t="shared" si="68"/>
        <v>12</v>
      </c>
      <c r="D113" s="21" t="s">
        <v>380</v>
      </c>
      <c r="E113" s="21" t="s">
        <v>165</v>
      </c>
      <c r="F113" s="21" t="s">
        <v>17</v>
      </c>
      <c r="G113" s="21" t="s">
        <v>166</v>
      </c>
      <c r="H113" s="21" t="s">
        <v>169</v>
      </c>
      <c r="I113" s="21" t="s">
        <v>682</v>
      </c>
      <c r="J113" s="21" t="s">
        <v>683</v>
      </c>
      <c r="K113" s="21" t="s">
        <v>684</v>
      </c>
      <c r="L113" s="23" t="s">
        <v>685</v>
      </c>
      <c r="M113" s="28" t="s">
        <v>489</v>
      </c>
      <c r="N113" s="40" t="s">
        <v>243</v>
      </c>
      <c r="O113" s="41">
        <v>3</v>
      </c>
      <c r="P113" s="37" t="s">
        <v>52</v>
      </c>
      <c r="Q113" s="41">
        <v>3294</v>
      </c>
      <c r="R113" s="41">
        <v>3382</v>
      </c>
      <c r="S113" s="41">
        <v>0</v>
      </c>
      <c r="T113" s="54">
        <f t="shared" si="55"/>
        <v>6676</v>
      </c>
      <c r="U113" s="36">
        <v>1</v>
      </c>
      <c r="V113" s="9">
        <v>12</v>
      </c>
      <c r="W113" s="11" t="str">
        <f t="shared" si="56"/>
        <v>0,0000</v>
      </c>
      <c r="X113" s="12">
        <f t="shared" si="57"/>
        <v>0</v>
      </c>
      <c r="Y113" s="52">
        <v>3.8</v>
      </c>
      <c r="Z113" s="12">
        <f t="shared" si="38"/>
        <v>45.599999999999994</v>
      </c>
      <c r="AA113" s="52">
        <v>0.08</v>
      </c>
      <c r="AB113" s="12">
        <f t="shared" si="63"/>
        <v>2.88</v>
      </c>
      <c r="AC113" s="52">
        <v>4.6100000000000003</v>
      </c>
      <c r="AD113" s="12">
        <f t="shared" si="39"/>
        <v>165.96000000000004</v>
      </c>
      <c r="AE113" s="52">
        <v>0</v>
      </c>
      <c r="AF113" s="12">
        <f t="shared" si="40"/>
        <v>0</v>
      </c>
      <c r="AG113" s="53">
        <f t="shared" si="41"/>
        <v>1.58E-3</v>
      </c>
      <c r="AH113" s="12">
        <f t="shared" si="42"/>
        <v>10.548080000000001</v>
      </c>
      <c r="AI113" s="53">
        <v>1.2999999999999999E-2</v>
      </c>
      <c r="AJ113" s="12">
        <f t="shared" si="43"/>
        <v>86.787999999999997</v>
      </c>
      <c r="AK113" s="53">
        <v>0.31380000000000002</v>
      </c>
      <c r="AL113" s="12">
        <f t="shared" si="44"/>
        <v>1033.6572000000001</v>
      </c>
      <c r="AM113" s="53">
        <v>9.6600000000000005E-2</v>
      </c>
      <c r="AN113" s="12">
        <f t="shared" si="45"/>
        <v>326.70120000000003</v>
      </c>
      <c r="AO113" s="13"/>
      <c r="AP113" s="12">
        <f t="shared" si="46"/>
        <v>0</v>
      </c>
      <c r="AQ113" s="15">
        <f t="shared" si="47"/>
        <v>0</v>
      </c>
      <c r="AR113" s="15">
        <f t="shared" si="48"/>
        <v>0</v>
      </c>
      <c r="AS113" s="15">
        <f t="shared" si="49"/>
        <v>0</v>
      </c>
      <c r="AT113" s="15">
        <f t="shared" si="50"/>
        <v>1672.1344800000002</v>
      </c>
      <c r="AU113" s="15">
        <f t="shared" si="51"/>
        <v>384.59093040000005</v>
      </c>
      <c r="AV113" s="15">
        <f t="shared" si="52"/>
        <v>2056.7254104000003</v>
      </c>
      <c r="AW113" s="15">
        <f t="shared" si="53"/>
        <v>1672.1344800000002</v>
      </c>
      <c r="AX113" s="15">
        <f t="shared" si="53"/>
        <v>384.59093040000005</v>
      </c>
      <c r="AY113" s="15">
        <f t="shared" si="53"/>
        <v>2056.7254104000003</v>
      </c>
      <c r="AZ113" s="84"/>
      <c r="BA113" s="84"/>
      <c r="BB113" s="84"/>
      <c r="BC113" s="84"/>
    </row>
    <row r="114" spans="1:55" s="2" customFormat="1" ht="12.75" customHeight="1" x14ac:dyDescent="0.25">
      <c r="A114" s="20">
        <f t="shared" si="54"/>
        <v>107</v>
      </c>
      <c r="B114" s="84"/>
      <c r="C114" s="20">
        <f t="shared" si="68"/>
        <v>13</v>
      </c>
      <c r="D114" s="21" t="s">
        <v>380</v>
      </c>
      <c r="E114" s="21" t="s">
        <v>165</v>
      </c>
      <c r="F114" s="21" t="s">
        <v>17</v>
      </c>
      <c r="G114" s="21" t="s">
        <v>166</v>
      </c>
      <c r="H114" s="21" t="s">
        <v>169</v>
      </c>
      <c r="I114" s="21" t="s">
        <v>682</v>
      </c>
      <c r="J114" s="21" t="s">
        <v>683</v>
      </c>
      <c r="K114" s="21" t="s">
        <v>684</v>
      </c>
      <c r="L114" s="23" t="s">
        <v>685</v>
      </c>
      <c r="M114" s="28" t="s">
        <v>490</v>
      </c>
      <c r="N114" s="40" t="s">
        <v>244</v>
      </c>
      <c r="O114" s="41">
        <v>5</v>
      </c>
      <c r="P114" s="37" t="s">
        <v>52</v>
      </c>
      <c r="Q114" s="41">
        <v>7594</v>
      </c>
      <c r="R114" s="41">
        <v>10965</v>
      </c>
      <c r="S114" s="41">
        <v>0</v>
      </c>
      <c r="T114" s="54">
        <f t="shared" si="55"/>
        <v>18559</v>
      </c>
      <c r="U114" s="36">
        <v>1</v>
      </c>
      <c r="V114" s="9">
        <v>12</v>
      </c>
      <c r="W114" s="11" t="str">
        <f t="shared" si="56"/>
        <v>0,0000</v>
      </c>
      <c r="X114" s="12">
        <f t="shared" si="57"/>
        <v>0</v>
      </c>
      <c r="Y114" s="52">
        <v>3.8</v>
      </c>
      <c r="Z114" s="12">
        <f t="shared" si="38"/>
        <v>45.599999999999994</v>
      </c>
      <c r="AA114" s="52">
        <v>0.08</v>
      </c>
      <c r="AB114" s="12">
        <f t="shared" si="63"/>
        <v>4.8</v>
      </c>
      <c r="AC114" s="52">
        <v>4.6100000000000003</v>
      </c>
      <c r="AD114" s="12">
        <f t="shared" si="39"/>
        <v>276.60000000000002</v>
      </c>
      <c r="AE114" s="52">
        <v>0</v>
      </c>
      <c r="AF114" s="12">
        <f t="shared" si="40"/>
        <v>0</v>
      </c>
      <c r="AG114" s="53">
        <f t="shared" si="41"/>
        <v>1.58E-3</v>
      </c>
      <c r="AH114" s="12">
        <f t="shared" si="42"/>
        <v>29.323219999999999</v>
      </c>
      <c r="AI114" s="53">
        <v>1.2999999999999999E-2</v>
      </c>
      <c r="AJ114" s="12">
        <f t="shared" si="43"/>
        <v>241.267</v>
      </c>
      <c r="AK114" s="53">
        <v>0.31380000000000002</v>
      </c>
      <c r="AL114" s="12">
        <f t="shared" si="44"/>
        <v>2382.9972000000002</v>
      </c>
      <c r="AM114" s="53">
        <v>9.6600000000000005E-2</v>
      </c>
      <c r="AN114" s="12">
        <f t="shared" si="45"/>
        <v>1059.2190000000001</v>
      </c>
      <c r="AO114" s="13"/>
      <c r="AP114" s="12">
        <f t="shared" si="46"/>
        <v>0</v>
      </c>
      <c r="AQ114" s="15">
        <f t="shared" si="47"/>
        <v>0</v>
      </c>
      <c r="AR114" s="15">
        <f t="shared" si="48"/>
        <v>0</v>
      </c>
      <c r="AS114" s="15">
        <f t="shared" si="49"/>
        <v>0</v>
      </c>
      <c r="AT114" s="15">
        <f t="shared" si="50"/>
        <v>4039.8064200000003</v>
      </c>
      <c r="AU114" s="15">
        <f t="shared" si="51"/>
        <v>929.15547660000016</v>
      </c>
      <c r="AV114" s="15">
        <f t="shared" si="52"/>
        <v>4968.9618966000007</v>
      </c>
      <c r="AW114" s="15">
        <f t="shared" si="53"/>
        <v>4039.8064200000003</v>
      </c>
      <c r="AX114" s="15">
        <f t="shared" si="53"/>
        <v>929.15547660000016</v>
      </c>
      <c r="AY114" s="15">
        <f t="shared" si="53"/>
        <v>4968.9618966000007</v>
      </c>
      <c r="AZ114" s="84"/>
      <c r="BA114" s="84"/>
      <c r="BB114" s="84"/>
      <c r="BC114" s="84"/>
    </row>
    <row r="115" spans="1:55" s="2" customFormat="1" ht="12.75" customHeight="1" x14ac:dyDescent="0.25">
      <c r="A115" s="20">
        <f t="shared" si="54"/>
        <v>108</v>
      </c>
      <c r="B115" s="84"/>
      <c r="C115" s="20">
        <f t="shared" si="68"/>
        <v>14</v>
      </c>
      <c r="D115" s="21" t="s">
        <v>380</v>
      </c>
      <c r="E115" s="21" t="s">
        <v>165</v>
      </c>
      <c r="F115" s="21" t="s">
        <v>17</v>
      </c>
      <c r="G115" s="21" t="s">
        <v>166</v>
      </c>
      <c r="H115" s="21" t="s">
        <v>169</v>
      </c>
      <c r="I115" s="21" t="s">
        <v>682</v>
      </c>
      <c r="J115" s="21" t="s">
        <v>683</v>
      </c>
      <c r="K115" s="21" t="s">
        <v>684</v>
      </c>
      <c r="L115" s="23" t="s">
        <v>685</v>
      </c>
      <c r="M115" s="28" t="s">
        <v>491</v>
      </c>
      <c r="N115" s="40" t="s">
        <v>245</v>
      </c>
      <c r="O115" s="41">
        <v>3</v>
      </c>
      <c r="P115" s="37" t="s">
        <v>52</v>
      </c>
      <c r="Q115" s="41">
        <v>889</v>
      </c>
      <c r="R115" s="41">
        <v>1101</v>
      </c>
      <c r="S115" s="41">
        <v>0</v>
      </c>
      <c r="T115" s="54">
        <f t="shared" si="55"/>
        <v>1990</v>
      </c>
      <c r="U115" s="36">
        <v>1</v>
      </c>
      <c r="V115" s="9">
        <v>12</v>
      </c>
      <c r="W115" s="11" t="str">
        <f t="shared" si="56"/>
        <v>0,0000</v>
      </c>
      <c r="X115" s="12">
        <f t="shared" si="57"/>
        <v>0</v>
      </c>
      <c r="Y115" s="52">
        <v>3.8</v>
      </c>
      <c r="Z115" s="12">
        <f t="shared" si="38"/>
        <v>45.599999999999994</v>
      </c>
      <c r="AA115" s="52">
        <v>0.08</v>
      </c>
      <c r="AB115" s="12">
        <f t="shared" si="63"/>
        <v>2.88</v>
      </c>
      <c r="AC115" s="52">
        <v>4.6100000000000003</v>
      </c>
      <c r="AD115" s="12">
        <f t="shared" si="39"/>
        <v>165.96000000000004</v>
      </c>
      <c r="AE115" s="52">
        <v>0</v>
      </c>
      <c r="AF115" s="12">
        <f t="shared" si="40"/>
        <v>0</v>
      </c>
      <c r="AG115" s="53">
        <f t="shared" si="41"/>
        <v>1.58E-3</v>
      </c>
      <c r="AH115" s="12">
        <f t="shared" si="42"/>
        <v>3.1442000000000001</v>
      </c>
      <c r="AI115" s="53">
        <v>1.2999999999999999E-2</v>
      </c>
      <c r="AJ115" s="12">
        <f t="shared" si="43"/>
        <v>25.869999999999997</v>
      </c>
      <c r="AK115" s="53">
        <v>0.31380000000000002</v>
      </c>
      <c r="AL115" s="12">
        <f t="shared" si="44"/>
        <v>278.96820000000002</v>
      </c>
      <c r="AM115" s="53">
        <v>9.6600000000000005E-2</v>
      </c>
      <c r="AN115" s="12">
        <f t="shared" si="45"/>
        <v>106.3566</v>
      </c>
      <c r="AO115" s="13"/>
      <c r="AP115" s="12">
        <f t="shared" si="46"/>
        <v>0</v>
      </c>
      <c r="AQ115" s="15">
        <f t="shared" si="47"/>
        <v>0</v>
      </c>
      <c r="AR115" s="15">
        <f t="shared" si="48"/>
        <v>0</v>
      </c>
      <c r="AS115" s="15">
        <f t="shared" si="49"/>
        <v>0</v>
      </c>
      <c r="AT115" s="15">
        <f t="shared" si="50"/>
        <v>628.77900000000011</v>
      </c>
      <c r="AU115" s="15">
        <f t="shared" si="51"/>
        <v>144.61917000000003</v>
      </c>
      <c r="AV115" s="15">
        <f t="shared" si="52"/>
        <v>773.39817000000016</v>
      </c>
      <c r="AW115" s="15">
        <f t="shared" si="53"/>
        <v>628.77900000000011</v>
      </c>
      <c r="AX115" s="15">
        <f t="shared" si="53"/>
        <v>144.61917000000003</v>
      </c>
      <c r="AY115" s="15">
        <f t="shared" si="53"/>
        <v>773.39817000000016</v>
      </c>
      <c r="AZ115" s="84"/>
      <c r="BA115" s="84"/>
      <c r="BB115" s="84"/>
      <c r="BC115" s="84"/>
    </row>
    <row r="116" spans="1:55" s="2" customFormat="1" ht="12.75" customHeight="1" x14ac:dyDescent="0.25">
      <c r="A116" s="20">
        <f t="shared" si="54"/>
        <v>109</v>
      </c>
      <c r="B116" s="84"/>
      <c r="C116" s="20">
        <f t="shared" si="68"/>
        <v>15</v>
      </c>
      <c r="D116" s="21" t="s">
        <v>380</v>
      </c>
      <c r="E116" s="21" t="s">
        <v>165</v>
      </c>
      <c r="F116" s="21" t="s">
        <v>17</v>
      </c>
      <c r="G116" s="21" t="s">
        <v>166</v>
      </c>
      <c r="H116" s="21" t="s">
        <v>169</v>
      </c>
      <c r="I116" s="21" t="s">
        <v>682</v>
      </c>
      <c r="J116" s="21" t="s">
        <v>683</v>
      </c>
      <c r="K116" s="21" t="s">
        <v>684</v>
      </c>
      <c r="L116" s="23" t="s">
        <v>685</v>
      </c>
      <c r="M116" s="28" t="s">
        <v>492</v>
      </c>
      <c r="N116" s="40" t="s">
        <v>246</v>
      </c>
      <c r="O116" s="41">
        <v>2</v>
      </c>
      <c r="P116" s="37" t="s">
        <v>52</v>
      </c>
      <c r="Q116" s="41">
        <v>434</v>
      </c>
      <c r="R116" s="41">
        <v>446</v>
      </c>
      <c r="S116" s="41">
        <v>0</v>
      </c>
      <c r="T116" s="54">
        <f t="shared" si="55"/>
        <v>880</v>
      </c>
      <c r="U116" s="36">
        <v>1</v>
      </c>
      <c r="V116" s="9">
        <v>12</v>
      </c>
      <c r="W116" s="11" t="str">
        <f t="shared" si="56"/>
        <v>0,0000</v>
      </c>
      <c r="X116" s="12">
        <f t="shared" si="57"/>
        <v>0</v>
      </c>
      <c r="Y116" s="52">
        <v>3.8</v>
      </c>
      <c r="Z116" s="12">
        <f t="shared" si="38"/>
        <v>45.599999999999994</v>
      </c>
      <c r="AA116" s="52">
        <v>0.08</v>
      </c>
      <c r="AB116" s="12">
        <f t="shared" si="63"/>
        <v>1.92</v>
      </c>
      <c r="AC116" s="52">
        <v>4.6100000000000003</v>
      </c>
      <c r="AD116" s="12">
        <f t="shared" si="39"/>
        <v>110.64000000000001</v>
      </c>
      <c r="AE116" s="52">
        <v>0</v>
      </c>
      <c r="AF116" s="12">
        <f t="shared" si="40"/>
        <v>0</v>
      </c>
      <c r="AG116" s="53">
        <f t="shared" si="41"/>
        <v>1.58E-3</v>
      </c>
      <c r="AH116" s="12">
        <f t="shared" si="42"/>
        <v>1.3904000000000001</v>
      </c>
      <c r="AI116" s="53">
        <v>1.2999999999999999E-2</v>
      </c>
      <c r="AJ116" s="12">
        <f t="shared" si="43"/>
        <v>11.44</v>
      </c>
      <c r="AK116" s="53">
        <v>0.31380000000000002</v>
      </c>
      <c r="AL116" s="12">
        <f t="shared" si="44"/>
        <v>136.1892</v>
      </c>
      <c r="AM116" s="53">
        <v>9.6600000000000005E-2</v>
      </c>
      <c r="AN116" s="12">
        <f t="shared" si="45"/>
        <v>43.083600000000004</v>
      </c>
      <c r="AO116" s="13"/>
      <c r="AP116" s="12">
        <f t="shared" si="46"/>
        <v>0</v>
      </c>
      <c r="AQ116" s="15">
        <f t="shared" si="47"/>
        <v>0</v>
      </c>
      <c r="AR116" s="15">
        <f t="shared" si="48"/>
        <v>0</v>
      </c>
      <c r="AS116" s="15">
        <f t="shared" si="49"/>
        <v>0</v>
      </c>
      <c r="AT116" s="15">
        <f t="shared" si="50"/>
        <v>350.26319999999998</v>
      </c>
      <c r="AU116" s="15">
        <f t="shared" si="51"/>
        <v>80.560535999999999</v>
      </c>
      <c r="AV116" s="15">
        <f t="shared" si="52"/>
        <v>430.823736</v>
      </c>
      <c r="AW116" s="15">
        <f t="shared" si="53"/>
        <v>350.26319999999998</v>
      </c>
      <c r="AX116" s="15">
        <f t="shared" si="53"/>
        <v>80.560535999999999</v>
      </c>
      <c r="AY116" s="15">
        <f t="shared" si="53"/>
        <v>430.823736</v>
      </c>
      <c r="AZ116" s="84"/>
      <c r="BA116" s="84"/>
      <c r="BB116" s="84"/>
      <c r="BC116" s="84"/>
    </row>
    <row r="117" spans="1:55" s="2" customFormat="1" ht="12.75" customHeight="1" x14ac:dyDescent="0.25">
      <c r="A117" s="20">
        <f t="shared" si="54"/>
        <v>110</v>
      </c>
      <c r="B117" s="84"/>
      <c r="C117" s="20">
        <f t="shared" si="68"/>
        <v>16</v>
      </c>
      <c r="D117" s="21" t="s">
        <v>380</v>
      </c>
      <c r="E117" s="21" t="s">
        <v>165</v>
      </c>
      <c r="F117" s="21" t="s">
        <v>17</v>
      </c>
      <c r="G117" s="21" t="s">
        <v>166</v>
      </c>
      <c r="H117" s="21" t="s">
        <v>169</v>
      </c>
      <c r="I117" s="21" t="s">
        <v>682</v>
      </c>
      <c r="J117" s="21" t="s">
        <v>683</v>
      </c>
      <c r="K117" s="21" t="s">
        <v>684</v>
      </c>
      <c r="L117" s="23" t="s">
        <v>685</v>
      </c>
      <c r="M117" s="28" t="s">
        <v>501</v>
      </c>
      <c r="N117" s="40" t="s">
        <v>275</v>
      </c>
      <c r="O117" s="41">
        <v>2</v>
      </c>
      <c r="P117" s="37" t="s">
        <v>52</v>
      </c>
      <c r="Q117" s="41">
        <v>84</v>
      </c>
      <c r="R117" s="41">
        <v>185</v>
      </c>
      <c r="S117" s="41">
        <v>0</v>
      </c>
      <c r="T117" s="54">
        <f t="shared" si="55"/>
        <v>269</v>
      </c>
      <c r="U117" s="36">
        <v>1</v>
      </c>
      <c r="V117" s="9">
        <v>12</v>
      </c>
      <c r="W117" s="11" t="str">
        <f t="shared" si="56"/>
        <v>0,0000</v>
      </c>
      <c r="X117" s="12">
        <f t="shared" si="57"/>
        <v>0</v>
      </c>
      <c r="Y117" s="52">
        <v>3.8</v>
      </c>
      <c r="Z117" s="12">
        <f t="shared" si="38"/>
        <v>45.599999999999994</v>
      </c>
      <c r="AA117" s="52">
        <v>0.08</v>
      </c>
      <c r="AB117" s="12">
        <f t="shared" si="63"/>
        <v>1.92</v>
      </c>
      <c r="AC117" s="52">
        <v>4.6100000000000003</v>
      </c>
      <c r="AD117" s="12">
        <f t="shared" si="39"/>
        <v>110.64000000000001</v>
      </c>
      <c r="AE117" s="52">
        <v>0</v>
      </c>
      <c r="AF117" s="12">
        <f t="shared" si="40"/>
        <v>0</v>
      </c>
      <c r="AG117" s="53">
        <f t="shared" si="41"/>
        <v>1.58E-3</v>
      </c>
      <c r="AH117" s="12">
        <f t="shared" si="42"/>
        <v>0.42502000000000001</v>
      </c>
      <c r="AI117" s="53">
        <v>1.2999999999999999E-2</v>
      </c>
      <c r="AJ117" s="12">
        <f t="shared" si="43"/>
        <v>3.4969999999999999</v>
      </c>
      <c r="AK117" s="53">
        <v>0.31380000000000002</v>
      </c>
      <c r="AL117" s="12">
        <f t="shared" si="44"/>
        <v>26.359200000000001</v>
      </c>
      <c r="AM117" s="53">
        <v>9.6600000000000005E-2</v>
      </c>
      <c r="AN117" s="12">
        <f t="shared" si="45"/>
        <v>17.871000000000002</v>
      </c>
      <c r="AO117" s="13"/>
      <c r="AP117" s="12">
        <f t="shared" si="46"/>
        <v>0</v>
      </c>
      <c r="AQ117" s="15">
        <f t="shared" si="47"/>
        <v>0</v>
      </c>
      <c r="AR117" s="15">
        <f t="shared" si="48"/>
        <v>0</v>
      </c>
      <c r="AS117" s="15">
        <f t="shared" si="49"/>
        <v>0</v>
      </c>
      <c r="AT117" s="15">
        <f t="shared" si="50"/>
        <v>206.31222</v>
      </c>
      <c r="AU117" s="15">
        <f t="shared" si="51"/>
        <v>47.451810600000002</v>
      </c>
      <c r="AV117" s="15">
        <f t="shared" si="52"/>
        <v>253.76403060000001</v>
      </c>
      <c r="AW117" s="15">
        <f t="shared" si="53"/>
        <v>206.31222</v>
      </c>
      <c r="AX117" s="15">
        <f t="shared" si="53"/>
        <v>47.451810600000002</v>
      </c>
      <c r="AY117" s="15">
        <f t="shared" si="53"/>
        <v>253.76403060000001</v>
      </c>
      <c r="AZ117" s="85"/>
      <c r="BA117" s="85"/>
      <c r="BB117" s="85"/>
      <c r="BC117" s="85"/>
    </row>
    <row r="118" spans="1:55" s="2" customFormat="1" ht="12.75" customHeight="1" x14ac:dyDescent="0.25">
      <c r="A118" s="20">
        <f t="shared" si="54"/>
        <v>111</v>
      </c>
      <c r="B118" s="83">
        <v>30</v>
      </c>
      <c r="C118" s="20">
        <v>1</v>
      </c>
      <c r="D118" s="21" t="s">
        <v>380</v>
      </c>
      <c r="E118" s="21" t="s">
        <v>165</v>
      </c>
      <c r="F118" s="21" t="s">
        <v>17</v>
      </c>
      <c r="G118" s="21" t="s">
        <v>166</v>
      </c>
      <c r="H118" s="21" t="s">
        <v>169</v>
      </c>
      <c r="I118" s="21" t="s">
        <v>692</v>
      </c>
      <c r="J118" s="21" t="s">
        <v>693</v>
      </c>
      <c r="K118" s="21" t="s">
        <v>694</v>
      </c>
      <c r="L118" s="23" t="s">
        <v>695</v>
      </c>
      <c r="M118" s="28" t="s">
        <v>470</v>
      </c>
      <c r="N118" s="40" t="s">
        <v>251</v>
      </c>
      <c r="O118" s="41">
        <v>5</v>
      </c>
      <c r="P118" s="37" t="s">
        <v>54</v>
      </c>
      <c r="Q118" s="41">
        <v>2898</v>
      </c>
      <c r="R118" s="41">
        <v>0</v>
      </c>
      <c r="S118" s="41">
        <v>0</v>
      </c>
      <c r="T118" s="54">
        <f t="shared" si="55"/>
        <v>2898</v>
      </c>
      <c r="U118" s="36">
        <v>1</v>
      </c>
      <c r="V118" s="9">
        <v>12</v>
      </c>
      <c r="W118" s="11" t="str">
        <f t="shared" si="56"/>
        <v>0,0000</v>
      </c>
      <c r="X118" s="12">
        <f t="shared" si="57"/>
        <v>0</v>
      </c>
      <c r="Y118" s="52">
        <v>3.8</v>
      </c>
      <c r="Z118" s="12">
        <f t="shared" si="38"/>
        <v>45.599999999999994</v>
      </c>
      <c r="AA118" s="52">
        <v>0.08</v>
      </c>
      <c r="AB118" s="12">
        <f t="shared" si="63"/>
        <v>4.8</v>
      </c>
      <c r="AC118" s="52">
        <v>4.6100000000000003</v>
      </c>
      <c r="AD118" s="12">
        <f t="shared" si="39"/>
        <v>276.60000000000002</v>
      </c>
      <c r="AE118" s="52">
        <v>0</v>
      </c>
      <c r="AF118" s="12">
        <f t="shared" si="40"/>
        <v>0</v>
      </c>
      <c r="AG118" s="53">
        <f t="shared" si="41"/>
        <v>1.58E-3</v>
      </c>
      <c r="AH118" s="12">
        <f t="shared" si="42"/>
        <v>4.5788400000000005</v>
      </c>
      <c r="AI118" s="53">
        <v>1.2999999999999999E-2</v>
      </c>
      <c r="AJ118" s="12">
        <f t="shared" si="43"/>
        <v>37.673999999999999</v>
      </c>
      <c r="AK118" s="53">
        <v>0.25090000000000001</v>
      </c>
      <c r="AL118" s="12">
        <f t="shared" si="44"/>
        <v>727.10820000000001</v>
      </c>
      <c r="AM118" s="13"/>
      <c r="AN118" s="12">
        <f t="shared" si="45"/>
        <v>0</v>
      </c>
      <c r="AO118" s="13"/>
      <c r="AP118" s="12">
        <f t="shared" si="46"/>
        <v>0</v>
      </c>
      <c r="AQ118" s="15">
        <f t="shared" si="47"/>
        <v>0</v>
      </c>
      <c r="AR118" s="15">
        <f t="shared" si="48"/>
        <v>0</v>
      </c>
      <c r="AS118" s="15">
        <f t="shared" si="49"/>
        <v>0</v>
      </c>
      <c r="AT118" s="15">
        <f t="shared" si="50"/>
        <v>1096.36104</v>
      </c>
      <c r="AU118" s="15">
        <f t="shared" si="51"/>
        <v>252.16303920000001</v>
      </c>
      <c r="AV118" s="15">
        <f t="shared" si="52"/>
        <v>1348.5240792</v>
      </c>
      <c r="AW118" s="15">
        <f t="shared" si="53"/>
        <v>1096.36104</v>
      </c>
      <c r="AX118" s="15">
        <f t="shared" si="53"/>
        <v>252.16303920000001</v>
      </c>
      <c r="AY118" s="15">
        <f t="shared" si="53"/>
        <v>1348.5240792</v>
      </c>
      <c r="AZ118" s="83">
        <v>30</v>
      </c>
      <c r="BA118" s="86">
        <f>SUM(AW118:AW126)</f>
        <v>19635.315579999999</v>
      </c>
      <c r="BB118" s="86">
        <f>BA118*0.23</f>
        <v>4516.1225833999997</v>
      </c>
      <c r="BC118" s="86">
        <f>SUM(BA118:BB126)</f>
        <v>24151.438163399998</v>
      </c>
    </row>
    <row r="119" spans="1:55" s="2" customFormat="1" ht="12.75" customHeight="1" x14ac:dyDescent="0.25">
      <c r="A119" s="20">
        <f t="shared" si="54"/>
        <v>112</v>
      </c>
      <c r="B119" s="84"/>
      <c r="C119" s="20">
        <f t="shared" ref="C119:C126" si="69">C118+1</f>
        <v>2</v>
      </c>
      <c r="D119" s="21" t="s">
        <v>380</v>
      </c>
      <c r="E119" s="21" t="s">
        <v>165</v>
      </c>
      <c r="F119" s="21" t="s">
        <v>17</v>
      </c>
      <c r="G119" s="21" t="s">
        <v>166</v>
      </c>
      <c r="H119" s="21" t="s">
        <v>169</v>
      </c>
      <c r="I119" s="21" t="s">
        <v>692</v>
      </c>
      <c r="J119" s="21" t="s">
        <v>693</v>
      </c>
      <c r="K119" s="21" t="s">
        <v>694</v>
      </c>
      <c r="L119" s="21" t="s">
        <v>695</v>
      </c>
      <c r="M119" s="28" t="s">
        <v>471</v>
      </c>
      <c r="N119" s="40" t="s">
        <v>252</v>
      </c>
      <c r="O119" s="41">
        <v>2</v>
      </c>
      <c r="P119" s="37" t="s">
        <v>54</v>
      </c>
      <c r="Q119" s="41">
        <v>3102</v>
      </c>
      <c r="R119" s="41">
        <v>0</v>
      </c>
      <c r="S119" s="41">
        <v>0</v>
      </c>
      <c r="T119" s="54">
        <f t="shared" si="55"/>
        <v>3102</v>
      </c>
      <c r="U119" s="36">
        <v>1</v>
      </c>
      <c r="V119" s="9">
        <v>12</v>
      </c>
      <c r="W119" s="11" t="str">
        <f t="shared" si="56"/>
        <v>0,0000</v>
      </c>
      <c r="X119" s="12">
        <f t="shared" si="57"/>
        <v>0</v>
      </c>
      <c r="Y119" s="52">
        <v>3.8</v>
      </c>
      <c r="Z119" s="12">
        <f t="shared" si="38"/>
        <v>45.599999999999994</v>
      </c>
      <c r="AA119" s="52">
        <v>0.08</v>
      </c>
      <c r="AB119" s="12">
        <f t="shared" si="63"/>
        <v>1.92</v>
      </c>
      <c r="AC119" s="52">
        <v>4.6100000000000003</v>
      </c>
      <c r="AD119" s="12">
        <f t="shared" si="39"/>
        <v>110.64000000000001</v>
      </c>
      <c r="AE119" s="52">
        <v>0</v>
      </c>
      <c r="AF119" s="12">
        <f t="shared" si="40"/>
        <v>0</v>
      </c>
      <c r="AG119" s="53">
        <f t="shared" si="41"/>
        <v>1.58E-3</v>
      </c>
      <c r="AH119" s="12">
        <f t="shared" si="42"/>
        <v>4.90116</v>
      </c>
      <c r="AI119" s="53">
        <v>1.2999999999999999E-2</v>
      </c>
      <c r="AJ119" s="12">
        <f t="shared" si="43"/>
        <v>40.326000000000001</v>
      </c>
      <c r="AK119" s="53">
        <v>0.25090000000000001</v>
      </c>
      <c r="AL119" s="12">
        <f t="shared" si="44"/>
        <v>778.29180000000008</v>
      </c>
      <c r="AM119" s="13"/>
      <c r="AN119" s="12">
        <f t="shared" si="45"/>
        <v>0</v>
      </c>
      <c r="AO119" s="13"/>
      <c r="AP119" s="12">
        <f t="shared" si="46"/>
        <v>0</v>
      </c>
      <c r="AQ119" s="15">
        <f t="shared" si="47"/>
        <v>0</v>
      </c>
      <c r="AR119" s="15">
        <f t="shared" si="48"/>
        <v>0</v>
      </c>
      <c r="AS119" s="15">
        <f t="shared" si="49"/>
        <v>0</v>
      </c>
      <c r="AT119" s="15">
        <f t="shared" si="50"/>
        <v>981.67896000000007</v>
      </c>
      <c r="AU119" s="15">
        <f t="shared" si="51"/>
        <v>225.78616080000003</v>
      </c>
      <c r="AV119" s="15">
        <f t="shared" si="52"/>
        <v>1207.4651208</v>
      </c>
      <c r="AW119" s="15">
        <f t="shared" si="53"/>
        <v>981.67896000000007</v>
      </c>
      <c r="AX119" s="15">
        <f t="shared" si="53"/>
        <v>225.78616080000003</v>
      </c>
      <c r="AY119" s="15">
        <f t="shared" si="53"/>
        <v>1207.4651208</v>
      </c>
      <c r="AZ119" s="84"/>
      <c r="BA119" s="84"/>
      <c r="BB119" s="84"/>
      <c r="BC119" s="84"/>
    </row>
    <row r="120" spans="1:55" s="2" customFormat="1" ht="12.75" customHeight="1" x14ac:dyDescent="0.25">
      <c r="A120" s="20">
        <f t="shared" si="54"/>
        <v>113</v>
      </c>
      <c r="B120" s="84"/>
      <c r="C120" s="20">
        <f t="shared" si="69"/>
        <v>3</v>
      </c>
      <c r="D120" s="21" t="s">
        <v>380</v>
      </c>
      <c r="E120" s="21" t="s">
        <v>165</v>
      </c>
      <c r="F120" s="21" t="s">
        <v>17</v>
      </c>
      <c r="G120" s="21" t="s">
        <v>166</v>
      </c>
      <c r="H120" s="21" t="s">
        <v>169</v>
      </c>
      <c r="I120" s="21" t="s">
        <v>692</v>
      </c>
      <c r="J120" s="21" t="s">
        <v>693</v>
      </c>
      <c r="K120" s="21" t="s">
        <v>694</v>
      </c>
      <c r="L120" s="21" t="s">
        <v>695</v>
      </c>
      <c r="M120" s="28" t="s">
        <v>472</v>
      </c>
      <c r="N120" s="40" t="s">
        <v>254</v>
      </c>
      <c r="O120" s="41">
        <v>3</v>
      </c>
      <c r="P120" s="37" t="s">
        <v>54</v>
      </c>
      <c r="Q120" s="41">
        <v>3251</v>
      </c>
      <c r="R120" s="41">
        <v>0</v>
      </c>
      <c r="S120" s="41">
        <v>0</v>
      </c>
      <c r="T120" s="54">
        <f t="shared" si="55"/>
        <v>3251</v>
      </c>
      <c r="U120" s="36">
        <v>1</v>
      </c>
      <c r="V120" s="9">
        <v>12</v>
      </c>
      <c r="W120" s="11" t="str">
        <f t="shared" si="56"/>
        <v>0,0000</v>
      </c>
      <c r="X120" s="12">
        <f t="shared" si="57"/>
        <v>0</v>
      </c>
      <c r="Y120" s="52">
        <v>3.8</v>
      </c>
      <c r="Z120" s="12">
        <f t="shared" si="38"/>
        <v>45.599999999999994</v>
      </c>
      <c r="AA120" s="52">
        <v>0.08</v>
      </c>
      <c r="AB120" s="12">
        <f t="shared" si="63"/>
        <v>2.88</v>
      </c>
      <c r="AC120" s="52">
        <v>4.6100000000000003</v>
      </c>
      <c r="AD120" s="12">
        <f t="shared" si="39"/>
        <v>165.96000000000004</v>
      </c>
      <c r="AE120" s="52">
        <v>0</v>
      </c>
      <c r="AF120" s="12">
        <f t="shared" si="40"/>
        <v>0</v>
      </c>
      <c r="AG120" s="53">
        <f t="shared" si="41"/>
        <v>1.58E-3</v>
      </c>
      <c r="AH120" s="12">
        <f t="shared" si="42"/>
        <v>5.1365800000000004</v>
      </c>
      <c r="AI120" s="53">
        <v>1.2999999999999999E-2</v>
      </c>
      <c r="AJ120" s="12">
        <f t="shared" si="43"/>
        <v>42.262999999999998</v>
      </c>
      <c r="AK120" s="53">
        <v>0.25090000000000001</v>
      </c>
      <c r="AL120" s="12">
        <f t="shared" si="44"/>
        <v>815.67590000000007</v>
      </c>
      <c r="AM120" s="13"/>
      <c r="AN120" s="12">
        <f t="shared" si="45"/>
        <v>0</v>
      </c>
      <c r="AO120" s="13"/>
      <c r="AP120" s="12">
        <f t="shared" si="46"/>
        <v>0</v>
      </c>
      <c r="AQ120" s="15">
        <f t="shared" si="47"/>
        <v>0</v>
      </c>
      <c r="AR120" s="15">
        <f t="shared" si="48"/>
        <v>0</v>
      </c>
      <c r="AS120" s="15">
        <f t="shared" si="49"/>
        <v>0</v>
      </c>
      <c r="AT120" s="15">
        <f t="shared" si="50"/>
        <v>1077.51548</v>
      </c>
      <c r="AU120" s="15">
        <f t="shared" si="51"/>
        <v>247.82856040000001</v>
      </c>
      <c r="AV120" s="15">
        <f t="shared" si="52"/>
        <v>1325.3440404</v>
      </c>
      <c r="AW120" s="15">
        <f t="shared" si="53"/>
        <v>1077.51548</v>
      </c>
      <c r="AX120" s="15">
        <f t="shared" si="53"/>
        <v>247.82856040000001</v>
      </c>
      <c r="AY120" s="15">
        <f t="shared" si="53"/>
        <v>1325.3440404</v>
      </c>
      <c r="AZ120" s="84"/>
      <c r="BA120" s="84"/>
      <c r="BB120" s="84"/>
      <c r="BC120" s="84"/>
    </row>
    <row r="121" spans="1:55" s="2" customFormat="1" ht="12.75" customHeight="1" x14ac:dyDescent="0.25">
      <c r="A121" s="20">
        <f t="shared" si="54"/>
        <v>114</v>
      </c>
      <c r="B121" s="84"/>
      <c r="C121" s="20">
        <f t="shared" si="69"/>
        <v>4</v>
      </c>
      <c r="D121" s="21" t="s">
        <v>380</v>
      </c>
      <c r="E121" s="21" t="s">
        <v>165</v>
      </c>
      <c r="F121" s="21" t="s">
        <v>17</v>
      </c>
      <c r="G121" s="21" t="s">
        <v>166</v>
      </c>
      <c r="H121" s="21" t="s">
        <v>169</v>
      </c>
      <c r="I121" s="21" t="s">
        <v>692</v>
      </c>
      <c r="J121" s="21" t="s">
        <v>693</v>
      </c>
      <c r="K121" s="21" t="s">
        <v>694</v>
      </c>
      <c r="L121" s="21" t="s">
        <v>695</v>
      </c>
      <c r="M121" s="28" t="s">
        <v>473</v>
      </c>
      <c r="N121" s="40" t="s">
        <v>255</v>
      </c>
      <c r="O121" s="41">
        <v>2.5</v>
      </c>
      <c r="P121" s="37" t="s">
        <v>54</v>
      </c>
      <c r="Q121" s="41">
        <v>3384</v>
      </c>
      <c r="R121" s="41">
        <v>0</v>
      </c>
      <c r="S121" s="41">
        <v>0</v>
      </c>
      <c r="T121" s="54">
        <f t="shared" si="55"/>
        <v>3384</v>
      </c>
      <c r="U121" s="36">
        <v>1</v>
      </c>
      <c r="V121" s="9">
        <v>12</v>
      </c>
      <c r="W121" s="11" t="str">
        <f t="shared" si="56"/>
        <v>0,0000</v>
      </c>
      <c r="X121" s="12">
        <f t="shared" si="57"/>
        <v>0</v>
      </c>
      <c r="Y121" s="52">
        <v>3.8</v>
      </c>
      <c r="Z121" s="12">
        <f t="shared" si="38"/>
        <v>45.599999999999994</v>
      </c>
      <c r="AA121" s="52">
        <v>0.08</v>
      </c>
      <c r="AB121" s="12">
        <f t="shared" si="63"/>
        <v>2.4</v>
      </c>
      <c r="AC121" s="52">
        <v>4.6100000000000003</v>
      </c>
      <c r="AD121" s="12">
        <f t="shared" si="39"/>
        <v>138.30000000000001</v>
      </c>
      <c r="AE121" s="52">
        <v>0</v>
      </c>
      <c r="AF121" s="12">
        <f t="shared" si="40"/>
        <v>0</v>
      </c>
      <c r="AG121" s="53">
        <f t="shared" si="41"/>
        <v>1.58E-3</v>
      </c>
      <c r="AH121" s="12">
        <f t="shared" si="42"/>
        <v>5.3467200000000004</v>
      </c>
      <c r="AI121" s="53">
        <v>1.2999999999999999E-2</v>
      </c>
      <c r="AJ121" s="12">
        <f t="shared" si="43"/>
        <v>43.991999999999997</v>
      </c>
      <c r="AK121" s="53">
        <v>0.25090000000000001</v>
      </c>
      <c r="AL121" s="12">
        <f t="shared" si="44"/>
        <v>849.04560000000004</v>
      </c>
      <c r="AM121" s="13"/>
      <c r="AN121" s="12">
        <f t="shared" si="45"/>
        <v>0</v>
      </c>
      <c r="AO121" s="13"/>
      <c r="AP121" s="12">
        <f t="shared" si="46"/>
        <v>0</v>
      </c>
      <c r="AQ121" s="15">
        <f t="shared" si="47"/>
        <v>0</v>
      </c>
      <c r="AR121" s="15">
        <f t="shared" si="48"/>
        <v>0</v>
      </c>
      <c r="AS121" s="15">
        <f t="shared" si="49"/>
        <v>0</v>
      </c>
      <c r="AT121" s="15">
        <f t="shared" si="50"/>
        <v>1084.6843200000001</v>
      </c>
      <c r="AU121" s="15">
        <f t="shared" si="51"/>
        <v>249.47739360000003</v>
      </c>
      <c r="AV121" s="15">
        <f t="shared" si="52"/>
        <v>1334.1617136</v>
      </c>
      <c r="AW121" s="15">
        <f t="shared" si="53"/>
        <v>1084.6843200000001</v>
      </c>
      <c r="AX121" s="15">
        <f t="shared" si="53"/>
        <v>249.47739360000003</v>
      </c>
      <c r="AY121" s="15">
        <f t="shared" si="53"/>
        <v>1334.1617136</v>
      </c>
      <c r="AZ121" s="84"/>
      <c r="BA121" s="84"/>
      <c r="BB121" s="84"/>
      <c r="BC121" s="84"/>
    </row>
    <row r="122" spans="1:55" s="2" customFormat="1" ht="12.75" customHeight="1" x14ac:dyDescent="0.25">
      <c r="A122" s="20">
        <f t="shared" si="54"/>
        <v>115</v>
      </c>
      <c r="B122" s="84"/>
      <c r="C122" s="20">
        <f t="shared" si="69"/>
        <v>5</v>
      </c>
      <c r="D122" s="21" t="s">
        <v>380</v>
      </c>
      <c r="E122" s="21" t="s">
        <v>165</v>
      </c>
      <c r="F122" s="21" t="s">
        <v>17</v>
      </c>
      <c r="G122" s="21" t="s">
        <v>166</v>
      </c>
      <c r="H122" s="21" t="s">
        <v>169</v>
      </c>
      <c r="I122" s="21" t="s">
        <v>692</v>
      </c>
      <c r="J122" s="21" t="s">
        <v>693</v>
      </c>
      <c r="K122" s="21" t="s">
        <v>694</v>
      </c>
      <c r="L122" s="21" t="s">
        <v>695</v>
      </c>
      <c r="M122" s="28" t="s">
        <v>474</v>
      </c>
      <c r="N122" s="40" t="s">
        <v>256</v>
      </c>
      <c r="O122" s="41">
        <v>3</v>
      </c>
      <c r="P122" s="37" t="s">
        <v>54</v>
      </c>
      <c r="Q122" s="41">
        <v>3563</v>
      </c>
      <c r="R122" s="41">
        <v>0</v>
      </c>
      <c r="S122" s="41">
        <v>0</v>
      </c>
      <c r="T122" s="54">
        <f t="shared" si="55"/>
        <v>3563</v>
      </c>
      <c r="U122" s="36">
        <v>1</v>
      </c>
      <c r="V122" s="9">
        <v>12</v>
      </c>
      <c r="W122" s="11" t="str">
        <f t="shared" si="56"/>
        <v>0,0000</v>
      </c>
      <c r="X122" s="12">
        <f t="shared" si="57"/>
        <v>0</v>
      </c>
      <c r="Y122" s="52">
        <v>3.8</v>
      </c>
      <c r="Z122" s="12">
        <f t="shared" si="38"/>
        <v>45.599999999999994</v>
      </c>
      <c r="AA122" s="52">
        <v>0.08</v>
      </c>
      <c r="AB122" s="12">
        <f t="shared" si="63"/>
        <v>2.88</v>
      </c>
      <c r="AC122" s="52">
        <v>4.6100000000000003</v>
      </c>
      <c r="AD122" s="12">
        <f t="shared" si="39"/>
        <v>165.96000000000004</v>
      </c>
      <c r="AE122" s="52">
        <v>0</v>
      </c>
      <c r="AF122" s="12">
        <f t="shared" si="40"/>
        <v>0</v>
      </c>
      <c r="AG122" s="53">
        <f t="shared" si="41"/>
        <v>1.58E-3</v>
      </c>
      <c r="AH122" s="12">
        <f t="shared" si="42"/>
        <v>5.6295400000000004</v>
      </c>
      <c r="AI122" s="53">
        <v>1.2999999999999999E-2</v>
      </c>
      <c r="AJ122" s="12">
        <f t="shared" si="43"/>
        <v>46.318999999999996</v>
      </c>
      <c r="AK122" s="53">
        <v>0.25090000000000001</v>
      </c>
      <c r="AL122" s="12">
        <f t="shared" si="44"/>
        <v>893.95670000000007</v>
      </c>
      <c r="AM122" s="13"/>
      <c r="AN122" s="12">
        <f t="shared" si="45"/>
        <v>0</v>
      </c>
      <c r="AO122" s="13"/>
      <c r="AP122" s="12">
        <f t="shared" si="46"/>
        <v>0</v>
      </c>
      <c r="AQ122" s="15">
        <f t="shared" si="47"/>
        <v>0</v>
      </c>
      <c r="AR122" s="15">
        <f t="shared" si="48"/>
        <v>0</v>
      </c>
      <c r="AS122" s="15">
        <f t="shared" si="49"/>
        <v>0</v>
      </c>
      <c r="AT122" s="15">
        <f t="shared" si="50"/>
        <v>1160.3452400000001</v>
      </c>
      <c r="AU122" s="15">
        <f t="shared" si="51"/>
        <v>266.87940520000001</v>
      </c>
      <c r="AV122" s="15">
        <f t="shared" si="52"/>
        <v>1427.2246452000002</v>
      </c>
      <c r="AW122" s="15">
        <f t="shared" si="53"/>
        <v>1160.3452400000001</v>
      </c>
      <c r="AX122" s="15">
        <f t="shared" si="53"/>
        <v>266.87940520000001</v>
      </c>
      <c r="AY122" s="15">
        <f t="shared" si="53"/>
        <v>1427.2246452000002</v>
      </c>
      <c r="AZ122" s="84"/>
      <c r="BA122" s="84"/>
      <c r="BB122" s="84"/>
      <c r="BC122" s="84"/>
    </row>
    <row r="123" spans="1:55" s="2" customFormat="1" ht="12.75" customHeight="1" x14ac:dyDescent="0.25">
      <c r="A123" s="20">
        <f t="shared" si="54"/>
        <v>116</v>
      </c>
      <c r="B123" s="84"/>
      <c r="C123" s="20">
        <f t="shared" si="69"/>
        <v>6</v>
      </c>
      <c r="D123" s="21" t="s">
        <v>380</v>
      </c>
      <c r="E123" s="21" t="s">
        <v>165</v>
      </c>
      <c r="F123" s="21" t="s">
        <v>17</v>
      </c>
      <c r="G123" s="21" t="s">
        <v>166</v>
      </c>
      <c r="H123" s="21" t="s">
        <v>169</v>
      </c>
      <c r="I123" s="21" t="s">
        <v>692</v>
      </c>
      <c r="J123" s="21" t="s">
        <v>693</v>
      </c>
      <c r="K123" s="21" t="s">
        <v>694</v>
      </c>
      <c r="L123" s="21" t="s">
        <v>695</v>
      </c>
      <c r="M123" s="28" t="s">
        <v>475</v>
      </c>
      <c r="N123" s="40" t="s">
        <v>257</v>
      </c>
      <c r="O123" s="41">
        <v>3</v>
      </c>
      <c r="P123" s="37" t="s">
        <v>54</v>
      </c>
      <c r="Q123" s="41">
        <v>1287</v>
      </c>
      <c r="R123" s="41">
        <v>0</v>
      </c>
      <c r="S123" s="41">
        <v>0</v>
      </c>
      <c r="T123" s="54">
        <f t="shared" si="55"/>
        <v>1287</v>
      </c>
      <c r="U123" s="36">
        <v>1</v>
      </c>
      <c r="V123" s="9">
        <v>12</v>
      </c>
      <c r="W123" s="11" t="str">
        <f t="shared" si="56"/>
        <v>0,0000</v>
      </c>
      <c r="X123" s="12">
        <f t="shared" si="57"/>
        <v>0</v>
      </c>
      <c r="Y123" s="52">
        <v>3.8</v>
      </c>
      <c r="Z123" s="12">
        <f t="shared" si="38"/>
        <v>45.599999999999994</v>
      </c>
      <c r="AA123" s="52">
        <v>0.08</v>
      </c>
      <c r="AB123" s="12">
        <f t="shared" si="63"/>
        <v>2.88</v>
      </c>
      <c r="AC123" s="52">
        <v>4.6100000000000003</v>
      </c>
      <c r="AD123" s="12">
        <f t="shared" si="39"/>
        <v>165.96000000000004</v>
      </c>
      <c r="AE123" s="52">
        <v>0</v>
      </c>
      <c r="AF123" s="12">
        <f t="shared" si="40"/>
        <v>0</v>
      </c>
      <c r="AG123" s="53">
        <f t="shared" si="41"/>
        <v>1.58E-3</v>
      </c>
      <c r="AH123" s="12">
        <f t="shared" si="42"/>
        <v>2.0334599999999998</v>
      </c>
      <c r="AI123" s="53">
        <v>1.2999999999999999E-2</v>
      </c>
      <c r="AJ123" s="12">
        <f t="shared" si="43"/>
        <v>16.730999999999998</v>
      </c>
      <c r="AK123" s="53">
        <v>0.25090000000000001</v>
      </c>
      <c r="AL123" s="12">
        <f t="shared" si="44"/>
        <v>322.9083</v>
      </c>
      <c r="AM123" s="13"/>
      <c r="AN123" s="12">
        <f t="shared" si="45"/>
        <v>0</v>
      </c>
      <c r="AO123" s="13"/>
      <c r="AP123" s="12">
        <f t="shared" si="46"/>
        <v>0</v>
      </c>
      <c r="AQ123" s="15">
        <f t="shared" si="47"/>
        <v>0</v>
      </c>
      <c r="AR123" s="15">
        <f t="shared" si="48"/>
        <v>0</v>
      </c>
      <c r="AS123" s="15">
        <f t="shared" si="49"/>
        <v>0</v>
      </c>
      <c r="AT123" s="15">
        <f t="shared" si="50"/>
        <v>556.11275999999998</v>
      </c>
      <c r="AU123" s="15">
        <f t="shared" si="51"/>
        <v>127.9059348</v>
      </c>
      <c r="AV123" s="15">
        <f t="shared" si="52"/>
        <v>684.01869479999993</v>
      </c>
      <c r="AW123" s="15">
        <f t="shared" si="53"/>
        <v>556.11275999999998</v>
      </c>
      <c r="AX123" s="15">
        <f t="shared" si="53"/>
        <v>127.9059348</v>
      </c>
      <c r="AY123" s="15">
        <f t="shared" si="53"/>
        <v>684.01869479999993</v>
      </c>
      <c r="AZ123" s="84"/>
      <c r="BA123" s="84"/>
      <c r="BB123" s="84"/>
      <c r="BC123" s="84"/>
    </row>
    <row r="124" spans="1:55" s="2" customFormat="1" ht="12.75" customHeight="1" x14ac:dyDescent="0.25">
      <c r="A124" s="20">
        <f t="shared" si="54"/>
        <v>117</v>
      </c>
      <c r="B124" s="84"/>
      <c r="C124" s="20">
        <f t="shared" si="69"/>
        <v>7</v>
      </c>
      <c r="D124" s="21" t="s">
        <v>380</v>
      </c>
      <c r="E124" s="21" t="s">
        <v>165</v>
      </c>
      <c r="F124" s="21" t="s">
        <v>17</v>
      </c>
      <c r="G124" s="21" t="s">
        <v>166</v>
      </c>
      <c r="H124" s="21" t="s">
        <v>169</v>
      </c>
      <c r="I124" s="21" t="s">
        <v>692</v>
      </c>
      <c r="J124" s="21" t="s">
        <v>693</v>
      </c>
      <c r="K124" s="21" t="s">
        <v>694</v>
      </c>
      <c r="L124" s="21" t="s">
        <v>695</v>
      </c>
      <c r="M124" s="28" t="s">
        <v>495</v>
      </c>
      <c r="N124" s="40" t="s">
        <v>253</v>
      </c>
      <c r="O124" s="41">
        <v>26</v>
      </c>
      <c r="P124" s="37" t="s">
        <v>52</v>
      </c>
      <c r="Q124" s="41">
        <v>3373</v>
      </c>
      <c r="R124" s="41">
        <v>10078</v>
      </c>
      <c r="S124" s="41">
        <v>0</v>
      </c>
      <c r="T124" s="54">
        <f t="shared" si="55"/>
        <v>13451</v>
      </c>
      <c r="U124" s="36">
        <v>1</v>
      </c>
      <c r="V124" s="9">
        <v>12</v>
      </c>
      <c r="W124" s="11" t="str">
        <f t="shared" si="56"/>
        <v>0,0000</v>
      </c>
      <c r="X124" s="12">
        <f t="shared" si="57"/>
        <v>0</v>
      </c>
      <c r="Y124" s="52">
        <v>3.8</v>
      </c>
      <c r="Z124" s="12">
        <f t="shared" si="38"/>
        <v>45.599999999999994</v>
      </c>
      <c r="AA124" s="52">
        <v>0.08</v>
      </c>
      <c r="AB124" s="12">
        <f t="shared" si="63"/>
        <v>24.96</v>
      </c>
      <c r="AC124" s="52">
        <v>4.6100000000000003</v>
      </c>
      <c r="AD124" s="12">
        <f t="shared" si="39"/>
        <v>1438.3200000000002</v>
      </c>
      <c r="AE124" s="52">
        <v>0</v>
      </c>
      <c r="AF124" s="12">
        <f t="shared" si="40"/>
        <v>0</v>
      </c>
      <c r="AG124" s="53">
        <f t="shared" si="41"/>
        <v>1.58E-3</v>
      </c>
      <c r="AH124" s="12">
        <f t="shared" si="42"/>
        <v>21.252580000000002</v>
      </c>
      <c r="AI124" s="53">
        <v>1.2999999999999999E-2</v>
      </c>
      <c r="AJ124" s="12">
        <f t="shared" si="43"/>
        <v>174.863</v>
      </c>
      <c r="AK124" s="53">
        <v>0.31380000000000002</v>
      </c>
      <c r="AL124" s="12">
        <f t="shared" si="44"/>
        <v>1058.4474</v>
      </c>
      <c r="AM124" s="53">
        <v>9.6600000000000005E-2</v>
      </c>
      <c r="AN124" s="12">
        <f t="shared" si="45"/>
        <v>973.53480000000002</v>
      </c>
      <c r="AO124" s="13"/>
      <c r="AP124" s="12">
        <f t="shared" si="46"/>
        <v>0</v>
      </c>
      <c r="AQ124" s="15">
        <f t="shared" si="47"/>
        <v>0</v>
      </c>
      <c r="AR124" s="15">
        <f t="shared" si="48"/>
        <v>0</v>
      </c>
      <c r="AS124" s="15">
        <f t="shared" si="49"/>
        <v>0</v>
      </c>
      <c r="AT124" s="15">
        <f t="shared" si="50"/>
        <v>3736.9777799999997</v>
      </c>
      <c r="AU124" s="15">
        <f t="shared" si="51"/>
        <v>859.50488940000002</v>
      </c>
      <c r="AV124" s="15">
        <f t="shared" si="52"/>
        <v>4596.4826693999994</v>
      </c>
      <c r="AW124" s="15">
        <f t="shared" si="53"/>
        <v>3736.9777799999997</v>
      </c>
      <c r="AX124" s="15">
        <f t="shared" si="53"/>
        <v>859.50488940000002</v>
      </c>
      <c r="AY124" s="15">
        <f t="shared" si="53"/>
        <v>4596.4826693999994</v>
      </c>
      <c r="AZ124" s="84"/>
      <c r="BA124" s="84"/>
      <c r="BB124" s="84"/>
      <c r="BC124" s="84"/>
    </row>
    <row r="125" spans="1:55" s="2" customFormat="1" ht="12.75" customHeight="1" x14ac:dyDescent="0.25">
      <c r="A125" s="20">
        <f t="shared" si="54"/>
        <v>118</v>
      </c>
      <c r="B125" s="84"/>
      <c r="C125" s="20">
        <f t="shared" si="69"/>
        <v>8</v>
      </c>
      <c r="D125" s="21" t="s">
        <v>380</v>
      </c>
      <c r="E125" s="21" t="s">
        <v>165</v>
      </c>
      <c r="F125" s="21" t="s">
        <v>17</v>
      </c>
      <c r="G125" s="21" t="s">
        <v>166</v>
      </c>
      <c r="H125" s="21" t="s">
        <v>169</v>
      </c>
      <c r="I125" s="21" t="s">
        <v>692</v>
      </c>
      <c r="J125" s="21" t="s">
        <v>693</v>
      </c>
      <c r="K125" s="21" t="s">
        <v>694</v>
      </c>
      <c r="L125" s="21" t="s">
        <v>695</v>
      </c>
      <c r="M125" s="28" t="s">
        <v>696</v>
      </c>
      <c r="N125" s="40" t="s">
        <v>697</v>
      </c>
      <c r="O125" s="41">
        <v>3</v>
      </c>
      <c r="P125" s="37" t="s">
        <v>52</v>
      </c>
      <c r="Q125" s="41">
        <v>0</v>
      </c>
      <c r="R125" s="41">
        <v>0</v>
      </c>
      <c r="S125" s="41">
        <v>0</v>
      </c>
      <c r="T125" s="54">
        <f t="shared" si="55"/>
        <v>0</v>
      </c>
      <c r="U125" s="36">
        <v>1</v>
      </c>
      <c r="V125" s="9">
        <v>12</v>
      </c>
      <c r="W125" s="11" t="str">
        <f t="shared" si="56"/>
        <v>0,0000</v>
      </c>
      <c r="X125" s="12">
        <f t="shared" si="57"/>
        <v>0</v>
      </c>
      <c r="Y125" s="52">
        <v>3.8</v>
      </c>
      <c r="Z125" s="12">
        <f t="shared" si="38"/>
        <v>45.599999999999994</v>
      </c>
      <c r="AA125" s="52">
        <v>0.08</v>
      </c>
      <c r="AB125" s="12">
        <f t="shared" si="63"/>
        <v>2.88</v>
      </c>
      <c r="AC125" s="52">
        <v>4.6100000000000003</v>
      </c>
      <c r="AD125" s="12">
        <f t="shared" si="39"/>
        <v>165.96000000000004</v>
      </c>
      <c r="AE125" s="52">
        <v>0</v>
      </c>
      <c r="AF125" s="12">
        <f t="shared" si="40"/>
        <v>0</v>
      </c>
      <c r="AG125" s="53">
        <f t="shared" si="41"/>
        <v>1.58E-3</v>
      </c>
      <c r="AH125" s="12">
        <f t="shared" si="42"/>
        <v>0</v>
      </c>
      <c r="AI125" s="53">
        <v>1.2999999999999999E-2</v>
      </c>
      <c r="AJ125" s="12">
        <f t="shared" si="43"/>
        <v>0</v>
      </c>
      <c r="AK125" s="53">
        <v>0.31380000000000002</v>
      </c>
      <c r="AL125" s="12">
        <f t="shared" si="44"/>
        <v>0</v>
      </c>
      <c r="AM125" s="53">
        <v>9.6600000000000005E-2</v>
      </c>
      <c r="AN125" s="12">
        <f t="shared" si="45"/>
        <v>0</v>
      </c>
      <c r="AO125" s="13"/>
      <c r="AP125" s="12">
        <f t="shared" si="46"/>
        <v>0</v>
      </c>
      <c r="AQ125" s="15">
        <f t="shared" si="47"/>
        <v>0</v>
      </c>
      <c r="AR125" s="15">
        <f t="shared" si="48"/>
        <v>0</v>
      </c>
      <c r="AS125" s="15">
        <f t="shared" si="49"/>
        <v>0</v>
      </c>
      <c r="AT125" s="15">
        <f t="shared" si="50"/>
        <v>214.44000000000003</v>
      </c>
      <c r="AU125" s="15">
        <f t="shared" si="51"/>
        <v>49.321200000000012</v>
      </c>
      <c r="AV125" s="15">
        <f t="shared" si="52"/>
        <v>263.76120000000003</v>
      </c>
      <c r="AW125" s="15">
        <f t="shared" si="53"/>
        <v>214.44000000000003</v>
      </c>
      <c r="AX125" s="15">
        <f t="shared" si="53"/>
        <v>49.321200000000012</v>
      </c>
      <c r="AY125" s="15">
        <f t="shared" si="53"/>
        <v>263.76120000000003</v>
      </c>
      <c r="AZ125" s="84"/>
      <c r="BA125" s="84"/>
      <c r="BB125" s="84"/>
      <c r="BC125" s="84"/>
    </row>
    <row r="126" spans="1:55" s="2" customFormat="1" ht="12.75" customHeight="1" x14ac:dyDescent="0.25">
      <c r="A126" s="20">
        <f t="shared" si="54"/>
        <v>119</v>
      </c>
      <c r="B126" s="85"/>
      <c r="C126" s="20">
        <f t="shared" si="69"/>
        <v>9</v>
      </c>
      <c r="D126" s="21" t="s">
        <v>380</v>
      </c>
      <c r="E126" s="21" t="s">
        <v>165</v>
      </c>
      <c r="F126" s="21" t="s">
        <v>17</v>
      </c>
      <c r="G126" s="21" t="s">
        <v>166</v>
      </c>
      <c r="H126" s="21" t="s">
        <v>169</v>
      </c>
      <c r="I126" s="21" t="s">
        <v>692</v>
      </c>
      <c r="J126" s="21" t="s">
        <v>693</v>
      </c>
      <c r="K126" s="21" t="s">
        <v>694</v>
      </c>
      <c r="L126" s="21" t="s">
        <v>695</v>
      </c>
      <c r="M126" s="28" t="s">
        <v>698</v>
      </c>
      <c r="N126" s="40" t="s">
        <v>699</v>
      </c>
      <c r="O126" s="41">
        <v>40</v>
      </c>
      <c r="P126" s="37" t="s">
        <v>58</v>
      </c>
      <c r="Q126" s="41">
        <v>0</v>
      </c>
      <c r="R126" s="41">
        <v>0</v>
      </c>
      <c r="S126" s="41">
        <v>0</v>
      </c>
      <c r="T126" s="54">
        <f t="shared" si="55"/>
        <v>0</v>
      </c>
      <c r="U126" s="36">
        <v>1</v>
      </c>
      <c r="V126" s="9">
        <v>12</v>
      </c>
      <c r="W126" s="11" t="str">
        <f t="shared" si="56"/>
        <v>0,0000</v>
      </c>
      <c r="X126" s="12">
        <f t="shared" si="57"/>
        <v>0</v>
      </c>
      <c r="Y126" s="52">
        <v>5</v>
      </c>
      <c r="Z126" s="12">
        <f t="shared" si="38"/>
        <v>60</v>
      </c>
      <c r="AA126" s="52">
        <v>0.08</v>
      </c>
      <c r="AB126" s="12">
        <f t="shared" si="63"/>
        <v>38.4</v>
      </c>
      <c r="AC126" s="52">
        <v>20.059999999999999</v>
      </c>
      <c r="AD126" s="12">
        <f t="shared" si="39"/>
        <v>9628.7999999999993</v>
      </c>
      <c r="AE126" s="52">
        <v>0</v>
      </c>
      <c r="AF126" s="12">
        <f t="shared" si="40"/>
        <v>0</v>
      </c>
      <c r="AG126" s="53">
        <f t="shared" si="41"/>
        <v>1.58E-3</v>
      </c>
      <c r="AH126" s="12">
        <f t="shared" si="42"/>
        <v>0</v>
      </c>
      <c r="AI126" s="53">
        <v>1.2999999999999999E-2</v>
      </c>
      <c r="AJ126" s="12">
        <f t="shared" si="43"/>
        <v>0</v>
      </c>
      <c r="AK126" s="53">
        <v>0.21149999999999999</v>
      </c>
      <c r="AL126" s="12">
        <f t="shared" si="44"/>
        <v>0</v>
      </c>
      <c r="AM126" s="53">
        <v>0.14829999999999999</v>
      </c>
      <c r="AN126" s="12">
        <f t="shared" si="45"/>
        <v>0</v>
      </c>
      <c r="AO126" s="13"/>
      <c r="AP126" s="12">
        <f t="shared" si="46"/>
        <v>0</v>
      </c>
      <c r="AQ126" s="15">
        <f t="shared" si="47"/>
        <v>0</v>
      </c>
      <c r="AR126" s="15">
        <f t="shared" si="48"/>
        <v>0</v>
      </c>
      <c r="AS126" s="15">
        <f t="shared" si="49"/>
        <v>0</v>
      </c>
      <c r="AT126" s="15">
        <f t="shared" si="50"/>
        <v>9727.1999999999989</v>
      </c>
      <c r="AU126" s="15">
        <f t="shared" si="51"/>
        <v>2237.2559999999999</v>
      </c>
      <c r="AV126" s="15">
        <f t="shared" si="52"/>
        <v>11964.455999999998</v>
      </c>
      <c r="AW126" s="15">
        <f t="shared" si="53"/>
        <v>9727.1999999999989</v>
      </c>
      <c r="AX126" s="15">
        <f t="shared" si="53"/>
        <v>2237.2559999999999</v>
      </c>
      <c r="AY126" s="15">
        <f t="shared" si="53"/>
        <v>11964.455999999998</v>
      </c>
      <c r="AZ126" s="85"/>
      <c r="BA126" s="85"/>
      <c r="BB126" s="85"/>
      <c r="BC126" s="85"/>
    </row>
    <row r="127" spans="1:55" s="2" customFormat="1" ht="12.75" customHeight="1" x14ac:dyDescent="0.25">
      <c r="A127" s="20">
        <f t="shared" si="54"/>
        <v>120</v>
      </c>
      <c r="B127" s="83">
        <v>31</v>
      </c>
      <c r="C127" s="20">
        <v>1</v>
      </c>
      <c r="D127" s="21" t="s">
        <v>380</v>
      </c>
      <c r="E127" s="21" t="s">
        <v>165</v>
      </c>
      <c r="F127" s="21" t="s">
        <v>17</v>
      </c>
      <c r="G127" s="21" t="s">
        <v>166</v>
      </c>
      <c r="H127" s="21" t="s">
        <v>169</v>
      </c>
      <c r="I127" s="21" t="s">
        <v>700</v>
      </c>
      <c r="J127" s="21" t="s">
        <v>701</v>
      </c>
      <c r="K127" s="21" t="s">
        <v>702</v>
      </c>
      <c r="L127" s="23" t="s">
        <v>703</v>
      </c>
      <c r="M127" s="28" t="s">
        <v>444</v>
      </c>
      <c r="N127" s="40" t="s">
        <v>226</v>
      </c>
      <c r="O127" s="41">
        <v>2</v>
      </c>
      <c r="P127" s="37" t="s">
        <v>54</v>
      </c>
      <c r="Q127" s="41">
        <v>3312</v>
      </c>
      <c r="R127" s="41">
        <v>0</v>
      </c>
      <c r="S127" s="41">
        <v>0</v>
      </c>
      <c r="T127" s="54">
        <f t="shared" si="55"/>
        <v>3312</v>
      </c>
      <c r="U127" s="36">
        <v>1</v>
      </c>
      <c r="V127" s="9">
        <v>12</v>
      </c>
      <c r="W127" s="11" t="str">
        <f t="shared" si="56"/>
        <v>0,0000</v>
      </c>
      <c r="X127" s="12">
        <f t="shared" si="57"/>
        <v>0</v>
      </c>
      <c r="Y127" s="52">
        <v>3.8</v>
      </c>
      <c r="Z127" s="12">
        <f t="shared" si="38"/>
        <v>45.599999999999994</v>
      </c>
      <c r="AA127" s="52">
        <v>0.08</v>
      </c>
      <c r="AB127" s="12">
        <f t="shared" si="63"/>
        <v>1.92</v>
      </c>
      <c r="AC127" s="52">
        <v>4.6100000000000003</v>
      </c>
      <c r="AD127" s="12">
        <f t="shared" si="39"/>
        <v>110.64000000000001</v>
      </c>
      <c r="AE127" s="52">
        <v>0</v>
      </c>
      <c r="AF127" s="12">
        <f t="shared" si="40"/>
        <v>0</v>
      </c>
      <c r="AG127" s="53">
        <f t="shared" si="41"/>
        <v>1.58E-3</v>
      </c>
      <c r="AH127" s="12">
        <f t="shared" si="42"/>
        <v>5.2329600000000003</v>
      </c>
      <c r="AI127" s="53">
        <v>1.2999999999999999E-2</v>
      </c>
      <c r="AJ127" s="12">
        <f t="shared" si="43"/>
        <v>43.055999999999997</v>
      </c>
      <c r="AK127" s="53">
        <v>0.25090000000000001</v>
      </c>
      <c r="AL127" s="12">
        <f t="shared" si="44"/>
        <v>830.98080000000004</v>
      </c>
      <c r="AM127" s="13"/>
      <c r="AN127" s="12">
        <f t="shared" si="45"/>
        <v>0</v>
      </c>
      <c r="AO127" s="13"/>
      <c r="AP127" s="12">
        <f t="shared" si="46"/>
        <v>0</v>
      </c>
      <c r="AQ127" s="15">
        <f t="shared" si="47"/>
        <v>0</v>
      </c>
      <c r="AR127" s="15">
        <f t="shared" si="48"/>
        <v>0</v>
      </c>
      <c r="AS127" s="15">
        <f t="shared" si="49"/>
        <v>0</v>
      </c>
      <c r="AT127" s="15">
        <f t="shared" si="50"/>
        <v>1037.42976</v>
      </c>
      <c r="AU127" s="15">
        <f t="shared" si="51"/>
        <v>238.60884480000001</v>
      </c>
      <c r="AV127" s="15">
        <f t="shared" si="52"/>
        <v>1276.0386048</v>
      </c>
      <c r="AW127" s="15">
        <f t="shared" si="53"/>
        <v>1037.42976</v>
      </c>
      <c r="AX127" s="15">
        <f t="shared" si="53"/>
        <v>238.60884480000001</v>
      </c>
      <c r="AY127" s="15">
        <f t="shared" si="53"/>
        <v>1276.0386048</v>
      </c>
      <c r="AZ127" s="83">
        <v>31</v>
      </c>
      <c r="BA127" s="86">
        <f>SUM(AW127:AW143)</f>
        <v>33891.567859999996</v>
      </c>
      <c r="BB127" s="86">
        <f>BA127*0.23</f>
        <v>7795.0606077999992</v>
      </c>
      <c r="BC127" s="86">
        <f>SUM(BA127:BB143)</f>
        <v>41686.628467799994</v>
      </c>
    </row>
    <row r="128" spans="1:55" s="2" customFormat="1" ht="12.75" customHeight="1" x14ac:dyDescent="0.25">
      <c r="A128" s="20">
        <f t="shared" si="54"/>
        <v>121</v>
      </c>
      <c r="B128" s="84"/>
      <c r="C128" s="20">
        <f t="shared" ref="C128:C142" si="70">C127+1</f>
        <v>2</v>
      </c>
      <c r="D128" s="21" t="s">
        <v>380</v>
      </c>
      <c r="E128" s="21" t="s">
        <v>165</v>
      </c>
      <c r="F128" s="21" t="s">
        <v>17</v>
      </c>
      <c r="G128" s="21" t="s">
        <v>166</v>
      </c>
      <c r="H128" s="21" t="s">
        <v>169</v>
      </c>
      <c r="I128" s="21" t="s">
        <v>700</v>
      </c>
      <c r="J128" s="21" t="s">
        <v>701</v>
      </c>
      <c r="K128" s="21" t="s">
        <v>702</v>
      </c>
      <c r="L128" s="23" t="s">
        <v>703</v>
      </c>
      <c r="M128" s="28" t="s">
        <v>445</v>
      </c>
      <c r="N128" s="40" t="s">
        <v>227</v>
      </c>
      <c r="O128" s="41">
        <v>3</v>
      </c>
      <c r="P128" s="37" t="s">
        <v>54</v>
      </c>
      <c r="Q128" s="41">
        <v>9975</v>
      </c>
      <c r="R128" s="41">
        <v>0</v>
      </c>
      <c r="S128" s="41">
        <v>0</v>
      </c>
      <c r="T128" s="54">
        <f t="shared" si="55"/>
        <v>9975</v>
      </c>
      <c r="U128" s="36">
        <v>1</v>
      </c>
      <c r="V128" s="9">
        <v>12</v>
      </c>
      <c r="W128" s="11" t="str">
        <f t="shared" si="56"/>
        <v>0,0000</v>
      </c>
      <c r="X128" s="12">
        <f t="shared" si="57"/>
        <v>0</v>
      </c>
      <c r="Y128" s="52">
        <v>3.8</v>
      </c>
      <c r="Z128" s="12">
        <f t="shared" si="38"/>
        <v>45.599999999999994</v>
      </c>
      <c r="AA128" s="52">
        <v>0.08</v>
      </c>
      <c r="AB128" s="12">
        <f t="shared" si="63"/>
        <v>2.88</v>
      </c>
      <c r="AC128" s="52">
        <v>4.6100000000000003</v>
      </c>
      <c r="AD128" s="12">
        <f t="shared" si="39"/>
        <v>165.96000000000004</v>
      </c>
      <c r="AE128" s="52">
        <v>0</v>
      </c>
      <c r="AF128" s="12">
        <f t="shared" si="40"/>
        <v>0</v>
      </c>
      <c r="AG128" s="53">
        <f t="shared" si="41"/>
        <v>1.58E-3</v>
      </c>
      <c r="AH128" s="12">
        <f t="shared" si="42"/>
        <v>15.7605</v>
      </c>
      <c r="AI128" s="53">
        <v>1.2999999999999999E-2</v>
      </c>
      <c r="AJ128" s="12">
        <f t="shared" si="43"/>
        <v>129.67499999999998</v>
      </c>
      <c r="AK128" s="53">
        <v>0.25090000000000001</v>
      </c>
      <c r="AL128" s="12">
        <f t="shared" si="44"/>
        <v>2502.7275</v>
      </c>
      <c r="AM128" s="13"/>
      <c r="AN128" s="12">
        <f t="shared" si="45"/>
        <v>0</v>
      </c>
      <c r="AO128" s="13"/>
      <c r="AP128" s="12">
        <f t="shared" si="46"/>
        <v>0</v>
      </c>
      <c r="AQ128" s="15">
        <f t="shared" si="47"/>
        <v>0</v>
      </c>
      <c r="AR128" s="15">
        <f t="shared" si="48"/>
        <v>0</v>
      </c>
      <c r="AS128" s="15">
        <f t="shared" si="49"/>
        <v>0</v>
      </c>
      <c r="AT128" s="15">
        <f t="shared" si="50"/>
        <v>2862.6030000000001</v>
      </c>
      <c r="AU128" s="15">
        <f t="shared" si="51"/>
        <v>658.39868999999999</v>
      </c>
      <c r="AV128" s="15">
        <f t="shared" si="52"/>
        <v>3521.0016900000001</v>
      </c>
      <c r="AW128" s="15">
        <f t="shared" si="53"/>
        <v>2862.6030000000001</v>
      </c>
      <c r="AX128" s="15">
        <f t="shared" si="53"/>
        <v>658.39868999999999</v>
      </c>
      <c r="AY128" s="15">
        <f t="shared" si="53"/>
        <v>3521.0016900000001</v>
      </c>
      <c r="AZ128" s="84"/>
      <c r="BA128" s="87"/>
      <c r="BB128" s="87"/>
      <c r="BC128" s="87"/>
    </row>
    <row r="129" spans="1:55" s="2" customFormat="1" ht="12.75" customHeight="1" x14ac:dyDescent="0.25">
      <c r="A129" s="20">
        <f t="shared" si="54"/>
        <v>122</v>
      </c>
      <c r="B129" s="84"/>
      <c r="C129" s="20">
        <f t="shared" si="70"/>
        <v>3</v>
      </c>
      <c r="D129" s="21" t="s">
        <v>380</v>
      </c>
      <c r="E129" s="21" t="s">
        <v>165</v>
      </c>
      <c r="F129" s="21" t="s">
        <v>17</v>
      </c>
      <c r="G129" s="21" t="s">
        <v>166</v>
      </c>
      <c r="H129" s="21" t="s">
        <v>169</v>
      </c>
      <c r="I129" s="21" t="s">
        <v>700</v>
      </c>
      <c r="J129" s="21" t="s">
        <v>701</v>
      </c>
      <c r="K129" s="21" t="s">
        <v>702</v>
      </c>
      <c r="L129" s="23" t="s">
        <v>703</v>
      </c>
      <c r="M129" s="28" t="s">
        <v>462</v>
      </c>
      <c r="N129" s="40" t="s">
        <v>704</v>
      </c>
      <c r="O129" s="41">
        <v>2</v>
      </c>
      <c r="P129" s="37" t="s">
        <v>54</v>
      </c>
      <c r="Q129" s="41">
        <v>2364</v>
      </c>
      <c r="R129" s="41">
        <v>0</v>
      </c>
      <c r="S129" s="41">
        <v>0</v>
      </c>
      <c r="T129" s="54">
        <f t="shared" si="55"/>
        <v>2364</v>
      </c>
      <c r="U129" s="36">
        <v>1</v>
      </c>
      <c r="V129" s="9">
        <v>12</v>
      </c>
      <c r="W129" s="11" t="str">
        <f t="shared" si="56"/>
        <v>0,0000</v>
      </c>
      <c r="X129" s="12">
        <f t="shared" si="57"/>
        <v>0</v>
      </c>
      <c r="Y129" s="52">
        <v>3.8</v>
      </c>
      <c r="Z129" s="12">
        <f t="shared" si="38"/>
        <v>45.599999999999994</v>
      </c>
      <c r="AA129" s="52">
        <v>0.08</v>
      </c>
      <c r="AB129" s="12">
        <f t="shared" si="63"/>
        <v>1.92</v>
      </c>
      <c r="AC129" s="52">
        <v>4.6100000000000003</v>
      </c>
      <c r="AD129" s="12">
        <f t="shared" si="39"/>
        <v>110.64000000000001</v>
      </c>
      <c r="AE129" s="52">
        <v>0</v>
      </c>
      <c r="AF129" s="12">
        <f t="shared" si="40"/>
        <v>0</v>
      </c>
      <c r="AG129" s="53">
        <f t="shared" si="41"/>
        <v>1.58E-3</v>
      </c>
      <c r="AH129" s="12">
        <f t="shared" si="42"/>
        <v>3.7351200000000002</v>
      </c>
      <c r="AI129" s="53">
        <v>1.2999999999999999E-2</v>
      </c>
      <c r="AJ129" s="12">
        <f t="shared" si="43"/>
        <v>30.731999999999999</v>
      </c>
      <c r="AK129" s="53">
        <v>0.25090000000000001</v>
      </c>
      <c r="AL129" s="12">
        <f t="shared" si="44"/>
        <v>593.12760000000003</v>
      </c>
      <c r="AM129" s="13"/>
      <c r="AN129" s="12">
        <f t="shared" si="45"/>
        <v>0</v>
      </c>
      <c r="AO129" s="13"/>
      <c r="AP129" s="12">
        <f t="shared" si="46"/>
        <v>0</v>
      </c>
      <c r="AQ129" s="15">
        <f t="shared" si="47"/>
        <v>0</v>
      </c>
      <c r="AR129" s="15">
        <f t="shared" si="48"/>
        <v>0</v>
      </c>
      <c r="AS129" s="15">
        <f t="shared" si="49"/>
        <v>0</v>
      </c>
      <c r="AT129" s="15">
        <f t="shared" si="50"/>
        <v>785.75472000000002</v>
      </c>
      <c r="AU129" s="15">
        <f t="shared" si="51"/>
        <v>180.72358560000001</v>
      </c>
      <c r="AV129" s="15">
        <f t="shared" si="52"/>
        <v>966.4783056</v>
      </c>
      <c r="AW129" s="15">
        <f t="shared" si="53"/>
        <v>785.75472000000002</v>
      </c>
      <c r="AX129" s="15">
        <f t="shared" si="53"/>
        <v>180.72358560000001</v>
      </c>
      <c r="AY129" s="15">
        <f t="shared" si="53"/>
        <v>966.4783056</v>
      </c>
      <c r="AZ129" s="84"/>
      <c r="BA129" s="87"/>
      <c r="BB129" s="87"/>
      <c r="BC129" s="87"/>
    </row>
    <row r="130" spans="1:55" s="2" customFormat="1" ht="12.75" customHeight="1" x14ac:dyDescent="0.25">
      <c r="A130" s="20">
        <f t="shared" si="54"/>
        <v>123</v>
      </c>
      <c r="B130" s="84"/>
      <c r="C130" s="20">
        <f t="shared" si="70"/>
        <v>4</v>
      </c>
      <c r="D130" s="21" t="s">
        <v>380</v>
      </c>
      <c r="E130" s="21" t="s">
        <v>165</v>
      </c>
      <c r="F130" s="21" t="s">
        <v>17</v>
      </c>
      <c r="G130" s="21" t="s">
        <v>166</v>
      </c>
      <c r="H130" s="21" t="s">
        <v>169</v>
      </c>
      <c r="I130" s="21" t="s">
        <v>700</v>
      </c>
      <c r="J130" s="21" t="s">
        <v>701</v>
      </c>
      <c r="K130" s="21" t="s">
        <v>702</v>
      </c>
      <c r="L130" s="23" t="s">
        <v>703</v>
      </c>
      <c r="M130" s="28" t="s">
        <v>463</v>
      </c>
      <c r="N130" s="40" t="s">
        <v>705</v>
      </c>
      <c r="O130" s="41">
        <v>2</v>
      </c>
      <c r="P130" s="37" t="s">
        <v>54</v>
      </c>
      <c r="Q130" s="41">
        <v>3417</v>
      </c>
      <c r="R130" s="41">
        <v>0</v>
      </c>
      <c r="S130" s="41">
        <v>0</v>
      </c>
      <c r="T130" s="54">
        <f t="shared" si="55"/>
        <v>3417</v>
      </c>
      <c r="U130" s="36">
        <v>1</v>
      </c>
      <c r="V130" s="9">
        <v>12</v>
      </c>
      <c r="W130" s="11" t="str">
        <f t="shared" si="56"/>
        <v>0,0000</v>
      </c>
      <c r="X130" s="12">
        <f t="shared" si="57"/>
        <v>0</v>
      </c>
      <c r="Y130" s="52">
        <v>3.8</v>
      </c>
      <c r="Z130" s="12">
        <f t="shared" si="38"/>
        <v>45.599999999999994</v>
      </c>
      <c r="AA130" s="52">
        <v>0.08</v>
      </c>
      <c r="AB130" s="12">
        <f t="shared" si="63"/>
        <v>1.92</v>
      </c>
      <c r="AC130" s="52">
        <v>4.6100000000000003</v>
      </c>
      <c r="AD130" s="12">
        <f t="shared" si="39"/>
        <v>110.64000000000001</v>
      </c>
      <c r="AE130" s="52">
        <v>0</v>
      </c>
      <c r="AF130" s="12">
        <f t="shared" si="40"/>
        <v>0</v>
      </c>
      <c r="AG130" s="53">
        <f t="shared" si="41"/>
        <v>1.58E-3</v>
      </c>
      <c r="AH130" s="12">
        <f t="shared" si="42"/>
        <v>5.39886</v>
      </c>
      <c r="AI130" s="53">
        <v>1.2999999999999999E-2</v>
      </c>
      <c r="AJ130" s="12">
        <f t="shared" si="43"/>
        <v>44.420999999999999</v>
      </c>
      <c r="AK130" s="53">
        <v>0.25090000000000001</v>
      </c>
      <c r="AL130" s="12">
        <f t="shared" si="44"/>
        <v>857.32530000000008</v>
      </c>
      <c r="AM130" s="13"/>
      <c r="AN130" s="12">
        <f t="shared" si="45"/>
        <v>0</v>
      </c>
      <c r="AO130" s="13"/>
      <c r="AP130" s="12">
        <f t="shared" si="46"/>
        <v>0</v>
      </c>
      <c r="AQ130" s="15">
        <f t="shared" si="47"/>
        <v>0</v>
      </c>
      <c r="AR130" s="15">
        <f t="shared" si="48"/>
        <v>0</v>
      </c>
      <c r="AS130" s="15">
        <f t="shared" si="49"/>
        <v>0</v>
      </c>
      <c r="AT130" s="15">
        <f t="shared" si="50"/>
        <v>1065.3051600000001</v>
      </c>
      <c r="AU130" s="15">
        <f t="shared" si="51"/>
        <v>245.02018680000003</v>
      </c>
      <c r="AV130" s="15">
        <f t="shared" si="52"/>
        <v>1310.3253468000003</v>
      </c>
      <c r="AW130" s="15">
        <f t="shared" si="53"/>
        <v>1065.3051600000001</v>
      </c>
      <c r="AX130" s="15">
        <f t="shared" si="53"/>
        <v>245.02018680000003</v>
      </c>
      <c r="AY130" s="15">
        <f t="shared" si="53"/>
        <v>1310.3253468000003</v>
      </c>
      <c r="AZ130" s="84"/>
      <c r="BA130" s="87"/>
      <c r="BB130" s="87"/>
      <c r="BC130" s="87"/>
    </row>
    <row r="131" spans="1:55" s="2" customFormat="1" ht="12.75" customHeight="1" x14ac:dyDescent="0.25">
      <c r="A131" s="20">
        <f t="shared" si="54"/>
        <v>124</v>
      </c>
      <c r="B131" s="84"/>
      <c r="C131" s="20">
        <f t="shared" si="70"/>
        <v>5</v>
      </c>
      <c r="D131" s="21" t="s">
        <v>380</v>
      </c>
      <c r="E131" s="21" t="s">
        <v>165</v>
      </c>
      <c r="F131" s="21" t="s">
        <v>17</v>
      </c>
      <c r="G131" s="21" t="s">
        <v>166</v>
      </c>
      <c r="H131" s="21" t="s">
        <v>169</v>
      </c>
      <c r="I131" s="21" t="s">
        <v>700</v>
      </c>
      <c r="J131" s="21" t="s">
        <v>701</v>
      </c>
      <c r="K131" s="21" t="s">
        <v>702</v>
      </c>
      <c r="L131" s="23" t="s">
        <v>703</v>
      </c>
      <c r="M131" s="28" t="s">
        <v>464</v>
      </c>
      <c r="N131" s="40" t="s">
        <v>247</v>
      </c>
      <c r="O131" s="41">
        <v>1.5</v>
      </c>
      <c r="P131" s="37" t="s">
        <v>54</v>
      </c>
      <c r="Q131" s="41">
        <v>559</v>
      </c>
      <c r="R131" s="41">
        <v>0</v>
      </c>
      <c r="S131" s="41">
        <v>0</v>
      </c>
      <c r="T131" s="54">
        <f t="shared" si="55"/>
        <v>559</v>
      </c>
      <c r="U131" s="36">
        <v>1</v>
      </c>
      <c r="V131" s="9">
        <v>12</v>
      </c>
      <c r="W131" s="11" t="str">
        <f t="shared" si="56"/>
        <v>0,0000</v>
      </c>
      <c r="X131" s="12">
        <f t="shared" si="57"/>
        <v>0</v>
      </c>
      <c r="Y131" s="52">
        <v>3.8</v>
      </c>
      <c r="Z131" s="12">
        <f t="shared" si="38"/>
        <v>45.599999999999994</v>
      </c>
      <c r="AA131" s="52">
        <v>0.08</v>
      </c>
      <c r="AB131" s="12">
        <f t="shared" si="63"/>
        <v>1.44</v>
      </c>
      <c r="AC131" s="52">
        <v>4.6100000000000003</v>
      </c>
      <c r="AD131" s="12">
        <f t="shared" si="39"/>
        <v>82.980000000000018</v>
      </c>
      <c r="AE131" s="52">
        <v>0</v>
      </c>
      <c r="AF131" s="12">
        <f t="shared" si="40"/>
        <v>0</v>
      </c>
      <c r="AG131" s="53">
        <f t="shared" si="41"/>
        <v>1.58E-3</v>
      </c>
      <c r="AH131" s="12">
        <f t="shared" si="42"/>
        <v>0.88322000000000001</v>
      </c>
      <c r="AI131" s="53">
        <v>1.2999999999999999E-2</v>
      </c>
      <c r="AJ131" s="12">
        <f t="shared" si="43"/>
        <v>7.2669999999999995</v>
      </c>
      <c r="AK131" s="53">
        <v>0.25090000000000001</v>
      </c>
      <c r="AL131" s="12">
        <f t="shared" si="44"/>
        <v>140.25310000000002</v>
      </c>
      <c r="AM131" s="13"/>
      <c r="AN131" s="12">
        <f t="shared" si="45"/>
        <v>0</v>
      </c>
      <c r="AO131" s="13"/>
      <c r="AP131" s="12">
        <f t="shared" si="46"/>
        <v>0</v>
      </c>
      <c r="AQ131" s="15">
        <f t="shared" si="47"/>
        <v>0</v>
      </c>
      <c r="AR131" s="15">
        <f t="shared" si="48"/>
        <v>0</v>
      </c>
      <c r="AS131" s="15">
        <f t="shared" si="49"/>
        <v>0</v>
      </c>
      <c r="AT131" s="15">
        <f t="shared" si="50"/>
        <v>278.42331999999999</v>
      </c>
      <c r="AU131" s="15">
        <f t="shared" si="51"/>
        <v>64.037363600000006</v>
      </c>
      <c r="AV131" s="15">
        <f t="shared" si="52"/>
        <v>342.46068359999998</v>
      </c>
      <c r="AW131" s="15">
        <f t="shared" si="53"/>
        <v>278.42331999999999</v>
      </c>
      <c r="AX131" s="15">
        <f t="shared" si="53"/>
        <v>64.037363600000006</v>
      </c>
      <c r="AY131" s="15">
        <f t="shared" si="53"/>
        <v>342.46068359999998</v>
      </c>
      <c r="AZ131" s="84"/>
      <c r="BA131" s="87"/>
      <c r="BB131" s="87"/>
      <c r="BC131" s="87"/>
    </row>
    <row r="132" spans="1:55" s="2" customFormat="1" ht="12.75" customHeight="1" x14ac:dyDescent="0.25">
      <c r="A132" s="20">
        <f t="shared" si="54"/>
        <v>125</v>
      </c>
      <c r="B132" s="84"/>
      <c r="C132" s="20">
        <f t="shared" si="70"/>
        <v>6</v>
      </c>
      <c r="D132" s="21" t="s">
        <v>380</v>
      </c>
      <c r="E132" s="21" t="s">
        <v>165</v>
      </c>
      <c r="F132" s="21" t="s">
        <v>17</v>
      </c>
      <c r="G132" s="21" t="s">
        <v>166</v>
      </c>
      <c r="H132" s="21" t="s">
        <v>169</v>
      </c>
      <c r="I132" s="21" t="s">
        <v>700</v>
      </c>
      <c r="J132" s="21" t="s">
        <v>701</v>
      </c>
      <c r="K132" s="21" t="s">
        <v>702</v>
      </c>
      <c r="L132" s="23" t="s">
        <v>703</v>
      </c>
      <c r="M132" s="28" t="s">
        <v>465</v>
      </c>
      <c r="N132" s="40" t="s">
        <v>706</v>
      </c>
      <c r="O132" s="41">
        <v>1.5</v>
      </c>
      <c r="P132" s="37" t="s">
        <v>54</v>
      </c>
      <c r="Q132" s="41">
        <v>3021</v>
      </c>
      <c r="R132" s="41">
        <v>0</v>
      </c>
      <c r="S132" s="41">
        <v>0</v>
      </c>
      <c r="T132" s="54">
        <f t="shared" si="55"/>
        <v>3021</v>
      </c>
      <c r="U132" s="36">
        <v>1</v>
      </c>
      <c r="V132" s="9">
        <v>12</v>
      </c>
      <c r="W132" s="11" t="str">
        <f t="shared" si="56"/>
        <v>0,0000</v>
      </c>
      <c r="X132" s="12">
        <f t="shared" si="57"/>
        <v>0</v>
      </c>
      <c r="Y132" s="52">
        <v>3.8</v>
      </c>
      <c r="Z132" s="12">
        <f t="shared" si="38"/>
        <v>45.599999999999994</v>
      </c>
      <c r="AA132" s="52">
        <v>0.08</v>
      </c>
      <c r="AB132" s="12">
        <f t="shared" si="63"/>
        <v>1.44</v>
      </c>
      <c r="AC132" s="52">
        <v>4.6100000000000003</v>
      </c>
      <c r="AD132" s="12">
        <f t="shared" si="39"/>
        <v>82.980000000000018</v>
      </c>
      <c r="AE132" s="52">
        <v>0</v>
      </c>
      <c r="AF132" s="12">
        <f t="shared" si="40"/>
        <v>0</v>
      </c>
      <c r="AG132" s="53">
        <f t="shared" si="41"/>
        <v>1.58E-3</v>
      </c>
      <c r="AH132" s="12">
        <f t="shared" si="42"/>
        <v>4.77318</v>
      </c>
      <c r="AI132" s="53">
        <v>1.2999999999999999E-2</v>
      </c>
      <c r="AJ132" s="12">
        <f t="shared" si="43"/>
        <v>39.272999999999996</v>
      </c>
      <c r="AK132" s="53">
        <v>0.25090000000000001</v>
      </c>
      <c r="AL132" s="12">
        <f t="shared" si="44"/>
        <v>757.96890000000008</v>
      </c>
      <c r="AM132" s="13"/>
      <c r="AN132" s="12">
        <f t="shared" si="45"/>
        <v>0</v>
      </c>
      <c r="AO132" s="13"/>
      <c r="AP132" s="12">
        <f t="shared" si="46"/>
        <v>0</v>
      </c>
      <c r="AQ132" s="15">
        <f t="shared" si="47"/>
        <v>0</v>
      </c>
      <c r="AR132" s="15">
        <f t="shared" si="48"/>
        <v>0</v>
      </c>
      <c r="AS132" s="15">
        <f t="shared" si="49"/>
        <v>0</v>
      </c>
      <c r="AT132" s="15">
        <f t="shared" si="50"/>
        <v>932.03508000000022</v>
      </c>
      <c r="AU132" s="15">
        <f t="shared" si="51"/>
        <v>214.36806840000006</v>
      </c>
      <c r="AV132" s="15">
        <f t="shared" si="52"/>
        <v>1146.4031484000002</v>
      </c>
      <c r="AW132" s="15">
        <f t="shared" si="53"/>
        <v>932.03508000000022</v>
      </c>
      <c r="AX132" s="15">
        <f t="shared" si="53"/>
        <v>214.36806840000006</v>
      </c>
      <c r="AY132" s="15">
        <f t="shared" si="53"/>
        <v>1146.4031484000002</v>
      </c>
      <c r="AZ132" s="84"/>
      <c r="BA132" s="87"/>
      <c r="BB132" s="87"/>
      <c r="BC132" s="87"/>
    </row>
    <row r="133" spans="1:55" s="2" customFormat="1" ht="12.75" customHeight="1" x14ac:dyDescent="0.25">
      <c r="A133" s="20">
        <f t="shared" si="54"/>
        <v>126</v>
      </c>
      <c r="B133" s="84"/>
      <c r="C133" s="20">
        <f t="shared" si="70"/>
        <v>7</v>
      </c>
      <c r="D133" s="21" t="s">
        <v>380</v>
      </c>
      <c r="E133" s="21" t="s">
        <v>165</v>
      </c>
      <c r="F133" s="21" t="s">
        <v>17</v>
      </c>
      <c r="G133" s="21" t="s">
        <v>166</v>
      </c>
      <c r="H133" s="21" t="s">
        <v>169</v>
      </c>
      <c r="I133" s="21" t="s">
        <v>700</v>
      </c>
      <c r="J133" s="21" t="s">
        <v>701</v>
      </c>
      <c r="K133" s="21" t="s">
        <v>702</v>
      </c>
      <c r="L133" s="23" t="s">
        <v>703</v>
      </c>
      <c r="M133" s="28" t="s">
        <v>466</v>
      </c>
      <c r="N133" s="40" t="s">
        <v>248</v>
      </c>
      <c r="O133" s="41">
        <v>1</v>
      </c>
      <c r="P133" s="37" t="s">
        <v>54</v>
      </c>
      <c r="Q133" s="41">
        <v>2156</v>
      </c>
      <c r="R133" s="41">
        <v>0</v>
      </c>
      <c r="S133" s="41">
        <v>0</v>
      </c>
      <c r="T133" s="54">
        <f t="shared" si="55"/>
        <v>2156</v>
      </c>
      <c r="U133" s="36">
        <v>1</v>
      </c>
      <c r="V133" s="9">
        <v>12</v>
      </c>
      <c r="W133" s="11" t="str">
        <f t="shared" si="56"/>
        <v>0,0000</v>
      </c>
      <c r="X133" s="12">
        <f t="shared" si="57"/>
        <v>0</v>
      </c>
      <c r="Y133" s="52">
        <v>3.8</v>
      </c>
      <c r="Z133" s="12">
        <f t="shared" si="38"/>
        <v>45.599999999999994</v>
      </c>
      <c r="AA133" s="52">
        <v>0.08</v>
      </c>
      <c r="AB133" s="12">
        <f t="shared" si="63"/>
        <v>0.96</v>
      </c>
      <c r="AC133" s="52">
        <v>4.6100000000000003</v>
      </c>
      <c r="AD133" s="12">
        <f t="shared" si="39"/>
        <v>55.320000000000007</v>
      </c>
      <c r="AE133" s="52">
        <v>0</v>
      </c>
      <c r="AF133" s="12">
        <f t="shared" si="40"/>
        <v>0</v>
      </c>
      <c r="AG133" s="53">
        <f t="shared" si="41"/>
        <v>1.58E-3</v>
      </c>
      <c r="AH133" s="12">
        <f t="shared" si="42"/>
        <v>3.4064800000000002</v>
      </c>
      <c r="AI133" s="53">
        <v>1.2999999999999999E-2</v>
      </c>
      <c r="AJ133" s="12">
        <f t="shared" si="43"/>
        <v>28.027999999999999</v>
      </c>
      <c r="AK133" s="53">
        <v>0.25090000000000001</v>
      </c>
      <c r="AL133" s="12">
        <f t="shared" si="44"/>
        <v>540.94040000000007</v>
      </c>
      <c r="AM133" s="13"/>
      <c r="AN133" s="12">
        <f t="shared" si="45"/>
        <v>0</v>
      </c>
      <c r="AO133" s="13"/>
      <c r="AP133" s="12">
        <f t="shared" si="46"/>
        <v>0</v>
      </c>
      <c r="AQ133" s="15">
        <f t="shared" si="47"/>
        <v>0</v>
      </c>
      <c r="AR133" s="15">
        <f t="shared" si="48"/>
        <v>0</v>
      </c>
      <c r="AS133" s="15">
        <f t="shared" si="49"/>
        <v>0</v>
      </c>
      <c r="AT133" s="15">
        <f t="shared" si="50"/>
        <v>674.25488000000018</v>
      </c>
      <c r="AU133" s="15">
        <f t="shared" si="51"/>
        <v>155.07862240000006</v>
      </c>
      <c r="AV133" s="15">
        <f t="shared" si="52"/>
        <v>829.33350240000027</v>
      </c>
      <c r="AW133" s="15">
        <f t="shared" si="53"/>
        <v>674.25488000000018</v>
      </c>
      <c r="AX133" s="15">
        <f t="shared" si="53"/>
        <v>155.07862240000006</v>
      </c>
      <c r="AY133" s="15">
        <f t="shared" si="53"/>
        <v>829.33350240000027</v>
      </c>
      <c r="AZ133" s="84"/>
      <c r="BA133" s="87"/>
      <c r="BB133" s="87"/>
      <c r="BC133" s="87"/>
    </row>
    <row r="134" spans="1:55" s="2" customFormat="1" ht="12.75" customHeight="1" x14ac:dyDescent="0.25">
      <c r="A134" s="20">
        <f t="shared" si="54"/>
        <v>127</v>
      </c>
      <c r="B134" s="84"/>
      <c r="C134" s="20">
        <f t="shared" si="70"/>
        <v>8</v>
      </c>
      <c r="D134" s="21" t="s">
        <v>380</v>
      </c>
      <c r="E134" s="21" t="s">
        <v>165</v>
      </c>
      <c r="F134" s="21" t="s">
        <v>17</v>
      </c>
      <c r="G134" s="21" t="s">
        <v>166</v>
      </c>
      <c r="H134" s="21" t="s">
        <v>169</v>
      </c>
      <c r="I134" s="21" t="s">
        <v>700</v>
      </c>
      <c r="J134" s="21" t="s">
        <v>701</v>
      </c>
      <c r="K134" s="21" t="s">
        <v>702</v>
      </c>
      <c r="L134" s="23" t="s">
        <v>703</v>
      </c>
      <c r="M134" s="28" t="s">
        <v>467</v>
      </c>
      <c r="N134" s="40" t="s">
        <v>707</v>
      </c>
      <c r="O134" s="41">
        <v>2</v>
      </c>
      <c r="P134" s="37" t="s">
        <v>54</v>
      </c>
      <c r="Q134" s="41">
        <v>1888</v>
      </c>
      <c r="R134" s="41">
        <v>0</v>
      </c>
      <c r="S134" s="41">
        <v>0</v>
      </c>
      <c r="T134" s="54">
        <f t="shared" si="55"/>
        <v>1888</v>
      </c>
      <c r="U134" s="36">
        <v>1</v>
      </c>
      <c r="V134" s="9">
        <v>12</v>
      </c>
      <c r="W134" s="11" t="str">
        <f t="shared" si="56"/>
        <v>0,0000</v>
      </c>
      <c r="X134" s="12">
        <f t="shared" si="57"/>
        <v>0</v>
      </c>
      <c r="Y134" s="52">
        <v>3.8</v>
      </c>
      <c r="Z134" s="12">
        <f t="shared" si="38"/>
        <v>45.599999999999994</v>
      </c>
      <c r="AA134" s="52">
        <v>0.08</v>
      </c>
      <c r="AB134" s="12">
        <f t="shared" si="63"/>
        <v>1.92</v>
      </c>
      <c r="AC134" s="52">
        <v>4.6100000000000003</v>
      </c>
      <c r="AD134" s="12">
        <f t="shared" si="39"/>
        <v>110.64000000000001</v>
      </c>
      <c r="AE134" s="52">
        <v>0</v>
      </c>
      <c r="AF134" s="12">
        <f t="shared" si="40"/>
        <v>0</v>
      </c>
      <c r="AG134" s="53">
        <f t="shared" si="41"/>
        <v>1.58E-3</v>
      </c>
      <c r="AH134" s="12">
        <f t="shared" si="42"/>
        <v>2.9830399999999999</v>
      </c>
      <c r="AI134" s="53">
        <v>1.2999999999999999E-2</v>
      </c>
      <c r="AJ134" s="12">
        <f t="shared" si="43"/>
        <v>24.544</v>
      </c>
      <c r="AK134" s="53">
        <v>0.25090000000000001</v>
      </c>
      <c r="AL134" s="12">
        <f t="shared" si="44"/>
        <v>473.69920000000002</v>
      </c>
      <c r="AM134" s="13"/>
      <c r="AN134" s="12">
        <f t="shared" si="45"/>
        <v>0</v>
      </c>
      <c r="AO134" s="13"/>
      <c r="AP134" s="12">
        <f t="shared" si="46"/>
        <v>0</v>
      </c>
      <c r="AQ134" s="15">
        <f t="shared" si="47"/>
        <v>0</v>
      </c>
      <c r="AR134" s="15">
        <f t="shared" si="48"/>
        <v>0</v>
      </c>
      <c r="AS134" s="15">
        <f t="shared" si="49"/>
        <v>0</v>
      </c>
      <c r="AT134" s="15">
        <f t="shared" si="50"/>
        <v>659.38624000000004</v>
      </c>
      <c r="AU134" s="15">
        <f t="shared" si="51"/>
        <v>151.65883520000003</v>
      </c>
      <c r="AV134" s="15">
        <f t="shared" si="52"/>
        <v>811.04507520000004</v>
      </c>
      <c r="AW134" s="15">
        <f t="shared" si="53"/>
        <v>659.38624000000004</v>
      </c>
      <c r="AX134" s="15">
        <f t="shared" si="53"/>
        <v>151.65883520000003</v>
      </c>
      <c r="AY134" s="15">
        <f t="shared" si="53"/>
        <v>811.04507520000004</v>
      </c>
      <c r="AZ134" s="84"/>
      <c r="BA134" s="87"/>
      <c r="BB134" s="87"/>
      <c r="BC134" s="87"/>
    </row>
    <row r="135" spans="1:55" s="2" customFormat="1" ht="12.75" customHeight="1" x14ac:dyDescent="0.25">
      <c r="A135" s="20">
        <f t="shared" si="54"/>
        <v>128</v>
      </c>
      <c r="B135" s="84"/>
      <c r="C135" s="20">
        <f t="shared" si="70"/>
        <v>9</v>
      </c>
      <c r="D135" s="21" t="s">
        <v>380</v>
      </c>
      <c r="E135" s="21" t="s">
        <v>165</v>
      </c>
      <c r="F135" s="21" t="s">
        <v>17</v>
      </c>
      <c r="G135" s="21" t="s">
        <v>166</v>
      </c>
      <c r="H135" s="21" t="s">
        <v>169</v>
      </c>
      <c r="I135" s="21" t="s">
        <v>700</v>
      </c>
      <c r="J135" s="21" t="s">
        <v>701</v>
      </c>
      <c r="K135" s="21" t="s">
        <v>702</v>
      </c>
      <c r="L135" s="23" t="s">
        <v>703</v>
      </c>
      <c r="M135" s="28" t="s">
        <v>468</v>
      </c>
      <c r="N135" s="40" t="s">
        <v>708</v>
      </c>
      <c r="O135" s="41">
        <v>35</v>
      </c>
      <c r="P135" s="37" t="s">
        <v>54</v>
      </c>
      <c r="Q135" s="41">
        <v>1662</v>
      </c>
      <c r="R135" s="41">
        <v>0</v>
      </c>
      <c r="S135" s="41">
        <v>0</v>
      </c>
      <c r="T135" s="54">
        <f t="shared" si="55"/>
        <v>1662</v>
      </c>
      <c r="U135" s="36">
        <v>1</v>
      </c>
      <c r="V135" s="9">
        <v>12</v>
      </c>
      <c r="W135" s="11" t="str">
        <f t="shared" si="56"/>
        <v>0,0000</v>
      </c>
      <c r="X135" s="12">
        <f t="shared" si="57"/>
        <v>0</v>
      </c>
      <c r="Y135" s="52">
        <v>3.8</v>
      </c>
      <c r="Z135" s="12">
        <f t="shared" si="38"/>
        <v>45.599999999999994</v>
      </c>
      <c r="AA135" s="52">
        <v>0.08</v>
      </c>
      <c r="AB135" s="12">
        <f t="shared" si="63"/>
        <v>33.6</v>
      </c>
      <c r="AC135" s="52">
        <v>4.6100000000000003</v>
      </c>
      <c r="AD135" s="12">
        <f t="shared" si="39"/>
        <v>1936.2000000000003</v>
      </c>
      <c r="AE135" s="52">
        <v>0</v>
      </c>
      <c r="AF135" s="12">
        <f t="shared" si="40"/>
        <v>0</v>
      </c>
      <c r="AG135" s="53">
        <f t="shared" si="41"/>
        <v>1.58E-3</v>
      </c>
      <c r="AH135" s="12">
        <f t="shared" si="42"/>
        <v>2.6259600000000001</v>
      </c>
      <c r="AI135" s="53">
        <v>1.2999999999999999E-2</v>
      </c>
      <c r="AJ135" s="12">
        <f t="shared" si="43"/>
        <v>21.605999999999998</v>
      </c>
      <c r="AK135" s="53">
        <v>0.25090000000000001</v>
      </c>
      <c r="AL135" s="12">
        <f t="shared" si="44"/>
        <v>416.99580000000003</v>
      </c>
      <c r="AM135" s="13"/>
      <c r="AN135" s="12">
        <f t="shared" si="45"/>
        <v>0</v>
      </c>
      <c r="AO135" s="13"/>
      <c r="AP135" s="12">
        <f t="shared" si="46"/>
        <v>0</v>
      </c>
      <c r="AQ135" s="15">
        <f t="shared" si="47"/>
        <v>0</v>
      </c>
      <c r="AR135" s="15">
        <f t="shared" si="48"/>
        <v>0</v>
      </c>
      <c r="AS135" s="15">
        <f t="shared" si="49"/>
        <v>0</v>
      </c>
      <c r="AT135" s="15">
        <f t="shared" si="50"/>
        <v>2456.6277600000003</v>
      </c>
      <c r="AU135" s="15">
        <f t="shared" si="51"/>
        <v>565.02438480000012</v>
      </c>
      <c r="AV135" s="15">
        <f t="shared" si="52"/>
        <v>3021.6521448000003</v>
      </c>
      <c r="AW135" s="15">
        <f t="shared" si="53"/>
        <v>2456.6277600000003</v>
      </c>
      <c r="AX135" s="15">
        <f t="shared" si="53"/>
        <v>565.02438480000012</v>
      </c>
      <c r="AY135" s="15">
        <f t="shared" si="53"/>
        <v>3021.6521448000003</v>
      </c>
      <c r="AZ135" s="84"/>
      <c r="BA135" s="87"/>
      <c r="BB135" s="87"/>
      <c r="BC135" s="87"/>
    </row>
    <row r="136" spans="1:55" s="2" customFormat="1" ht="12.75" customHeight="1" x14ac:dyDescent="0.25">
      <c r="A136" s="20">
        <f t="shared" si="54"/>
        <v>129</v>
      </c>
      <c r="B136" s="84"/>
      <c r="C136" s="20">
        <f t="shared" si="70"/>
        <v>10</v>
      </c>
      <c r="D136" s="21" t="s">
        <v>380</v>
      </c>
      <c r="E136" s="21" t="s">
        <v>165</v>
      </c>
      <c r="F136" s="21" t="s">
        <v>17</v>
      </c>
      <c r="G136" s="21" t="s">
        <v>166</v>
      </c>
      <c r="H136" s="21" t="s">
        <v>169</v>
      </c>
      <c r="I136" s="21" t="s">
        <v>700</v>
      </c>
      <c r="J136" s="21" t="s">
        <v>701</v>
      </c>
      <c r="K136" s="21" t="s">
        <v>702</v>
      </c>
      <c r="L136" s="23" t="s">
        <v>703</v>
      </c>
      <c r="M136" s="28" t="s">
        <v>469</v>
      </c>
      <c r="N136" s="40" t="s">
        <v>249</v>
      </c>
      <c r="O136" s="41">
        <v>12.5</v>
      </c>
      <c r="P136" s="37" t="s">
        <v>54</v>
      </c>
      <c r="Q136" s="41">
        <v>124</v>
      </c>
      <c r="R136" s="41">
        <v>0</v>
      </c>
      <c r="S136" s="41">
        <v>0</v>
      </c>
      <c r="T136" s="54">
        <f t="shared" si="55"/>
        <v>124</v>
      </c>
      <c r="U136" s="36">
        <v>1</v>
      </c>
      <c r="V136" s="9">
        <v>12</v>
      </c>
      <c r="W136" s="11" t="str">
        <f t="shared" si="56"/>
        <v>0,0000</v>
      </c>
      <c r="X136" s="12">
        <f t="shared" si="57"/>
        <v>0</v>
      </c>
      <c r="Y136" s="52">
        <v>3.8</v>
      </c>
      <c r="Z136" s="12">
        <f t="shared" ref="Z136:Z199" si="71">Y136*V136*U136</f>
        <v>45.599999999999994</v>
      </c>
      <c r="AA136" s="52">
        <v>0.08</v>
      </c>
      <c r="AB136" s="12">
        <f t="shared" si="63"/>
        <v>12</v>
      </c>
      <c r="AC136" s="52">
        <v>4.6100000000000003</v>
      </c>
      <c r="AD136" s="12">
        <f t="shared" ref="AD136:AD199" si="72">AC136*V136*U136*O136</f>
        <v>691.50000000000011</v>
      </c>
      <c r="AE136" s="52">
        <v>0</v>
      </c>
      <c r="AF136" s="12">
        <f t="shared" ref="AF136:AF199" si="73">AE136*T136</f>
        <v>0</v>
      </c>
      <c r="AG136" s="53">
        <f t="shared" ref="AG136:AG199" si="74">1.58/1000</f>
        <v>1.58E-3</v>
      </c>
      <c r="AH136" s="12">
        <f t="shared" ref="AH136:AH199" si="75">AG136*T136</f>
        <v>0.19592000000000001</v>
      </c>
      <c r="AI136" s="53">
        <v>1.2999999999999999E-2</v>
      </c>
      <c r="AJ136" s="12">
        <f t="shared" ref="AJ136:AJ199" si="76">AI136*T136</f>
        <v>1.6119999999999999</v>
      </c>
      <c r="AK136" s="53">
        <v>0.25090000000000001</v>
      </c>
      <c r="AL136" s="12">
        <f t="shared" ref="AL136:AL199" si="77">AK136*Q136</f>
        <v>31.111600000000003</v>
      </c>
      <c r="AM136" s="13"/>
      <c r="AN136" s="12">
        <f t="shared" ref="AN136:AN175" si="78">AM136*R136</f>
        <v>0</v>
      </c>
      <c r="AO136" s="13"/>
      <c r="AP136" s="12">
        <f t="shared" ref="AP136:AP199" si="79">AO136*S136</f>
        <v>0</v>
      </c>
      <c r="AQ136" s="15">
        <f t="shared" ref="AQ136:AQ200" si="80">X136</f>
        <v>0</v>
      </c>
      <c r="AR136" s="15">
        <f t="shared" ref="AR136:AR200" si="81">AQ136*0.23</f>
        <v>0</v>
      </c>
      <c r="AS136" s="15">
        <f t="shared" ref="AS136:AS200" si="82">AQ136+AR136</f>
        <v>0</v>
      </c>
      <c r="AT136" s="15">
        <f t="shared" ref="AT136:AT200" si="83">AP136+AN136+AL136+AJ136+AH136+AF136+AD136+AB136+Z136</f>
        <v>782.01952000000017</v>
      </c>
      <c r="AU136" s="15">
        <f t="shared" ref="AU136:AU200" si="84">AT136*0.23</f>
        <v>179.86448960000004</v>
      </c>
      <c r="AV136" s="15">
        <f t="shared" ref="AV136:AV200" si="85">AU136+AT136</f>
        <v>961.88400960000024</v>
      </c>
      <c r="AW136" s="15">
        <f t="shared" ref="AW136:AY200" si="86">AQ136+AT136</f>
        <v>782.01952000000017</v>
      </c>
      <c r="AX136" s="15">
        <f t="shared" si="86"/>
        <v>179.86448960000004</v>
      </c>
      <c r="AY136" s="15">
        <f t="shared" si="86"/>
        <v>961.88400960000024</v>
      </c>
      <c r="AZ136" s="84"/>
      <c r="BA136" s="87"/>
      <c r="BB136" s="87"/>
      <c r="BC136" s="87"/>
    </row>
    <row r="137" spans="1:55" s="2" customFormat="1" ht="12.75" customHeight="1" x14ac:dyDescent="0.25">
      <c r="A137" s="20">
        <f t="shared" ref="A137:A200" si="87">A136+1</f>
        <v>130</v>
      </c>
      <c r="B137" s="84"/>
      <c r="C137" s="20">
        <f t="shared" si="70"/>
        <v>11</v>
      </c>
      <c r="D137" s="21" t="s">
        <v>380</v>
      </c>
      <c r="E137" s="21" t="s">
        <v>165</v>
      </c>
      <c r="F137" s="21" t="s">
        <v>17</v>
      </c>
      <c r="G137" s="21" t="s">
        <v>166</v>
      </c>
      <c r="H137" s="21" t="s">
        <v>169</v>
      </c>
      <c r="I137" s="21" t="s">
        <v>700</v>
      </c>
      <c r="J137" s="21" t="s">
        <v>701</v>
      </c>
      <c r="K137" s="21" t="s">
        <v>702</v>
      </c>
      <c r="L137" s="23" t="s">
        <v>703</v>
      </c>
      <c r="M137" s="28" t="s">
        <v>500</v>
      </c>
      <c r="N137" s="40" t="s">
        <v>278</v>
      </c>
      <c r="O137" s="41">
        <v>3</v>
      </c>
      <c r="P137" s="37" t="s">
        <v>54</v>
      </c>
      <c r="Q137" s="41">
        <v>2957</v>
      </c>
      <c r="R137" s="41">
        <v>0</v>
      </c>
      <c r="S137" s="41">
        <v>0</v>
      </c>
      <c r="T137" s="54">
        <f t="shared" ref="T137:T200" si="88">SUM(Q137:S137)</f>
        <v>2957</v>
      </c>
      <c r="U137" s="36">
        <v>1</v>
      </c>
      <c r="V137" s="9">
        <v>12</v>
      </c>
      <c r="W137" s="11" t="str">
        <f t="shared" ref="W137:W200" si="89">W136</f>
        <v>0,0000</v>
      </c>
      <c r="X137" s="12">
        <f t="shared" si="57"/>
        <v>0</v>
      </c>
      <c r="Y137" s="52">
        <v>3.8</v>
      </c>
      <c r="Z137" s="12">
        <f t="shared" si="71"/>
        <v>45.599999999999994</v>
      </c>
      <c r="AA137" s="52">
        <v>0.08</v>
      </c>
      <c r="AB137" s="12">
        <f t="shared" si="63"/>
        <v>2.88</v>
      </c>
      <c r="AC137" s="52">
        <v>4.6100000000000003</v>
      </c>
      <c r="AD137" s="12">
        <f t="shared" si="72"/>
        <v>165.96000000000004</v>
      </c>
      <c r="AE137" s="52">
        <v>0</v>
      </c>
      <c r="AF137" s="12">
        <f t="shared" si="73"/>
        <v>0</v>
      </c>
      <c r="AG137" s="53">
        <f t="shared" si="74"/>
        <v>1.58E-3</v>
      </c>
      <c r="AH137" s="12">
        <f t="shared" si="75"/>
        <v>4.6720600000000001</v>
      </c>
      <c r="AI137" s="53">
        <v>1.2999999999999999E-2</v>
      </c>
      <c r="AJ137" s="12">
        <f t="shared" si="76"/>
        <v>38.440999999999995</v>
      </c>
      <c r="AK137" s="53">
        <v>0.25090000000000001</v>
      </c>
      <c r="AL137" s="12">
        <f t="shared" si="77"/>
        <v>741.91129999999998</v>
      </c>
      <c r="AM137" s="13"/>
      <c r="AN137" s="12">
        <f t="shared" si="78"/>
        <v>0</v>
      </c>
      <c r="AO137" s="13"/>
      <c r="AP137" s="12">
        <f t="shared" si="79"/>
        <v>0</v>
      </c>
      <c r="AQ137" s="15">
        <f t="shared" si="80"/>
        <v>0</v>
      </c>
      <c r="AR137" s="15">
        <f t="shared" si="81"/>
        <v>0</v>
      </c>
      <c r="AS137" s="15">
        <f t="shared" si="82"/>
        <v>0</v>
      </c>
      <c r="AT137" s="15">
        <f t="shared" si="83"/>
        <v>999.46436000000006</v>
      </c>
      <c r="AU137" s="15">
        <f t="shared" si="84"/>
        <v>229.87680280000004</v>
      </c>
      <c r="AV137" s="15">
        <f t="shared" si="85"/>
        <v>1229.3411628000001</v>
      </c>
      <c r="AW137" s="15">
        <f t="shared" si="86"/>
        <v>999.46436000000006</v>
      </c>
      <c r="AX137" s="15">
        <f t="shared" si="86"/>
        <v>229.87680280000004</v>
      </c>
      <c r="AY137" s="15">
        <f t="shared" si="86"/>
        <v>1229.3411628000001</v>
      </c>
      <c r="AZ137" s="84"/>
      <c r="BA137" s="87"/>
      <c r="BB137" s="87"/>
      <c r="BC137" s="87"/>
    </row>
    <row r="138" spans="1:55" s="2" customFormat="1" ht="12.75" customHeight="1" x14ac:dyDescent="0.25">
      <c r="A138" s="20">
        <f t="shared" si="87"/>
        <v>131</v>
      </c>
      <c r="B138" s="84"/>
      <c r="C138" s="20">
        <f t="shared" si="70"/>
        <v>12</v>
      </c>
      <c r="D138" s="21" t="s">
        <v>380</v>
      </c>
      <c r="E138" s="21" t="s">
        <v>165</v>
      </c>
      <c r="F138" s="21" t="s">
        <v>17</v>
      </c>
      <c r="G138" s="21" t="s">
        <v>166</v>
      </c>
      <c r="H138" s="21" t="s">
        <v>169</v>
      </c>
      <c r="I138" s="21" t="s">
        <v>700</v>
      </c>
      <c r="J138" s="21" t="s">
        <v>701</v>
      </c>
      <c r="K138" s="21" t="s">
        <v>702</v>
      </c>
      <c r="L138" s="23" t="s">
        <v>703</v>
      </c>
      <c r="M138" s="28" t="s">
        <v>711</v>
      </c>
      <c r="N138" s="40" t="s">
        <v>712</v>
      </c>
      <c r="O138" s="41">
        <v>3</v>
      </c>
      <c r="P138" s="37" t="s">
        <v>54</v>
      </c>
      <c r="Q138" s="41">
        <v>712</v>
      </c>
      <c r="R138" s="41">
        <v>0</v>
      </c>
      <c r="S138" s="41">
        <v>0</v>
      </c>
      <c r="T138" s="54">
        <f t="shared" si="88"/>
        <v>712</v>
      </c>
      <c r="U138" s="36">
        <v>1</v>
      </c>
      <c r="V138" s="9">
        <v>12</v>
      </c>
      <c r="W138" s="11" t="str">
        <f t="shared" si="89"/>
        <v>0,0000</v>
      </c>
      <c r="X138" s="12">
        <f t="shared" ref="X138:X201" si="90">T138*W138</f>
        <v>0</v>
      </c>
      <c r="Y138" s="52">
        <v>3.8</v>
      </c>
      <c r="Z138" s="12">
        <f t="shared" si="71"/>
        <v>45.599999999999994</v>
      </c>
      <c r="AA138" s="52">
        <v>0.08</v>
      </c>
      <c r="AB138" s="12">
        <f t="shared" si="63"/>
        <v>2.88</v>
      </c>
      <c r="AC138" s="52">
        <v>4.6100000000000003</v>
      </c>
      <c r="AD138" s="12">
        <f t="shared" si="72"/>
        <v>165.96000000000004</v>
      </c>
      <c r="AE138" s="52">
        <v>0</v>
      </c>
      <c r="AF138" s="12">
        <f t="shared" si="73"/>
        <v>0</v>
      </c>
      <c r="AG138" s="53">
        <f t="shared" si="74"/>
        <v>1.58E-3</v>
      </c>
      <c r="AH138" s="12">
        <f t="shared" si="75"/>
        <v>1.12496</v>
      </c>
      <c r="AI138" s="53">
        <v>1.2999999999999999E-2</v>
      </c>
      <c r="AJ138" s="12">
        <f t="shared" si="76"/>
        <v>9.2560000000000002</v>
      </c>
      <c r="AK138" s="53">
        <v>0.25090000000000001</v>
      </c>
      <c r="AL138" s="12">
        <f t="shared" si="77"/>
        <v>178.64080000000001</v>
      </c>
      <c r="AM138" s="13"/>
      <c r="AN138" s="12">
        <f t="shared" si="78"/>
        <v>0</v>
      </c>
      <c r="AO138" s="13"/>
      <c r="AP138" s="12">
        <f t="shared" si="79"/>
        <v>0</v>
      </c>
      <c r="AQ138" s="15">
        <f t="shared" si="80"/>
        <v>0</v>
      </c>
      <c r="AR138" s="15">
        <f t="shared" si="81"/>
        <v>0</v>
      </c>
      <c r="AS138" s="15">
        <f t="shared" si="82"/>
        <v>0</v>
      </c>
      <c r="AT138" s="15">
        <f t="shared" si="83"/>
        <v>403.46176000000003</v>
      </c>
      <c r="AU138" s="15">
        <f t="shared" si="84"/>
        <v>92.796204800000012</v>
      </c>
      <c r="AV138" s="15">
        <f t="shared" si="85"/>
        <v>496.25796480000002</v>
      </c>
      <c r="AW138" s="15">
        <f t="shared" si="86"/>
        <v>403.46176000000003</v>
      </c>
      <c r="AX138" s="15">
        <f t="shared" si="86"/>
        <v>92.796204800000012</v>
      </c>
      <c r="AY138" s="15">
        <f t="shared" si="86"/>
        <v>496.25796480000002</v>
      </c>
      <c r="AZ138" s="84"/>
      <c r="BA138" s="87"/>
      <c r="BB138" s="87"/>
      <c r="BC138" s="87"/>
    </row>
    <row r="139" spans="1:55" s="2" customFormat="1" ht="12.75" customHeight="1" x14ac:dyDescent="0.25">
      <c r="A139" s="20">
        <f t="shared" si="87"/>
        <v>132</v>
      </c>
      <c r="B139" s="84"/>
      <c r="C139" s="20">
        <f t="shared" si="70"/>
        <v>13</v>
      </c>
      <c r="D139" s="21" t="s">
        <v>380</v>
      </c>
      <c r="E139" s="21" t="s">
        <v>165</v>
      </c>
      <c r="F139" s="21" t="s">
        <v>17</v>
      </c>
      <c r="G139" s="21" t="s">
        <v>166</v>
      </c>
      <c r="H139" s="21" t="s">
        <v>169</v>
      </c>
      <c r="I139" s="21" t="s">
        <v>700</v>
      </c>
      <c r="J139" s="21" t="s">
        <v>701</v>
      </c>
      <c r="K139" s="21" t="s">
        <v>702</v>
      </c>
      <c r="L139" s="23" t="s">
        <v>703</v>
      </c>
      <c r="M139" s="28" t="s">
        <v>493</v>
      </c>
      <c r="N139" s="40" t="s">
        <v>710</v>
      </c>
      <c r="O139" s="41">
        <v>30</v>
      </c>
      <c r="P139" s="37" t="s">
        <v>52</v>
      </c>
      <c r="Q139" s="41">
        <v>4400</v>
      </c>
      <c r="R139" s="41">
        <v>13483</v>
      </c>
      <c r="S139" s="41">
        <v>0</v>
      </c>
      <c r="T139" s="54">
        <f t="shared" si="88"/>
        <v>17883</v>
      </c>
      <c r="U139" s="36">
        <v>1</v>
      </c>
      <c r="V139" s="9">
        <v>12</v>
      </c>
      <c r="W139" s="11" t="str">
        <f t="shared" si="89"/>
        <v>0,0000</v>
      </c>
      <c r="X139" s="12">
        <f t="shared" si="90"/>
        <v>0</v>
      </c>
      <c r="Y139" s="52">
        <v>3.8</v>
      </c>
      <c r="Z139" s="12">
        <f t="shared" si="71"/>
        <v>45.599999999999994</v>
      </c>
      <c r="AA139" s="52">
        <v>0.08</v>
      </c>
      <c r="AB139" s="12">
        <f t="shared" si="63"/>
        <v>28.799999999999997</v>
      </c>
      <c r="AC139" s="52">
        <v>4.6100000000000003</v>
      </c>
      <c r="AD139" s="12">
        <f t="shared" si="72"/>
        <v>1659.6000000000001</v>
      </c>
      <c r="AE139" s="52">
        <v>0</v>
      </c>
      <c r="AF139" s="12">
        <f t="shared" si="73"/>
        <v>0</v>
      </c>
      <c r="AG139" s="53">
        <f t="shared" si="74"/>
        <v>1.58E-3</v>
      </c>
      <c r="AH139" s="12">
        <f t="shared" si="75"/>
        <v>28.255140000000001</v>
      </c>
      <c r="AI139" s="53">
        <v>1.2999999999999999E-2</v>
      </c>
      <c r="AJ139" s="12">
        <f t="shared" si="76"/>
        <v>232.47899999999998</v>
      </c>
      <c r="AK139" s="53">
        <v>0.31380000000000002</v>
      </c>
      <c r="AL139" s="12">
        <f t="shared" si="77"/>
        <v>1380.72</v>
      </c>
      <c r="AM139" s="53">
        <v>9.6600000000000005E-2</v>
      </c>
      <c r="AN139" s="12">
        <f t="shared" si="78"/>
        <v>1302.4578000000001</v>
      </c>
      <c r="AO139" s="13"/>
      <c r="AP139" s="12">
        <f t="shared" si="79"/>
        <v>0</v>
      </c>
      <c r="AQ139" s="15">
        <f t="shared" si="80"/>
        <v>0</v>
      </c>
      <c r="AR139" s="15">
        <f t="shared" si="81"/>
        <v>0</v>
      </c>
      <c r="AS139" s="15">
        <f t="shared" si="82"/>
        <v>0</v>
      </c>
      <c r="AT139" s="15">
        <f t="shared" si="83"/>
        <v>4677.9119400000009</v>
      </c>
      <c r="AU139" s="15">
        <f t="shared" si="84"/>
        <v>1075.9197462000002</v>
      </c>
      <c r="AV139" s="15">
        <f t="shared" si="85"/>
        <v>5753.8316862000011</v>
      </c>
      <c r="AW139" s="15">
        <f t="shared" si="86"/>
        <v>4677.9119400000009</v>
      </c>
      <c r="AX139" s="15">
        <f t="shared" si="86"/>
        <v>1075.9197462000002</v>
      </c>
      <c r="AY139" s="15">
        <f t="shared" si="86"/>
        <v>5753.8316862000011</v>
      </c>
      <c r="AZ139" s="84"/>
      <c r="BA139" s="87"/>
      <c r="BB139" s="87"/>
      <c r="BC139" s="87"/>
    </row>
    <row r="140" spans="1:55" s="2" customFormat="1" ht="12.75" customHeight="1" x14ac:dyDescent="0.25">
      <c r="A140" s="20">
        <f t="shared" si="87"/>
        <v>133</v>
      </c>
      <c r="B140" s="84"/>
      <c r="C140" s="20">
        <f t="shared" si="70"/>
        <v>14</v>
      </c>
      <c r="D140" s="21" t="s">
        <v>380</v>
      </c>
      <c r="E140" s="21" t="s">
        <v>165</v>
      </c>
      <c r="F140" s="21" t="s">
        <v>17</v>
      </c>
      <c r="G140" s="21" t="s">
        <v>166</v>
      </c>
      <c r="H140" s="21" t="s">
        <v>169</v>
      </c>
      <c r="I140" s="21" t="s">
        <v>700</v>
      </c>
      <c r="J140" s="21" t="s">
        <v>701</v>
      </c>
      <c r="K140" s="21" t="s">
        <v>702</v>
      </c>
      <c r="L140" s="23" t="s">
        <v>703</v>
      </c>
      <c r="M140" s="28" t="s">
        <v>494</v>
      </c>
      <c r="N140" s="40" t="s">
        <v>250</v>
      </c>
      <c r="O140" s="41">
        <v>3</v>
      </c>
      <c r="P140" s="37" t="s">
        <v>52</v>
      </c>
      <c r="Q140" s="41">
        <v>5669</v>
      </c>
      <c r="R140" s="41">
        <v>8400</v>
      </c>
      <c r="S140" s="41">
        <v>0</v>
      </c>
      <c r="T140" s="54">
        <f t="shared" si="88"/>
        <v>14069</v>
      </c>
      <c r="U140" s="36">
        <v>1</v>
      </c>
      <c r="V140" s="9">
        <v>12</v>
      </c>
      <c r="W140" s="11" t="str">
        <f t="shared" si="89"/>
        <v>0,0000</v>
      </c>
      <c r="X140" s="12">
        <f t="shared" si="90"/>
        <v>0</v>
      </c>
      <c r="Y140" s="52">
        <v>3.8</v>
      </c>
      <c r="Z140" s="12">
        <f t="shared" si="71"/>
        <v>45.599999999999994</v>
      </c>
      <c r="AA140" s="52">
        <v>0.08</v>
      </c>
      <c r="AB140" s="12">
        <f t="shared" si="63"/>
        <v>2.88</v>
      </c>
      <c r="AC140" s="52">
        <v>4.6100000000000003</v>
      </c>
      <c r="AD140" s="12">
        <f t="shared" si="72"/>
        <v>165.96000000000004</v>
      </c>
      <c r="AE140" s="52">
        <v>0</v>
      </c>
      <c r="AF140" s="12">
        <f t="shared" si="73"/>
        <v>0</v>
      </c>
      <c r="AG140" s="53">
        <f t="shared" si="74"/>
        <v>1.58E-3</v>
      </c>
      <c r="AH140" s="12">
        <f t="shared" si="75"/>
        <v>22.229020000000002</v>
      </c>
      <c r="AI140" s="53">
        <v>1.2999999999999999E-2</v>
      </c>
      <c r="AJ140" s="12">
        <f t="shared" si="76"/>
        <v>182.89699999999999</v>
      </c>
      <c r="AK140" s="53">
        <v>0.31380000000000002</v>
      </c>
      <c r="AL140" s="12">
        <f t="shared" si="77"/>
        <v>1778.9322000000002</v>
      </c>
      <c r="AM140" s="53">
        <v>9.6600000000000005E-2</v>
      </c>
      <c r="AN140" s="12">
        <f t="shared" si="78"/>
        <v>811.44</v>
      </c>
      <c r="AO140" s="13"/>
      <c r="AP140" s="12">
        <f t="shared" si="79"/>
        <v>0</v>
      </c>
      <c r="AQ140" s="15">
        <f t="shared" si="80"/>
        <v>0</v>
      </c>
      <c r="AR140" s="15">
        <f t="shared" si="81"/>
        <v>0</v>
      </c>
      <c r="AS140" s="15">
        <f t="shared" si="82"/>
        <v>0</v>
      </c>
      <c r="AT140" s="15">
        <f t="shared" si="83"/>
        <v>3009.9382200000005</v>
      </c>
      <c r="AU140" s="15">
        <f t="shared" si="84"/>
        <v>692.28579060000015</v>
      </c>
      <c r="AV140" s="15">
        <f t="shared" si="85"/>
        <v>3702.2240106000008</v>
      </c>
      <c r="AW140" s="15">
        <f t="shared" si="86"/>
        <v>3009.9382200000005</v>
      </c>
      <c r="AX140" s="15">
        <f t="shared" si="86"/>
        <v>692.28579060000015</v>
      </c>
      <c r="AY140" s="15">
        <f t="shared" si="86"/>
        <v>3702.2240106000008</v>
      </c>
      <c r="AZ140" s="84"/>
      <c r="BA140" s="87"/>
      <c r="BB140" s="87"/>
      <c r="BC140" s="87"/>
    </row>
    <row r="141" spans="1:55" s="2" customFormat="1" ht="12.75" customHeight="1" x14ac:dyDescent="0.25">
      <c r="A141" s="20">
        <f t="shared" si="87"/>
        <v>134</v>
      </c>
      <c r="B141" s="84"/>
      <c r="C141" s="20">
        <f t="shared" si="70"/>
        <v>15</v>
      </c>
      <c r="D141" s="21" t="s">
        <v>380</v>
      </c>
      <c r="E141" s="21" t="s">
        <v>165</v>
      </c>
      <c r="F141" s="21" t="s">
        <v>17</v>
      </c>
      <c r="G141" s="21" t="s">
        <v>166</v>
      </c>
      <c r="H141" s="21" t="s">
        <v>169</v>
      </c>
      <c r="I141" s="21" t="s">
        <v>700</v>
      </c>
      <c r="J141" s="21" t="s">
        <v>701</v>
      </c>
      <c r="K141" s="21" t="s">
        <v>702</v>
      </c>
      <c r="L141" s="23" t="s">
        <v>703</v>
      </c>
      <c r="M141" s="28" t="s">
        <v>485</v>
      </c>
      <c r="N141" s="40" t="s">
        <v>709</v>
      </c>
      <c r="O141" s="41">
        <v>2</v>
      </c>
      <c r="P141" s="37" t="s">
        <v>280</v>
      </c>
      <c r="Q141" s="41">
        <v>1069</v>
      </c>
      <c r="R141" s="41">
        <v>1562</v>
      </c>
      <c r="S141" s="41">
        <v>0</v>
      </c>
      <c r="T141" s="54">
        <f t="shared" si="88"/>
        <v>2631</v>
      </c>
      <c r="U141" s="36">
        <v>1</v>
      </c>
      <c r="V141" s="9">
        <v>12</v>
      </c>
      <c r="W141" s="11" t="str">
        <f t="shared" si="89"/>
        <v>0,0000</v>
      </c>
      <c r="X141" s="12">
        <f t="shared" si="90"/>
        <v>0</v>
      </c>
      <c r="Y141" s="52">
        <v>3.8</v>
      </c>
      <c r="Z141" s="12">
        <f t="shared" si="71"/>
        <v>45.599999999999994</v>
      </c>
      <c r="AA141" s="52">
        <v>0.08</v>
      </c>
      <c r="AB141" s="12">
        <f t="shared" si="63"/>
        <v>1.92</v>
      </c>
      <c r="AC141" s="52">
        <v>4.6100000000000003</v>
      </c>
      <c r="AD141" s="12">
        <f t="shared" si="72"/>
        <v>110.64000000000001</v>
      </c>
      <c r="AE141" s="52">
        <v>0</v>
      </c>
      <c r="AF141" s="12">
        <f t="shared" si="73"/>
        <v>0</v>
      </c>
      <c r="AG141" s="53">
        <f t="shared" si="74"/>
        <v>1.58E-3</v>
      </c>
      <c r="AH141" s="12">
        <f t="shared" si="75"/>
        <v>4.1569799999999999</v>
      </c>
      <c r="AI141" s="53">
        <v>1.2999999999999999E-2</v>
      </c>
      <c r="AJ141" s="12">
        <f t="shared" si="76"/>
        <v>34.202999999999996</v>
      </c>
      <c r="AK141" s="53">
        <v>0.36620000000000003</v>
      </c>
      <c r="AL141" s="12">
        <f t="shared" si="77"/>
        <v>391.46780000000001</v>
      </c>
      <c r="AM141" s="53">
        <v>3.95E-2</v>
      </c>
      <c r="AN141" s="12">
        <f t="shared" si="78"/>
        <v>61.698999999999998</v>
      </c>
      <c r="AO141" s="13"/>
      <c r="AP141" s="12">
        <f t="shared" si="79"/>
        <v>0</v>
      </c>
      <c r="AQ141" s="15">
        <f t="shared" si="80"/>
        <v>0</v>
      </c>
      <c r="AR141" s="15">
        <f t="shared" si="81"/>
        <v>0</v>
      </c>
      <c r="AS141" s="15">
        <f t="shared" si="82"/>
        <v>0</v>
      </c>
      <c r="AT141" s="15">
        <f t="shared" si="83"/>
        <v>649.68678</v>
      </c>
      <c r="AU141" s="15">
        <f t="shared" si="84"/>
        <v>149.42795940000002</v>
      </c>
      <c r="AV141" s="15">
        <f t="shared" si="85"/>
        <v>799.11473939999996</v>
      </c>
      <c r="AW141" s="15">
        <f t="shared" si="86"/>
        <v>649.68678</v>
      </c>
      <c r="AX141" s="15">
        <f t="shared" si="86"/>
        <v>149.42795940000002</v>
      </c>
      <c r="AY141" s="15">
        <f t="shared" si="86"/>
        <v>799.11473939999996</v>
      </c>
      <c r="AZ141" s="84"/>
      <c r="BA141" s="87"/>
      <c r="BB141" s="87"/>
      <c r="BC141" s="87"/>
    </row>
    <row r="142" spans="1:55" s="2" customFormat="1" ht="12.75" customHeight="1" x14ac:dyDescent="0.25">
      <c r="A142" s="20">
        <f t="shared" si="87"/>
        <v>135</v>
      </c>
      <c r="B142" s="84"/>
      <c r="C142" s="20">
        <f t="shared" si="70"/>
        <v>16</v>
      </c>
      <c r="D142" s="21" t="s">
        <v>380</v>
      </c>
      <c r="E142" s="21" t="s">
        <v>165</v>
      </c>
      <c r="F142" s="21" t="s">
        <v>17</v>
      </c>
      <c r="G142" s="21" t="s">
        <v>166</v>
      </c>
      <c r="H142" s="21" t="s">
        <v>169</v>
      </c>
      <c r="I142" s="21" t="s">
        <v>700</v>
      </c>
      <c r="J142" s="21" t="s">
        <v>701</v>
      </c>
      <c r="K142" s="21" t="s">
        <v>702</v>
      </c>
      <c r="L142" s="23" t="s">
        <v>703</v>
      </c>
      <c r="M142" s="28" t="s">
        <v>503</v>
      </c>
      <c r="N142" s="40" t="s">
        <v>279</v>
      </c>
      <c r="O142" s="41">
        <v>45</v>
      </c>
      <c r="P142" s="37" t="s">
        <v>56</v>
      </c>
      <c r="Q142" s="41">
        <v>1012</v>
      </c>
      <c r="R142" s="41">
        <v>0</v>
      </c>
      <c r="S142" s="41">
        <v>0</v>
      </c>
      <c r="T142" s="54">
        <f t="shared" si="88"/>
        <v>1012</v>
      </c>
      <c r="U142" s="36">
        <v>1</v>
      </c>
      <c r="V142" s="9">
        <v>12</v>
      </c>
      <c r="W142" s="11" t="str">
        <f t="shared" si="89"/>
        <v>0,0000</v>
      </c>
      <c r="X142" s="12">
        <f t="shared" si="90"/>
        <v>0</v>
      </c>
      <c r="Y142" s="52">
        <v>5</v>
      </c>
      <c r="Z142" s="12">
        <f t="shared" si="71"/>
        <v>60</v>
      </c>
      <c r="AA142" s="52">
        <v>0.08</v>
      </c>
      <c r="AB142" s="12">
        <f t="shared" si="63"/>
        <v>43.199999999999996</v>
      </c>
      <c r="AC142" s="52">
        <v>20.059999999999999</v>
      </c>
      <c r="AD142" s="12">
        <f t="shared" si="72"/>
        <v>10832.399999999998</v>
      </c>
      <c r="AE142" s="52">
        <v>0</v>
      </c>
      <c r="AF142" s="12">
        <f t="shared" si="73"/>
        <v>0</v>
      </c>
      <c r="AG142" s="53">
        <f t="shared" si="74"/>
        <v>1.58E-3</v>
      </c>
      <c r="AH142" s="12">
        <f t="shared" si="75"/>
        <v>1.5989599999999999</v>
      </c>
      <c r="AI142" s="53">
        <v>1.2999999999999999E-2</v>
      </c>
      <c r="AJ142" s="12">
        <f t="shared" si="76"/>
        <v>13.155999999999999</v>
      </c>
      <c r="AK142" s="53">
        <v>0.1792</v>
      </c>
      <c r="AL142" s="12">
        <f t="shared" si="77"/>
        <v>181.35040000000001</v>
      </c>
      <c r="AM142" s="13"/>
      <c r="AN142" s="12">
        <f t="shared" si="78"/>
        <v>0</v>
      </c>
      <c r="AO142" s="13"/>
      <c r="AP142" s="12">
        <f t="shared" si="79"/>
        <v>0</v>
      </c>
      <c r="AQ142" s="15">
        <f t="shared" si="80"/>
        <v>0</v>
      </c>
      <c r="AR142" s="15">
        <f t="shared" si="81"/>
        <v>0</v>
      </c>
      <c r="AS142" s="15">
        <f t="shared" si="82"/>
        <v>0</v>
      </c>
      <c r="AT142" s="15">
        <f t="shared" si="83"/>
        <v>11131.705359999998</v>
      </c>
      <c r="AU142" s="15">
        <f t="shared" si="84"/>
        <v>2560.2922327999995</v>
      </c>
      <c r="AV142" s="15">
        <f t="shared" si="85"/>
        <v>13691.997592799999</v>
      </c>
      <c r="AW142" s="15">
        <f t="shared" si="86"/>
        <v>11131.705359999998</v>
      </c>
      <c r="AX142" s="15">
        <f t="shared" si="86"/>
        <v>2560.2922327999995</v>
      </c>
      <c r="AY142" s="15">
        <f t="shared" si="86"/>
        <v>13691.997592799999</v>
      </c>
      <c r="AZ142" s="84"/>
      <c r="BA142" s="87"/>
      <c r="BB142" s="87"/>
      <c r="BC142" s="87"/>
    </row>
    <row r="143" spans="1:55" s="2" customFormat="1" ht="12.75" customHeight="1" x14ac:dyDescent="0.25">
      <c r="A143" s="20">
        <f t="shared" si="87"/>
        <v>136</v>
      </c>
      <c r="B143" s="85"/>
      <c r="C143" s="20">
        <v>17</v>
      </c>
      <c r="D143" s="21" t="s">
        <v>380</v>
      </c>
      <c r="E143" s="21" t="s">
        <v>165</v>
      </c>
      <c r="F143" s="21" t="s">
        <v>17</v>
      </c>
      <c r="G143" s="21" t="s">
        <v>166</v>
      </c>
      <c r="H143" s="21" t="s">
        <v>169</v>
      </c>
      <c r="I143" s="21" t="s">
        <v>700</v>
      </c>
      <c r="J143" s="21" t="s">
        <v>701</v>
      </c>
      <c r="K143" s="21" t="s">
        <v>702</v>
      </c>
      <c r="L143" s="23" t="s">
        <v>703</v>
      </c>
      <c r="M143" s="28" t="s">
        <v>786</v>
      </c>
      <c r="N143" s="40" t="s">
        <v>788</v>
      </c>
      <c r="O143" s="41">
        <v>2</v>
      </c>
      <c r="P143" s="37" t="s">
        <v>54</v>
      </c>
      <c r="Q143" s="41">
        <v>5000</v>
      </c>
      <c r="R143" s="41">
        <v>0</v>
      </c>
      <c r="S143" s="41">
        <v>0</v>
      </c>
      <c r="T143" s="54">
        <f t="shared" si="88"/>
        <v>5000</v>
      </c>
      <c r="U143" s="36">
        <v>1</v>
      </c>
      <c r="V143" s="9">
        <v>12</v>
      </c>
      <c r="W143" s="11" t="str">
        <f t="shared" si="89"/>
        <v>0,0000</v>
      </c>
      <c r="X143" s="12">
        <f t="shared" si="90"/>
        <v>0</v>
      </c>
      <c r="Y143" s="52">
        <v>3.8</v>
      </c>
      <c r="Z143" s="12">
        <f t="shared" si="71"/>
        <v>45.599999999999994</v>
      </c>
      <c r="AA143" s="52">
        <v>0.08</v>
      </c>
      <c r="AB143" s="12">
        <f t="shared" si="63"/>
        <v>1.92</v>
      </c>
      <c r="AC143" s="52">
        <v>4.6100000000000003</v>
      </c>
      <c r="AD143" s="12">
        <f t="shared" si="72"/>
        <v>110.64000000000001</v>
      </c>
      <c r="AE143" s="52">
        <v>0</v>
      </c>
      <c r="AF143" s="12">
        <f t="shared" si="73"/>
        <v>0</v>
      </c>
      <c r="AG143" s="53">
        <f t="shared" si="74"/>
        <v>1.58E-3</v>
      </c>
      <c r="AH143" s="12">
        <f t="shared" si="75"/>
        <v>7.9</v>
      </c>
      <c r="AI143" s="53">
        <v>1.2999999999999999E-2</v>
      </c>
      <c r="AJ143" s="12">
        <f t="shared" si="76"/>
        <v>65</v>
      </c>
      <c r="AK143" s="53">
        <v>0.25090000000000001</v>
      </c>
      <c r="AL143" s="12">
        <f t="shared" si="77"/>
        <v>1254.5</v>
      </c>
      <c r="AM143" s="13"/>
      <c r="AN143" s="12">
        <f t="shared" si="78"/>
        <v>0</v>
      </c>
      <c r="AO143" s="13"/>
      <c r="AP143" s="12">
        <f t="shared" si="79"/>
        <v>0</v>
      </c>
      <c r="AQ143" s="15">
        <f t="shared" si="80"/>
        <v>0</v>
      </c>
      <c r="AR143" s="15">
        <f t="shared" si="81"/>
        <v>0</v>
      </c>
      <c r="AS143" s="15">
        <f t="shared" si="82"/>
        <v>0</v>
      </c>
      <c r="AT143" s="15">
        <f t="shared" si="83"/>
        <v>1485.5600000000002</v>
      </c>
      <c r="AU143" s="15">
        <f t="shared" si="84"/>
        <v>341.67880000000008</v>
      </c>
      <c r="AV143" s="15">
        <f t="shared" si="85"/>
        <v>1827.2388000000003</v>
      </c>
      <c r="AW143" s="15">
        <f t="shared" si="86"/>
        <v>1485.5600000000002</v>
      </c>
      <c r="AX143" s="15">
        <f t="shared" si="86"/>
        <v>341.67880000000008</v>
      </c>
      <c r="AY143" s="15">
        <f t="shared" si="86"/>
        <v>1827.2388000000003</v>
      </c>
      <c r="AZ143" s="85"/>
      <c r="BA143" s="88"/>
      <c r="BB143" s="88"/>
      <c r="BC143" s="88"/>
    </row>
    <row r="144" spans="1:55" s="2" customFormat="1" ht="12.75" customHeight="1" x14ac:dyDescent="0.25">
      <c r="A144" s="20">
        <f t="shared" si="87"/>
        <v>137</v>
      </c>
      <c r="B144" s="83">
        <v>32</v>
      </c>
      <c r="C144" s="20">
        <v>1</v>
      </c>
      <c r="D144" s="21" t="s">
        <v>380</v>
      </c>
      <c r="E144" s="21" t="s">
        <v>165</v>
      </c>
      <c r="F144" s="21" t="s">
        <v>17</v>
      </c>
      <c r="G144" s="21" t="s">
        <v>166</v>
      </c>
      <c r="H144" s="21" t="s">
        <v>169</v>
      </c>
      <c r="I144" s="21" t="s">
        <v>714</v>
      </c>
      <c r="J144" s="21" t="s">
        <v>29</v>
      </c>
      <c r="K144" s="23" t="s">
        <v>30</v>
      </c>
      <c r="L144" s="23" t="s">
        <v>715</v>
      </c>
      <c r="M144" s="28" t="s">
        <v>452</v>
      </c>
      <c r="N144" s="40" t="s">
        <v>233</v>
      </c>
      <c r="O144" s="41">
        <v>1</v>
      </c>
      <c r="P144" s="37" t="s">
        <v>54</v>
      </c>
      <c r="Q144" s="41">
        <v>2294</v>
      </c>
      <c r="R144" s="41">
        <v>0</v>
      </c>
      <c r="S144" s="41">
        <v>0</v>
      </c>
      <c r="T144" s="54">
        <f t="shared" si="88"/>
        <v>2294</v>
      </c>
      <c r="U144" s="36">
        <v>1</v>
      </c>
      <c r="V144" s="9">
        <v>12</v>
      </c>
      <c r="W144" s="11" t="str">
        <f t="shared" si="89"/>
        <v>0,0000</v>
      </c>
      <c r="X144" s="12">
        <f t="shared" si="90"/>
        <v>0</v>
      </c>
      <c r="Y144" s="52">
        <v>3.8</v>
      </c>
      <c r="Z144" s="12">
        <f t="shared" si="71"/>
        <v>45.599999999999994</v>
      </c>
      <c r="AA144" s="52">
        <v>0.08</v>
      </c>
      <c r="AB144" s="12">
        <f t="shared" si="63"/>
        <v>0.96</v>
      </c>
      <c r="AC144" s="52">
        <v>4.6100000000000003</v>
      </c>
      <c r="AD144" s="12">
        <f t="shared" si="72"/>
        <v>55.320000000000007</v>
      </c>
      <c r="AE144" s="52">
        <v>0</v>
      </c>
      <c r="AF144" s="12">
        <f t="shared" si="73"/>
        <v>0</v>
      </c>
      <c r="AG144" s="53">
        <f t="shared" si="74"/>
        <v>1.58E-3</v>
      </c>
      <c r="AH144" s="12">
        <f t="shared" si="75"/>
        <v>3.62452</v>
      </c>
      <c r="AI144" s="53">
        <v>1.2999999999999999E-2</v>
      </c>
      <c r="AJ144" s="12">
        <f t="shared" si="76"/>
        <v>29.821999999999999</v>
      </c>
      <c r="AK144" s="53">
        <v>0.25090000000000001</v>
      </c>
      <c r="AL144" s="12">
        <f t="shared" si="77"/>
        <v>575.56460000000004</v>
      </c>
      <c r="AM144" s="13"/>
      <c r="AN144" s="12">
        <f t="shared" si="78"/>
        <v>0</v>
      </c>
      <c r="AO144" s="13"/>
      <c r="AP144" s="12">
        <f t="shared" si="79"/>
        <v>0</v>
      </c>
      <c r="AQ144" s="15">
        <f t="shared" si="80"/>
        <v>0</v>
      </c>
      <c r="AR144" s="15">
        <f t="shared" si="81"/>
        <v>0</v>
      </c>
      <c r="AS144" s="15">
        <f t="shared" si="82"/>
        <v>0</v>
      </c>
      <c r="AT144" s="15">
        <f t="shared" si="83"/>
        <v>710.89112000000011</v>
      </c>
      <c r="AU144" s="15">
        <f t="shared" si="84"/>
        <v>163.50495760000004</v>
      </c>
      <c r="AV144" s="15">
        <f t="shared" si="85"/>
        <v>874.39607760000013</v>
      </c>
      <c r="AW144" s="15">
        <f t="shared" si="86"/>
        <v>710.89112000000011</v>
      </c>
      <c r="AX144" s="15">
        <f t="shared" si="86"/>
        <v>163.50495760000004</v>
      </c>
      <c r="AY144" s="15">
        <f t="shared" si="86"/>
        <v>874.39607760000013</v>
      </c>
      <c r="AZ144" s="83">
        <v>32</v>
      </c>
      <c r="BA144" s="86">
        <f>SUM(AW144:AW157)</f>
        <v>13990.075760000003</v>
      </c>
      <c r="BB144" s="86">
        <f>BA144*0.23</f>
        <v>3217.717424800001</v>
      </c>
      <c r="BC144" s="86">
        <f>SUM(BA144:BB157)</f>
        <v>17207.793184800004</v>
      </c>
    </row>
    <row r="145" spans="1:55" s="2" customFormat="1" ht="12.75" customHeight="1" x14ac:dyDescent="0.25">
      <c r="A145" s="20">
        <f t="shared" si="87"/>
        <v>138</v>
      </c>
      <c r="B145" s="84"/>
      <c r="C145" s="20">
        <f t="shared" ref="C145:C157" si="91">C144+1</f>
        <v>2</v>
      </c>
      <c r="D145" s="21" t="s">
        <v>380</v>
      </c>
      <c r="E145" s="21" t="s">
        <v>165</v>
      </c>
      <c r="F145" s="21" t="s">
        <v>17</v>
      </c>
      <c r="G145" s="21" t="s">
        <v>166</v>
      </c>
      <c r="H145" s="21" t="s">
        <v>169</v>
      </c>
      <c r="I145" s="21" t="s">
        <v>714</v>
      </c>
      <c r="J145" s="21" t="s">
        <v>29</v>
      </c>
      <c r="K145" s="23" t="s">
        <v>30</v>
      </c>
      <c r="L145" s="23" t="s">
        <v>715</v>
      </c>
      <c r="M145" s="28" t="s">
        <v>453</v>
      </c>
      <c r="N145" s="40" t="s">
        <v>234</v>
      </c>
      <c r="O145" s="41">
        <v>3</v>
      </c>
      <c r="P145" s="37" t="s">
        <v>54</v>
      </c>
      <c r="Q145" s="41">
        <v>2617</v>
      </c>
      <c r="R145" s="41">
        <v>0</v>
      </c>
      <c r="S145" s="41">
        <v>0</v>
      </c>
      <c r="T145" s="54">
        <f t="shared" si="88"/>
        <v>2617</v>
      </c>
      <c r="U145" s="36">
        <v>1</v>
      </c>
      <c r="V145" s="9">
        <v>12</v>
      </c>
      <c r="W145" s="11" t="str">
        <f t="shared" si="89"/>
        <v>0,0000</v>
      </c>
      <c r="X145" s="12">
        <f t="shared" si="90"/>
        <v>0</v>
      </c>
      <c r="Y145" s="52">
        <v>3.8</v>
      </c>
      <c r="Z145" s="12">
        <f t="shared" si="71"/>
        <v>45.599999999999994</v>
      </c>
      <c r="AA145" s="52">
        <v>0.08</v>
      </c>
      <c r="AB145" s="12">
        <f t="shared" si="63"/>
        <v>2.88</v>
      </c>
      <c r="AC145" s="52">
        <v>4.6100000000000003</v>
      </c>
      <c r="AD145" s="12">
        <f t="shared" si="72"/>
        <v>165.96000000000004</v>
      </c>
      <c r="AE145" s="52">
        <v>0</v>
      </c>
      <c r="AF145" s="12">
        <f t="shared" si="73"/>
        <v>0</v>
      </c>
      <c r="AG145" s="53">
        <f t="shared" si="74"/>
        <v>1.58E-3</v>
      </c>
      <c r="AH145" s="12">
        <f t="shared" si="75"/>
        <v>4.1348599999999998</v>
      </c>
      <c r="AI145" s="53">
        <v>1.2999999999999999E-2</v>
      </c>
      <c r="AJ145" s="12">
        <f t="shared" si="76"/>
        <v>34.021000000000001</v>
      </c>
      <c r="AK145" s="53">
        <v>0.25090000000000001</v>
      </c>
      <c r="AL145" s="12">
        <f t="shared" si="77"/>
        <v>656.60530000000006</v>
      </c>
      <c r="AM145" s="13"/>
      <c r="AN145" s="12">
        <f t="shared" si="78"/>
        <v>0</v>
      </c>
      <c r="AO145" s="13"/>
      <c r="AP145" s="12">
        <f t="shared" si="79"/>
        <v>0</v>
      </c>
      <c r="AQ145" s="15">
        <f t="shared" si="80"/>
        <v>0</v>
      </c>
      <c r="AR145" s="15">
        <f t="shared" si="81"/>
        <v>0</v>
      </c>
      <c r="AS145" s="15">
        <f t="shared" si="82"/>
        <v>0</v>
      </c>
      <c r="AT145" s="15">
        <f t="shared" si="83"/>
        <v>909.20116000000007</v>
      </c>
      <c r="AU145" s="15">
        <f t="shared" si="84"/>
        <v>209.11626680000003</v>
      </c>
      <c r="AV145" s="15">
        <f t="shared" si="85"/>
        <v>1118.3174268</v>
      </c>
      <c r="AW145" s="15">
        <f t="shared" si="86"/>
        <v>909.20116000000007</v>
      </c>
      <c r="AX145" s="15">
        <f t="shared" si="86"/>
        <v>209.11626680000003</v>
      </c>
      <c r="AY145" s="15">
        <f t="shared" si="86"/>
        <v>1118.3174268</v>
      </c>
      <c r="AZ145" s="84"/>
      <c r="BA145" s="84"/>
      <c r="BB145" s="84"/>
      <c r="BC145" s="84"/>
    </row>
    <row r="146" spans="1:55" s="2" customFormat="1" ht="12.75" customHeight="1" x14ac:dyDescent="0.25">
      <c r="A146" s="20">
        <f t="shared" si="87"/>
        <v>139</v>
      </c>
      <c r="B146" s="84"/>
      <c r="C146" s="20">
        <f t="shared" si="91"/>
        <v>3</v>
      </c>
      <c r="D146" s="21" t="s">
        <v>380</v>
      </c>
      <c r="E146" s="21" t="s">
        <v>165</v>
      </c>
      <c r="F146" s="21" t="s">
        <v>17</v>
      </c>
      <c r="G146" s="21" t="s">
        <v>166</v>
      </c>
      <c r="H146" s="21" t="s">
        <v>169</v>
      </c>
      <c r="I146" s="21" t="s">
        <v>714</v>
      </c>
      <c r="J146" s="21" t="s">
        <v>29</v>
      </c>
      <c r="K146" s="23" t="s">
        <v>30</v>
      </c>
      <c r="L146" s="23" t="s">
        <v>715</v>
      </c>
      <c r="M146" s="28" t="s">
        <v>454</v>
      </c>
      <c r="N146" s="40" t="s">
        <v>235</v>
      </c>
      <c r="O146" s="41">
        <v>2</v>
      </c>
      <c r="P146" s="37" t="s">
        <v>54</v>
      </c>
      <c r="Q146" s="41">
        <v>11125</v>
      </c>
      <c r="R146" s="41">
        <v>0</v>
      </c>
      <c r="S146" s="41">
        <v>0</v>
      </c>
      <c r="T146" s="54">
        <f t="shared" si="88"/>
        <v>11125</v>
      </c>
      <c r="U146" s="36">
        <v>1</v>
      </c>
      <c r="V146" s="9">
        <v>12</v>
      </c>
      <c r="W146" s="11" t="str">
        <f t="shared" si="89"/>
        <v>0,0000</v>
      </c>
      <c r="X146" s="12">
        <f t="shared" si="90"/>
        <v>0</v>
      </c>
      <c r="Y146" s="52">
        <v>3.8</v>
      </c>
      <c r="Z146" s="12">
        <f t="shared" si="71"/>
        <v>45.599999999999994</v>
      </c>
      <c r="AA146" s="52">
        <v>0.08</v>
      </c>
      <c r="AB146" s="12">
        <f t="shared" si="63"/>
        <v>1.92</v>
      </c>
      <c r="AC146" s="52">
        <v>4.6100000000000003</v>
      </c>
      <c r="AD146" s="12">
        <f t="shared" si="72"/>
        <v>110.64000000000001</v>
      </c>
      <c r="AE146" s="52">
        <v>0</v>
      </c>
      <c r="AF146" s="12">
        <f t="shared" si="73"/>
        <v>0</v>
      </c>
      <c r="AG146" s="53">
        <f t="shared" si="74"/>
        <v>1.58E-3</v>
      </c>
      <c r="AH146" s="12">
        <f t="shared" si="75"/>
        <v>17.577500000000001</v>
      </c>
      <c r="AI146" s="53">
        <v>1.2999999999999999E-2</v>
      </c>
      <c r="AJ146" s="12">
        <f t="shared" si="76"/>
        <v>144.625</v>
      </c>
      <c r="AK146" s="53">
        <v>0.25090000000000001</v>
      </c>
      <c r="AL146" s="12">
        <f t="shared" si="77"/>
        <v>2791.2625000000003</v>
      </c>
      <c r="AM146" s="13"/>
      <c r="AN146" s="12">
        <f t="shared" si="78"/>
        <v>0</v>
      </c>
      <c r="AO146" s="13"/>
      <c r="AP146" s="12">
        <f t="shared" si="79"/>
        <v>0</v>
      </c>
      <c r="AQ146" s="15">
        <f t="shared" si="80"/>
        <v>0</v>
      </c>
      <c r="AR146" s="15">
        <f t="shared" si="81"/>
        <v>0</v>
      </c>
      <c r="AS146" s="15">
        <f t="shared" si="82"/>
        <v>0</v>
      </c>
      <c r="AT146" s="15">
        <f t="shared" si="83"/>
        <v>3111.625</v>
      </c>
      <c r="AU146" s="15">
        <f t="shared" si="84"/>
        <v>715.67375000000004</v>
      </c>
      <c r="AV146" s="15">
        <f t="shared" si="85"/>
        <v>3827.2987499999999</v>
      </c>
      <c r="AW146" s="15">
        <f t="shared" si="86"/>
        <v>3111.625</v>
      </c>
      <c r="AX146" s="15">
        <f t="shared" si="86"/>
        <v>715.67375000000004</v>
      </c>
      <c r="AY146" s="15">
        <f t="shared" si="86"/>
        <v>3827.2987499999999</v>
      </c>
      <c r="AZ146" s="84"/>
      <c r="BA146" s="84"/>
      <c r="BB146" s="84"/>
      <c r="BC146" s="84"/>
    </row>
    <row r="147" spans="1:55" s="2" customFormat="1" ht="12.75" customHeight="1" x14ac:dyDescent="0.25">
      <c r="A147" s="20">
        <f t="shared" si="87"/>
        <v>140</v>
      </c>
      <c r="B147" s="84"/>
      <c r="C147" s="20">
        <f t="shared" si="91"/>
        <v>4</v>
      </c>
      <c r="D147" s="21" t="s">
        <v>380</v>
      </c>
      <c r="E147" s="21" t="s">
        <v>165</v>
      </c>
      <c r="F147" s="21" t="s">
        <v>17</v>
      </c>
      <c r="G147" s="21" t="s">
        <v>166</v>
      </c>
      <c r="H147" s="21" t="s">
        <v>169</v>
      </c>
      <c r="I147" s="21" t="s">
        <v>714</v>
      </c>
      <c r="J147" s="21" t="s">
        <v>29</v>
      </c>
      <c r="K147" s="23" t="s">
        <v>30</v>
      </c>
      <c r="L147" s="23" t="s">
        <v>715</v>
      </c>
      <c r="M147" s="28" t="s">
        <v>455</v>
      </c>
      <c r="N147" s="40" t="s">
        <v>236</v>
      </c>
      <c r="O147" s="41">
        <v>1</v>
      </c>
      <c r="P147" s="37" t="s">
        <v>54</v>
      </c>
      <c r="Q147" s="41">
        <v>3187</v>
      </c>
      <c r="R147" s="41">
        <v>0</v>
      </c>
      <c r="S147" s="41">
        <v>0</v>
      </c>
      <c r="T147" s="54">
        <f t="shared" si="88"/>
        <v>3187</v>
      </c>
      <c r="U147" s="36">
        <v>1</v>
      </c>
      <c r="V147" s="9">
        <v>12</v>
      </c>
      <c r="W147" s="11" t="str">
        <f t="shared" si="89"/>
        <v>0,0000</v>
      </c>
      <c r="X147" s="12">
        <f t="shared" si="90"/>
        <v>0</v>
      </c>
      <c r="Y147" s="52">
        <v>3.8</v>
      </c>
      <c r="Z147" s="12">
        <f t="shared" si="71"/>
        <v>45.599999999999994</v>
      </c>
      <c r="AA147" s="52">
        <v>0.08</v>
      </c>
      <c r="AB147" s="12">
        <f t="shared" si="63"/>
        <v>0.96</v>
      </c>
      <c r="AC147" s="52">
        <v>4.6100000000000003</v>
      </c>
      <c r="AD147" s="12">
        <f t="shared" si="72"/>
        <v>55.320000000000007</v>
      </c>
      <c r="AE147" s="52">
        <v>0</v>
      </c>
      <c r="AF147" s="12">
        <f t="shared" si="73"/>
        <v>0</v>
      </c>
      <c r="AG147" s="53">
        <f t="shared" si="74"/>
        <v>1.58E-3</v>
      </c>
      <c r="AH147" s="12">
        <f t="shared" si="75"/>
        <v>5.0354600000000005</v>
      </c>
      <c r="AI147" s="53">
        <v>1.2999999999999999E-2</v>
      </c>
      <c r="AJ147" s="12">
        <f t="shared" si="76"/>
        <v>41.430999999999997</v>
      </c>
      <c r="AK147" s="53">
        <v>0.25090000000000001</v>
      </c>
      <c r="AL147" s="12">
        <f t="shared" si="77"/>
        <v>799.61830000000009</v>
      </c>
      <c r="AM147" s="13"/>
      <c r="AN147" s="12">
        <f t="shared" si="78"/>
        <v>0</v>
      </c>
      <c r="AO147" s="13"/>
      <c r="AP147" s="12">
        <f t="shared" si="79"/>
        <v>0</v>
      </c>
      <c r="AQ147" s="15">
        <f t="shared" si="80"/>
        <v>0</v>
      </c>
      <c r="AR147" s="15">
        <f t="shared" si="81"/>
        <v>0</v>
      </c>
      <c r="AS147" s="15">
        <f t="shared" si="82"/>
        <v>0</v>
      </c>
      <c r="AT147" s="15">
        <f t="shared" si="83"/>
        <v>947.9647600000003</v>
      </c>
      <c r="AU147" s="15">
        <f t="shared" si="84"/>
        <v>218.03189480000009</v>
      </c>
      <c r="AV147" s="15">
        <f t="shared" si="85"/>
        <v>1165.9966548000004</v>
      </c>
      <c r="AW147" s="15">
        <f t="shared" si="86"/>
        <v>947.9647600000003</v>
      </c>
      <c r="AX147" s="15">
        <f t="shared" si="86"/>
        <v>218.03189480000009</v>
      </c>
      <c r="AY147" s="15">
        <f t="shared" si="86"/>
        <v>1165.9966548000004</v>
      </c>
      <c r="AZ147" s="84"/>
      <c r="BA147" s="84"/>
      <c r="BB147" s="84"/>
      <c r="BC147" s="84"/>
    </row>
    <row r="148" spans="1:55" s="2" customFormat="1" ht="12.75" customHeight="1" x14ac:dyDescent="0.25">
      <c r="A148" s="20">
        <f t="shared" si="87"/>
        <v>141</v>
      </c>
      <c r="B148" s="84"/>
      <c r="C148" s="20">
        <f t="shared" si="91"/>
        <v>5</v>
      </c>
      <c r="D148" s="21" t="s">
        <v>380</v>
      </c>
      <c r="E148" s="21" t="s">
        <v>165</v>
      </c>
      <c r="F148" s="21" t="s">
        <v>17</v>
      </c>
      <c r="G148" s="21" t="s">
        <v>166</v>
      </c>
      <c r="H148" s="21" t="s">
        <v>169</v>
      </c>
      <c r="I148" s="21" t="s">
        <v>714</v>
      </c>
      <c r="J148" s="21" t="s">
        <v>29</v>
      </c>
      <c r="K148" s="23" t="s">
        <v>30</v>
      </c>
      <c r="L148" s="23" t="s">
        <v>715</v>
      </c>
      <c r="M148" s="28" t="s">
        <v>456</v>
      </c>
      <c r="N148" s="40" t="s">
        <v>237</v>
      </c>
      <c r="O148" s="41">
        <v>15</v>
      </c>
      <c r="P148" s="37" t="s">
        <v>54</v>
      </c>
      <c r="Q148" s="41">
        <v>3207</v>
      </c>
      <c r="R148" s="41">
        <v>0</v>
      </c>
      <c r="S148" s="41">
        <v>0</v>
      </c>
      <c r="T148" s="54">
        <f t="shared" si="88"/>
        <v>3207</v>
      </c>
      <c r="U148" s="36">
        <v>1</v>
      </c>
      <c r="V148" s="9">
        <v>12</v>
      </c>
      <c r="W148" s="11" t="str">
        <f t="shared" si="89"/>
        <v>0,0000</v>
      </c>
      <c r="X148" s="12">
        <f t="shared" si="90"/>
        <v>0</v>
      </c>
      <c r="Y148" s="52">
        <v>3.8</v>
      </c>
      <c r="Z148" s="12">
        <f t="shared" si="71"/>
        <v>45.599999999999994</v>
      </c>
      <c r="AA148" s="52">
        <v>0.08</v>
      </c>
      <c r="AB148" s="12">
        <f t="shared" si="63"/>
        <v>14.399999999999999</v>
      </c>
      <c r="AC148" s="52">
        <v>4.6100000000000003</v>
      </c>
      <c r="AD148" s="12">
        <f t="shared" si="72"/>
        <v>829.80000000000007</v>
      </c>
      <c r="AE148" s="52">
        <v>0</v>
      </c>
      <c r="AF148" s="12">
        <f t="shared" si="73"/>
        <v>0</v>
      </c>
      <c r="AG148" s="53">
        <f t="shared" si="74"/>
        <v>1.58E-3</v>
      </c>
      <c r="AH148" s="12">
        <f t="shared" si="75"/>
        <v>5.0670599999999997</v>
      </c>
      <c r="AI148" s="53">
        <v>1.2999999999999999E-2</v>
      </c>
      <c r="AJ148" s="12">
        <f t="shared" si="76"/>
        <v>41.690999999999995</v>
      </c>
      <c r="AK148" s="53">
        <v>0.25090000000000001</v>
      </c>
      <c r="AL148" s="12">
        <f t="shared" si="77"/>
        <v>804.63630000000001</v>
      </c>
      <c r="AM148" s="13"/>
      <c r="AN148" s="12">
        <f t="shared" si="78"/>
        <v>0</v>
      </c>
      <c r="AO148" s="13"/>
      <c r="AP148" s="12">
        <f t="shared" si="79"/>
        <v>0</v>
      </c>
      <c r="AQ148" s="15">
        <f t="shared" si="80"/>
        <v>0</v>
      </c>
      <c r="AR148" s="15">
        <f t="shared" si="81"/>
        <v>0</v>
      </c>
      <c r="AS148" s="15">
        <f t="shared" si="82"/>
        <v>0</v>
      </c>
      <c r="AT148" s="15">
        <f t="shared" si="83"/>
        <v>1741.19436</v>
      </c>
      <c r="AU148" s="15">
        <f t="shared" si="84"/>
        <v>400.47470279999999</v>
      </c>
      <c r="AV148" s="15">
        <f t="shared" si="85"/>
        <v>2141.6690628000001</v>
      </c>
      <c r="AW148" s="15">
        <f t="shared" si="86"/>
        <v>1741.19436</v>
      </c>
      <c r="AX148" s="15">
        <f t="shared" si="86"/>
        <v>400.47470279999999</v>
      </c>
      <c r="AY148" s="15">
        <f t="shared" si="86"/>
        <v>2141.6690628000001</v>
      </c>
      <c r="AZ148" s="84"/>
      <c r="BA148" s="84"/>
      <c r="BB148" s="84"/>
      <c r="BC148" s="84"/>
    </row>
    <row r="149" spans="1:55" s="2" customFormat="1" ht="12.75" customHeight="1" x14ac:dyDescent="0.25">
      <c r="A149" s="20">
        <f t="shared" si="87"/>
        <v>142</v>
      </c>
      <c r="B149" s="84"/>
      <c r="C149" s="20">
        <f t="shared" si="91"/>
        <v>6</v>
      </c>
      <c r="D149" s="21" t="s">
        <v>380</v>
      </c>
      <c r="E149" s="21" t="s">
        <v>165</v>
      </c>
      <c r="F149" s="21" t="s">
        <v>17</v>
      </c>
      <c r="G149" s="21" t="s">
        <v>166</v>
      </c>
      <c r="H149" s="21" t="s">
        <v>169</v>
      </c>
      <c r="I149" s="21" t="s">
        <v>714</v>
      </c>
      <c r="J149" s="21" t="s">
        <v>29</v>
      </c>
      <c r="K149" s="23" t="s">
        <v>30</v>
      </c>
      <c r="L149" s="23" t="s">
        <v>715</v>
      </c>
      <c r="M149" s="28" t="s">
        <v>457</v>
      </c>
      <c r="N149" s="40" t="s">
        <v>238</v>
      </c>
      <c r="O149" s="41">
        <v>1</v>
      </c>
      <c r="P149" s="37" t="s">
        <v>54</v>
      </c>
      <c r="Q149" s="41">
        <v>2314</v>
      </c>
      <c r="R149" s="41">
        <v>0</v>
      </c>
      <c r="S149" s="41">
        <v>0</v>
      </c>
      <c r="T149" s="54">
        <f t="shared" si="88"/>
        <v>2314</v>
      </c>
      <c r="U149" s="36">
        <v>1</v>
      </c>
      <c r="V149" s="9">
        <v>12</v>
      </c>
      <c r="W149" s="11" t="str">
        <f t="shared" si="89"/>
        <v>0,0000</v>
      </c>
      <c r="X149" s="12">
        <f t="shared" si="90"/>
        <v>0</v>
      </c>
      <c r="Y149" s="52">
        <v>3.8</v>
      </c>
      <c r="Z149" s="12">
        <f t="shared" si="71"/>
        <v>45.599999999999994</v>
      </c>
      <c r="AA149" s="52">
        <v>0.08</v>
      </c>
      <c r="AB149" s="12">
        <f t="shared" si="63"/>
        <v>0.96</v>
      </c>
      <c r="AC149" s="52">
        <v>4.6100000000000003</v>
      </c>
      <c r="AD149" s="12">
        <f t="shared" si="72"/>
        <v>55.320000000000007</v>
      </c>
      <c r="AE149" s="52">
        <v>0</v>
      </c>
      <c r="AF149" s="12">
        <f t="shared" si="73"/>
        <v>0</v>
      </c>
      <c r="AG149" s="53">
        <f t="shared" si="74"/>
        <v>1.58E-3</v>
      </c>
      <c r="AH149" s="12">
        <f t="shared" si="75"/>
        <v>3.65612</v>
      </c>
      <c r="AI149" s="53">
        <v>1.2999999999999999E-2</v>
      </c>
      <c r="AJ149" s="12">
        <f t="shared" si="76"/>
        <v>30.081999999999997</v>
      </c>
      <c r="AK149" s="53">
        <v>0.25090000000000001</v>
      </c>
      <c r="AL149" s="12">
        <f t="shared" si="77"/>
        <v>580.58260000000007</v>
      </c>
      <c r="AM149" s="13"/>
      <c r="AN149" s="12">
        <f t="shared" si="78"/>
        <v>0</v>
      </c>
      <c r="AO149" s="13"/>
      <c r="AP149" s="12">
        <f t="shared" si="79"/>
        <v>0</v>
      </c>
      <c r="AQ149" s="15">
        <f t="shared" si="80"/>
        <v>0</v>
      </c>
      <c r="AR149" s="15">
        <f t="shared" si="81"/>
        <v>0</v>
      </c>
      <c r="AS149" s="15">
        <f t="shared" si="82"/>
        <v>0</v>
      </c>
      <c r="AT149" s="15">
        <f t="shared" si="83"/>
        <v>716.20072000000016</v>
      </c>
      <c r="AU149" s="15">
        <f t="shared" si="84"/>
        <v>164.72616560000003</v>
      </c>
      <c r="AV149" s="15">
        <f t="shared" si="85"/>
        <v>880.92688560000022</v>
      </c>
      <c r="AW149" s="15">
        <f t="shared" si="86"/>
        <v>716.20072000000016</v>
      </c>
      <c r="AX149" s="15">
        <f t="shared" si="86"/>
        <v>164.72616560000003</v>
      </c>
      <c r="AY149" s="15">
        <f t="shared" si="86"/>
        <v>880.92688560000022</v>
      </c>
      <c r="AZ149" s="84"/>
      <c r="BA149" s="84"/>
      <c r="BB149" s="84"/>
      <c r="BC149" s="84"/>
    </row>
    <row r="150" spans="1:55" s="2" customFormat="1" ht="12.75" customHeight="1" x14ac:dyDescent="0.25">
      <c r="A150" s="20">
        <f t="shared" si="87"/>
        <v>143</v>
      </c>
      <c r="B150" s="84"/>
      <c r="C150" s="20">
        <f t="shared" si="91"/>
        <v>7</v>
      </c>
      <c r="D150" s="21" t="s">
        <v>380</v>
      </c>
      <c r="E150" s="21" t="s">
        <v>165</v>
      </c>
      <c r="F150" s="21" t="s">
        <v>17</v>
      </c>
      <c r="G150" s="21" t="s">
        <v>166</v>
      </c>
      <c r="H150" s="21" t="s">
        <v>169</v>
      </c>
      <c r="I150" s="21" t="s">
        <v>714</v>
      </c>
      <c r="J150" s="21" t="s">
        <v>29</v>
      </c>
      <c r="K150" s="23" t="s">
        <v>30</v>
      </c>
      <c r="L150" s="23" t="s">
        <v>715</v>
      </c>
      <c r="M150" s="28" t="s">
        <v>458</v>
      </c>
      <c r="N150" s="40" t="s">
        <v>239</v>
      </c>
      <c r="O150" s="41">
        <v>2</v>
      </c>
      <c r="P150" s="37" t="s">
        <v>54</v>
      </c>
      <c r="Q150" s="41">
        <v>648</v>
      </c>
      <c r="R150" s="41">
        <v>0</v>
      </c>
      <c r="S150" s="41">
        <v>0</v>
      </c>
      <c r="T150" s="54">
        <f t="shared" si="88"/>
        <v>648</v>
      </c>
      <c r="U150" s="36">
        <v>1</v>
      </c>
      <c r="V150" s="9">
        <v>12</v>
      </c>
      <c r="W150" s="11" t="str">
        <f t="shared" si="89"/>
        <v>0,0000</v>
      </c>
      <c r="X150" s="12">
        <f t="shared" si="90"/>
        <v>0</v>
      </c>
      <c r="Y150" s="52">
        <v>3.8</v>
      </c>
      <c r="Z150" s="12">
        <f t="shared" si="71"/>
        <v>45.599999999999994</v>
      </c>
      <c r="AA150" s="52">
        <v>0.08</v>
      </c>
      <c r="AB150" s="12">
        <f t="shared" ref="AB150:AB177" si="92">AA150*V150*O150</f>
        <v>1.92</v>
      </c>
      <c r="AC150" s="52">
        <v>4.6100000000000003</v>
      </c>
      <c r="AD150" s="12">
        <f t="shared" si="72"/>
        <v>110.64000000000001</v>
      </c>
      <c r="AE150" s="52">
        <v>0</v>
      </c>
      <c r="AF150" s="12">
        <f t="shared" si="73"/>
        <v>0</v>
      </c>
      <c r="AG150" s="53">
        <f t="shared" si="74"/>
        <v>1.58E-3</v>
      </c>
      <c r="AH150" s="12">
        <f t="shared" si="75"/>
        <v>1.0238400000000001</v>
      </c>
      <c r="AI150" s="53">
        <v>1.2999999999999999E-2</v>
      </c>
      <c r="AJ150" s="12">
        <f t="shared" si="76"/>
        <v>8.4239999999999995</v>
      </c>
      <c r="AK150" s="53">
        <v>0.25090000000000001</v>
      </c>
      <c r="AL150" s="12">
        <f t="shared" si="77"/>
        <v>162.58320000000001</v>
      </c>
      <c r="AM150" s="13"/>
      <c r="AN150" s="12">
        <f t="shared" si="78"/>
        <v>0</v>
      </c>
      <c r="AO150" s="13"/>
      <c r="AP150" s="12">
        <f t="shared" si="79"/>
        <v>0</v>
      </c>
      <c r="AQ150" s="15">
        <f t="shared" si="80"/>
        <v>0</v>
      </c>
      <c r="AR150" s="15">
        <f t="shared" si="81"/>
        <v>0</v>
      </c>
      <c r="AS150" s="15">
        <f t="shared" si="82"/>
        <v>0</v>
      </c>
      <c r="AT150" s="15">
        <f t="shared" si="83"/>
        <v>330.19104000000004</v>
      </c>
      <c r="AU150" s="15">
        <f t="shared" si="84"/>
        <v>75.943939200000017</v>
      </c>
      <c r="AV150" s="15">
        <f t="shared" si="85"/>
        <v>406.13497920000009</v>
      </c>
      <c r="AW150" s="15">
        <f t="shared" si="86"/>
        <v>330.19104000000004</v>
      </c>
      <c r="AX150" s="15">
        <f t="shared" si="86"/>
        <v>75.943939200000017</v>
      </c>
      <c r="AY150" s="15">
        <f t="shared" si="86"/>
        <v>406.13497920000009</v>
      </c>
      <c r="AZ150" s="84"/>
      <c r="BA150" s="84"/>
      <c r="BB150" s="84"/>
      <c r="BC150" s="84"/>
    </row>
    <row r="151" spans="1:55" s="2" customFormat="1" ht="12.75" customHeight="1" x14ac:dyDescent="0.25">
      <c r="A151" s="20">
        <f t="shared" si="87"/>
        <v>144</v>
      </c>
      <c r="B151" s="84"/>
      <c r="C151" s="20">
        <f t="shared" si="91"/>
        <v>8</v>
      </c>
      <c r="D151" s="21" t="s">
        <v>380</v>
      </c>
      <c r="E151" s="21" t="s">
        <v>165</v>
      </c>
      <c r="F151" s="21" t="s">
        <v>17</v>
      </c>
      <c r="G151" s="21" t="s">
        <v>166</v>
      </c>
      <c r="H151" s="21" t="s">
        <v>169</v>
      </c>
      <c r="I151" s="21" t="s">
        <v>714</v>
      </c>
      <c r="J151" s="21" t="s">
        <v>29</v>
      </c>
      <c r="K151" s="23" t="s">
        <v>30</v>
      </c>
      <c r="L151" s="23" t="s">
        <v>715</v>
      </c>
      <c r="M151" s="28" t="s">
        <v>487</v>
      </c>
      <c r="N151" s="40" t="s">
        <v>716</v>
      </c>
      <c r="O151" s="41">
        <v>25</v>
      </c>
      <c r="P151" s="37" t="s">
        <v>54</v>
      </c>
      <c r="Q151" s="41">
        <v>4770</v>
      </c>
      <c r="R151" s="41">
        <v>0</v>
      </c>
      <c r="S151" s="41">
        <v>0</v>
      </c>
      <c r="T151" s="54">
        <f t="shared" si="88"/>
        <v>4770</v>
      </c>
      <c r="U151" s="36">
        <v>1</v>
      </c>
      <c r="V151" s="9">
        <v>12</v>
      </c>
      <c r="W151" s="11" t="str">
        <f t="shared" si="89"/>
        <v>0,0000</v>
      </c>
      <c r="X151" s="12">
        <f t="shared" si="90"/>
        <v>0</v>
      </c>
      <c r="Y151" s="52">
        <v>3.8</v>
      </c>
      <c r="Z151" s="12">
        <f t="shared" si="71"/>
        <v>45.599999999999994</v>
      </c>
      <c r="AA151" s="52">
        <v>0.08</v>
      </c>
      <c r="AB151" s="12">
        <f t="shared" si="92"/>
        <v>24</v>
      </c>
      <c r="AC151" s="52">
        <v>4.6100000000000003</v>
      </c>
      <c r="AD151" s="12">
        <f t="shared" si="72"/>
        <v>1383.0000000000002</v>
      </c>
      <c r="AE151" s="52">
        <v>0</v>
      </c>
      <c r="AF151" s="12">
        <f t="shared" si="73"/>
        <v>0</v>
      </c>
      <c r="AG151" s="53">
        <f t="shared" si="74"/>
        <v>1.58E-3</v>
      </c>
      <c r="AH151" s="12">
        <f t="shared" si="75"/>
        <v>7.5366</v>
      </c>
      <c r="AI151" s="53">
        <v>1.2999999999999999E-2</v>
      </c>
      <c r="AJ151" s="12">
        <f t="shared" si="76"/>
        <v>62.01</v>
      </c>
      <c r="AK151" s="53">
        <v>0.25090000000000001</v>
      </c>
      <c r="AL151" s="12">
        <f t="shared" si="77"/>
        <v>1196.7930000000001</v>
      </c>
      <c r="AM151" s="13"/>
      <c r="AN151" s="12">
        <f t="shared" si="78"/>
        <v>0</v>
      </c>
      <c r="AO151" s="13"/>
      <c r="AP151" s="12">
        <f t="shared" si="79"/>
        <v>0</v>
      </c>
      <c r="AQ151" s="15">
        <f t="shared" si="80"/>
        <v>0</v>
      </c>
      <c r="AR151" s="15">
        <f t="shared" si="81"/>
        <v>0</v>
      </c>
      <c r="AS151" s="15">
        <f t="shared" si="82"/>
        <v>0</v>
      </c>
      <c r="AT151" s="15">
        <f t="shared" si="83"/>
        <v>2718.9396000000002</v>
      </c>
      <c r="AU151" s="15">
        <f t="shared" si="84"/>
        <v>625.35610800000006</v>
      </c>
      <c r="AV151" s="15">
        <f t="shared" si="85"/>
        <v>3344.2957080000001</v>
      </c>
      <c r="AW151" s="15">
        <f t="shared" si="86"/>
        <v>2718.9396000000002</v>
      </c>
      <c r="AX151" s="15">
        <f t="shared" si="86"/>
        <v>625.35610800000006</v>
      </c>
      <c r="AY151" s="15">
        <f t="shared" si="86"/>
        <v>3344.2957080000001</v>
      </c>
      <c r="AZ151" s="84"/>
      <c r="BA151" s="84"/>
      <c r="BB151" s="84"/>
      <c r="BC151" s="84"/>
    </row>
    <row r="152" spans="1:55" s="2" customFormat="1" ht="12.75" customHeight="1" x14ac:dyDescent="0.25">
      <c r="A152" s="20">
        <f t="shared" si="87"/>
        <v>145</v>
      </c>
      <c r="B152" s="84"/>
      <c r="C152" s="20">
        <f t="shared" si="91"/>
        <v>9</v>
      </c>
      <c r="D152" s="21" t="s">
        <v>380</v>
      </c>
      <c r="E152" s="21" t="s">
        <v>165</v>
      </c>
      <c r="F152" s="21" t="s">
        <v>17</v>
      </c>
      <c r="G152" s="21" t="s">
        <v>166</v>
      </c>
      <c r="H152" s="21" t="s">
        <v>169</v>
      </c>
      <c r="I152" s="21" t="s">
        <v>714</v>
      </c>
      <c r="J152" s="21" t="s">
        <v>29</v>
      </c>
      <c r="K152" s="23" t="s">
        <v>30</v>
      </c>
      <c r="L152" s="23" t="s">
        <v>715</v>
      </c>
      <c r="M152" s="28" t="s">
        <v>513</v>
      </c>
      <c r="N152" s="40" t="s">
        <v>514</v>
      </c>
      <c r="O152" s="41">
        <v>2</v>
      </c>
      <c r="P152" s="37" t="s">
        <v>54</v>
      </c>
      <c r="Q152" s="41">
        <v>1393</v>
      </c>
      <c r="R152" s="41">
        <v>0</v>
      </c>
      <c r="S152" s="41">
        <v>0</v>
      </c>
      <c r="T152" s="54">
        <f t="shared" si="88"/>
        <v>1393</v>
      </c>
      <c r="U152" s="36">
        <v>1</v>
      </c>
      <c r="V152" s="9">
        <v>12</v>
      </c>
      <c r="W152" s="11" t="str">
        <f t="shared" si="89"/>
        <v>0,0000</v>
      </c>
      <c r="X152" s="12">
        <f t="shared" si="90"/>
        <v>0</v>
      </c>
      <c r="Y152" s="52">
        <v>3.8</v>
      </c>
      <c r="Z152" s="12">
        <f t="shared" si="71"/>
        <v>45.599999999999994</v>
      </c>
      <c r="AA152" s="52">
        <v>0.08</v>
      </c>
      <c r="AB152" s="12">
        <f t="shared" si="92"/>
        <v>1.92</v>
      </c>
      <c r="AC152" s="52">
        <v>4.6100000000000003</v>
      </c>
      <c r="AD152" s="12">
        <f t="shared" si="72"/>
        <v>110.64000000000001</v>
      </c>
      <c r="AE152" s="52">
        <v>0</v>
      </c>
      <c r="AF152" s="12">
        <f t="shared" si="73"/>
        <v>0</v>
      </c>
      <c r="AG152" s="53">
        <f t="shared" si="74"/>
        <v>1.58E-3</v>
      </c>
      <c r="AH152" s="12">
        <f t="shared" si="75"/>
        <v>2.2009400000000001</v>
      </c>
      <c r="AI152" s="53">
        <v>1.2999999999999999E-2</v>
      </c>
      <c r="AJ152" s="12">
        <f t="shared" si="76"/>
        <v>18.108999999999998</v>
      </c>
      <c r="AK152" s="53">
        <v>0.25090000000000001</v>
      </c>
      <c r="AL152" s="12">
        <f t="shared" si="77"/>
        <v>349.50370000000004</v>
      </c>
      <c r="AM152" s="13"/>
      <c r="AN152" s="12">
        <f t="shared" si="78"/>
        <v>0</v>
      </c>
      <c r="AO152" s="13"/>
      <c r="AP152" s="12">
        <f t="shared" si="79"/>
        <v>0</v>
      </c>
      <c r="AQ152" s="15">
        <f t="shared" si="80"/>
        <v>0</v>
      </c>
      <c r="AR152" s="15">
        <f t="shared" si="81"/>
        <v>0</v>
      </c>
      <c r="AS152" s="15">
        <f t="shared" si="82"/>
        <v>0</v>
      </c>
      <c r="AT152" s="15">
        <f t="shared" si="83"/>
        <v>527.97364000000005</v>
      </c>
      <c r="AU152" s="15">
        <f t="shared" si="84"/>
        <v>121.43393720000002</v>
      </c>
      <c r="AV152" s="15">
        <f t="shared" si="85"/>
        <v>649.40757720000011</v>
      </c>
      <c r="AW152" s="15">
        <f t="shared" si="86"/>
        <v>527.97364000000005</v>
      </c>
      <c r="AX152" s="15">
        <f t="shared" si="86"/>
        <v>121.43393720000002</v>
      </c>
      <c r="AY152" s="15">
        <f t="shared" si="86"/>
        <v>649.40757720000011</v>
      </c>
      <c r="AZ152" s="84"/>
      <c r="BA152" s="84"/>
      <c r="BB152" s="84"/>
      <c r="BC152" s="84"/>
    </row>
    <row r="153" spans="1:55" s="2" customFormat="1" ht="12.75" customHeight="1" x14ac:dyDescent="0.25">
      <c r="A153" s="20">
        <f t="shared" si="87"/>
        <v>146</v>
      </c>
      <c r="B153" s="84"/>
      <c r="C153" s="20">
        <f t="shared" si="91"/>
        <v>10</v>
      </c>
      <c r="D153" s="21" t="s">
        <v>380</v>
      </c>
      <c r="E153" s="21" t="s">
        <v>165</v>
      </c>
      <c r="F153" s="21" t="s">
        <v>17</v>
      </c>
      <c r="G153" s="21" t="s">
        <v>166</v>
      </c>
      <c r="H153" s="21" t="s">
        <v>169</v>
      </c>
      <c r="I153" s="21" t="s">
        <v>714</v>
      </c>
      <c r="J153" s="21" t="s">
        <v>29</v>
      </c>
      <c r="K153" s="23" t="s">
        <v>30</v>
      </c>
      <c r="L153" s="23" t="s">
        <v>715</v>
      </c>
      <c r="M153" s="28" t="s">
        <v>515</v>
      </c>
      <c r="N153" s="40" t="s">
        <v>516</v>
      </c>
      <c r="O153" s="41">
        <v>2</v>
      </c>
      <c r="P153" s="37" t="s">
        <v>54</v>
      </c>
      <c r="Q153" s="41">
        <v>1841</v>
      </c>
      <c r="R153" s="41">
        <v>0</v>
      </c>
      <c r="S153" s="41">
        <v>0</v>
      </c>
      <c r="T153" s="54">
        <f t="shared" si="88"/>
        <v>1841</v>
      </c>
      <c r="U153" s="36">
        <v>1</v>
      </c>
      <c r="V153" s="9">
        <v>12</v>
      </c>
      <c r="W153" s="11" t="str">
        <f t="shared" si="89"/>
        <v>0,0000</v>
      </c>
      <c r="X153" s="12">
        <f t="shared" si="90"/>
        <v>0</v>
      </c>
      <c r="Y153" s="52">
        <v>3.8</v>
      </c>
      <c r="Z153" s="12">
        <f t="shared" si="71"/>
        <v>45.599999999999994</v>
      </c>
      <c r="AA153" s="52">
        <v>0.08</v>
      </c>
      <c r="AB153" s="12">
        <f t="shared" si="92"/>
        <v>1.92</v>
      </c>
      <c r="AC153" s="52">
        <v>4.6100000000000003</v>
      </c>
      <c r="AD153" s="12">
        <f t="shared" si="72"/>
        <v>110.64000000000001</v>
      </c>
      <c r="AE153" s="52">
        <v>0</v>
      </c>
      <c r="AF153" s="12">
        <f t="shared" si="73"/>
        <v>0</v>
      </c>
      <c r="AG153" s="53">
        <f t="shared" si="74"/>
        <v>1.58E-3</v>
      </c>
      <c r="AH153" s="12">
        <f t="shared" si="75"/>
        <v>2.9087800000000001</v>
      </c>
      <c r="AI153" s="53">
        <v>1.2999999999999999E-2</v>
      </c>
      <c r="AJ153" s="12">
        <f t="shared" si="76"/>
        <v>23.933</v>
      </c>
      <c r="AK153" s="53">
        <v>0.25090000000000001</v>
      </c>
      <c r="AL153" s="12">
        <f t="shared" si="77"/>
        <v>461.90690000000001</v>
      </c>
      <c r="AM153" s="13"/>
      <c r="AN153" s="12">
        <f t="shared" si="78"/>
        <v>0</v>
      </c>
      <c r="AO153" s="13"/>
      <c r="AP153" s="12">
        <f t="shared" si="79"/>
        <v>0</v>
      </c>
      <c r="AQ153" s="15">
        <f t="shared" si="80"/>
        <v>0</v>
      </c>
      <c r="AR153" s="15">
        <f t="shared" si="81"/>
        <v>0</v>
      </c>
      <c r="AS153" s="15">
        <f t="shared" si="82"/>
        <v>0</v>
      </c>
      <c r="AT153" s="15">
        <f t="shared" si="83"/>
        <v>646.90868</v>
      </c>
      <c r="AU153" s="15">
        <f t="shared" si="84"/>
        <v>148.7889964</v>
      </c>
      <c r="AV153" s="15">
        <f t="shared" si="85"/>
        <v>795.69767639999998</v>
      </c>
      <c r="AW153" s="15">
        <f t="shared" si="86"/>
        <v>646.90868</v>
      </c>
      <c r="AX153" s="15">
        <f t="shared" si="86"/>
        <v>148.7889964</v>
      </c>
      <c r="AY153" s="15">
        <f t="shared" si="86"/>
        <v>795.69767639999998</v>
      </c>
      <c r="AZ153" s="84"/>
      <c r="BA153" s="84"/>
      <c r="BB153" s="84"/>
      <c r="BC153" s="84"/>
    </row>
    <row r="154" spans="1:55" s="2" customFormat="1" ht="12.75" customHeight="1" x14ac:dyDescent="0.25">
      <c r="A154" s="20">
        <f t="shared" si="87"/>
        <v>147</v>
      </c>
      <c r="B154" s="84"/>
      <c r="C154" s="20">
        <f t="shared" si="91"/>
        <v>11</v>
      </c>
      <c r="D154" s="21" t="s">
        <v>380</v>
      </c>
      <c r="E154" s="21" t="s">
        <v>165</v>
      </c>
      <c r="F154" s="21" t="s">
        <v>17</v>
      </c>
      <c r="G154" s="21" t="s">
        <v>166</v>
      </c>
      <c r="H154" s="21" t="s">
        <v>169</v>
      </c>
      <c r="I154" s="21" t="s">
        <v>714</v>
      </c>
      <c r="J154" s="21" t="s">
        <v>29</v>
      </c>
      <c r="K154" s="23" t="s">
        <v>30</v>
      </c>
      <c r="L154" s="23" t="s">
        <v>715</v>
      </c>
      <c r="M154" s="28" t="s">
        <v>718</v>
      </c>
      <c r="N154" s="40" t="s">
        <v>719</v>
      </c>
      <c r="O154" s="41">
        <v>1.5</v>
      </c>
      <c r="P154" s="37" t="s">
        <v>54</v>
      </c>
      <c r="Q154" s="41">
        <v>0</v>
      </c>
      <c r="R154" s="41">
        <v>0</v>
      </c>
      <c r="S154" s="41">
        <v>0</v>
      </c>
      <c r="T154" s="54">
        <f t="shared" si="88"/>
        <v>0</v>
      </c>
      <c r="U154" s="36">
        <v>1</v>
      </c>
      <c r="V154" s="9">
        <v>12</v>
      </c>
      <c r="W154" s="11" t="str">
        <f t="shared" si="89"/>
        <v>0,0000</v>
      </c>
      <c r="X154" s="12">
        <f t="shared" si="90"/>
        <v>0</v>
      </c>
      <c r="Y154" s="52">
        <v>3.8</v>
      </c>
      <c r="Z154" s="12">
        <f t="shared" si="71"/>
        <v>45.599999999999994</v>
      </c>
      <c r="AA154" s="52">
        <v>0.08</v>
      </c>
      <c r="AB154" s="12">
        <f t="shared" si="92"/>
        <v>1.44</v>
      </c>
      <c r="AC154" s="52">
        <v>4.6100000000000003</v>
      </c>
      <c r="AD154" s="12">
        <f t="shared" si="72"/>
        <v>82.980000000000018</v>
      </c>
      <c r="AE154" s="52">
        <v>0</v>
      </c>
      <c r="AF154" s="12">
        <f t="shared" si="73"/>
        <v>0</v>
      </c>
      <c r="AG154" s="53">
        <f t="shared" si="74"/>
        <v>1.58E-3</v>
      </c>
      <c r="AH154" s="12">
        <f t="shared" si="75"/>
        <v>0</v>
      </c>
      <c r="AI154" s="53">
        <v>1.2999999999999999E-2</v>
      </c>
      <c r="AJ154" s="12">
        <f t="shared" si="76"/>
        <v>0</v>
      </c>
      <c r="AK154" s="53">
        <v>0.25090000000000001</v>
      </c>
      <c r="AL154" s="12">
        <f t="shared" si="77"/>
        <v>0</v>
      </c>
      <c r="AM154" s="13"/>
      <c r="AN154" s="12">
        <f t="shared" si="78"/>
        <v>0</v>
      </c>
      <c r="AO154" s="13"/>
      <c r="AP154" s="12">
        <f t="shared" si="79"/>
        <v>0</v>
      </c>
      <c r="AQ154" s="15">
        <f t="shared" si="80"/>
        <v>0</v>
      </c>
      <c r="AR154" s="15">
        <f t="shared" si="81"/>
        <v>0</v>
      </c>
      <c r="AS154" s="15">
        <f t="shared" si="82"/>
        <v>0</v>
      </c>
      <c r="AT154" s="15">
        <f t="shared" si="83"/>
        <v>130.02000000000001</v>
      </c>
      <c r="AU154" s="15">
        <f t="shared" si="84"/>
        <v>29.904600000000002</v>
      </c>
      <c r="AV154" s="15">
        <f t="shared" si="85"/>
        <v>159.9246</v>
      </c>
      <c r="AW154" s="15">
        <f t="shared" si="86"/>
        <v>130.02000000000001</v>
      </c>
      <c r="AX154" s="15">
        <f t="shared" si="86"/>
        <v>29.904600000000002</v>
      </c>
      <c r="AY154" s="15">
        <f t="shared" si="86"/>
        <v>159.9246</v>
      </c>
      <c r="AZ154" s="84"/>
      <c r="BA154" s="84"/>
      <c r="BB154" s="84"/>
      <c r="BC154" s="84"/>
    </row>
    <row r="155" spans="1:55" s="2" customFormat="1" ht="12.75" customHeight="1" x14ac:dyDescent="0.25">
      <c r="A155" s="20">
        <f t="shared" si="87"/>
        <v>148</v>
      </c>
      <c r="B155" s="84"/>
      <c r="C155" s="20">
        <f t="shared" si="91"/>
        <v>12</v>
      </c>
      <c r="D155" s="21" t="s">
        <v>380</v>
      </c>
      <c r="E155" s="21" t="s">
        <v>713</v>
      </c>
      <c r="F155" s="21" t="s">
        <v>17</v>
      </c>
      <c r="G155" s="21" t="s">
        <v>166</v>
      </c>
      <c r="H155" s="21" t="s">
        <v>169</v>
      </c>
      <c r="I155" s="21" t="s">
        <v>714</v>
      </c>
      <c r="J155" s="21" t="s">
        <v>29</v>
      </c>
      <c r="K155" s="23" t="s">
        <v>30</v>
      </c>
      <c r="L155" s="23" t="s">
        <v>715</v>
      </c>
      <c r="M155" s="28" t="s">
        <v>451</v>
      </c>
      <c r="N155" s="40" t="s">
        <v>232</v>
      </c>
      <c r="O155" s="41">
        <v>1</v>
      </c>
      <c r="P155" s="37" t="s">
        <v>280</v>
      </c>
      <c r="Q155" s="41">
        <v>578</v>
      </c>
      <c r="R155" s="41">
        <v>665</v>
      </c>
      <c r="S155" s="41">
        <v>0</v>
      </c>
      <c r="T155" s="54">
        <f t="shared" si="88"/>
        <v>1243</v>
      </c>
      <c r="U155" s="36">
        <v>1</v>
      </c>
      <c r="V155" s="9">
        <v>12</v>
      </c>
      <c r="W155" s="11" t="str">
        <f t="shared" si="89"/>
        <v>0,0000</v>
      </c>
      <c r="X155" s="12">
        <f t="shared" si="90"/>
        <v>0</v>
      </c>
      <c r="Y155" s="52">
        <v>3.8</v>
      </c>
      <c r="Z155" s="12">
        <f t="shared" si="71"/>
        <v>45.599999999999994</v>
      </c>
      <c r="AA155" s="52">
        <v>0.08</v>
      </c>
      <c r="AB155" s="12">
        <f t="shared" si="92"/>
        <v>0.96</v>
      </c>
      <c r="AC155" s="52">
        <v>4.6100000000000003</v>
      </c>
      <c r="AD155" s="12">
        <f t="shared" si="72"/>
        <v>55.320000000000007</v>
      </c>
      <c r="AE155" s="52">
        <v>0</v>
      </c>
      <c r="AF155" s="12">
        <f t="shared" si="73"/>
        <v>0</v>
      </c>
      <c r="AG155" s="53">
        <f t="shared" si="74"/>
        <v>1.58E-3</v>
      </c>
      <c r="AH155" s="12">
        <f t="shared" si="75"/>
        <v>1.96394</v>
      </c>
      <c r="AI155" s="53">
        <v>1.2999999999999999E-2</v>
      </c>
      <c r="AJ155" s="12">
        <f t="shared" si="76"/>
        <v>16.158999999999999</v>
      </c>
      <c r="AK155" s="53">
        <v>0.36620000000000003</v>
      </c>
      <c r="AL155" s="12">
        <f t="shared" si="77"/>
        <v>211.6636</v>
      </c>
      <c r="AM155" s="53">
        <v>3.95E-2</v>
      </c>
      <c r="AN155" s="12">
        <f t="shared" si="78"/>
        <v>26.267500000000002</v>
      </c>
      <c r="AO155" s="13"/>
      <c r="AP155" s="12">
        <f t="shared" si="79"/>
        <v>0</v>
      </c>
      <c r="AQ155" s="15">
        <f t="shared" si="80"/>
        <v>0</v>
      </c>
      <c r="AR155" s="15">
        <f t="shared" si="81"/>
        <v>0</v>
      </c>
      <c r="AS155" s="15">
        <f t="shared" si="82"/>
        <v>0</v>
      </c>
      <c r="AT155" s="15">
        <f t="shared" si="83"/>
        <v>357.93403999999998</v>
      </c>
      <c r="AU155" s="15">
        <f t="shared" si="84"/>
        <v>82.324829199999996</v>
      </c>
      <c r="AV155" s="15">
        <f t="shared" si="85"/>
        <v>440.25886919999999</v>
      </c>
      <c r="AW155" s="15">
        <f t="shared" si="86"/>
        <v>357.93403999999998</v>
      </c>
      <c r="AX155" s="15">
        <f t="shared" si="86"/>
        <v>82.324829199999996</v>
      </c>
      <c r="AY155" s="15">
        <f t="shared" si="86"/>
        <v>440.25886919999999</v>
      </c>
      <c r="AZ155" s="84"/>
      <c r="BA155" s="84"/>
      <c r="BB155" s="84"/>
      <c r="BC155" s="84"/>
    </row>
    <row r="156" spans="1:55" s="2" customFormat="1" ht="12.75" customHeight="1" x14ac:dyDescent="0.25">
      <c r="A156" s="20">
        <f t="shared" si="87"/>
        <v>149</v>
      </c>
      <c r="B156" s="84"/>
      <c r="C156" s="20">
        <f t="shared" si="91"/>
        <v>13</v>
      </c>
      <c r="D156" s="21" t="s">
        <v>380</v>
      </c>
      <c r="E156" s="21" t="s">
        <v>165</v>
      </c>
      <c r="F156" s="21" t="s">
        <v>17</v>
      </c>
      <c r="G156" s="21" t="s">
        <v>166</v>
      </c>
      <c r="H156" s="21" t="s">
        <v>169</v>
      </c>
      <c r="I156" s="21" t="s">
        <v>714</v>
      </c>
      <c r="J156" s="21" t="s">
        <v>29</v>
      </c>
      <c r="K156" s="23" t="s">
        <v>30</v>
      </c>
      <c r="L156" s="23" t="s">
        <v>715</v>
      </c>
      <c r="M156" s="28" t="s">
        <v>459</v>
      </c>
      <c r="N156" s="40" t="s">
        <v>793</v>
      </c>
      <c r="O156" s="41">
        <v>1</v>
      </c>
      <c r="P156" s="37" t="s">
        <v>280</v>
      </c>
      <c r="Q156" s="41">
        <v>548</v>
      </c>
      <c r="R156" s="41">
        <v>758</v>
      </c>
      <c r="S156" s="41">
        <v>0</v>
      </c>
      <c r="T156" s="54">
        <f t="shared" si="88"/>
        <v>1306</v>
      </c>
      <c r="U156" s="36">
        <v>1</v>
      </c>
      <c r="V156" s="9">
        <v>12</v>
      </c>
      <c r="W156" s="11" t="str">
        <f t="shared" si="89"/>
        <v>0,0000</v>
      </c>
      <c r="X156" s="12">
        <f t="shared" si="90"/>
        <v>0</v>
      </c>
      <c r="Y156" s="52">
        <v>3.8</v>
      </c>
      <c r="Z156" s="12">
        <f t="shared" si="71"/>
        <v>45.599999999999994</v>
      </c>
      <c r="AA156" s="52">
        <v>0.08</v>
      </c>
      <c r="AB156" s="12">
        <f t="shared" si="92"/>
        <v>0.96</v>
      </c>
      <c r="AC156" s="52">
        <v>4.6100000000000003</v>
      </c>
      <c r="AD156" s="12">
        <f t="shared" si="72"/>
        <v>55.320000000000007</v>
      </c>
      <c r="AE156" s="52">
        <v>0</v>
      </c>
      <c r="AF156" s="12">
        <f t="shared" si="73"/>
        <v>0</v>
      </c>
      <c r="AG156" s="53">
        <f t="shared" si="74"/>
        <v>1.58E-3</v>
      </c>
      <c r="AH156" s="12">
        <f t="shared" si="75"/>
        <v>2.0634800000000002</v>
      </c>
      <c r="AI156" s="53">
        <v>1.2999999999999999E-2</v>
      </c>
      <c r="AJ156" s="12">
        <f t="shared" si="76"/>
        <v>16.977999999999998</v>
      </c>
      <c r="AK156" s="53">
        <v>0.36620000000000003</v>
      </c>
      <c r="AL156" s="12">
        <f t="shared" si="77"/>
        <v>200.67760000000001</v>
      </c>
      <c r="AM156" s="53">
        <v>3.95E-2</v>
      </c>
      <c r="AN156" s="12">
        <f t="shared" si="78"/>
        <v>29.940999999999999</v>
      </c>
      <c r="AO156" s="13"/>
      <c r="AP156" s="12">
        <f t="shared" si="79"/>
        <v>0</v>
      </c>
      <c r="AQ156" s="15">
        <f t="shared" si="80"/>
        <v>0</v>
      </c>
      <c r="AR156" s="15">
        <f t="shared" si="81"/>
        <v>0</v>
      </c>
      <c r="AS156" s="15">
        <f t="shared" si="82"/>
        <v>0</v>
      </c>
      <c r="AT156" s="15">
        <f t="shared" si="83"/>
        <v>351.54007999999999</v>
      </c>
      <c r="AU156" s="15">
        <f t="shared" si="84"/>
        <v>80.854218400000008</v>
      </c>
      <c r="AV156" s="15">
        <f t="shared" si="85"/>
        <v>432.39429840000003</v>
      </c>
      <c r="AW156" s="15">
        <f t="shared" si="86"/>
        <v>351.54007999999999</v>
      </c>
      <c r="AX156" s="15">
        <f t="shared" si="86"/>
        <v>80.854218400000008</v>
      </c>
      <c r="AY156" s="15">
        <f t="shared" si="86"/>
        <v>432.39429840000003</v>
      </c>
      <c r="AZ156" s="84"/>
      <c r="BA156" s="84"/>
      <c r="BB156" s="84"/>
      <c r="BC156" s="84"/>
    </row>
    <row r="157" spans="1:55" s="2" customFormat="1" ht="12.75" customHeight="1" x14ac:dyDescent="0.25">
      <c r="A157" s="20">
        <f t="shared" si="87"/>
        <v>150</v>
      </c>
      <c r="B157" s="85"/>
      <c r="C157" s="20">
        <f t="shared" si="91"/>
        <v>14</v>
      </c>
      <c r="D157" s="21" t="s">
        <v>380</v>
      </c>
      <c r="E157" s="21" t="s">
        <v>165</v>
      </c>
      <c r="F157" s="21" t="s">
        <v>17</v>
      </c>
      <c r="G157" s="21" t="s">
        <v>166</v>
      </c>
      <c r="H157" s="21" t="s">
        <v>169</v>
      </c>
      <c r="I157" s="21" t="s">
        <v>714</v>
      </c>
      <c r="J157" s="21" t="s">
        <v>29</v>
      </c>
      <c r="K157" s="23" t="s">
        <v>30</v>
      </c>
      <c r="L157" s="23" t="s">
        <v>715</v>
      </c>
      <c r="M157" s="28" t="s">
        <v>502</v>
      </c>
      <c r="N157" s="40" t="s">
        <v>717</v>
      </c>
      <c r="O157" s="41">
        <v>2</v>
      </c>
      <c r="P157" s="37" t="s">
        <v>280</v>
      </c>
      <c r="Q157" s="41">
        <v>1438</v>
      </c>
      <c r="R157" s="41">
        <v>1549</v>
      </c>
      <c r="S157" s="41">
        <v>0</v>
      </c>
      <c r="T157" s="54">
        <f t="shared" si="88"/>
        <v>2987</v>
      </c>
      <c r="U157" s="36">
        <v>1</v>
      </c>
      <c r="V157" s="9">
        <v>12</v>
      </c>
      <c r="W157" s="11" t="str">
        <f t="shared" si="89"/>
        <v>0,0000</v>
      </c>
      <c r="X157" s="12">
        <f t="shared" si="90"/>
        <v>0</v>
      </c>
      <c r="Y157" s="52">
        <v>3.8</v>
      </c>
      <c r="Z157" s="12">
        <f t="shared" si="71"/>
        <v>45.599999999999994</v>
      </c>
      <c r="AA157" s="52">
        <v>0.08</v>
      </c>
      <c r="AB157" s="12">
        <f t="shared" si="92"/>
        <v>1.92</v>
      </c>
      <c r="AC157" s="52">
        <v>4.6100000000000003</v>
      </c>
      <c r="AD157" s="12">
        <f t="shared" si="72"/>
        <v>110.64000000000001</v>
      </c>
      <c r="AE157" s="52">
        <v>0</v>
      </c>
      <c r="AF157" s="12">
        <f t="shared" si="73"/>
        <v>0</v>
      </c>
      <c r="AG157" s="53">
        <f t="shared" si="74"/>
        <v>1.58E-3</v>
      </c>
      <c r="AH157" s="12">
        <f t="shared" si="75"/>
        <v>4.7194599999999998</v>
      </c>
      <c r="AI157" s="53">
        <v>1.2999999999999999E-2</v>
      </c>
      <c r="AJ157" s="12">
        <f t="shared" si="76"/>
        <v>38.830999999999996</v>
      </c>
      <c r="AK157" s="53">
        <v>0.36620000000000003</v>
      </c>
      <c r="AL157" s="12">
        <f t="shared" si="77"/>
        <v>526.59559999999999</v>
      </c>
      <c r="AM157" s="53">
        <v>3.95E-2</v>
      </c>
      <c r="AN157" s="12">
        <f t="shared" si="78"/>
        <v>61.185499999999998</v>
      </c>
      <c r="AO157" s="13"/>
      <c r="AP157" s="12">
        <f t="shared" si="79"/>
        <v>0</v>
      </c>
      <c r="AQ157" s="15">
        <f t="shared" si="80"/>
        <v>0</v>
      </c>
      <c r="AR157" s="15">
        <f t="shared" si="81"/>
        <v>0</v>
      </c>
      <c r="AS157" s="15">
        <f t="shared" si="82"/>
        <v>0</v>
      </c>
      <c r="AT157" s="15">
        <f t="shared" si="83"/>
        <v>789.49156000000005</v>
      </c>
      <c r="AU157" s="15">
        <f t="shared" si="84"/>
        <v>181.58305880000003</v>
      </c>
      <c r="AV157" s="15">
        <f t="shared" si="85"/>
        <v>971.07461880000005</v>
      </c>
      <c r="AW157" s="15">
        <f t="shared" si="86"/>
        <v>789.49156000000005</v>
      </c>
      <c r="AX157" s="15">
        <f t="shared" si="86"/>
        <v>181.58305880000003</v>
      </c>
      <c r="AY157" s="15">
        <f t="shared" si="86"/>
        <v>971.07461880000005</v>
      </c>
      <c r="AZ157" s="85"/>
      <c r="BA157" s="85"/>
      <c r="BB157" s="85"/>
      <c r="BC157" s="85"/>
    </row>
    <row r="158" spans="1:55" s="2" customFormat="1" ht="12.75" customHeight="1" x14ac:dyDescent="0.25">
      <c r="A158" s="20">
        <f t="shared" si="87"/>
        <v>151</v>
      </c>
      <c r="B158" s="83">
        <v>33</v>
      </c>
      <c r="C158" s="20">
        <v>1</v>
      </c>
      <c r="D158" s="21" t="s">
        <v>380</v>
      </c>
      <c r="E158" s="21" t="s">
        <v>165</v>
      </c>
      <c r="F158" s="21" t="s">
        <v>17</v>
      </c>
      <c r="G158" s="21" t="s">
        <v>166</v>
      </c>
      <c r="H158" s="21" t="s">
        <v>169</v>
      </c>
      <c r="I158" s="21" t="s">
        <v>720</v>
      </c>
      <c r="J158" s="21" t="s">
        <v>38</v>
      </c>
      <c r="K158" s="21" t="s">
        <v>37</v>
      </c>
      <c r="L158" s="23" t="s">
        <v>721</v>
      </c>
      <c r="M158" s="28" t="s">
        <v>437</v>
      </c>
      <c r="N158" s="40" t="s">
        <v>217</v>
      </c>
      <c r="O158" s="41">
        <v>1</v>
      </c>
      <c r="P158" s="37" t="s">
        <v>54</v>
      </c>
      <c r="Q158" s="41">
        <v>1040</v>
      </c>
      <c r="R158" s="41">
        <v>0</v>
      </c>
      <c r="S158" s="41">
        <v>0</v>
      </c>
      <c r="T158" s="54">
        <f t="shared" si="88"/>
        <v>1040</v>
      </c>
      <c r="U158" s="36">
        <v>1</v>
      </c>
      <c r="V158" s="9">
        <v>12</v>
      </c>
      <c r="W158" s="11" t="str">
        <f t="shared" si="89"/>
        <v>0,0000</v>
      </c>
      <c r="X158" s="12">
        <f t="shared" si="90"/>
        <v>0</v>
      </c>
      <c r="Y158" s="52">
        <v>3.8</v>
      </c>
      <c r="Z158" s="12">
        <f t="shared" si="71"/>
        <v>45.599999999999994</v>
      </c>
      <c r="AA158" s="52">
        <v>0.08</v>
      </c>
      <c r="AB158" s="12">
        <f t="shared" si="92"/>
        <v>0.96</v>
      </c>
      <c r="AC158" s="52">
        <v>4.6100000000000003</v>
      </c>
      <c r="AD158" s="12">
        <f t="shared" si="72"/>
        <v>55.320000000000007</v>
      </c>
      <c r="AE158" s="52">
        <v>0</v>
      </c>
      <c r="AF158" s="12">
        <f t="shared" si="73"/>
        <v>0</v>
      </c>
      <c r="AG158" s="53">
        <f t="shared" si="74"/>
        <v>1.58E-3</v>
      </c>
      <c r="AH158" s="12">
        <f t="shared" si="75"/>
        <v>1.6432</v>
      </c>
      <c r="AI158" s="53">
        <v>1.2999999999999999E-2</v>
      </c>
      <c r="AJ158" s="12">
        <f t="shared" si="76"/>
        <v>13.52</v>
      </c>
      <c r="AK158" s="53">
        <v>0.25090000000000001</v>
      </c>
      <c r="AL158" s="12">
        <f t="shared" si="77"/>
        <v>260.93600000000004</v>
      </c>
      <c r="AM158" s="13"/>
      <c r="AN158" s="12">
        <f t="shared" si="78"/>
        <v>0</v>
      </c>
      <c r="AO158" s="13"/>
      <c r="AP158" s="12">
        <f t="shared" si="79"/>
        <v>0</v>
      </c>
      <c r="AQ158" s="15">
        <f t="shared" si="80"/>
        <v>0</v>
      </c>
      <c r="AR158" s="15">
        <f t="shared" si="81"/>
        <v>0</v>
      </c>
      <c r="AS158" s="15">
        <f t="shared" si="82"/>
        <v>0</v>
      </c>
      <c r="AT158" s="15">
        <f t="shared" si="83"/>
        <v>377.97919999999999</v>
      </c>
      <c r="AU158" s="15">
        <f t="shared" si="84"/>
        <v>86.935215999999997</v>
      </c>
      <c r="AV158" s="15">
        <f t="shared" si="85"/>
        <v>464.91441599999996</v>
      </c>
      <c r="AW158" s="15">
        <f t="shared" si="86"/>
        <v>377.97919999999999</v>
      </c>
      <c r="AX158" s="15">
        <f t="shared" si="86"/>
        <v>86.935215999999997</v>
      </c>
      <c r="AY158" s="15">
        <f t="shared" si="86"/>
        <v>464.91441599999996</v>
      </c>
      <c r="AZ158" s="83">
        <v>33</v>
      </c>
      <c r="BA158" s="86">
        <f>SUM(AW158:AW166)</f>
        <v>9673.6630000000005</v>
      </c>
      <c r="BB158" s="86">
        <f>BA158*0.23</f>
        <v>2224.9424900000004</v>
      </c>
      <c r="BC158" s="86">
        <f>BA158+BB158</f>
        <v>11898.605490000002</v>
      </c>
    </row>
    <row r="159" spans="1:55" s="2" customFormat="1" ht="12.75" customHeight="1" x14ac:dyDescent="0.25">
      <c r="A159" s="20">
        <f t="shared" si="87"/>
        <v>152</v>
      </c>
      <c r="B159" s="84"/>
      <c r="C159" s="20">
        <f t="shared" ref="C159:C164" si="93">C158+1</f>
        <v>2</v>
      </c>
      <c r="D159" s="21" t="s">
        <v>380</v>
      </c>
      <c r="E159" s="21" t="s">
        <v>165</v>
      </c>
      <c r="F159" s="21" t="s">
        <v>17</v>
      </c>
      <c r="G159" s="21" t="s">
        <v>166</v>
      </c>
      <c r="H159" s="21" t="s">
        <v>169</v>
      </c>
      <c r="I159" s="21" t="s">
        <v>720</v>
      </c>
      <c r="J159" s="21" t="s">
        <v>38</v>
      </c>
      <c r="K159" s="21" t="s">
        <v>37</v>
      </c>
      <c r="L159" s="23" t="s">
        <v>721</v>
      </c>
      <c r="M159" s="28" t="s">
        <v>438</v>
      </c>
      <c r="N159" s="40" t="s">
        <v>218</v>
      </c>
      <c r="O159" s="41">
        <v>1</v>
      </c>
      <c r="P159" s="37" t="s">
        <v>54</v>
      </c>
      <c r="Q159" s="41">
        <v>948</v>
      </c>
      <c r="R159" s="41">
        <v>0</v>
      </c>
      <c r="S159" s="41">
        <v>0</v>
      </c>
      <c r="T159" s="54">
        <f t="shared" si="88"/>
        <v>948</v>
      </c>
      <c r="U159" s="36">
        <v>1</v>
      </c>
      <c r="V159" s="9">
        <v>12</v>
      </c>
      <c r="W159" s="11" t="str">
        <f t="shared" si="89"/>
        <v>0,0000</v>
      </c>
      <c r="X159" s="12">
        <f t="shared" si="90"/>
        <v>0</v>
      </c>
      <c r="Y159" s="52">
        <v>3.8</v>
      </c>
      <c r="Z159" s="12">
        <f t="shared" si="71"/>
        <v>45.599999999999994</v>
      </c>
      <c r="AA159" s="52">
        <v>0.08</v>
      </c>
      <c r="AB159" s="12">
        <f t="shared" si="92"/>
        <v>0.96</v>
      </c>
      <c r="AC159" s="52">
        <v>4.6100000000000003</v>
      </c>
      <c r="AD159" s="12">
        <f t="shared" si="72"/>
        <v>55.320000000000007</v>
      </c>
      <c r="AE159" s="52">
        <v>0</v>
      </c>
      <c r="AF159" s="12">
        <f t="shared" si="73"/>
        <v>0</v>
      </c>
      <c r="AG159" s="53">
        <f t="shared" si="74"/>
        <v>1.58E-3</v>
      </c>
      <c r="AH159" s="12">
        <f t="shared" si="75"/>
        <v>1.4978400000000001</v>
      </c>
      <c r="AI159" s="53">
        <v>1.2999999999999999E-2</v>
      </c>
      <c r="AJ159" s="12">
        <f t="shared" si="76"/>
        <v>12.324</v>
      </c>
      <c r="AK159" s="53">
        <v>0.25090000000000001</v>
      </c>
      <c r="AL159" s="12">
        <f t="shared" si="77"/>
        <v>237.85320000000002</v>
      </c>
      <c r="AM159" s="13"/>
      <c r="AN159" s="12">
        <f t="shared" si="78"/>
        <v>0</v>
      </c>
      <c r="AO159" s="13"/>
      <c r="AP159" s="12">
        <f t="shared" si="79"/>
        <v>0</v>
      </c>
      <c r="AQ159" s="15">
        <f t="shared" si="80"/>
        <v>0</v>
      </c>
      <c r="AR159" s="15">
        <f t="shared" si="81"/>
        <v>0</v>
      </c>
      <c r="AS159" s="15">
        <f t="shared" si="82"/>
        <v>0</v>
      </c>
      <c r="AT159" s="15">
        <f t="shared" si="83"/>
        <v>353.55503999999996</v>
      </c>
      <c r="AU159" s="15">
        <f t="shared" si="84"/>
        <v>81.317659199999994</v>
      </c>
      <c r="AV159" s="15">
        <f t="shared" si="85"/>
        <v>434.87269919999994</v>
      </c>
      <c r="AW159" s="15">
        <f t="shared" si="86"/>
        <v>353.55503999999996</v>
      </c>
      <c r="AX159" s="15">
        <f t="shared" si="86"/>
        <v>81.317659199999994</v>
      </c>
      <c r="AY159" s="15">
        <f t="shared" si="86"/>
        <v>434.87269919999994</v>
      </c>
      <c r="AZ159" s="84"/>
      <c r="BA159" s="87"/>
      <c r="BB159" s="87"/>
      <c r="BC159" s="87"/>
    </row>
    <row r="160" spans="1:55" s="2" customFormat="1" ht="12.75" customHeight="1" x14ac:dyDescent="0.25">
      <c r="A160" s="20">
        <f t="shared" si="87"/>
        <v>153</v>
      </c>
      <c r="B160" s="84"/>
      <c r="C160" s="20">
        <f t="shared" si="93"/>
        <v>3</v>
      </c>
      <c r="D160" s="21" t="s">
        <v>380</v>
      </c>
      <c r="E160" s="21" t="s">
        <v>165</v>
      </c>
      <c r="F160" s="21" t="s">
        <v>17</v>
      </c>
      <c r="G160" s="21" t="s">
        <v>166</v>
      </c>
      <c r="H160" s="21" t="s">
        <v>169</v>
      </c>
      <c r="I160" s="21" t="s">
        <v>720</v>
      </c>
      <c r="J160" s="21" t="s">
        <v>38</v>
      </c>
      <c r="K160" s="21" t="s">
        <v>37</v>
      </c>
      <c r="L160" s="23" t="s">
        <v>721</v>
      </c>
      <c r="M160" s="28" t="s">
        <v>439</v>
      </c>
      <c r="N160" s="40" t="s">
        <v>219</v>
      </c>
      <c r="O160" s="41">
        <v>1</v>
      </c>
      <c r="P160" s="37" t="s">
        <v>54</v>
      </c>
      <c r="Q160" s="41">
        <v>2758</v>
      </c>
      <c r="R160" s="41">
        <v>0</v>
      </c>
      <c r="S160" s="41">
        <v>0</v>
      </c>
      <c r="T160" s="54">
        <f t="shared" si="88"/>
        <v>2758</v>
      </c>
      <c r="U160" s="36">
        <v>1</v>
      </c>
      <c r="V160" s="9">
        <v>12</v>
      </c>
      <c r="W160" s="11" t="str">
        <f t="shared" si="89"/>
        <v>0,0000</v>
      </c>
      <c r="X160" s="12">
        <f t="shared" si="90"/>
        <v>0</v>
      </c>
      <c r="Y160" s="52">
        <v>3.8</v>
      </c>
      <c r="Z160" s="12">
        <f t="shared" si="71"/>
        <v>45.599999999999994</v>
      </c>
      <c r="AA160" s="52">
        <v>0.08</v>
      </c>
      <c r="AB160" s="12">
        <f t="shared" si="92"/>
        <v>0.96</v>
      </c>
      <c r="AC160" s="52">
        <v>4.6100000000000003</v>
      </c>
      <c r="AD160" s="12">
        <f t="shared" si="72"/>
        <v>55.320000000000007</v>
      </c>
      <c r="AE160" s="52">
        <v>0</v>
      </c>
      <c r="AF160" s="12">
        <f t="shared" si="73"/>
        <v>0</v>
      </c>
      <c r="AG160" s="53">
        <f t="shared" si="74"/>
        <v>1.58E-3</v>
      </c>
      <c r="AH160" s="12">
        <f t="shared" si="75"/>
        <v>4.35764</v>
      </c>
      <c r="AI160" s="53">
        <v>1.2999999999999999E-2</v>
      </c>
      <c r="AJ160" s="12">
        <f t="shared" si="76"/>
        <v>35.853999999999999</v>
      </c>
      <c r="AK160" s="53">
        <v>0.25090000000000001</v>
      </c>
      <c r="AL160" s="12">
        <f t="shared" si="77"/>
        <v>691.98220000000003</v>
      </c>
      <c r="AM160" s="13"/>
      <c r="AN160" s="12">
        <f t="shared" si="78"/>
        <v>0</v>
      </c>
      <c r="AO160" s="13"/>
      <c r="AP160" s="12">
        <f t="shared" si="79"/>
        <v>0</v>
      </c>
      <c r="AQ160" s="15">
        <f t="shared" si="80"/>
        <v>0</v>
      </c>
      <c r="AR160" s="15">
        <f t="shared" si="81"/>
        <v>0</v>
      </c>
      <c r="AS160" s="15">
        <f t="shared" si="82"/>
        <v>0</v>
      </c>
      <c r="AT160" s="15">
        <f t="shared" si="83"/>
        <v>834.07384000000013</v>
      </c>
      <c r="AU160" s="15">
        <f t="shared" si="84"/>
        <v>191.83698320000005</v>
      </c>
      <c r="AV160" s="15">
        <f t="shared" si="85"/>
        <v>1025.9108232000001</v>
      </c>
      <c r="AW160" s="15">
        <f t="shared" si="86"/>
        <v>834.07384000000013</v>
      </c>
      <c r="AX160" s="15">
        <f t="shared" si="86"/>
        <v>191.83698320000005</v>
      </c>
      <c r="AY160" s="15">
        <f t="shared" si="86"/>
        <v>1025.9108232000001</v>
      </c>
      <c r="AZ160" s="84"/>
      <c r="BA160" s="87"/>
      <c r="BB160" s="87"/>
      <c r="BC160" s="87"/>
    </row>
    <row r="161" spans="1:55" s="2" customFormat="1" ht="12.75" customHeight="1" x14ac:dyDescent="0.25">
      <c r="A161" s="20">
        <f t="shared" si="87"/>
        <v>154</v>
      </c>
      <c r="B161" s="84"/>
      <c r="C161" s="20">
        <f t="shared" si="93"/>
        <v>4</v>
      </c>
      <c r="D161" s="21" t="s">
        <v>380</v>
      </c>
      <c r="E161" s="21" t="s">
        <v>165</v>
      </c>
      <c r="F161" s="21" t="s">
        <v>17</v>
      </c>
      <c r="G161" s="21" t="s">
        <v>166</v>
      </c>
      <c r="H161" s="21" t="s">
        <v>169</v>
      </c>
      <c r="I161" s="21" t="s">
        <v>720</v>
      </c>
      <c r="J161" s="21" t="s">
        <v>38</v>
      </c>
      <c r="K161" s="21" t="s">
        <v>37</v>
      </c>
      <c r="L161" s="23" t="s">
        <v>721</v>
      </c>
      <c r="M161" s="28" t="s">
        <v>440</v>
      </c>
      <c r="N161" s="40" t="s">
        <v>220</v>
      </c>
      <c r="O161" s="41">
        <v>2</v>
      </c>
      <c r="P161" s="37" t="s">
        <v>54</v>
      </c>
      <c r="Q161" s="41">
        <v>854</v>
      </c>
      <c r="R161" s="41">
        <v>0</v>
      </c>
      <c r="S161" s="41">
        <v>0</v>
      </c>
      <c r="T161" s="54">
        <f t="shared" si="88"/>
        <v>854</v>
      </c>
      <c r="U161" s="36">
        <v>1</v>
      </c>
      <c r="V161" s="9">
        <v>12</v>
      </c>
      <c r="W161" s="11" t="str">
        <f t="shared" si="89"/>
        <v>0,0000</v>
      </c>
      <c r="X161" s="12">
        <f t="shared" si="90"/>
        <v>0</v>
      </c>
      <c r="Y161" s="52">
        <v>3.8</v>
      </c>
      <c r="Z161" s="12">
        <f t="shared" si="71"/>
        <v>45.599999999999994</v>
      </c>
      <c r="AA161" s="52">
        <v>0.08</v>
      </c>
      <c r="AB161" s="12">
        <f t="shared" si="92"/>
        <v>1.92</v>
      </c>
      <c r="AC161" s="52">
        <v>4.6100000000000003</v>
      </c>
      <c r="AD161" s="12">
        <f t="shared" si="72"/>
        <v>110.64000000000001</v>
      </c>
      <c r="AE161" s="52">
        <v>0</v>
      </c>
      <c r="AF161" s="12">
        <f t="shared" si="73"/>
        <v>0</v>
      </c>
      <c r="AG161" s="53">
        <f t="shared" si="74"/>
        <v>1.58E-3</v>
      </c>
      <c r="AH161" s="12">
        <f t="shared" si="75"/>
        <v>1.3493200000000001</v>
      </c>
      <c r="AI161" s="53">
        <v>1.2999999999999999E-2</v>
      </c>
      <c r="AJ161" s="12">
        <f t="shared" si="76"/>
        <v>11.102</v>
      </c>
      <c r="AK161" s="53">
        <v>0.25090000000000001</v>
      </c>
      <c r="AL161" s="12">
        <f t="shared" si="77"/>
        <v>214.26860000000002</v>
      </c>
      <c r="AM161" s="13"/>
      <c r="AN161" s="12">
        <f t="shared" si="78"/>
        <v>0</v>
      </c>
      <c r="AO161" s="13"/>
      <c r="AP161" s="12">
        <f t="shared" si="79"/>
        <v>0</v>
      </c>
      <c r="AQ161" s="15">
        <f t="shared" si="80"/>
        <v>0</v>
      </c>
      <c r="AR161" s="15">
        <f t="shared" si="81"/>
        <v>0</v>
      </c>
      <c r="AS161" s="15">
        <f t="shared" si="82"/>
        <v>0</v>
      </c>
      <c r="AT161" s="15">
        <f t="shared" si="83"/>
        <v>384.87992000000008</v>
      </c>
      <c r="AU161" s="15">
        <f t="shared" si="84"/>
        <v>88.522381600000017</v>
      </c>
      <c r="AV161" s="15">
        <f t="shared" si="85"/>
        <v>473.4023016000001</v>
      </c>
      <c r="AW161" s="15">
        <f t="shared" si="86"/>
        <v>384.87992000000008</v>
      </c>
      <c r="AX161" s="15">
        <f t="shared" si="86"/>
        <v>88.522381600000017</v>
      </c>
      <c r="AY161" s="15">
        <f t="shared" si="86"/>
        <v>473.4023016000001</v>
      </c>
      <c r="AZ161" s="84"/>
      <c r="BA161" s="87"/>
      <c r="BB161" s="87"/>
      <c r="BC161" s="87"/>
    </row>
    <row r="162" spans="1:55" s="2" customFormat="1" ht="12.75" customHeight="1" x14ac:dyDescent="0.25">
      <c r="A162" s="20">
        <f t="shared" si="87"/>
        <v>155</v>
      </c>
      <c r="B162" s="84"/>
      <c r="C162" s="20">
        <f t="shared" si="93"/>
        <v>5</v>
      </c>
      <c r="D162" s="21" t="s">
        <v>380</v>
      </c>
      <c r="E162" s="21" t="s">
        <v>165</v>
      </c>
      <c r="F162" s="21" t="s">
        <v>17</v>
      </c>
      <c r="G162" s="21" t="s">
        <v>166</v>
      </c>
      <c r="H162" s="21" t="s">
        <v>169</v>
      </c>
      <c r="I162" s="21" t="s">
        <v>720</v>
      </c>
      <c r="J162" s="21" t="s">
        <v>38</v>
      </c>
      <c r="K162" s="21" t="s">
        <v>37</v>
      </c>
      <c r="L162" s="23" t="s">
        <v>721</v>
      </c>
      <c r="M162" s="28" t="s">
        <v>441</v>
      </c>
      <c r="N162" s="40" t="s">
        <v>221</v>
      </c>
      <c r="O162" s="41">
        <v>1</v>
      </c>
      <c r="P162" s="37" t="s">
        <v>54</v>
      </c>
      <c r="Q162" s="41">
        <v>60</v>
      </c>
      <c r="R162" s="41">
        <v>0</v>
      </c>
      <c r="S162" s="41">
        <v>0</v>
      </c>
      <c r="T162" s="54">
        <f t="shared" si="88"/>
        <v>60</v>
      </c>
      <c r="U162" s="36">
        <v>1</v>
      </c>
      <c r="V162" s="9">
        <v>12</v>
      </c>
      <c r="W162" s="11" t="str">
        <f t="shared" si="89"/>
        <v>0,0000</v>
      </c>
      <c r="X162" s="12">
        <f t="shared" si="90"/>
        <v>0</v>
      </c>
      <c r="Y162" s="52">
        <v>3.8</v>
      </c>
      <c r="Z162" s="12">
        <f t="shared" si="71"/>
        <v>45.599999999999994</v>
      </c>
      <c r="AA162" s="52">
        <v>0.08</v>
      </c>
      <c r="AB162" s="12">
        <f t="shared" si="92"/>
        <v>0.96</v>
      </c>
      <c r="AC162" s="52">
        <v>4.6100000000000003</v>
      </c>
      <c r="AD162" s="12">
        <f t="shared" si="72"/>
        <v>55.320000000000007</v>
      </c>
      <c r="AE162" s="52">
        <v>0</v>
      </c>
      <c r="AF162" s="12">
        <f t="shared" si="73"/>
        <v>0</v>
      </c>
      <c r="AG162" s="53">
        <f t="shared" si="74"/>
        <v>1.58E-3</v>
      </c>
      <c r="AH162" s="12">
        <f t="shared" si="75"/>
        <v>9.4799999999999995E-2</v>
      </c>
      <c r="AI162" s="53">
        <v>1.2999999999999999E-2</v>
      </c>
      <c r="AJ162" s="12">
        <f t="shared" si="76"/>
        <v>0.77999999999999992</v>
      </c>
      <c r="AK162" s="53">
        <v>0.25090000000000001</v>
      </c>
      <c r="AL162" s="12">
        <f t="shared" si="77"/>
        <v>15.054</v>
      </c>
      <c r="AM162" s="13"/>
      <c r="AN162" s="12">
        <f t="shared" si="78"/>
        <v>0</v>
      </c>
      <c r="AO162" s="13"/>
      <c r="AP162" s="12">
        <f t="shared" si="79"/>
        <v>0</v>
      </c>
      <c r="AQ162" s="15">
        <f t="shared" si="80"/>
        <v>0</v>
      </c>
      <c r="AR162" s="15">
        <f t="shared" si="81"/>
        <v>0</v>
      </c>
      <c r="AS162" s="15">
        <f t="shared" si="82"/>
        <v>0</v>
      </c>
      <c r="AT162" s="15">
        <f t="shared" si="83"/>
        <v>117.80879999999999</v>
      </c>
      <c r="AU162" s="15">
        <f t="shared" si="84"/>
        <v>27.096024</v>
      </c>
      <c r="AV162" s="15">
        <f t="shared" si="85"/>
        <v>144.90482399999999</v>
      </c>
      <c r="AW162" s="15">
        <f t="shared" si="86"/>
        <v>117.80879999999999</v>
      </c>
      <c r="AX162" s="15">
        <f t="shared" si="86"/>
        <v>27.096024</v>
      </c>
      <c r="AY162" s="15">
        <f t="shared" si="86"/>
        <v>144.90482399999999</v>
      </c>
      <c r="AZ162" s="84"/>
      <c r="BA162" s="87"/>
      <c r="BB162" s="87"/>
      <c r="BC162" s="87"/>
    </row>
    <row r="163" spans="1:55" s="2" customFormat="1" ht="12.75" customHeight="1" x14ac:dyDescent="0.25">
      <c r="A163" s="20">
        <f t="shared" si="87"/>
        <v>156</v>
      </c>
      <c r="B163" s="84"/>
      <c r="C163" s="20">
        <f t="shared" si="93"/>
        <v>6</v>
      </c>
      <c r="D163" s="21" t="s">
        <v>380</v>
      </c>
      <c r="E163" s="21" t="s">
        <v>165</v>
      </c>
      <c r="F163" s="21" t="s">
        <v>17</v>
      </c>
      <c r="G163" s="21" t="s">
        <v>166</v>
      </c>
      <c r="H163" s="21" t="s">
        <v>169</v>
      </c>
      <c r="I163" s="21" t="s">
        <v>720</v>
      </c>
      <c r="J163" s="21" t="s">
        <v>38</v>
      </c>
      <c r="K163" s="21" t="s">
        <v>37</v>
      </c>
      <c r="L163" s="23" t="s">
        <v>721</v>
      </c>
      <c r="M163" s="28" t="s">
        <v>443</v>
      </c>
      <c r="N163" s="40" t="s">
        <v>224</v>
      </c>
      <c r="O163" s="41">
        <v>3</v>
      </c>
      <c r="P163" s="37" t="s">
        <v>54</v>
      </c>
      <c r="Q163" s="41">
        <v>2160</v>
      </c>
      <c r="R163" s="41">
        <v>0</v>
      </c>
      <c r="S163" s="41">
        <v>0</v>
      </c>
      <c r="T163" s="54">
        <f t="shared" si="88"/>
        <v>2160</v>
      </c>
      <c r="U163" s="36">
        <v>1</v>
      </c>
      <c r="V163" s="9">
        <v>12</v>
      </c>
      <c r="W163" s="11" t="str">
        <f t="shared" si="89"/>
        <v>0,0000</v>
      </c>
      <c r="X163" s="12">
        <f t="shared" si="90"/>
        <v>0</v>
      </c>
      <c r="Y163" s="52">
        <v>3.8</v>
      </c>
      <c r="Z163" s="12">
        <f t="shared" si="71"/>
        <v>45.599999999999994</v>
      </c>
      <c r="AA163" s="52">
        <v>0.08</v>
      </c>
      <c r="AB163" s="12">
        <f t="shared" si="92"/>
        <v>2.88</v>
      </c>
      <c r="AC163" s="52">
        <v>4.6100000000000003</v>
      </c>
      <c r="AD163" s="12">
        <f t="shared" si="72"/>
        <v>165.96000000000004</v>
      </c>
      <c r="AE163" s="52">
        <v>0</v>
      </c>
      <c r="AF163" s="12">
        <f t="shared" si="73"/>
        <v>0</v>
      </c>
      <c r="AG163" s="53">
        <f t="shared" si="74"/>
        <v>1.58E-3</v>
      </c>
      <c r="AH163" s="12">
        <f t="shared" si="75"/>
        <v>3.4127999999999998</v>
      </c>
      <c r="AI163" s="53">
        <v>1.2999999999999999E-2</v>
      </c>
      <c r="AJ163" s="12">
        <f t="shared" si="76"/>
        <v>28.08</v>
      </c>
      <c r="AK163" s="53">
        <v>0.25090000000000001</v>
      </c>
      <c r="AL163" s="12">
        <f t="shared" si="77"/>
        <v>541.94400000000007</v>
      </c>
      <c r="AM163" s="13"/>
      <c r="AN163" s="12">
        <f t="shared" si="78"/>
        <v>0</v>
      </c>
      <c r="AO163" s="13"/>
      <c r="AP163" s="12">
        <f t="shared" si="79"/>
        <v>0</v>
      </c>
      <c r="AQ163" s="15">
        <f t="shared" si="80"/>
        <v>0</v>
      </c>
      <c r="AR163" s="15">
        <f t="shared" si="81"/>
        <v>0</v>
      </c>
      <c r="AS163" s="15">
        <f t="shared" si="82"/>
        <v>0</v>
      </c>
      <c r="AT163" s="15">
        <f t="shared" si="83"/>
        <v>787.87680000000012</v>
      </c>
      <c r="AU163" s="15">
        <f t="shared" si="84"/>
        <v>181.21166400000004</v>
      </c>
      <c r="AV163" s="15">
        <f t="shared" si="85"/>
        <v>969.08846400000016</v>
      </c>
      <c r="AW163" s="15">
        <f t="shared" si="86"/>
        <v>787.87680000000012</v>
      </c>
      <c r="AX163" s="15">
        <f t="shared" si="86"/>
        <v>181.21166400000004</v>
      </c>
      <c r="AY163" s="15">
        <f t="shared" si="86"/>
        <v>969.08846400000016</v>
      </c>
      <c r="AZ163" s="84"/>
      <c r="BA163" s="87"/>
      <c r="BB163" s="87"/>
      <c r="BC163" s="87"/>
    </row>
    <row r="164" spans="1:55" s="2" customFormat="1" ht="12.75" customHeight="1" x14ac:dyDescent="0.25">
      <c r="A164" s="20">
        <f t="shared" si="87"/>
        <v>157</v>
      </c>
      <c r="B164" s="84"/>
      <c r="C164" s="20">
        <f t="shared" si="93"/>
        <v>7</v>
      </c>
      <c r="D164" s="21" t="s">
        <v>380</v>
      </c>
      <c r="E164" s="21" t="s">
        <v>165</v>
      </c>
      <c r="F164" s="21" t="s">
        <v>17</v>
      </c>
      <c r="G164" s="21" t="s">
        <v>166</v>
      </c>
      <c r="H164" s="21" t="s">
        <v>169</v>
      </c>
      <c r="I164" s="21" t="s">
        <v>720</v>
      </c>
      <c r="J164" s="21" t="s">
        <v>38</v>
      </c>
      <c r="K164" s="21" t="s">
        <v>37</v>
      </c>
      <c r="L164" s="23" t="s">
        <v>721</v>
      </c>
      <c r="M164" s="28" t="s">
        <v>483</v>
      </c>
      <c r="N164" s="40" t="s">
        <v>794</v>
      </c>
      <c r="O164" s="41">
        <v>13</v>
      </c>
      <c r="P164" s="37" t="s">
        <v>54</v>
      </c>
      <c r="Q164" s="41">
        <v>6955</v>
      </c>
      <c r="R164" s="41">
        <v>0</v>
      </c>
      <c r="S164" s="41">
        <v>0</v>
      </c>
      <c r="T164" s="54">
        <f t="shared" si="88"/>
        <v>6955</v>
      </c>
      <c r="U164" s="36">
        <v>1</v>
      </c>
      <c r="V164" s="9">
        <v>12</v>
      </c>
      <c r="W164" s="11" t="str">
        <f t="shared" si="89"/>
        <v>0,0000</v>
      </c>
      <c r="X164" s="12">
        <f t="shared" si="90"/>
        <v>0</v>
      </c>
      <c r="Y164" s="52">
        <v>3.8</v>
      </c>
      <c r="Z164" s="12">
        <f t="shared" si="71"/>
        <v>45.599999999999994</v>
      </c>
      <c r="AA164" s="52">
        <v>0.08</v>
      </c>
      <c r="AB164" s="12">
        <f t="shared" si="92"/>
        <v>12.48</v>
      </c>
      <c r="AC164" s="52">
        <v>4.6100000000000003</v>
      </c>
      <c r="AD164" s="12">
        <f t="shared" si="72"/>
        <v>719.16000000000008</v>
      </c>
      <c r="AE164" s="52">
        <v>0</v>
      </c>
      <c r="AF164" s="12">
        <f t="shared" si="73"/>
        <v>0</v>
      </c>
      <c r="AG164" s="53">
        <f t="shared" si="74"/>
        <v>1.58E-3</v>
      </c>
      <c r="AH164" s="12">
        <f t="shared" si="75"/>
        <v>10.988900000000001</v>
      </c>
      <c r="AI164" s="53">
        <v>1.2999999999999999E-2</v>
      </c>
      <c r="AJ164" s="12">
        <f t="shared" si="76"/>
        <v>90.414999999999992</v>
      </c>
      <c r="AK164" s="53">
        <v>0.25090000000000001</v>
      </c>
      <c r="AL164" s="12">
        <f t="shared" si="77"/>
        <v>1745.0095000000001</v>
      </c>
      <c r="AM164" s="13"/>
      <c r="AN164" s="12">
        <f t="shared" si="78"/>
        <v>0</v>
      </c>
      <c r="AO164" s="13"/>
      <c r="AP164" s="12">
        <f t="shared" si="79"/>
        <v>0</v>
      </c>
      <c r="AQ164" s="15">
        <f t="shared" si="80"/>
        <v>0</v>
      </c>
      <c r="AR164" s="15">
        <f t="shared" si="81"/>
        <v>0</v>
      </c>
      <c r="AS164" s="15">
        <f t="shared" si="82"/>
        <v>0</v>
      </c>
      <c r="AT164" s="15">
        <f t="shared" si="83"/>
        <v>2623.6534000000001</v>
      </c>
      <c r="AU164" s="15">
        <f t="shared" si="84"/>
        <v>603.44028200000002</v>
      </c>
      <c r="AV164" s="15">
        <f t="shared" si="85"/>
        <v>3227.0936820000002</v>
      </c>
      <c r="AW164" s="15">
        <f t="shared" si="86"/>
        <v>2623.6534000000001</v>
      </c>
      <c r="AX164" s="15">
        <f t="shared" si="86"/>
        <v>603.44028200000002</v>
      </c>
      <c r="AY164" s="15">
        <f t="shared" si="86"/>
        <v>3227.0936820000002</v>
      </c>
      <c r="AZ164" s="84"/>
      <c r="BA164" s="87"/>
      <c r="BB164" s="87"/>
      <c r="BC164" s="87"/>
    </row>
    <row r="165" spans="1:55" s="2" customFormat="1" ht="12.75" customHeight="1" x14ac:dyDescent="0.25">
      <c r="A165" s="20">
        <f t="shared" si="87"/>
        <v>158</v>
      </c>
      <c r="B165" s="84"/>
      <c r="C165" s="20">
        <f>C164+1</f>
        <v>8</v>
      </c>
      <c r="D165" s="21" t="s">
        <v>380</v>
      </c>
      <c r="E165" s="21" t="s">
        <v>165</v>
      </c>
      <c r="F165" s="21" t="s">
        <v>17</v>
      </c>
      <c r="G165" s="21" t="s">
        <v>166</v>
      </c>
      <c r="H165" s="21" t="s">
        <v>169</v>
      </c>
      <c r="I165" s="21" t="s">
        <v>720</v>
      </c>
      <c r="J165" s="21" t="s">
        <v>38</v>
      </c>
      <c r="K165" s="21" t="s">
        <v>37</v>
      </c>
      <c r="L165" s="23" t="s">
        <v>721</v>
      </c>
      <c r="M165" s="28" t="s">
        <v>481</v>
      </c>
      <c r="N165" s="40" t="s">
        <v>216</v>
      </c>
      <c r="O165" s="41">
        <v>12</v>
      </c>
      <c r="P165" s="37" t="s">
        <v>52</v>
      </c>
      <c r="Q165" s="41">
        <v>9200</v>
      </c>
      <c r="R165" s="41">
        <v>0</v>
      </c>
      <c r="S165" s="41">
        <v>0</v>
      </c>
      <c r="T165" s="54">
        <f t="shared" si="88"/>
        <v>9200</v>
      </c>
      <c r="U165" s="36">
        <v>1</v>
      </c>
      <c r="V165" s="9">
        <v>12</v>
      </c>
      <c r="W165" s="11" t="str">
        <f t="shared" si="89"/>
        <v>0,0000</v>
      </c>
      <c r="X165" s="12">
        <f t="shared" si="90"/>
        <v>0</v>
      </c>
      <c r="Y165" s="52">
        <v>3.8</v>
      </c>
      <c r="Z165" s="12">
        <f t="shared" si="71"/>
        <v>45.599999999999994</v>
      </c>
      <c r="AA165" s="52">
        <v>0.08</v>
      </c>
      <c r="AB165" s="12">
        <f t="shared" si="92"/>
        <v>11.52</v>
      </c>
      <c r="AC165" s="52">
        <v>4.6100000000000003</v>
      </c>
      <c r="AD165" s="12">
        <f t="shared" si="72"/>
        <v>663.84000000000015</v>
      </c>
      <c r="AE165" s="52">
        <v>0</v>
      </c>
      <c r="AF165" s="12">
        <f t="shared" si="73"/>
        <v>0</v>
      </c>
      <c r="AG165" s="53">
        <f t="shared" si="74"/>
        <v>1.58E-3</v>
      </c>
      <c r="AH165" s="12">
        <f t="shared" si="75"/>
        <v>14.536</v>
      </c>
      <c r="AI165" s="53">
        <v>1.2999999999999999E-2</v>
      </c>
      <c r="AJ165" s="12">
        <f t="shared" si="76"/>
        <v>119.6</v>
      </c>
      <c r="AK165" s="53">
        <v>0.31380000000000002</v>
      </c>
      <c r="AL165" s="12">
        <f t="shared" si="77"/>
        <v>2886.96</v>
      </c>
      <c r="AM165" s="53">
        <v>9.6600000000000005E-2</v>
      </c>
      <c r="AN165" s="12">
        <f t="shared" si="78"/>
        <v>0</v>
      </c>
      <c r="AO165" s="13"/>
      <c r="AP165" s="12">
        <f t="shared" si="79"/>
        <v>0</v>
      </c>
      <c r="AQ165" s="15">
        <f t="shared" si="80"/>
        <v>0</v>
      </c>
      <c r="AR165" s="15">
        <f t="shared" si="81"/>
        <v>0</v>
      </c>
      <c r="AS165" s="15">
        <f t="shared" si="82"/>
        <v>0</v>
      </c>
      <c r="AT165" s="15">
        <f t="shared" si="83"/>
        <v>3742.056</v>
      </c>
      <c r="AU165" s="15">
        <f t="shared" si="84"/>
        <v>860.67288000000008</v>
      </c>
      <c r="AV165" s="15">
        <f t="shared" si="85"/>
        <v>4602.7288800000006</v>
      </c>
      <c r="AW165" s="15">
        <f t="shared" si="86"/>
        <v>3742.056</v>
      </c>
      <c r="AX165" s="15">
        <f t="shared" si="86"/>
        <v>860.67288000000008</v>
      </c>
      <c r="AY165" s="15">
        <f t="shared" si="86"/>
        <v>4602.7288800000006</v>
      </c>
      <c r="AZ165" s="84"/>
      <c r="BA165" s="87"/>
      <c r="BB165" s="87"/>
      <c r="BC165" s="87"/>
    </row>
    <row r="166" spans="1:55" s="2" customFormat="1" ht="12.75" customHeight="1" x14ac:dyDescent="0.25">
      <c r="A166" s="20">
        <f t="shared" si="87"/>
        <v>159</v>
      </c>
      <c r="B166" s="85"/>
      <c r="C166" s="20">
        <v>9</v>
      </c>
      <c r="D166" s="21" t="s">
        <v>380</v>
      </c>
      <c r="E166" s="21" t="s">
        <v>165</v>
      </c>
      <c r="F166" s="21" t="s">
        <v>17</v>
      </c>
      <c r="G166" s="21" t="s">
        <v>166</v>
      </c>
      <c r="H166" s="21" t="s">
        <v>169</v>
      </c>
      <c r="I166" s="21" t="s">
        <v>720</v>
      </c>
      <c r="J166" s="21" t="s">
        <v>38</v>
      </c>
      <c r="K166" s="21" t="s">
        <v>37</v>
      </c>
      <c r="L166" s="23" t="s">
        <v>721</v>
      </c>
      <c r="M166" s="28" t="s">
        <v>787</v>
      </c>
      <c r="N166" s="45" t="s">
        <v>789</v>
      </c>
      <c r="O166" s="41">
        <v>2.5</v>
      </c>
      <c r="P166" s="37" t="s">
        <v>54</v>
      </c>
      <c r="Q166" s="41">
        <v>1000</v>
      </c>
      <c r="R166" s="41">
        <v>0</v>
      </c>
      <c r="S166" s="41">
        <v>0</v>
      </c>
      <c r="T166" s="54">
        <f t="shared" si="88"/>
        <v>1000</v>
      </c>
      <c r="U166" s="36">
        <v>1</v>
      </c>
      <c r="V166" s="9">
        <v>12</v>
      </c>
      <c r="W166" s="11" t="str">
        <f t="shared" si="89"/>
        <v>0,0000</v>
      </c>
      <c r="X166" s="12">
        <f t="shared" si="90"/>
        <v>0</v>
      </c>
      <c r="Y166" s="52">
        <v>3.8</v>
      </c>
      <c r="Z166" s="12">
        <f t="shared" si="71"/>
        <v>45.599999999999994</v>
      </c>
      <c r="AA166" s="52">
        <v>0.08</v>
      </c>
      <c r="AB166" s="12">
        <f t="shared" si="92"/>
        <v>2.4</v>
      </c>
      <c r="AC166" s="52">
        <v>4.6100000000000003</v>
      </c>
      <c r="AD166" s="12">
        <f t="shared" si="72"/>
        <v>138.30000000000001</v>
      </c>
      <c r="AE166" s="52">
        <v>0</v>
      </c>
      <c r="AF166" s="12">
        <f t="shared" si="73"/>
        <v>0</v>
      </c>
      <c r="AG166" s="53">
        <f t="shared" si="74"/>
        <v>1.58E-3</v>
      </c>
      <c r="AH166" s="12">
        <f t="shared" si="75"/>
        <v>1.58</v>
      </c>
      <c r="AI166" s="53">
        <v>1.2999999999999999E-2</v>
      </c>
      <c r="AJ166" s="12">
        <f t="shared" si="76"/>
        <v>13</v>
      </c>
      <c r="AK166" s="53">
        <v>0.25090000000000001</v>
      </c>
      <c r="AL166" s="12">
        <f t="shared" si="77"/>
        <v>250.9</v>
      </c>
      <c r="AM166" s="13"/>
      <c r="AN166" s="12">
        <f t="shared" si="78"/>
        <v>0</v>
      </c>
      <c r="AO166" s="13"/>
      <c r="AP166" s="12">
        <f t="shared" si="79"/>
        <v>0</v>
      </c>
      <c r="AQ166" s="15">
        <f t="shared" si="80"/>
        <v>0</v>
      </c>
      <c r="AR166" s="15">
        <f t="shared" si="81"/>
        <v>0</v>
      </c>
      <c r="AS166" s="15">
        <f t="shared" si="82"/>
        <v>0</v>
      </c>
      <c r="AT166" s="15">
        <f t="shared" si="83"/>
        <v>451.78</v>
      </c>
      <c r="AU166" s="15">
        <f t="shared" si="84"/>
        <v>103.90940000000001</v>
      </c>
      <c r="AV166" s="15">
        <f t="shared" si="85"/>
        <v>555.68939999999998</v>
      </c>
      <c r="AW166" s="15">
        <f t="shared" si="86"/>
        <v>451.78</v>
      </c>
      <c r="AX166" s="15">
        <f t="shared" si="86"/>
        <v>103.90940000000001</v>
      </c>
      <c r="AY166" s="15">
        <f t="shared" si="86"/>
        <v>555.68939999999998</v>
      </c>
      <c r="AZ166" s="85"/>
      <c r="BA166" s="88"/>
      <c r="BB166" s="88"/>
      <c r="BC166" s="88"/>
    </row>
    <row r="167" spans="1:55" s="2" customFormat="1" ht="12.75" customHeight="1" x14ac:dyDescent="0.25">
      <c r="A167" s="20">
        <f t="shared" si="87"/>
        <v>160</v>
      </c>
      <c r="B167" s="83">
        <v>34</v>
      </c>
      <c r="C167" s="20">
        <v>1</v>
      </c>
      <c r="D167" s="21" t="s">
        <v>380</v>
      </c>
      <c r="E167" s="21" t="s">
        <v>165</v>
      </c>
      <c r="F167" s="21" t="s">
        <v>17</v>
      </c>
      <c r="G167" s="21" t="s">
        <v>166</v>
      </c>
      <c r="H167" s="21" t="s">
        <v>169</v>
      </c>
      <c r="I167" s="21" t="s">
        <v>722</v>
      </c>
      <c r="J167" s="21" t="s">
        <v>723</v>
      </c>
      <c r="K167" s="21" t="s">
        <v>724</v>
      </c>
      <c r="L167" s="21" t="s">
        <v>725</v>
      </c>
      <c r="M167" s="28" t="s">
        <v>442</v>
      </c>
      <c r="N167" s="40" t="s">
        <v>223</v>
      </c>
      <c r="O167" s="41">
        <v>32</v>
      </c>
      <c r="P167" s="37" t="s">
        <v>54</v>
      </c>
      <c r="Q167" s="41">
        <v>10552</v>
      </c>
      <c r="R167" s="41">
        <v>0</v>
      </c>
      <c r="S167" s="41">
        <v>0</v>
      </c>
      <c r="T167" s="54">
        <f t="shared" si="88"/>
        <v>10552</v>
      </c>
      <c r="U167" s="36">
        <v>1</v>
      </c>
      <c r="V167" s="9">
        <v>12</v>
      </c>
      <c r="W167" s="11" t="str">
        <f t="shared" si="89"/>
        <v>0,0000</v>
      </c>
      <c r="X167" s="12">
        <f t="shared" si="90"/>
        <v>0</v>
      </c>
      <c r="Y167" s="52">
        <v>3.8</v>
      </c>
      <c r="Z167" s="12">
        <f t="shared" si="71"/>
        <v>45.599999999999994</v>
      </c>
      <c r="AA167" s="52">
        <v>0.08</v>
      </c>
      <c r="AB167" s="12">
        <f t="shared" si="92"/>
        <v>30.72</v>
      </c>
      <c r="AC167" s="52">
        <v>4.6100000000000003</v>
      </c>
      <c r="AD167" s="12">
        <f t="shared" si="72"/>
        <v>1770.2400000000002</v>
      </c>
      <c r="AE167" s="52">
        <v>0</v>
      </c>
      <c r="AF167" s="12">
        <f t="shared" si="73"/>
        <v>0</v>
      </c>
      <c r="AG167" s="53">
        <f t="shared" si="74"/>
        <v>1.58E-3</v>
      </c>
      <c r="AH167" s="12">
        <f t="shared" si="75"/>
        <v>16.672160000000002</v>
      </c>
      <c r="AI167" s="53">
        <v>1.2999999999999999E-2</v>
      </c>
      <c r="AJ167" s="12">
        <f t="shared" si="76"/>
        <v>137.17599999999999</v>
      </c>
      <c r="AK167" s="53">
        <v>0.25090000000000001</v>
      </c>
      <c r="AL167" s="12">
        <f t="shared" si="77"/>
        <v>2647.4968000000003</v>
      </c>
      <c r="AM167" s="13"/>
      <c r="AN167" s="12">
        <f t="shared" si="78"/>
        <v>0</v>
      </c>
      <c r="AO167" s="13"/>
      <c r="AP167" s="12">
        <f t="shared" si="79"/>
        <v>0</v>
      </c>
      <c r="AQ167" s="15">
        <f t="shared" si="80"/>
        <v>0</v>
      </c>
      <c r="AR167" s="15">
        <f t="shared" si="81"/>
        <v>0</v>
      </c>
      <c r="AS167" s="15">
        <f t="shared" si="82"/>
        <v>0</v>
      </c>
      <c r="AT167" s="15">
        <f t="shared" si="83"/>
        <v>4647.9049600000008</v>
      </c>
      <c r="AU167" s="15">
        <f t="shared" si="84"/>
        <v>1069.0181408000003</v>
      </c>
      <c r="AV167" s="15">
        <f t="shared" si="85"/>
        <v>5716.9231008000006</v>
      </c>
      <c r="AW167" s="15">
        <f t="shared" si="86"/>
        <v>4647.9049600000008</v>
      </c>
      <c r="AX167" s="15">
        <f t="shared" si="86"/>
        <v>1069.0181408000003</v>
      </c>
      <c r="AY167" s="15">
        <f t="shared" si="86"/>
        <v>5716.9231008000006</v>
      </c>
      <c r="AZ167" s="83">
        <v>34</v>
      </c>
      <c r="BA167" s="86">
        <f>SUM(AW167:AW177)</f>
        <v>20101.840700000001</v>
      </c>
      <c r="BB167" s="86">
        <f>BA167*0.23</f>
        <v>4623.4233610000001</v>
      </c>
      <c r="BC167" s="86">
        <f>SUM(BA167:BB177)</f>
        <v>24725.264061000002</v>
      </c>
    </row>
    <row r="168" spans="1:55" s="2" customFormat="1" ht="12.75" customHeight="1" x14ac:dyDescent="0.25">
      <c r="A168" s="20">
        <f t="shared" si="87"/>
        <v>161</v>
      </c>
      <c r="B168" s="84"/>
      <c r="C168" s="20">
        <f t="shared" ref="C168:C177" si="94">C167+1</f>
        <v>2</v>
      </c>
      <c r="D168" s="21" t="s">
        <v>380</v>
      </c>
      <c r="E168" s="21" t="s">
        <v>165</v>
      </c>
      <c r="F168" s="21" t="s">
        <v>17</v>
      </c>
      <c r="G168" s="21" t="s">
        <v>166</v>
      </c>
      <c r="H168" s="21" t="s">
        <v>169</v>
      </c>
      <c r="I168" s="21" t="s">
        <v>722</v>
      </c>
      <c r="J168" s="21" t="s">
        <v>723</v>
      </c>
      <c r="K168" s="21" t="s">
        <v>724</v>
      </c>
      <c r="L168" s="21" t="s">
        <v>725</v>
      </c>
      <c r="M168" s="28" t="s">
        <v>446</v>
      </c>
      <c r="N168" s="40" t="s">
        <v>228</v>
      </c>
      <c r="O168" s="41">
        <v>1.5</v>
      </c>
      <c r="P168" s="37" t="s">
        <v>54</v>
      </c>
      <c r="Q168" s="41">
        <v>3901</v>
      </c>
      <c r="R168" s="41">
        <v>0</v>
      </c>
      <c r="S168" s="41">
        <v>0</v>
      </c>
      <c r="T168" s="54">
        <f t="shared" si="88"/>
        <v>3901</v>
      </c>
      <c r="U168" s="36">
        <v>1</v>
      </c>
      <c r="V168" s="9">
        <v>12</v>
      </c>
      <c r="W168" s="11" t="str">
        <f t="shared" si="89"/>
        <v>0,0000</v>
      </c>
      <c r="X168" s="12">
        <f t="shared" si="90"/>
        <v>0</v>
      </c>
      <c r="Y168" s="52">
        <v>3.8</v>
      </c>
      <c r="Z168" s="12">
        <f t="shared" si="71"/>
        <v>45.599999999999994</v>
      </c>
      <c r="AA168" s="52">
        <v>0.08</v>
      </c>
      <c r="AB168" s="12">
        <f t="shared" si="92"/>
        <v>1.44</v>
      </c>
      <c r="AC168" s="52">
        <v>4.6100000000000003</v>
      </c>
      <c r="AD168" s="12">
        <f t="shared" si="72"/>
        <v>82.980000000000018</v>
      </c>
      <c r="AE168" s="52">
        <v>0</v>
      </c>
      <c r="AF168" s="12">
        <f t="shared" si="73"/>
        <v>0</v>
      </c>
      <c r="AG168" s="53">
        <f t="shared" si="74"/>
        <v>1.58E-3</v>
      </c>
      <c r="AH168" s="12">
        <f t="shared" si="75"/>
        <v>6.1635800000000005</v>
      </c>
      <c r="AI168" s="53">
        <v>1.2999999999999999E-2</v>
      </c>
      <c r="AJ168" s="12">
        <f t="shared" si="76"/>
        <v>50.713000000000001</v>
      </c>
      <c r="AK168" s="53">
        <v>0.25090000000000001</v>
      </c>
      <c r="AL168" s="12">
        <f t="shared" si="77"/>
        <v>978.76089999999999</v>
      </c>
      <c r="AM168" s="13"/>
      <c r="AN168" s="12">
        <f t="shared" si="78"/>
        <v>0</v>
      </c>
      <c r="AO168" s="13"/>
      <c r="AP168" s="12">
        <f t="shared" si="79"/>
        <v>0</v>
      </c>
      <c r="AQ168" s="15">
        <f t="shared" si="80"/>
        <v>0</v>
      </c>
      <c r="AR168" s="15">
        <f t="shared" si="81"/>
        <v>0</v>
      </c>
      <c r="AS168" s="15">
        <f t="shared" si="82"/>
        <v>0</v>
      </c>
      <c r="AT168" s="15">
        <f t="shared" si="83"/>
        <v>1165.6574799999999</v>
      </c>
      <c r="AU168" s="15">
        <f t="shared" si="84"/>
        <v>268.10122039999999</v>
      </c>
      <c r="AV168" s="15">
        <f t="shared" si="85"/>
        <v>1433.7587003999997</v>
      </c>
      <c r="AW168" s="15">
        <f t="shared" si="86"/>
        <v>1165.6574799999999</v>
      </c>
      <c r="AX168" s="15">
        <f t="shared" si="86"/>
        <v>268.10122039999999</v>
      </c>
      <c r="AY168" s="15">
        <f t="shared" si="86"/>
        <v>1433.7587003999997</v>
      </c>
      <c r="AZ168" s="84"/>
      <c r="BA168" s="84"/>
      <c r="BB168" s="84"/>
      <c r="BC168" s="84"/>
    </row>
    <row r="169" spans="1:55" s="2" customFormat="1" ht="12.75" customHeight="1" x14ac:dyDescent="0.25">
      <c r="A169" s="20">
        <f t="shared" si="87"/>
        <v>162</v>
      </c>
      <c r="B169" s="84"/>
      <c r="C169" s="20">
        <f t="shared" si="94"/>
        <v>3</v>
      </c>
      <c r="D169" s="21" t="s">
        <v>380</v>
      </c>
      <c r="E169" s="21" t="s">
        <v>165</v>
      </c>
      <c r="F169" s="21" t="s">
        <v>17</v>
      </c>
      <c r="G169" s="21" t="s">
        <v>166</v>
      </c>
      <c r="H169" s="21" t="s">
        <v>169</v>
      </c>
      <c r="I169" s="21" t="s">
        <v>722</v>
      </c>
      <c r="J169" s="21" t="s">
        <v>723</v>
      </c>
      <c r="K169" s="21" t="s">
        <v>724</v>
      </c>
      <c r="L169" s="21" t="s">
        <v>725</v>
      </c>
      <c r="M169" s="28" t="s">
        <v>447</v>
      </c>
      <c r="N169" s="40" t="s">
        <v>229</v>
      </c>
      <c r="O169" s="41">
        <v>2</v>
      </c>
      <c r="P169" s="37" t="s">
        <v>54</v>
      </c>
      <c r="Q169" s="41">
        <v>2351</v>
      </c>
      <c r="R169" s="41">
        <v>0</v>
      </c>
      <c r="S169" s="41">
        <v>0</v>
      </c>
      <c r="T169" s="54">
        <f t="shared" si="88"/>
        <v>2351</v>
      </c>
      <c r="U169" s="36">
        <v>1</v>
      </c>
      <c r="V169" s="9">
        <v>12</v>
      </c>
      <c r="W169" s="11" t="str">
        <f t="shared" si="89"/>
        <v>0,0000</v>
      </c>
      <c r="X169" s="12">
        <f t="shared" si="90"/>
        <v>0</v>
      </c>
      <c r="Y169" s="52">
        <v>3.8</v>
      </c>
      <c r="Z169" s="12">
        <f t="shared" si="71"/>
        <v>45.599999999999994</v>
      </c>
      <c r="AA169" s="52">
        <v>0.08</v>
      </c>
      <c r="AB169" s="12">
        <f t="shared" si="92"/>
        <v>1.92</v>
      </c>
      <c r="AC169" s="52">
        <v>4.6100000000000003</v>
      </c>
      <c r="AD169" s="12">
        <f t="shared" si="72"/>
        <v>110.64000000000001</v>
      </c>
      <c r="AE169" s="52">
        <v>0</v>
      </c>
      <c r="AF169" s="12">
        <f t="shared" si="73"/>
        <v>0</v>
      </c>
      <c r="AG169" s="53">
        <f t="shared" si="74"/>
        <v>1.58E-3</v>
      </c>
      <c r="AH169" s="12">
        <f t="shared" si="75"/>
        <v>3.7145800000000002</v>
      </c>
      <c r="AI169" s="53">
        <v>1.2999999999999999E-2</v>
      </c>
      <c r="AJ169" s="12">
        <f t="shared" si="76"/>
        <v>30.562999999999999</v>
      </c>
      <c r="AK169" s="53">
        <v>0.25090000000000001</v>
      </c>
      <c r="AL169" s="12">
        <f t="shared" si="77"/>
        <v>589.86590000000001</v>
      </c>
      <c r="AM169" s="13"/>
      <c r="AN169" s="12">
        <f t="shared" si="78"/>
        <v>0</v>
      </c>
      <c r="AO169" s="13"/>
      <c r="AP169" s="12">
        <f t="shared" si="79"/>
        <v>0</v>
      </c>
      <c r="AQ169" s="15">
        <f t="shared" si="80"/>
        <v>0</v>
      </c>
      <c r="AR169" s="15">
        <f t="shared" si="81"/>
        <v>0</v>
      </c>
      <c r="AS169" s="15">
        <f t="shared" si="82"/>
        <v>0</v>
      </c>
      <c r="AT169" s="15">
        <f t="shared" si="83"/>
        <v>782.30347999999992</v>
      </c>
      <c r="AU169" s="15">
        <f t="shared" si="84"/>
        <v>179.92980039999998</v>
      </c>
      <c r="AV169" s="15">
        <f t="shared" si="85"/>
        <v>962.2332803999999</v>
      </c>
      <c r="AW169" s="15">
        <f t="shared" si="86"/>
        <v>782.30347999999992</v>
      </c>
      <c r="AX169" s="15">
        <f t="shared" si="86"/>
        <v>179.92980039999998</v>
      </c>
      <c r="AY169" s="15">
        <f t="shared" si="86"/>
        <v>962.2332803999999</v>
      </c>
      <c r="AZ169" s="84"/>
      <c r="BA169" s="84"/>
      <c r="BB169" s="84"/>
      <c r="BC169" s="84"/>
    </row>
    <row r="170" spans="1:55" s="2" customFormat="1" ht="12.75" customHeight="1" x14ac:dyDescent="0.25">
      <c r="A170" s="20">
        <f t="shared" si="87"/>
        <v>163</v>
      </c>
      <c r="B170" s="84"/>
      <c r="C170" s="20">
        <f t="shared" si="94"/>
        <v>4</v>
      </c>
      <c r="D170" s="21" t="s">
        <v>380</v>
      </c>
      <c r="E170" s="21" t="s">
        <v>165</v>
      </c>
      <c r="F170" s="21" t="s">
        <v>17</v>
      </c>
      <c r="G170" s="21" t="s">
        <v>166</v>
      </c>
      <c r="H170" s="21" t="s">
        <v>169</v>
      </c>
      <c r="I170" s="21" t="s">
        <v>722</v>
      </c>
      <c r="J170" s="21" t="s">
        <v>723</v>
      </c>
      <c r="K170" s="21" t="s">
        <v>724</v>
      </c>
      <c r="L170" s="21" t="s">
        <v>725</v>
      </c>
      <c r="M170" s="28" t="s">
        <v>448</v>
      </c>
      <c r="N170" s="40" t="s">
        <v>230</v>
      </c>
      <c r="O170" s="41">
        <v>1</v>
      </c>
      <c r="P170" s="37" t="s">
        <v>54</v>
      </c>
      <c r="Q170" s="41">
        <v>2800</v>
      </c>
      <c r="R170" s="41">
        <v>0</v>
      </c>
      <c r="S170" s="41">
        <v>0</v>
      </c>
      <c r="T170" s="54">
        <f t="shared" si="88"/>
        <v>2800</v>
      </c>
      <c r="U170" s="36">
        <v>1</v>
      </c>
      <c r="V170" s="9">
        <v>12</v>
      </c>
      <c r="W170" s="11" t="str">
        <f t="shared" si="89"/>
        <v>0,0000</v>
      </c>
      <c r="X170" s="12">
        <f t="shared" si="90"/>
        <v>0</v>
      </c>
      <c r="Y170" s="52">
        <v>3.8</v>
      </c>
      <c r="Z170" s="12">
        <f t="shared" si="71"/>
        <v>45.599999999999994</v>
      </c>
      <c r="AA170" s="52">
        <v>0.08</v>
      </c>
      <c r="AB170" s="12">
        <f t="shared" si="92"/>
        <v>0.96</v>
      </c>
      <c r="AC170" s="52">
        <v>4.6100000000000003</v>
      </c>
      <c r="AD170" s="12">
        <f t="shared" si="72"/>
        <v>55.320000000000007</v>
      </c>
      <c r="AE170" s="52">
        <v>0</v>
      </c>
      <c r="AF170" s="12">
        <f t="shared" si="73"/>
        <v>0</v>
      </c>
      <c r="AG170" s="53">
        <f t="shared" si="74"/>
        <v>1.58E-3</v>
      </c>
      <c r="AH170" s="12">
        <f t="shared" si="75"/>
        <v>4.4240000000000004</v>
      </c>
      <c r="AI170" s="53">
        <v>1.2999999999999999E-2</v>
      </c>
      <c r="AJ170" s="12">
        <f t="shared" si="76"/>
        <v>36.4</v>
      </c>
      <c r="AK170" s="53">
        <v>0.25090000000000001</v>
      </c>
      <c r="AL170" s="12">
        <f t="shared" si="77"/>
        <v>702.52</v>
      </c>
      <c r="AM170" s="13"/>
      <c r="AN170" s="12">
        <f t="shared" si="78"/>
        <v>0</v>
      </c>
      <c r="AO170" s="13"/>
      <c r="AP170" s="12">
        <f t="shared" si="79"/>
        <v>0</v>
      </c>
      <c r="AQ170" s="15">
        <f t="shared" si="80"/>
        <v>0</v>
      </c>
      <c r="AR170" s="15">
        <f t="shared" si="81"/>
        <v>0</v>
      </c>
      <c r="AS170" s="15">
        <f t="shared" si="82"/>
        <v>0</v>
      </c>
      <c r="AT170" s="15">
        <f t="shared" si="83"/>
        <v>845.22400000000005</v>
      </c>
      <c r="AU170" s="15">
        <f t="shared" si="84"/>
        <v>194.40152</v>
      </c>
      <c r="AV170" s="15">
        <f t="shared" si="85"/>
        <v>1039.6255200000001</v>
      </c>
      <c r="AW170" s="15">
        <f t="shared" si="86"/>
        <v>845.22400000000005</v>
      </c>
      <c r="AX170" s="15">
        <f t="shared" si="86"/>
        <v>194.40152</v>
      </c>
      <c r="AY170" s="15">
        <f t="shared" si="86"/>
        <v>1039.6255200000001</v>
      </c>
      <c r="AZ170" s="84"/>
      <c r="BA170" s="84"/>
      <c r="BB170" s="84"/>
      <c r="BC170" s="84"/>
    </row>
    <row r="171" spans="1:55" s="2" customFormat="1" ht="12.75" customHeight="1" x14ac:dyDescent="0.25">
      <c r="A171" s="20">
        <f t="shared" si="87"/>
        <v>164</v>
      </c>
      <c r="B171" s="84"/>
      <c r="C171" s="20">
        <f t="shared" si="94"/>
        <v>5</v>
      </c>
      <c r="D171" s="21" t="s">
        <v>380</v>
      </c>
      <c r="E171" s="21" t="s">
        <v>165</v>
      </c>
      <c r="F171" s="21" t="s">
        <v>17</v>
      </c>
      <c r="G171" s="21" t="s">
        <v>166</v>
      </c>
      <c r="H171" s="21" t="s">
        <v>169</v>
      </c>
      <c r="I171" s="21" t="s">
        <v>722</v>
      </c>
      <c r="J171" s="21" t="s">
        <v>723</v>
      </c>
      <c r="K171" s="21" t="s">
        <v>724</v>
      </c>
      <c r="L171" s="21" t="s">
        <v>725</v>
      </c>
      <c r="M171" s="28" t="s">
        <v>449</v>
      </c>
      <c r="N171" s="40" t="s">
        <v>231</v>
      </c>
      <c r="O171" s="41">
        <v>1</v>
      </c>
      <c r="P171" s="37" t="s">
        <v>54</v>
      </c>
      <c r="Q171" s="41">
        <v>3169</v>
      </c>
      <c r="R171" s="41">
        <v>0</v>
      </c>
      <c r="S171" s="41">
        <v>0</v>
      </c>
      <c r="T171" s="54">
        <f t="shared" si="88"/>
        <v>3169</v>
      </c>
      <c r="U171" s="36">
        <v>1</v>
      </c>
      <c r="V171" s="9">
        <v>12</v>
      </c>
      <c r="W171" s="11" t="str">
        <f t="shared" si="89"/>
        <v>0,0000</v>
      </c>
      <c r="X171" s="12">
        <f t="shared" si="90"/>
        <v>0</v>
      </c>
      <c r="Y171" s="52">
        <v>3.8</v>
      </c>
      <c r="Z171" s="12">
        <f t="shared" si="71"/>
        <v>45.599999999999994</v>
      </c>
      <c r="AA171" s="52">
        <v>0.08</v>
      </c>
      <c r="AB171" s="12">
        <f t="shared" si="92"/>
        <v>0.96</v>
      </c>
      <c r="AC171" s="52">
        <v>4.6100000000000003</v>
      </c>
      <c r="AD171" s="12">
        <f t="shared" si="72"/>
        <v>55.320000000000007</v>
      </c>
      <c r="AE171" s="52">
        <v>0</v>
      </c>
      <c r="AF171" s="12">
        <f t="shared" si="73"/>
        <v>0</v>
      </c>
      <c r="AG171" s="53">
        <f t="shared" si="74"/>
        <v>1.58E-3</v>
      </c>
      <c r="AH171" s="12">
        <f t="shared" si="75"/>
        <v>5.0070199999999998</v>
      </c>
      <c r="AI171" s="53">
        <v>1.2999999999999999E-2</v>
      </c>
      <c r="AJ171" s="12">
        <f t="shared" si="76"/>
        <v>41.196999999999996</v>
      </c>
      <c r="AK171" s="53">
        <v>0.25090000000000001</v>
      </c>
      <c r="AL171" s="12">
        <f t="shared" si="77"/>
        <v>795.10210000000006</v>
      </c>
      <c r="AM171" s="13"/>
      <c r="AN171" s="12">
        <f t="shared" si="78"/>
        <v>0</v>
      </c>
      <c r="AO171" s="13"/>
      <c r="AP171" s="12">
        <f t="shared" si="79"/>
        <v>0</v>
      </c>
      <c r="AQ171" s="15">
        <f t="shared" si="80"/>
        <v>0</v>
      </c>
      <c r="AR171" s="15">
        <f t="shared" si="81"/>
        <v>0</v>
      </c>
      <c r="AS171" s="15">
        <f t="shared" si="82"/>
        <v>0</v>
      </c>
      <c r="AT171" s="15">
        <f t="shared" si="83"/>
        <v>943.18612000000019</v>
      </c>
      <c r="AU171" s="15">
        <f t="shared" si="84"/>
        <v>216.93280760000005</v>
      </c>
      <c r="AV171" s="15">
        <f t="shared" si="85"/>
        <v>1160.1189276000002</v>
      </c>
      <c r="AW171" s="15">
        <f t="shared" si="86"/>
        <v>943.18612000000019</v>
      </c>
      <c r="AX171" s="15">
        <f t="shared" si="86"/>
        <v>216.93280760000005</v>
      </c>
      <c r="AY171" s="15">
        <f t="shared" si="86"/>
        <v>1160.1189276000002</v>
      </c>
      <c r="AZ171" s="84"/>
      <c r="BA171" s="84"/>
      <c r="BB171" s="84"/>
      <c r="BC171" s="84"/>
    </row>
    <row r="172" spans="1:55" s="2" customFormat="1" ht="12.75" customHeight="1" x14ac:dyDescent="0.25">
      <c r="A172" s="20">
        <f t="shared" si="87"/>
        <v>165</v>
      </c>
      <c r="B172" s="84"/>
      <c r="C172" s="20">
        <f t="shared" si="94"/>
        <v>6</v>
      </c>
      <c r="D172" s="21" t="s">
        <v>380</v>
      </c>
      <c r="E172" s="21" t="s">
        <v>165</v>
      </c>
      <c r="F172" s="21" t="s">
        <v>17</v>
      </c>
      <c r="G172" s="21" t="s">
        <v>166</v>
      </c>
      <c r="H172" s="21" t="s">
        <v>169</v>
      </c>
      <c r="I172" s="21" t="s">
        <v>722</v>
      </c>
      <c r="J172" s="21" t="s">
        <v>723</v>
      </c>
      <c r="K172" s="21" t="s">
        <v>724</v>
      </c>
      <c r="L172" s="21" t="s">
        <v>725</v>
      </c>
      <c r="M172" s="28" t="s">
        <v>482</v>
      </c>
      <c r="N172" s="40" t="s">
        <v>222</v>
      </c>
      <c r="O172" s="41">
        <v>4</v>
      </c>
      <c r="P172" s="37" t="s">
        <v>54</v>
      </c>
      <c r="Q172" s="41">
        <v>8714</v>
      </c>
      <c r="R172" s="41">
        <v>0</v>
      </c>
      <c r="S172" s="41">
        <v>0</v>
      </c>
      <c r="T172" s="54">
        <f t="shared" si="88"/>
        <v>8714</v>
      </c>
      <c r="U172" s="36">
        <v>1</v>
      </c>
      <c r="V172" s="9">
        <v>12</v>
      </c>
      <c r="W172" s="11" t="str">
        <f t="shared" si="89"/>
        <v>0,0000</v>
      </c>
      <c r="X172" s="12">
        <f t="shared" si="90"/>
        <v>0</v>
      </c>
      <c r="Y172" s="52">
        <v>3.8</v>
      </c>
      <c r="Z172" s="12">
        <f t="shared" si="71"/>
        <v>45.599999999999994</v>
      </c>
      <c r="AA172" s="52">
        <v>0.08</v>
      </c>
      <c r="AB172" s="12">
        <f t="shared" si="92"/>
        <v>3.84</v>
      </c>
      <c r="AC172" s="52">
        <v>4.6100000000000003</v>
      </c>
      <c r="AD172" s="12">
        <f t="shared" si="72"/>
        <v>221.28000000000003</v>
      </c>
      <c r="AE172" s="52">
        <v>0</v>
      </c>
      <c r="AF172" s="12">
        <f t="shared" si="73"/>
        <v>0</v>
      </c>
      <c r="AG172" s="53">
        <f t="shared" si="74"/>
        <v>1.58E-3</v>
      </c>
      <c r="AH172" s="12">
        <f t="shared" si="75"/>
        <v>13.76812</v>
      </c>
      <c r="AI172" s="53">
        <v>1.2999999999999999E-2</v>
      </c>
      <c r="AJ172" s="12">
        <f t="shared" si="76"/>
        <v>113.282</v>
      </c>
      <c r="AK172" s="53">
        <v>0.25090000000000001</v>
      </c>
      <c r="AL172" s="12">
        <f t="shared" si="77"/>
        <v>2186.3425999999999</v>
      </c>
      <c r="AM172" s="13"/>
      <c r="AN172" s="12">
        <f t="shared" si="78"/>
        <v>0</v>
      </c>
      <c r="AO172" s="13"/>
      <c r="AP172" s="12">
        <f t="shared" si="79"/>
        <v>0</v>
      </c>
      <c r="AQ172" s="15">
        <f t="shared" si="80"/>
        <v>0</v>
      </c>
      <c r="AR172" s="15">
        <f t="shared" si="81"/>
        <v>0</v>
      </c>
      <c r="AS172" s="15">
        <f t="shared" si="82"/>
        <v>0</v>
      </c>
      <c r="AT172" s="15">
        <f t="shared" si="83"/>
        <v>2584.1127200000005</v>
      </c>
      <c r="AU172" s="15">
        <f t="shared" si="84"/>
        <v>594.3459256000001</v>
      </c>
      <c r="AV172" s="15">
        <f t="shared" si="85"/>
        <v>3178.4586456000006</v>
      </c>
      <c r="AW172" s="15">
        <f t="shared" si="86"/>
        <v>2584.1127200000005</v>
      </c>
      <c r="AX172" s="15">
        <f t="shared" si="86"/>
        <v>594.3459256000001</v>
      </c>
      <c r="AY172" s="15">
        <f t="shared" si="86"/>
        <v>3178.4586456000006</v>
      </c>
      <c r="AZ172" s="84"/>
      <c r="BA172" s="84"/>
      <c r="BB172" s="84"/>
      <c r="BC172" s="84"/>
    </row>
    <row r="173" spans="1:55" s="2" customFormat="1" ht="12.75" customHeight="1" x14ac:dyDescent="0.25">
      <c r="A173" s="20">
        <f t="shared" si="87"/>
        <v>166</v>
      </c>
      <c r="B173" s="84"/>
      <c r="C173" s="20">
        <f t="shared" si="94"/>
        <v>7</v>
      </c>
      <c r="D173" s="21" t="s">
        <v>380</v>
      </c>
      <c r="E173" s="21" t="s">
        <v>165</v>
      </c>
      <c r="F173" s="21" t="s">
        <v>17</v>
      </c>
      <c r="G173" s="21" t="s">
        <v>166</v>
      </c>
      <c r="H173" s="21" t="s">
        <v>169</v>
      </c>
      <c r="I173" s="21" t="s">
        <v>722</v>
      </c>
      <c r="J173" s="21" t="s">
        <v>723</v>
      </c>
      <c r="K173" s="21" t="s">
        <v>724</v>
      </c>
      <c r="L173" s="21" t="s">
        <v>725</v>
      </c>
      <c r="M173" s="28" t="s">
        <v>497</v>
      </c>
      <c r="N173" s="40" t="s">
        <v>274</v>
      </c>
      <c r="O173" s="41">
        <v>25</v>
      </c>
      <c r="P173" s="37" t="s">
        <v>54</v>
      </c>
      <c r="Q173" s="41">
        <v>481</v>
      </c>
      <c r="R173" s="41">
        <v>0</v>
      </c>
      <c r="S173" s="41">
        <v>0</v>
      </c>
      <c r="T173" s="54">
        <f t="shared" si="88"/>
        <v>481</v>
      </c>
      <c r="U173" s="36">
        <v>1</v>
      </c>
      <c r="V173" s="9">
        <v>12</v>
      </c>
      <c r="W173" s="11" t="str">
        <f t="shared" si="89"/>
        <v>0,0000</v>
      </c>
      <c r="X173" s="12">
        <f t="shared" si="90"/>
        <v>0</v>
      </c>
      <c r="Y173" s="52">
        <v>3.8</v>
      </c>
      <c r="Z173" s="12">
        <f t="shared" si="71"/>
        <v>45.599999999999994</v>
      </c>
      <c r="AA173" s="52">
        <v>0.08</v>
      </c>
      <c r="AB173" s="12">
        <f t="shared" si="92"/>
        <v>24</v>
      </c>
      <c r="AC173" s="52">
        <v>4.6100000000000003</v>
      </c>
      <c r="AD173" s="12">
        <f t="shared" si="72"/>
        <v>1383.0000000000002</v>
      </c>
      <c r="AE173" s="52">
        <v>0</v>
      </c>
      <c r="AF173" s="12">
        <f t="shared" si="73"/>
        <v>0</v>
      </c>
      <c r="AG173" s="53">
        <f t="shared" si="74"/>
        <v>1.58E-3</v>
      </c>
      <c r="AH173" s="12">
        <f t="shared" si="75"/>
        <v>0.75997999999999999</v>
      </c>
      <c r="AI173" s="53">
        <v>1.2999999999999999E-2</v>
      </c>
      <c r="AJ173" s="12">
        <f t="shared" si="76"/>
        <v>6.2530000000000001</v>
      </c>
      <c r="AK173" s="53">
        <v>0.25090000000000001</v>
      </c>
      <c r="AL173" s="12">
        <f t="shared" si="77"/>
        <v>120.6829</v>
      </c>
      <c r="AM173" s="13"/>
      <c r="AN173" s="12">
        <f t="shared" si="78"/>
        <v>0</v>
      </c>
      <c r="AO173" s="13"/>
      <c r="AP173" s="12">
        <f t="shared" si="79"/>
        <v>0</v>
      </c>
      <c r="AQ173" s="15">
        <f t="shared" si="80"/>
        <v>0</v>
      </c>
      <c r="AR173" s="15">
        <f t="shared" si="81"/>
        <v>0</v>
      </c>
      <c r="AS173" s="15">
        <f t="shared" si="82"/>
        <v>0</v>
      </c>
      <c r="AT173" s="15">
        <f t="shared" si="83"/>
        <v>1580.2958800000001</v>
      </c>
      <c r="AU173" s="15">
        <f t="shared" si="84"/>
        <v>363.46805240000003</v>
      </c>
      <c r="AV173" s="15">
        <f t="shared" si="85"/>
        <v>1943.7639324000002</v>
      </c>
      <c r="AW173" s="15">
        <f t="shared" si="86"/>
        <v>1580.2958800000001</v>
      </c>
      <c r="AX173" s="15">
        <f t="shared" si="86"/>
        <v>363.46805240000003</v>
      </c>
      <c r="AY173" s="15">
        <f t="shared" si="86"/>
        <v>1943.7639324000002</v>
      </c>
      <c r="AZ173" s="84"/>
      <c r="BA173" s="84"/>
      <c r="BB173" s="84"/>
      <c r="BC173" s="84"/>
    </row>
    <row r="174" spans="1:55" s="2" customFormat="1" ht="12.75" customHeight="1" x14ac:dyDescent="0.25">
      <c r="A174" s="20">
        <f t="shared" si="87"/>
        <v>167</v>
      </c>
      <c r="B174" s="84"/>
      <c r="C174" s="20">
        <f t="shared" si="94"/>
        <v>8</v>
      </c>
      <c r="D174" s="21" t="s">
        <v>380</v>
      </c>
      <c r="E174" s="21" t="s">
        <v>165</v>
      </c>
      <c r="F174" s="21" t="s">
        <v>17</v>
      </c>
      <c r="G174" s="21" t="s">
        <v>166</v>
      </c>
      <c r="H174" s="21" t="s">
        <v>169</v>
      </c>
      <c r="I174" s="21" t="s">
        <v>722</v>
      </c>
      <c r="J174" s="21" t="s">
        <v>723</v>
      </c>
      <c r="K174" s="21" t="s">
        <v>724</v>
      </c>
      <c r="L174" s="21" t="s">
        <v>725</v>
      </c>
      <c r="M174" s="28" t="s">
        <v>505</v>
      </c>
      <c r="N174" s="40" t="s">
        <v>506</v>
      </c>
      <c r="O174" s="41">
        <v>40</v>
      </c>
      <c r="P174" s="37" t="s">
        <v>54</v>
      </c>
      <c r="Q174" s="41">
        <v>5485</v>
      </c>
      <c r="R174" s="41">
        <v>0</v>
      </c>
      <c r="S174" s="41">
        <v>0</v>
      </c>
      <c r="T174" s="54">
        <f t="shared" si="88"/>
        <v>5485</v>
      </c>
      <c r="U174" s="36">
        <v>1</v>
      </c>
      <c r="V174" s="9">
        <v>12</v>
      </c>
      <c r="W174" s="11" t="str">
        <f t="shared" si="89"/>
        <v>0,0000</v>
      </c>
      <c r="X174" s="12">
        <f t="shared" si="90"/>
        <v>0</v>
      </c>
      <c r="Y174" s="52">
        <v>3.8</v>
      </c>
      <c r="Z174" s="12">
        <f t="shared" si="71"/>
        <v>45.599999999999994</v>
      </c>
      <c r="AA174" s="52">
        <v>0.08</v>
      </c>
      <c r="AB174" s="12">
        <f t="shared" si="92"/>
        <v>38.4</v>
      </c>
      <c r="AC174" s="52">
        <v>4.6100000000000003</v>
      </c>
      <c r="AD174" s="12">
        <f t="shared" si="72"/>
        <v>2212.8000000000002</v>
      </c>
      <c r="AE174" s="52">
        <v>0</v>
      </c>
      <c r="AF174" s="12">
        <f t="shared" si="73"/>
        <v>0</v>
      </c>
      <c r="AG174" s="53">
        <f t="shared" si="74"/>
        <v>1.58E-3</v>
      </c>
      <c r="AH174" s="12">
        <f t="shared" si="75"/>
        <v>8.6662999999999997</v>
      </c>
      <c r="AI174" s="53">
        <v>1.2999999999999999E-2</v>
      </c>
      <c r="AJ174" s="12">
        <f t="shared" si="76"/>
        <v>71.304999999999993</v>
      </c>
      <c r="AK174" s="53">
        <v>0.25090000000000001</v>
      </c>
      <c r="AL174" s="12">
        <f t="shared" si="77"/>
        <v>1376.1865</v>
      </c>
      <c r="AM174" s="13"/>
      <c r="AN174" s="12">
        <f t="shared" si="78"/>
        <v>0</v>
      </c>
      <c r="AO174" s="13"/>
      <c r="AP174" s="12">
        <f t="shared" si="79"/>
        <v>0</v>
      </c>
      <c r="AQ174" s="15">
        <f t="shared" si="80"/>
        <v>0</v>
      </c>
      <c r="AR174" s="15">
        <f t="shared" si="81"/>
        <v>0</v>
      </c>
      <c r="AS174" s="15">
        <f t="shared" si="82"/>
        <v>0</v>
      </c>
      <c r="AT174" s="15">
        <f t="shared" si="83"/>
        <v>3752.9578000000001</v>
      </c>
      <c r="AU174" s="15">
        <f t="shared" si="84"/>
        <v>863.18029400000012</v>
      </c>
      <c r="AV174" s="15">
        <f t="shared" si="85"/>
        <v>4616.1380939999999</v>
      </c>
      <c r="AW174" s="15">
        <f t="shared" si="86"/>
        <v>3752.9578000000001</v>
      </c>
      <c r="AX174" s="15">
        <f t="shared" si="86"/>
        <v>863.18029400000012</v>
      </c>
      <c r="AY174" s="15">
        <f t="shared" si="86"/>
        <v>4616.1380939999999</v>
      </c>
      <c r="AZ174" s="84"/>
      <c r="BA174" s="84"/>
      <c r="BB174" s="84"/>
      <c r="BC174" s="84"/>
    </row>
    <row r="175" spans="1:55" s="2" customFormat="1" ht="12.75" customHeight="1" x14ac:dyDescent="0.25">
      <c r="A175" s="20">
        <f t="shared" si="87"/>
        <v>168</v>
      </c>
      <c r="B175" s="84"/>
      <c r="C175" s="20">
        <f t="shared" si="94"/>
        <v>9</v>
      </c>
      <c r="D175" s="21" t="s">
        <v>380</v>
      </c>
      <c r="E175" s="21" t="s">
        <v>165</v>
      </c>
      <c r="F175" s="21" t="s">
        <v>17</v>
      </c>
      <c r="G175" s="21" t="s">
        <v>166</v>
      </c>
      <c r="H175" s="21" t="s">
        <v>169</v>
      </c>
      <c r="I175" s="21" t="s">
        <v>722</v>
      </c>
      <c r="J175" s="21" t="s">
        <v>723</v>
      </c>
      <c r="K175" s="21" t="s">
        <v>724</v>
      </c>
      <c r="L175" s="21" t="s">
        <v>725</v>
      </c>
      <c r="M175" s="28" t="s">
        <v>727</v>
      </c>
      <c r="N175" s="40" t="s">
        <v>728</v>
      </c>
      <c r="O175" s="41">
        <v>5</v>
      </c>
      <c r="P175" s="37" t="s">
        <v>54</v>
      </c>
      <c r="Q175" s="41">
        <v>2070</v>
      </c>
      <c r="R175" s="41">
        <v>0</v>
      </c>
      <c r="S175" s="41">
        <v>0</v>
      </c>
      <c r="T175" s="54">
        <f t="shared" si="88"/>
        <v>2070</v>
      </c>
      <c r="U175" s="36">
        <v>1</v>
      </c>
      <c r="V175" s="9">
        <v>12</v>
      </c>
      <c r="W175" s="11" t="str">
        <f t="shared" si="89"/>
        <v>0,0000</v>
      </c>
      <c r="X175" s="12">
        <f t="shared" si="90"/>
        <v>0</v>
      </c>
      <c r="Y175" s="52">
        <v>3.8</v>
      </c>
      <c r="Z175" s="12">
        <f t="shared" si="71"/>
        <v>45.599999999999994</v>
      </c>
      <c r="AA175" s="52">
        <v>0.08</v>
      </c>
      <c r="AB175" s="12">
        <f t="shared" si="92"/>
        <v>4.8</v>
      </c>
      <c r="AC175" s="52">
        <v>4.6100000000000003</v>
      </c>
      <c r="AD175" s="12">
        <f t="shared" si="72"/>
        <v>276.60000000000002</v>
      </c>
      <c r="AE175" s="52">
        <v>0</v>
      </c>
      <c r="AF175" s="12">
        <f t="shared" si="73"/>
        <v>0</v>
      </c>
      <c r="AG175" s="53">
        <f t="shared" si="74"/>
        <v>1.58E-3</v>
      </c>
      <c r="AH175" s="12">
        <f t="shared" si="75"/>
        <v>3.2706</v>
      </c>
      <c r="AI175" s="53">
        <v>1.2999999999999999E-2</v>
      </c>
      <c r="AJ175" s="12">
        <f t="shared" si="76"/>
        <v>26.91</v>
      </c>
      <c r="AK175" s="53">
        <v>0.25090000000000001</v>
      </c>
      <c r="AL175" s="12">
        <f t="shared" si="77"/>
        <v>519.36300000000006</v>
      </c>
      <c r="AM175" s="13"/>
      <c r="AN175" s="12">
        <f t="shared" si="78"/>
        <v>0</v>
      </c>
      <c r="AO175" s="13"/>
      <c r="AP175" s="12">
        <f t="shared" si="79"/>
        <v>0</v>
      </c>
      <c r="AQ175" s="15">
        <f t="shared" si="80"/>
        <v>0</v>
      </c>
      <c r="AR175" s="15">
        <f t="shared" si="81"/>
        <v>0</v>
      </c>
      <c r="AS175" s="15">
        <f t="shared" si="82"/>
        <v>0</v>
      </c>
      <c r="AT175" s="15">
        <f t="shared" si="83"/>
        <v>876.54359999999997</v>
      </c>
      <c r="AU175" s="15">
        <f t="shared" si="84"/>
        <v>201.605028</v>
      </c>
      <c r="AV175" s="15">
        <f t="shared" si="85"/>
        <v>1078.1486279999999</v>
      </c>
      <c r="AW175" s="15">
        <f t="shared" si="86"/>
        <v>876.54359999999997</v>
      </c>
      <c r="AX175" s="15">
        <f t="shared" si="86"/>
        <v>201.605028</v>
      </c>
      <c r="AY175" s="15">
        <f t="shared" si="86"/>
        <v>1078.1486279999999</v>
      </c>
      <c r="AZ175" s="84"/>
      <c r="BA175" s="84"/>
      <c r="BB175" s="84"/>
      <c r="BC175" s="84"/>
    </row>
    <row r="176" spans="1:55" s="2" customFormat="1" ht="12.75" customHeight="1" x14ac:dyDescent="0.25">
      <c r="A176" s="20">
        <f t="shared" si="87"/>
        <v>169</v>
      </c>
      <c r="B176" s="84"/>
      <c r="C176" s="20">
        <f t="shared" si="94"/>
        <v>10</v>
      </c>
      <c r="D176" s="21" t="s">
        <v>380</v>
      </c>
      <c r="E176" s="21" t="s">
        <v>165</v>
      </c>
      <c r="F176" s="21" t="s">
        <v>17</v>
      </c>
      <c r="G176" s="21" t="s">
        <v>166</v>
      </c>
      <c r="H176" s="21" t="s">
        <v>169</v>
      </c>
      <c r="I176" s="21" t="s">
        <v>722</v>
      </c>
      <c r="J176" s="21" t="s">
        <v>723</v>
      </c>
      <c r="K176" s="21" t="s">
        <v>724</v>
      </c>
      <c r="L176" s="21" t="s">
        <v>725</v>
      </c>
      <c r="M176" s="28" t="s">
        <v>450</v>
      </c>
      <c r="N176" s="40" t="s">
        <v>795</v>
      </c>
      <c r="O176" s="41">
        <v>2</v>
      </c>
      <c r="P176" s="37" t="s">
        <v>280</v>
      </c>
      <c r="Q176" s="41">
        <v>1990</v>
      </c>
      <c r="R176" s="41">
        <v>2127</v>
      </c>
      <c r="S176" s="41">
        <v>0</v>
      </c>
      <c r="T176" s="54">
        <f t="shared" si="88"/>
        <v>4117</v>
      </c>
      <c r="U176" s="36">
        <v>1</v>
      </c>
      <c r="V176" s="9">
        <v>12</v>
      </c>
      <c r="W176" s="11" t="str">
        <f t="shared" si="89"/>
        <v>0,0000</v>
      </c>
      <c r="X176" s="12">
        <f t="shared" si="90"/>
        <v>0</v>
      </c>
      <c r="Y176" s="52">
        <v>3.8</v>
      </c>
      <c r="Z176" s="12">
        <f t="shared" si="71"/>
        <v>45.599999999999994</v>
      </c>
      <c r="AA176" s="52">
        <v>0.08</v>
      </c>
      <c r="AB176" s="12">
        <f t="shared" si="92"/>
        <v>1.92</v>
      </c>
      <c r="AC176" s="52">
        <v>4.6100000000000003</v>
      </c>
      <c r="AD176" s="12">
        <f t="shared" si="72"/>
        <v>110.64000000000001</v>
      </c>
      <c r="AE176" s="52">
        <v>0</v>
      </c>
      <c r="AF176" s="12">
        <f t="shared" si="73"/>
        <v>0</v>
      </c>
      <c r="AG176" s="53">
        <f t="shared" si="74"/>
        <v>1.58E-3</v>
      </c>
      <c r="AH176" s="12">
        <f t="shared" si="75"/>
        <v>6.5048599999999999</v>
      </c>
      <c r="AI176" s="53">
        <v>1.2999999999999999E-2</v>
      </c>
      <c r="AJ176" s="12">
        <f t="shared" si="76"/>
        <v>53.521000000000001</v>
      </c>
      <c r="AK176" s="53">
        <v>0.36620000000000003</v>
      </c>
      <c r="AL176" s="12">
        <f t="shared" si="77"/>
        <v>728.73800000000006</v>
      </c>
      <c r="AM176" s="53">
        <v>3.95E-2</v>
      </c>
      <c r="AN176" s="12">
        <f>AM176*R177</f>
        <v>224.36</v>
      </c>
      <c r="AO176" s="13"/>
      <c r="AP176" s="12">
        <f t="shared" si="79"/>
        <v>0</v>
      </c>
      <c r="AQ176" s="15">
        <f t="shared" si="80"/>
        <v>0</v>
      </c>
      <c r="AR176" s="15">
        <f t="shared" si="81"/>
        <v>0</v>
      </c>
      <c r="AS176" s="15">
        <f t="shared" si="82"/>
        <v>0</v>
      </c>
      <c r="AT176" s="15">
        <f t="shared" si="83"/>
        <v>1171.28386</v>
      </c>
      <c r="AU176" s="15">
        <f t="shared" si="84"/>
        <v>269.39528780000001</v>
      </c>
      <c r="AV176" s="15">
        <f t="shared" si="85"/>
        <v>1440.6791478</v>
      </c>
      <c r="AW176" s="15">
        <f t="shared" si="86"/>
        <v>1171.28386</v>
      </c>
      <c r="AX176" s="15">
        <f t="shared" si="86"/>
        <v>269.39528780000001</v>
      </c>
      <c r="AY176" s="15">
        <f t="shared" si="86"/>
        <v>1440.6791478</v>
      </c>
      <c r="AZ176" s="84"/>
      <c r="BA176" s="84"/>
      <c r="BB176" s="84"/>
      <c r="BC176" s="84"/>
    </row>
    <row r="177" spans="1:55" s="2" customFormat="1" ht="12.75" customHeight="1" x14ac:dyDescent="0.25">
      <c r="A177" s="20">
        <f t="shared" si="87"/>
        <v>170</v>
      </c>
      <c r="B177" s="85"/>
      <c r="C177" s="20">
        <f t="shared" si="94"/>
        <v>11</v>
      </c>
      <c r="D177" s="21" t="s">
        <v>380</v>
      </c>
      <c r="E177" s="21" t="s">
        <v>165</v>
      </c>
      <c r="F177" s="21" t="s">
        <v>17</v>
      </c>
      <c r="G177" s="21" t="s">
        <v>166</v>
      </c>
      <c r="H177" s="21" t="s">
        <v>169</v>
      </c>
      <c r="I177" s="21" t="s">
        <v>722</v>
      </c>
      <c r="J177" s="21" t="s">
        <v>723</v>
      </c>
      <c r="K177" s="21" t="s">
        <v>724</v>
      </c>
      <c r="L177" s="21" t="s">
        <v>725</v>
      </c>
      <c r="M177" s="28" t="s">
        <v>486</v>
      </c>
      <c r="N177" s="29" t="s">
        <v>726</v>
      </c>
      <c r="O177" s="41">
        <v>2</v>
      </c>
      <c r="P177" s="37" t="s">
        <v>280</v>
      </c>
      <c r="Q177" s="41">
        <v>3380</v>
      </c>
      <c r="R177" s="41">
        <v>5680</v>
      </c>
      <c r="S177" s="41">
        <v>0</v>
      </c>
      <c r="T177" s="54">
        <f t="shared" si="88"/>
        <v>9060</v>
      </c>
      <c r="U177" s="36">
        <v>1</v>
      </c>
      <c r="V177" s="9">
        <v>12</v>
      </c>
      <c r="W177" s="11" t="str">
        <f t="shared" si="89"/>
        <v>0,0000</v>
      </c>
      <c r="X177" s="12">
        <f t="shared" si="90"/>
        <v>0</v>
      </c>
      <c r="Y177" s="52">
        <v>3.8</v>
      </c>
      <c r="Z177" s="12">
        <f t="shared" si="71"/>
        <v>45.599999999999994</v>
      </c>
      <c r="AA177" s="52">
        <v>0.08</v>
      </c>
      <c r="AB177" s="12">
        <f t="shared" si="92"/>
        <v>1.92</v>
      </c>
      <c r="AC177" s="52">
        <v>4.6100000000000003</v>
      </c>
      <c r="AD177" s="12">
        <f t="shared" si="72"/>
        <v>110.64000000000001</v>
      </c>
      <c r="AE177" s="52">
        <v>0</v>
      </c>
      <c r="AF177" s="12">
        <f t="shared" si="73"/>
        <v>0</v>
      </c>
      <c r="AG177" s="53">
        <f t="shared" si="74"/>
        <v>1.58E-3</v>
      </c>
      <c r="AH177" s="12">
        <f t="shared" si="75"/>
        <v>14.3148</v>
      </c>
      <c r="AI177" s="53">
        <v>1.2999999999999999E-2</v>
      </c>
      <c r="AJ177" s="12">
        <f t="shared" si="76"/>
        <v>117.78</v>
      </c>
      <c r="AK177" s="53">
        <v>0.36620000000000003</v>
      </c>
      <c r="AL177" s="12">
        <f t="shared" si="77"/>
        <v>1237.7560000000001</v>
      </c>
      <c r="AM177" s="53">
        <v>3.95E-2</v>
      </c>
      <c r="AN177" s="12">
        <f t="shared" ref="AN177:AN240" si="95">AM177*R177</f>
        <v>224.36</v>
      </c>
      <c r="AO177" s="13"/>
      <c r="AP177" s="12">
        <f t="shared" si="79"/>
        <v>0</v>
      </c>
      <c r="AQ177" s="15">
        <f t="shared" si="80"/>
        <v>0</v>
      </c>
      <c r="AR177" s="15">
        <f t="shared" si="81"/>
        <v>0</v>
      </c>
      <c r="AS177" s="15">
        <f t="shared" si="82"/>
        <v>0</v>
      </c>
      <c r="AT177" s="15">
        <f t="shared" si="83"/>
        <v>1752.3708000000001</v>
      </c>
      <c r="AU177" s="15">
        <f t="shared" si="84"/>
        <v>403.04528400000004</v>
      </c>
      <c r="AV177" s="15">
        <f t="shared" si="85"/>
        <v>2155.4160840000004</v>
      </c>
      <c r="AW177" s="15">
        <f t="shared" si="86"/>
        <v>1752.3708000000001</v>
      </c>
      <c r="AX177" s="15">
        <f t="shared" si="86"/>
        <v>403.04528400000004</v>
      </c>
      <c r="AY177" s="15">
        <f t="shared" si="86"/>
        <v>2155.4160840000004</v>
      </c>
      <c r="AZ177" s="85"/>
      <c r="BA177" s="85"/>
      <c r="BB177" s="85"/>
      <c r="BC177" s="85"/>
    </row>
    <row r="178" spans="1:55" s="2" customFormat="1" ht="12.75" customHeight="1" x14ac:dyDescent="0.25">
      <c r="A178" s="20">
        <f t="shared" si="87"/>
        <v>171</v>
      </c>
      <c r="B178" s="9">
        <v>35</v>
      </c>
      <c r="C178" s="20">
        <v>1</v>
      </c>
      <c r="D178" s="23" t="s">
        <v>381</v>
      </c>
      <c r="E178" s="21" t="s">
        <v>165</v>
      </c>
      <c r="F178" s="21" t="s">
        <v>17</v>
      </c>
      <c r="G178" s="21" t="s">
        <v>166</v>
      </c>
      <c r="H178" s="21" t="s">
        <v>169</v>
      </c>
      <c r="I178" s="21" t="s">
        <v>433</v>
      </c>
      <c r="J178" s="21" t="s">
        <v>39</v>
      </c>
      <c r="K178" s="21" t="s">
        <v>17</v>
      </c>
      <c r="L178" s="21" t="s">
        <v>138</v>
      </c>
      <c r="M178" s="28" t="s">
        <v>729</v>
      </c>
      <c r="N178" s="40" t="s">
        <v>84</v>
      </c>
      <c r="O178" s="41">
        <v>80</v>
      </c>
      <c r="P178" s="37" t="s">
        <v>59</v>
      </c>
      <c r="Q178" s="41">
        <v>29559</v>
      </c>
      <c r="R178" s="41">
        <v>17418</v>
      </c>
      <c r="S178" s="41">
        <v>0</v>
      </c>
      <c r="T178" s="54">
        <f t="shared" si="88"/>
        <v>46977</v>
      </c>
      <c r="U178" s="36">
        <v>1</v>
      </c>
      <c r="V178" s="9">
        <v>12</v>
      </c>
      <c r="W178" s="11" t="str">
        <f t="shared" si="89"/>
        <v>0,0000</v>
      </c>
      <c r="X178" s="12">
        <f t="shared" si="90"/>
        <v>0</v>
      </c>
      <c r="Y178" s="52">
        <v>3</v>
      </c>
      <c r="Z178" s="12">
        <f t="shared" si="71"/>
        <v>36</v>
      </c>
      <c r="AA178" s="52">
        <v>0.33</v>
      </c>
      <c r="AB178" s="12">
        <f>AA178*V178*U178</f>
        <v>3.96</v>
      </c>
      <c r="AC178" s="52">
        <v>12.17</v>
      </c>
      <c r="AD178" s="12">
        <f t="shared" si="72"/>
        <v>11683.199999999999</v>
      </c>
      <c r="AE178" s="52">
        <v>0</v>
      </c>
      <c r="AF178" s="12">
        <f t="shared" si="73"/>
        <v>0</v>
      </c>
      <c r="AG178" s="53">
        <f t="shared" si="74"/>
        <v>1.58E-3</v>
      </c>
      <c r="AH178" s="12">
        <f t="shared" si="75"/>
        <v>74.223659999999995</v>
      </c>
      <c r="AI178" s="53">
        <v>1.2999999999999999E-2</v>
      </c>
      <c r="AJ178" s="12">
        <f t="shared" si="76"/>
        <v>610.70100000000002</v>
      </c>
      <c r="AK178" s="53">
        <v>0.26319999999999999</v>
      </c>
      <c r="AL178" s="12">
        <f t="shared" si="77"/>
        <v>7779.9287999999997</v>
      </c>
      <c r="AM178" s="53">
        <v>5.9299999999999999E-2</v>
      </c>
      <c r="AN178" s="12">
        <f t="shared" si="95"/>
        <v>1032.8874000000001</v>
      </c>
      <c r="AO178" s="13"/>
      <c r="AP178" s="12">
        <f t="shared" si="79"/>
        <v>0</v>
      </c>
      <c r="AQ178" s="15">
        <f t="shared" si="80"/>
        <v>0</v>
      </c>
      <c r="AR178" s="15">
        <f t="shared" si="81"/>
        <v>0</v>
      </c>
      <c r="AS178" s="15">
        <f t="shared" si="82"/>
        <v>0</v>
      </c>
      <c r="AT178" s="15">
        <f t="shared" si="83"/>
        <v>21220.900859999994</v>
      </c>
      <c r="AU178" s="15">
        <f t="shared" si="84"/>
        <v>4880.8071977999989</v>
      </c>
      <c r="AV178" s="15">
        <f t="shared" si="85"/>
        <v>26101.708057799995</v>
      </c>
      <c r="AW178" s="15">
        <f t="shared" si="86"/>
        <v>21220.900859999994</v>
      </c>
      <c r="AX178" s="15">
        <f t="shared" si="86"/>
        <v>4880.8071977999989</v>
      </c>
      <c r="AY178" s="15">
        <f t="shared" si="86"/>
        <v>26101.708057799995</v>
      </c>
      <c r="AZ178" s="9">
        <v>35</v>
      </c>
      <c r="BA178" s="16">
        <f>AW178</f>
        <v>21220.900859999994</v>
      </c>
      <c r="BB178" s="16">
        <f>BA178*0.23</f>
        <v>4880.8071977999989</v>
      </c>
      <c r="BC178" s="16">
        <f>BB178+BA178</f>
        <v>26101.708057799995</v>
      </c>
    </row>
    <row r="179" spans="1:55" s="2" customFormat="1" ht="12.75" customHeight="1" x14ac:dyDescent="0.25">
      <c r="A179" s="20">
        <f t="shared" si="87"/>
        <v>172</v>
      </c>
      <c r="B179" s="83">
        <v>36</v>
      </c>
      <c r="C179" s="20">
        <v>1</v>
      </c>
      <c r="D179" s="21" t="s">
        <v>85</v>
      </c>
      <c r="E179" s="21" t="s">
        <v>16</v>
      </c>
      <c r="F179" s="21" t="s">
        <v>15</v>
      </c>
      <c r="G179" s="21" t="s">
        <v>139</v>
      </c>
      <c r="H179" s="21" t="s">
        <v>140</v>
      </c>
      <c r="I179" s="21"/>
      <c r="J179" s="21"/>
      <c r="K179" s="21"/>
      <c r="L179" s="21"/>
      <c r="M179" s="28" t="s">
        <v>732</v>
      </c>
      <c r="N179" s="40" t="s">
        <v>192</v>
      </c>
      <c r="O179" s="41">
        <v>3.4</v>
      </c>
      <c r="P179" s="37" t="s">
        <v>54</v>
      </c>
      <c r="Q179" s="41">
        <v>2931</v>
      </c>
      <c r="R179" s="41">
        <v>0</v>
      </c>
      <c r="S179" s="41">
        <v>0</v>
      </c>
      <c r="T179" s="54">
        <f t="shared" si="88"/>
        <v>2931</v>
      </c>
      <c r="U179" s="36">
        <v>1</v>
      </c>
      <c r="V179" s="9">
        <v>12</v>
      </c>
      <c r="W179" s="11" t="str">
        <f t="shared" si="89"/>
        <v>0,0000</v>
      </c>
      <c r="X179" s="12">
        <f t="shared" si="90"/>
        <v>0</v>
      </c>
      <c r="Y179" s="52">
        <v>3.8</v>
      </c>
      <c r="Z179" s="12">
        <f t="shared" si="71"/>
        <v>45.599999999999994</v>
      </c>
      <c r="AA179" s="52">
        <v>0.08</v>
      </c>
      <c r="AB179" s="12">
        <f t="shared" ref="AB179:AB206" si="96">AA179*V179*O179</f>
        <v>3.2639999999999998</v>
      </c>
      <c r="AC179" s="52">
        <v>4.6100000000000003</v>
      </c>
      <c r="AD179" s="12">
        <f t="shared" si="72"/>
        <v>188.08800000000002</v>
      </c>
      <c r="AE179" s="52">
        <v>0</v>
      </c>
      <c r="AF179" s="12">
        <f t="shared" si="73"/>
        <v>0</v>
      </c>
      <c r="AG179" s="53">
        <f t="shared" si="74"/>
        <v>1.58E-3</v>
      </c>
      <c r="AH179" s="12">
        <f t="shared" si="75"/>
        <v>4.6309800000000001</v>
      </c>
      <c r="AI179" s="53">
        <v>1.2999999999999999E-2</v>
      </c>
      <c r="AJ179" s="12">
        <f t="shared" si="76"/>
        <v>38.103000000000002</v>
      </c>
      <c r="AK179" s="53">
        <v>0.25090000000000001</v>
      </c>
      <c r="AL179" s="12">
        <f t="shared" si="77"/>
        <v>735.38790000000006</v>
      </c>
      <c r="AM179" s="13"/>
      <c r="AN179" s="12">
        <f t="shared" si="95"/>
        <v>0</v>
      </c>
      <c r="AO179" s="13"/>
      <c r="AP179" s="12">
        <f t="shared" si="79"/>
        <v>0</v>
      </c>
      <c r="AQ179" s="15">
        <f t="shared" si="80"/>
        <v>0</v>
      </c>
      <c r="AR179" s="15">
        <f t="shared" si="81"/>
        <v>0</v>
      </c>
      <c r="AS179" s="15">
        <f t="shared" si="82"/>
        <v>0</v>
      </c>
      <c r="AT179" s="15">
        <f t="shared" si="83"/>
        <v>1015.0738800000001</v>
      </c>
      <c r="AU179" s="15">
        <f t="shared" si="84"/>
        <v>233.46699240000004</v>
      </c>
      <c r="AV179" s="15">
        <f t="shared" si="85"/>
        <v>1248.5408724000001</v>
      </c>
      <c r="AW179" s="15">
        <f t="shared" si="86"/>
        <v>1015.0738800000001</v>
      </c>
      <c r="AX179" s="15">
        <f t="shared" si="86"/>
        <v>233.46699240000004</v>
      </c>
      <c r="AY179" s="15">
        <f t="shared" si="86"/>
        <v>1248.5408724000001</v>
      </c>
      <c r="AZ179" s="83">
        <v>36</v>
      </c>
      <c r="BA179" s="86">
        <f>SUM(AW179:AW193)</f>
        <v>148901.28981999998</v>
      </c>
      <c r="BB179" s="86">
        <f>BA179*0.23</f>
        <v>34247.296658599997</v>
      </c>
      <c r="BC179" s="86">
        <f>SUM(BA179:BB193)</f>
        <v>183148.58647859999</v>
      </c>
    </row>
    <row r="180" spans="1:55" s="2" customFormat="1" ht="12.75" customHeight="1" x14ac:dyDescent="0.25">
      <c r="A180" s="20">
        <f t="shared" si="87"/>
        <v>173</v>
      </c>
      <c r="B180" s="84"/>
      <c r="C180" s="20">
        <f t="shared" ref="C180:C193" si="97">C179+1</f>
        <v>2</v>
      </c>
      <c r="D180" s="21" t="s">
        <v>85</v>
      </c>
      <c r="E180" s="21" t="s">
        <v>16</v>
      </c>
      <c r="F180" s="21" t="s">
        <v>15</v>
      </c>
      <c r="G180" s="21" t="s">
        <v>139</v>
      </c>
      <c r="H180" s="21" t="s">
        <v>140</v>
      </c>
      <c r="I180" s="21"/>
      <c r="J180" s="21"/>
      <c r="K180" s="21"/>
      <c r="L180" s="21"/>
      <c r="M180" s="28" t="s">
        <v>734</v>
      </c>
      <c r="N180" s="40" t="s">
        <v>194</v>
      </c>
      <c r="O180" s="41">
        <v>10</v>
      </c>
      <c r="P180" s="37" t="s">
        <v>54</v>
      </c>
      <c r="Q180" s="41">
        <v>7920</v>
      </c>
      <c r="R180" s="41">
        <v>0</v>
      </c>
      <c r="S180" s="41">
        <v>0</v>
      </c>
      <c r="T180" s="54">
        <f t="shared" si="88"/>
        <v>7920</v>
      </c>
      <c r="U180" s="36">
        <v>1</v>
      </c>
      <c r="V180" s="9">
        <v>12</v>
      </c>
      <c r="W180" s="11" t="str">
        <f t="shared" si="89"/>
        <v>0,0000</v>
      </c>
      <c r="X180" s="12">
        <f t="shared" si="90"/>
        <v>0</v>
      </c>
      <c r="Y180" s="52">
        <v>3.8</v>
      </c>
      <c r="Z180" s="12">
        <f t="shared" si="71"/>
        <v>45.599999999999994</v>
      </c>
      <c r="AA180" s="52">
        <v>0.08</v>
      </c>
      <c r="AB180" s="12">
        <f t="shared" si="96"/>
        <v>9.6</v>
      </c>
      <c r="AC180" s="52">
        <v>4.6100000000000003</v>
      </c>
      <c r="AD180" s="12">
        <f t="shared" si="72"/>
        <v>553.20000000000005</v>
      </c>
      <c r="AE180" s="52">
        <v>0</v>
      </c>
      <c r="AF180" s="12">
        <f t="shared" si="73"/>
        <v>0</v>
      </c>
      <c r="AG180" s="53">
        <f t="shared" si="74"/>
        <v>1.58E-3</v>
      </c>
      <c r="AH180" s="12">
        <f t="shared" si="75"/>
        <v>12.5136</v>
      </c>
      <c r="AI180" s="53">
        <v>1.2999999999999999E-2</v>
      </c>
      <c r="AJ180" s="12">
        <f t="shared" si="76"/>
        <v>102.96</v>
      </c>
      <c r="AK180" s="53">
        <v>0.25090000000000001</v>
      </c>
      <c r="AL180" s="12">
        <f t="shared" si="77"/>
        <v>1987.1280000000002</v>
      </c>
      <c r="AM180" s="13"/>
      <c r="AN180" s="12">
        <f t="shared" si="95"/>
        <v>0</v>
      </c>
      <c r="AO180" s="13"/>
      <c r="AP180" s="12">
        <f t="shared" si="79"/>
        <v>0</v>
      </c>
      <c r="AQ180" s="15">
        <f t="shared" si="80"/>
        <v>0</v>
      </c>
      <c r="AR180" s="15">
        <f t="shared" si="81"/>
        <v>0</v>
      </c>
      <c r="AS180" s="15">
        <f t="shared" si="82"/>
        <v>0</v>
      </c>
      <c r="AT180" s="15">
        <f t="shared" si="83"/>
        <v>2711.0016000000005</v>
      </c>
      <c r="AU180" s="15">
        <f t="shared" si="84"/>
        <v>623.53036800000018</v>
      </c>
      <c r="AV180" s="15">
        <f t="shared" si="85"/>
        <v>3334.5319680000007</v>
      </c>
      <c r="AW180" s="15">
        <f t="shared" si="86"/>
        <v>2711.0016000000005</v>
      </c>
      <c r="AX180" s="15">
        <f t="shared" si="86"/>
        <v>623.53036800000018</v>
      </c>
      <c r="AY180" s="15">
        <f t="shared" si="86"/>
        <v>3334.5319680000007</v>
      </c>
      <c r="AZ180" s="84"/>
      <c r="BA180" s="84"/>
      <c r="BB180" s="84"/>
      <c r="BC180" s="84"/>
    </row>
    <row r="181" spans="1:55" s="2" customFormat="1" ht="12.75" customHeight="1" x14ac:dyDescent="0.25">
      <c r="A181" s="20">
        <f t="shared" si="87"/>
        <v>174</v>
      </c>
      <c r="B181" s="84"/>
      <c r="C181" s="20">
        <f t="shared" si="97"/>
        <v>3</v>
      </c>
      <c r="D181" s="21" t="s">
        <v>85</v>
      </c>
      <c r="E181" s="21" t="s">
        <v>16</v>
      </c>
      <c r="F181" s="21" t="s">
        <v>15</v>
      </c>
      <c r="G181" s="21" t="s">
        <v>139</v>
      </c>
      <c r="H181" s="21" t="s">
        <v>140</v>
      </c>
      <c r="I181" s="21"/>
      <c r="J181" s="21"/>
      <c r="K181" s="21"/>
      <c r="L181" s="21"/>
      <c r="M181" s="28" t="s">
        <v>735</v>
      </c>
      <c r="N181" s="40" t="s">
        <v>195</v>
      </c>
      <c r="O181" s="41">
        <v>5</v>
      </c>
      <c r="P181" s="37" t="s">
        <v>54</v>
      </c>
      <c r="Q181" s="41">
        <v>0</v>
      </c>
      <c r="R181" s="41">
        <v>0</v>
      </c>
      <c r="S181" s="41">
        <v>0</v>
      </c>
      <c r="T181" s="54">
        <f t="shared" si="88"/>
        <v>0</v>
      </c>
      <c r="U181" s="36">
        <v>1</v>
      </c>
      <c r="V181" s="9">
        <v>12</v>
      </c>
      <c r="W181" s="11" t="str">
        <f t="shared" si="89"/>
        <v>0,0000</v>
      </c>
      <c r="X181" s="12">
        <f t="shared" si="90"/>
        <v>0</v>
      </c>
      <c r="Y181" s="52">
        <v>3.8</v>
      </c>
      <c r="Z181" s="12">
        <f t="shared" si="71"/>
        <v>45.599999999999994</v>
      </c>
      <c r="AA181" s="52">
        <v>0.08</v>
      </c>
      <c r="AB181" s="12">
        <f t="shared" si="96"/>
        <v>4.8</v>
      </c>
      <c r="AC181" s="52">
        <v>4.6100000000000003</v>
      </c>
      <c r="AD181" s="12">
        <f t="shared" si="72"/>
        <v>276.60000000000002</v>
      </c>
      <c r="AE181" s="52">
        <v>0</v>
      </c>
      <c r="AF181" s="12">
        <f t="shared" si="73"/>
        <v>0</v>
      </c>
      <c r="AG181" s="53">
        <f t="shared" si="74"/>
        <v>1.58E-3</v>
      </c>
      <c r="AH181" s="12">
        <f t="shared" si="75"/>
        <v>0</v>
      </c>
      <c r="AI181" s="53">
        <v>1.2999999999999999E-2</v>
      </c>
      <c r="AJ181" s="12">
        <f t="shared" si="76"/>
        <v>0</v>
      </c>
      <c r="AK181" s="53">
        <v>0.25090000000000001</v>
      </c>
      <c r="AL181" s="12">
        <f t="shared" si="77"/>
        <v>0</v>
      </c>
      <c r="AM181" s="13"/>
      <c r="AN181" s="12">
        <f t="shared" si="95"/>
        <v>0</v>
      </c>
      <c r="AO181" s="13"/>
      <c r="AP181" s="12">
        <f t="shared" si="79"/>
        <v>0</v>
      </c>
      <c r="AQ181" s="15">
        <f t="shared" si="80"/>
        <v>0</v>
      </c>
      <c r="AR181" s="15">
        <f t="shared" si="81"/>
        <v>0</v>
      </c>
      <c r="AS181" s="15">
        <f t="shared" si="82"/>
        <v>0</v>
      </c>
      <c r="AT181" s="15">
        <f t="shared" si="83"/>
        <v>327</v>
      </c>
      <c r="AU181" s="15">
        <f t="shared" si="84"/>
        <v>75.210000000000008</v>
      </c>
      <c r="AV181" s="15">
        <f t="shared" si="85"/>
        <v>402.21000000000004</v>
      </c>
      <c r="AW181" s="15">
        <f t="shared" si="86"/>
        <v>327</v>
      </c>
      <c r="AX181" s="15">
        <f t="shared" si="86"/>
        <v>75.210000000000008</v>
      </c>
      <c r="AY181" s="15">
        <f t="shared" si="86"/>
        <v>402.21000000000004</v>
      </c>
      <c r="AZ181" s="84"/>
      <c r="BA181" s="84"/>
      <c r="BB181" s="84"/>
      <c r="BC181" s="84"/>
    </row>
    <row r="182" spans="1:55" s="2" customFormat="1" ht="12.75" customHeight="1" x14ac:dyDescent="0.25">
      <c r="A182" s="20">
        <f t="shared" si="87"/>
        <v>175</v>
      </c>
      <c r="B182" s="84"/>
      <c r="C182" s="20">
        <f t="shared" si="97"/>
        <v>4</v>
      </c>
      <c r="D182" s="21" t="s">
        <v>85</v>
      </c>
      <c r="E182" s="21" t="s">
        <v>16</v>
      </c>
      <c r="F182" s="21" t="s">
        <v>15</v>
      </c>
      <c r="G182" s="21" t="s">
        <v>139</v>
      </c>
      <c r="H182" s="21" t="s">
        <v>140</v>
      </c>
      <c r="I182" s="21"/>
      <c r="J182" s="21"/>
      <c r="K182" s="21"/>
      <c r="L182" s="21"/>
      <c r="M182" s="28" t="s">
        <v>741</v>
      </c>
      <c r="N182" s="40" t="s">
        <v>191</v>
      </c>
      <c r="O182" s="41">
        <v>3.4</v>
      </c>
      <c r="P182" s="37" t="s">
        <v>54</v>
      </c>
      <c r="Q182" s="41">
        <v>41196</v>
      </c>
      <c r="R182" s="41">
        <v>0</v>
      </c>
      <c r="S182" s="41">
        <v>0</v>
      </c>
      <c r="T182" s="54">
        <f t="shared" si="88"/>
        <v>41196</v>
      </c>
      <c r="U182" s="36">
        <v>1</v>
      </c>
      <c r="V182" s="9">
        <v>12</v>
      </c>
      <c r="W182" s="11" t="str">
        <f t="shared" si="89"/>
        <v>0,0000</v>
      </c>
      <c r="X182" s="12">
        <f t="shared" si="90"/>
        <v>0</v>
      </c>
      <c r="Y182" s="52">
        <v>3.8</v>
      </c>
      <c r="Z182" s="12">
        <f t="shared" si="71"/>
        <v>45.599999999999994</v>
      </c>
      <c r="AA182" s="52">
        <v>0.08</v>
      </c>
      <c r="AB182" s="12">
        <f t="shared" si="96"/>
        <v>3.2639999999999998</v>
      </c>
      <c r="AC182" s="52">
        <v>4.6100000000000003</v>
      </c>
      <c r="AD182" s="12">
        <f t="shared" si="72"/>
        <v>188.08800000000002</v>
      </c>
      <c r="AE182" s="52">
        <v>0</v>
      </c>
      <c r="AF182" s="12">
        <f t="shared" si="73"/>
        <v>0</v>
      </c>
      <c r="AG182" s="53">
        <f t="shared" si="74"/>
        <v>1.58E-3</v>
      </c>
      <c r="AH182" s="12">
        <f t="shared" si="75"/>
        <v>65.089680000000001</v>
      </c>
      <c r="AI182" s="53">
        <v>1.2999999999999999E-2</v>
      </c>
      <c r="AJ182" s="12">
        <f t="shared" si="76"/>
        <v>535.548</v>
      </c>
      <c r="AK182" s="53">
        <v>0.25090000000000001</v>
      </c>
      <c r="AL182" s="12">
        <f t="shared" si="77"/>
        <v>10336.0764</v>
      </c>
      <c r="AM182" s="13"/>
      <c r="AN182" s="12">
        <f t="shared" si="95"/>
        <v>0</v>
      </c>
      <c r="AO182" s="13"/>
      <c r="AP182" s="12">
        <f t="shared" si="79"/>
        <v>0</v>
      </c>
      <c r="AQ182" s="15">
        <f t="shared" si="80"/>
        <v>0</v>
      </c>
      <c r="AR182" s="15">
        <f t="shared" si="81"/>
        <v>0</v>
      </c>
      <c r="AS182" s="15">
        <f t="shared" si="82"/>
        <v>0</v>
      </c>
      <c r="AT182" s="15">
        <f t="shared" si="83"/>
        <v>11173.666079999999</v>
      </c>
      <c r="AU182" s="15">
        <f t="shared" si="84"/>
        <v>2569.9431983999998</v>
      </c>
      <c r="AV182" s="15">
        <f t="shared" si="85"/>
        <v>13743.609278399999</v>
      </c>
      <c r="AW182" s="15">
        <f t="shared" si="86"/>
        <v>11173.666079999999</v>
      </c>
      <c r="AX182" s="15">
        <f t="shared" si="86"/>
        <v>2569.9431983999998</v>
      </c>
      <c r="AY182" s="15">
        <f t="shared" si="86"/>
        <v>13743.609278399999</v>
      </c>
      <c r="AZ182" s="84"/>
      <c r="BA182" s="84"/>
      <c r="BB182" s="84"/>
      <c r="BC182" s="84"/>
    </row>
    <row r="183" spans="1:55" s="2" customFormat="1" ht="12.75" customHeight="1" x14ac:dyDescent="0.25">
      <c r="A183" s="20">
        <f t="shared" si="87"/>
        <v>176</v>
      </c>
      <c r="B183" s="84"/>
      <c r="C183" s="20">
        <f t="shared" si="97"/>
        <v>5</v>
      </c>
      <c r="D183" s="21" t="s">
        <v>85</v>
      </c>
      <c r="E183" s="21" t="s">
        <v>16</v>
      </c>
      <c r="F183" s="21" t="s">
        <v>15</v>
      </c>
      <c r="G183" s="21" t="s">
        <v>139</v>
      </c>
      <c r="H183" s="21" t="s">
        <v>140</v>
      </c>
      <c r="I183" s="21"/>
      <c r="J183" s="21"/>
      <c r="K183" s="21"/>
      <c r="L183" s="21"/>
      <c r="M183" s="28" t="s">
        <v>730</v>
      </c>
      <c r="N183" s="40" t="s">
        <v>184</v>
      </c>
      <c r="O183" s="41">
        <v>10</v>
      </c>
      <c r="P183" s="37" t="s">
        <v>52</v>
      </c>
      <c r="Q183" s="41">
        <v>459</v>
      </c>
      <c r="R183" s="41">
        <v>782</v>
      </c>
      <c r="S183" s="41">
        <v>0</v>
      </c>
      <c r="T183" s="54">
        <f t="shared" si="88"/>
        <v>1241</v>
      </c>
      <c r="U183" s="36">
        <v>1</v>
      </c>
      <c r="V183" s="9">
        <v>12</v>
      </c>
      <c r="W183" s="11" t="str">
        <f t="shared" si="89"/>
        <v>0,0000</v>
      </c>
      <c r="X183" s="12">
        <f t="shared" si="90"/>
        <v>0</v>
      </c>
      <c r="Y183" s="52">
        <v>3.8</v>
      </c>
      <c r="Z183" s="12">
        <f t="shared" si="71"/>
        <v>45.599999999999994</v>
      </c>
      <c r="AA183" s="52">
        <v>0.08</v>
      </c>
      <c r="AB183" s="12">
        <f t="shared" si="96"/>
        <v>9.6</v>
      </c>
      <c r="AC183" s="52">
        <v>4.6100000000000003</v>
      </c>
      <c r="AD183" s="12">
        <f t="shared" si="72"/>
        <v>553.20000000000005</v>
      </c>
      <c r="AE183" s="52">
        <v>0</v>
      </c>
      <c r="AF183" s="12">
        <f t="shared" si="73"/>
        <v>0</v>
      </c>
      <c r="AG183" s="53">
        <f t="shared" si="74"/>
        <v>1.58E-3</v>
      </c>
      <c r="AH183" s="12">
        <f t="shared" si="75"/>
        <v>1.96078</v>
      </c>
      <c r="AI183" s="53">
        <v>1.2999999999999999E-2</v>
      </c>
      <c r="AJ183" s="12">
        <f t="shared" si="76"/>
        <v>16.132999999999999</v>
      </c>
      <c r="AK183" s="53">
        <v>0.31380000000000002</v>
      </c>
      <c r="AL183" s="12">
        <f t="shared" si="77"/>
        <v>144.0342</v>
      </c>
      <c r="AM183" s="53">
        <v>9.6600000000000005E-2</v>
      </c>
      <c r="AN183" s="12">
        <f t="shared" si="95"/>
        <v>75.541200000000003</v>
      </c>
      <c r="AO183" s="13"/>
      <c r="AP183" s="12">
        <f t="shared" si="79"/>
        <v>0</v>
      </c>
      <c r="AQ183" s="15">
        <f t="shared" si="80"/>
        <v>0</v>
      </c>
      <c r="AR183" s="15">
        <f t="shared" si="81"/>
        <v>0</v>
      </c>
      <c r="AS183" s="15">
        <f t="shared" si="82"/>
        <v>0</v>
      </c>
      <c r="AT183" s="15">
        <f t="shared" si="83"/>
        <v>846.06918000000007</v>
      </c>
      <c r="AU183" s="15">
        <f t="shared" si="84"/>
        <v>194.59591140000003</v>
      </c>
      <c r="AV183" s="15">
        <f t="shared" si="85"/>
        <v>1040.6650914000002</v>
      </c>
      <c r="AW183" s="15">
        <f t="shared" si="86"/>
        <v>846.06918000000007</v>
      </c>
      <c r="AX183" s="15">
        <f t="shared" si="86"/>
        <v>194.59591140000003</v>
      </c>
      <c r="AY183" s="15">
        <f t="shared" si="86"/>
        <v>1040.6650914000002</v>
      </c>
      <c r="AZ183" s="84"/>
      <c r="BA183" s="84"/>
      <c r="BB183" s="84"/>
      <c r="BC183" s="84"/>
    </row>
    <row r="184" spans="1:55" s="2" customFormat="1" ht="12.75" customHeight="1" x14ac:dyDescent="0.25">
      <c r="A184" s="20">
        <f t="shared" si="87"/>
        <v>177</v>
      </c>
      <c r="B184" s="84"/>
      <c r="C184" s="20">
        <f t="shared" si="97"/>
        <v>6</v>
      </c>
      <c r="D184" s="21" t="s">
        <v>85</v>
      </c>
      <c r="E184" s="21" t="s">
        <v>16</v>
      </c>
      <c r="F184" s="21" t="s">
        <v>15</v>
      </c>
      <c r="G184" s="21" t="s">
        <v>139</v>
      </c>
      <c r="H184" s="21" t="s">
        <v>140</v>
      </c>
      <c r="I184" s="21"/>
      <c r="J184" s="21"/>
      <c r="K184" s="21"/>
      <c r="L184" s="21"/>
      <c r="M184" s="28" t="s">
        <v>731</v>
      </c>
      <c r="N184" s="40" t="s">
        <v>186</v>
      </c>
      <c r="O184" s="41">
        <v>10</v>
      </c>
      <c r="P184" s="37" t="s">
        <v>52</v>
      </c>
      <c r="Q184" s="41">
        <v>11078</v>
      </c>
      <c r="R184" s="41">
        <v>9429</v>
      </c>
      <c r="S184" s="41">
        <v>0</v>
      </c>
      <c r="T184" s="54">
        <f t="shared" si="88"/>
        <v>20507</v>
      </c>
      <c r="U184" s="36">
        <v>1</v>
      </c>
      <c r="V184" s="9">
        <v>12</v>
      </c>
      <c r="W184" s="11" t="str">
        <f t="shared" si="89"/>
        <v>0,0000</v>
      </c>
      <c r="X184" s="12">
        <f t="shared" si="90"/>
        <v>0</v>
      </c>
      <c r="Y184" s="52">
        <v>3.8</v>
      </c>
      <c r="Z184" s="12">
        <f t="shared" si="71"/>
        <v>45.599999999999994</v>
      </c>
      <c r="AA184" s="52">
        <v>0.08</v>
      </c>
      <c r="AB184" s="12">
        <f t="shared" si="96"/>
        <v>9.6</v>
      </c>
      <c r="AC184" s="52">
        <v>4.6100000000000003</v>
      </c>
      <c r="AD184" s="12">
        <f t="shared" si="72"/>
        <v>553.20000000000005</v>
      </c>
      <c r="AE184" s="52">
        <v>0</v>
      </c>
      <c r="AF184" s="12">
        <f t="shared" si="73"/>
        <v>0</v>
      </c>
      <c r="AG184" s="53">
        <f t="shared" si="74"/>
        <v>1.58E-3</v>
      </c>
      <c r="AH184" s="12">
        <f t="shared" si="75"/>
        <v>32.401060000000001</v>
      </c>
      <c r="AI184" s="53">
        <v>1.2999999999999999E-2</v>
      </c>
      <c r="AJ184" s="12">
        <f t="shared" si="76"/>
        <v>266.59100000000001</v>
      </c>
      <c r="AK184" s="53">
        <v>0.31380000000000002</v>
      </c>
      <c r="AL184" s="12">
        <f t="shared" si="77"/>
        <v>3476.2764000000002</v>
      </c>
      <c r="AM184" s="53">
        <v>9.6600000000000005E-2</v>
      </c>
      <c r="AN184" s="12">
        <f t="shared" si="95"/>
        <v>910.84140000000002</v>
      </c>
      <c r="AO184" s="13"/>
      <c r="AP184" s="12">
        <f t="shared" si="79"/>
        <v>0</v>
      </c>
      <c r="AQ184" s="15">
        <f t="shared" si="80"/>
        <v>0</v>
      </c>
      <c r="AR184" s="15">
        <f t="shared" si="81"/>
        <v>0</v>
      </c>
      <c r="AS184" s="15">
        <f t="shared" si="82"/>
        <v>0</v>
      </c>
      <c r="AT184" s="15">
        <f t="shared" si="83"/>
        <v>5294.509860000001</v>
      </c>
      <c r="AU184" s="15">
        <f t="shared" si="84"/>
        <v>1217.7372678000004</v>
      </c>
      <c r="AV184" s="15">
        <f t="shared" si="85"/>
        <v>6512.2471278000012</v>
      </c>
      <c r="AW184" s="15">
        <f t="shared" si="86"/>
        <v>5294.509860000001</v>
      </c>
      <c r="AX184" s="15">
        <f t="shared" si="86"/>
        <v>1217.7372678000004</v>
      </c>
      <c r="AY184" s="15">
        <f t="shared" si="86"/>
        <v>6512.2471278000012</v>
      </c>
      <c r="AZ184" s="84"/>
      <c r="BA184" s="84"/>
      <c r="BB184" s="84"/>
      <c r="BC184" s="84"/>
    </row>
    <row r="185" spans="1:55" s="2" customFormat="1" ht="12.75" customHeight="1" x14ac:dyDescent="0.25">
      <c r="A185" s="20">
        <f t="shared" si="87"/>
        <v>178</v>
      </c>
      <c r="B185" s="84"/>
      <c r="C185" s="20">
        <f t="shared" si="97"/>
        <v>7</v>
      </c>
      <c r="D185" s="21" t="s">
        <v>85</v>
      </c>
      <c r="E185" s="21" t="s">
        <v>16</v>
      </c>
      <c r="F185" s="21" t="s">
        <v>15</v>
      </c>
      <c r="G185" s="21" t="s">
        <v>139</v>
      </c>
      <c r="H185" s="21" t="s">
        <v>140</v>
      </c>
      <c r="I185" s="21"/>
      <c r="J185" s="21"/>
      <c r="K185" s="21"/>
      <c r="L185" s="21"/>
      <c r="M185" s="28" t="s">
        <v>736</v>
      </c>
      <c r="N185" s="40" t="s">
        <v>183</v>
      </c>
      <c r="O185" s="41">
        <v>40</v>
      </c>
      <c r="P185" s="37" t="s">
        <v>52</v>
      </c>
      <c r="Q185" s="41">
        <v>7215</v>
      </c>
      <c r="R185" s="41">
        <v>27549</v>
      </c>
      <c r="S185" s="41">
        <v>0</v>
      </c>
      <c r="T185" s="54">
        <f t="shared" si="88"/>
        <v>34764</v>
      </c>
      <c r="U185" s="36">
        <v>1</v>
      </c>
      <c r="V185" s="9">
        <v>12</v>
      </c>
      <c r="W185" s="11" t="str">
        <f t="shared" si="89"/>
        <v>0,0000</v>
      </c>
      <c r="X185" s="12">
        <f t="shared" si="90"/>
        <v>0</v>
      </c>
      <c r="Y185" s="52">
        <v>3.8</v>
      </c>
      <c r="Z185" s="12">
        <f t="shared" si="71"/>
        <v>45.599999999999994</v>
      </c>
      <c r="AA185" s="52">
        <v>0.08</v>
      </c>
      <c r="AB185" s="12">
        <f t="shared" si="96"/>
        <v>38.4</v>
      </c>
      <c r="AC185" s="52">
        <v>4.6100000000000003</v>
      </c>
      <c r="AD185" s="12">
        <f t="shared" si="72"/>
        <v>2212.8000000000002</v>
      </c>
      <c r="AE185" s="52">
        <v>0</v>
      </c>
      <c r="AF185" s="12">
        <f t="shared" si="73"/>
        <v>0</v>
      </c>
      <c r="AG185" s="53">
        <f t="shared" si="74"/>
        <v>1.58E-3</v>
      </c>
      <c r="AH185" s="12">
        <f t="shared" si="75"/>
        <v>54.927120000000002</v>
      </c>
      <c r="AI185" s="53">
        <v>1.2999999999999999E-2</v>
      </c>
      <c r="AJ185" s="12">
        <f t="shared" si="76"/>
        <v>451.93199999999996</v>
      </c>
      <c r="AK185" s="53">
        <v>0.31380000000000002</v>
      </c>
      <c r="AL185" s="12">
        <f t="shared" si="77"/>
        <v>2264.067</v>
      </c>
      <c r="AM185" s="53">
        <v>9.6600000000000005E-2</v>
      </c>
      <c r="AN185" s="12">
        <f t="shared" si="95"/>
        <v>2661.2334000000001</v>
      </c>
      <c r="AO185" s="13"/>
      <c r="AP185" s="12">
        <f t="shared" si="79"/>
        <v>0</v>
      </c>
      <c r="AQ185" s="15">
        <f t="shared" si="80"/>
        <v>0</v>
      </c>
      <c r="AR185" s="15">
        <f t="shared" si="81"/>
        <v>0</v>
      </c>
      <c r="AS185" s="15">
        <f t="shared" si="82"/>
        <v>0</v>
      </c>
      <c r="AT185" s="15">
        <f t="shared" si="83"/>
        <v>7728.9595200000003</v>
      </c>
      <c r="AU185" s="15">
        <f t="shared" si="84"/>
        <v>1777.6606896000001</v>
      </c>
      <c r="AV185" s="15">
        <f t="shared" si="85"/>
        <v>9506.6202095999997</v>
      </c>
      <c r="AW185" s="15">
        <f t="shared" si="86"/>
        <v>7728.9595200000003</v>
      </c>
      <c r="AX185" s="15">
        <f t="shared" si="86"/>
        <v>1777.6606896000001</v>
      </c>
      <c r="AY185" s="15">
        <f t="shared" si="86"/>
        <v>9506.6202095999997</v>
      </c>
      <c r="AZ185" s="84"/>
      <c r="BA185" s="84"/>
      <c r="BB185" s="84"/>
      <c r="BC185" s="84"/>
    </row>
    <row r="186" spans="1:55" s="2" customFormat="1" ht="12.75" customHeight="1" x14ac:dyDescent="0.25">
      <c r="A186" s="20">
        <f t="shared" si="87"/>
        <v>179</v>
      </c>
      <c r="B186" s="84"/>
      <c r="C186" s="20">
        <f t="shared" si="97"/>
        <v>8</v>
      </c>
      <c r="D186" s="21" t="s">
        <v>85</v>
      </c>
      <c r="E186" s="21" t="s">
        <v>16</v>
      </c>
      <c r="F186" s="21" t="s">
        <v>15</v>
      </c>
      <c r="G186" s="21" t="s">
        <v>139</v>
      </c>
      <c r="H186" s="21" t="s">
        <v>140</v>
      </c>
      <c r="I186" s="21"/>
      <c r="J186" s="21"/>
      <c r="K186" s="21"/>
      <c r="L186" s="21"/>
      <c r="M186" s="28" t="s">
        <v>737</v>
      </c>
      <c r="N186" s="40" t="s">
        <v>185</v>
      </c>
      <c r="O186" s="41">
        <v>44</v>
      </c>
      <c r="P186" s="37" t="s">
        <v>52</v>
      </c>
      <c r="Q186" s="41">
        <v>21084</v>
      </c>
      <c r="R186" s="41">
        <v>52631</v>
      </c>
      <c r="S186" s="41">
        <v>0</v>
      </c>
      <c r="T186" s="54">
        <f t="shared" si="88"/>
        <v>73715</v>
      </c>
      <c r="U186" s="36">
        <v>1</v>
      </c>
      <c r="V186" s="9">
        <v>12</v>
      </c>
      <c r="W186" s="11" t="str">
        <f t="shared" si="89"/>
        <v>0,0000</v>
      </c>
      <c r="X186" s="12">
        <f t="shared" si="90"/>
        <v>0</v>
      </c>
      <c r="Y186" s="52">
        <v>3.8</v>
      </c>
      <c r="Z186" s="12">
        <f t="shared" si="71"/>
        <v>45.599999999999994</v>
      </c>
      <c r="AA186" s="52">
        <v>0.08</v>
      </c>
      <c r="AB186" s="12">
        <f t="shared" si="96"/>
        <v>42.239999999999995</v>
      </c>
      <c r="AC186" s="52">
        <v>4.6100000000000003</v>
      </c>
      <c r="AD186" s="12">
        <f t="shared" si="72"/>
        <v>2434.0800000000004</v>
      </c>
      <c r="AE186" s="52">
        <v>0</v>
      </c>
      <c r="AF186" s="12">
        <f t="shared" si="73"/>
        <v>0</v>
      </c>
      <c r="AG186" s="53">
        <f t="shared" si="74"/>
        <v>1.58E-3</v>
      </c>
      <c r="AH186" s="12">
        <f t="shared" si="75"/>
        <v>116.4697</v>
      </c>
      <c r="AI186" s="53">
        <v>1.2999999999999999E-2</v>
      </c>
      <c r="AJ186" s="12">
        <f t="shared" si="76"/>
        <v>958.29499999999996</v>
      </c>
      <c r="AK186" s="53">
        <v>0.31380000000000002</v>
      </c>
      <c r="AL186" s="12">
        <f t="shared" si="77"/>
        <v>6616.1592000000001</v>
      </c>
      <c r="AM186" s="53">
        <v>9.6600000000000005E-2</v>
      </c>
      <c r="AN186" s="12">
        <f t="shared" si="95"/>
        <v>5084.1545999999998</v>
      </c>
      <c r="AO186" s="13"/>
      <c r="AP186" s="12">
        <f t="shared" si="79"/>
        <v>0</v>
      </c>
      <c r="AQ186" s="15">
        <f t="shared" si="80"/>
        <v>0</v>
      </c>
      <c r="AR186" s="15">
        <f t="shared" si="81"/>
        <v>0</v>
      </c>
      <c r="AS186" s="15">
        <f t="shared" si="82"/>
        <v>0</v>
      </c>
      <c r="AT186" s="15">
        <f t="shared" si="83"/>
        <v>15296.9985</v>
      </c>
      <c r="AU186" s="15">
        <f t="shared" si="84"/>
        <v>3518.309655</v>
      </c>
      <c r="AV186" s="15">
        <f t="shared" si="85"/>
        <v>18815.308154999999</v>
      </c>
      <c r="AW186" s="15">
        <f t="shared" si="86"/>
        <v>15296.9985</v>
      </c>
      <c r="AX186" s="15">
        <f t="shared" si="86"/>
        <v>3518.309655</v>
      </c>
      <c r="AY186" s="15">
        <f t="shared" si="86"/>
        <v>18815.308154999999</v>
      </c>
      <c r="AZ186" s="84"/>
      <c r="BA186" s="84"/>
      <c r="BB186" s="84"/>
      <c r="BC186" s="84"/>
    </row>
    <row r="187" spans="1:55" s="2" customFormat="1" ht="12.75" customHeight="1" x14ac:dyDescent="0.25">
      <c r="A187" s="20">
        <f t="shared" si="87"/>
        <v>180</v>
      </c>
      <c r="B187" s="84"/>
      <c r="C187" s="20">
        <f t="shared" si="97"/>
        <v>9</v>
      </c>
      <c r="D187" s="21" t="s">
        <v>85</v>
      </c>
      <c r="E187" s="21" t="s">
        <v>16</v>
      </c>
      <c r="F187" s="21" t="s">
        <v>15</v>
      </c>
      <c r="G187" s="21" t="s">
        <v>139</v>
      </c>
      <c r="H187" s="21" t="s">
        <v>140</v>
      </c>
      <c r="I187" s="21"/>
      <c r="J187" s="21"/>
      <c r="K187" s="21"/>
      <c r="L187" s="21"/>
      <c r="M187" s="28" t="s">
        <v>738</v>
      </c>
      <c r="N187" s="40" t="s">
        <v>188</v>
      </c>
      <c r="O187" s="41">
        <v>20</v>
      </c>
      <c r="P187" s="37" t="s">
        <v>52</v>
      </c>
      <c r="Q187" s="41">
        <v>7691</v>
      </c>
      <c r="R187" s="41">
        <v>21999</v>
      </c>
      <c r="S187" s="41">
        <v>0</v>
      </c>
      <c r="T187" s="54">
        <f t="shared" si="88"/>
        <v>29690</v>
      </c>
      <c r="U187" s="36">
        <v>1</v>
      </c>
      <c r="V187" s="9">
        <v>12</v>
      </c>
      <c r="W187" s="11" t="str">
        <f t="shared" si="89"/>
        <v>0,0000</v>
      </c>
      <c r="X187" s="12">
        <f t="shared" si="90"/>
        <v>0</v>
      </c>
      <c r="Y187" s="52">
        <v>3.8</v>
      </c>
      <c r="Z187" s="12">
        <f t="shared" si="71"/>
        <v>45.599999999999994</v>
      </c>
      <c r="AA187" s="52">
        <v>0.08</v>
      </c>
      <c r="AB187" s="12">
        <f t="shared" si="96"/>
        <v>19.2</v>
      </c>
      <c r="AC187" s="52">
        <v>4.6100000000000003</v>
      </c>
      <c r="AD187" s="12">
        <f t="shared" si="72"/>
        <v>1106.4000000000001</v>
      </c>
      <c r="AE187" s="52">
        <v>0</v>
      </c>
      <c r="AF187" s="12">
        <f t="shared" si="73"/>
        <v>0</v>
      </c>
      <c r="AG187" s="53">
        <f t="shared" si="74"/>
        <v>1.58E-3</v>
      </c>
      <c r="AH187" s="12">
        <f t="shared" si="75"/>
        <v>46.910200000000003</v>
      </c>
      <c r="AI187" s="53">
        <v>1.2999999999999999E-2</v>
      </c>
      <c r="AJ187" s="12">
        <f t="shared" si="76"/>
        <v>385.96999999999997</v>
      </c>
      <c r="AK187" s="53">
        <v>0.31380000000000002</v>
      </c>
      <c r="AL187" s="12">
        <f t="shared" si="77"/>
        <v>2413.4358000000002</v>
      </c>
      <c r="AM187" s="53">
        <v>9.6600000000000005E-2</v>
      </c>
      <c r="AN187" s="12">
        <f t="shared" si="95"/>
        <v>2125.1034</v>
      </c>
      <c r="AO187" s="13"/>
      <c r="AP187" s="12">
        <f t="shared" si="79"/>
        <v>0</v>
      </c>
      <c r="AQ187" s="15">
        <f t="shared" si="80"/>
        <v>0</v>
      </c>
      <c r="AR187" s="15">
        <f t="shared" si="81"/>
        <v>0</v>
      </c>
      <c r="AS187" s="15">
        <f t="shared" si="82"/>
        <v>0</v>
      </c>
      <c r="AT187" s="15">
        <f t="shared" si="83"/>
        <v>6142.6194000000005</v>
      </c>
      <c r="AU187" s="15">
        <f t="shared" si="84"/>
        <v>1412.8024620000001</v>
      </c>
      <c r="AV187" s="15">
        <f t="shared" si="85"/>
        <v>7555.4218620000011</v>
      </c>
      <c r="AW187" s="15">
        <f t="shared" si="86"/>
        <v>6142.6194000000005</v>
      </c>
      <c r="AX187" s="15">
        <f t="shared" si="86"/>
        <v>1412.8024620000001</v>
      </c>
      <c r="AY187" s="15">
        <f t="shared" si="86"/>
        <v>7555.4218620000011</v>
      </c>
      <c r="AZ187" s="84"/>
      <c r="BA187" s="84"/>
      <c r="BB187" s="84"/>
      <c r="BC187" s="84"/>
    </row>
    <row r="188" spans="1:55" s="2" customFormat="1" ht="12.75" customHeight="1" x14ac:dyDescent="0.25">
      <c r="A188" s="20">
        <f t="shared" si="87"/>
        <v>181</v>
      </c>
      <c r="B188" s="84"/>
      <c r="C188" s="20">
        <f t="shared" si="97"/>
        <v>10</v>
      </c>
      <c r="D188" s="21" t="s">
        <v>85</v>
      </c>
      <c r="E188" s="21" t="s">
        <v>16</v>
      </c>
      <c r="F188" s="21" t="s">
        <v>15</v>
      </c>
      <c r="G188" s="21" t="s">
        <v>139</v>
      </c>
      <c r="H188" s="21" t="s">
        <v>140</v>
      </c>
      <c r="I188" s="21"/>
      <c r="J188" s="21"/>
      <c r="K188" s="21"/>
      <c r="L188" s="21"/>
      <c r="M188" s="28" t="s">
        <v>739</v>
      </c>
      <c r="N188" s="40" t="s">
        <v>189</v>
      </c>
      <c r="O188" s="41">
        <v>20</v>
      </c>
      <c r="P188" s="37" t="s">
        <v>52</v>
      </c>
      <c r="Q188" s="41">
        <v>5236</v>
      </c>
      <c r="R188" s="41">
        <v>13769</v>
      </c>
      <c r="S188" s="41">
        <v>0</v>
      </c>
      <c r="T188" s="54">
        <f t="shared" si="88"/>
        <v>19005</v>
      </c>
      <c r="U188" s="36">
        <v>1</v>
      </c>
      <c r="V188" s="9">
        <v>12</v>
      </c>
      <c r="W188" s="11" t="str">
        <f t="shared" si="89"/>
        <v>0,0000</v>
      </c>
      <c r="X188" s="12">
        <f t="shared" si="90"/>
        <v>0</v>
      </c>
      <c r="Y188" s="52">
        <v>3.8</v>
      </c>
      <c r="Z188" s="12">
        <f t="shared" si="71"/>
        <v>45.599999999999994</v>
      </c>
      <c r="AA188" s="52">
        <v>0.08</v>
      </c>
      <c r="AB188" s="12">
        <f t="shared" si="96"/>
        <v>19.2</v>
      </c>
      <c r="AC188" s="52">
        <v>4.6100000000000003</v>
      </c>
      <c r="AD188" s="12">
        <f t="shared" si="72"/>
        <v>1106.4000000000001</v>
      </c>
      <c r="AE188" s="52">
        <v>0</v>
      </c>
      <c r="AF188" s="12">
        <f t="shared" si="73"/>
        <v>0</v>
      </c>
      <c r="AG188" s="53">
        <f t="shared" si="74"/>
        <v>1.58E-3</v>
      </c>
      <c r="AH188" s="12">
        <f t="shared" si="75"/>
        <v>30.027899999999999</v>
      </c>
      <c r="AI188" s="53">
        <v>1.2999999999999999E-2</v>
      </c>
      <c r="AJ188" s="12">
        <f t="shared" si="76"/>
        <v>247.065</v>
      </c>
      <c r="AK188" s="53">
        <v>0.31380000000000002</v>
      </c>
      <c r="AL188" s="12">
        <f t="shared" si="77"/>
        <v>1643.0568000000001</v>
      </c>
      <c r="AM188" s="53">
        <v>9.6600000000000005E-2</v>
      </c>
      <c r="AN188" s="12">
        <f t="shared" si="95"/>
        <v>1330.0854000000002</v>
      </c>
      <c r="AO188" s="13"/>
      <c r="AP188" s="12">
        <f t="shared" si="79"/>
        <v>0</v>
      </c>
      <c r="AQ188" s="15">
        <f t="shared" si="80"/>
        <v>0</v>
      </c>
      <c r="AR188" s="15">
        <f t="shared" si="81"/>
        <v>0</v>
      </c>
      <c r="AS188" s="15">
        <f t="shared" si="82"/>
        <v>0</v>
      </c>
      <c r="AT188" s="15">
        <f t="shared" si="83"/>
        <v>4421.4351000000006</v>
      </c>
      <c r="AU188" s="15">
        <f t="shared" si="84"/>
        <v>1016.9300730000002</v>
      </c>
      <c r="AV188" s="15">
        <f t="shared" si="85"/>
        <v>5438.3651730000011</v>
      </c>
      <c r="AW188" s="15">
        <f t="shared" si="86"/>
        <v>4421.4351000000006</v>
      </c>
      <c r="AX188" s="15">
        <f t="shared" si="86"/>
        <v>1016.9300730000002</v>
      </c>
      <c r="AY188" s="15">
        <f t="shared" si="86"/>
        <v>5438.3651730000011</v>
      </c>
      <c r="AZ188" s="84"/>
      <c r="BA188" s="84"/>
      <c r="BB188" s="84"/>
      <c r="BC188" s="84"/>
    </row>
    <row r="189" spans="1:55" s="2" customFormat="1" ht="12.75" customHeight="1" x14ac:dyDescent="0.25">
      <c r="A189" s="20">
        <f t="shared" si="87"/>
        <v>182</v>
      </c>
      <c r="B189" s="84"/>
      <c r="C189" s="20">
        <f t="shared" si="97"/>
        <v>11</v>
      </c>
      <c r="D189" s="21" t="s">
        <v>85</v>
      </c>
      <c r="E189" s="21" t="s">
        <v>16</v>
      </c>
      <c r="F189" s="21" t="s">
        <v>15</v>
      </c>
      <c r="G189" s="21" t="s">
        <v>139</v>
      </c>
      <c r="H189" s="21" t="s">
        <v>140</v>
      </c>
      <c r="I189" s="21"/>
      <c r="J189" s="21"/>
      <c r="K189" s="21"/>
      <c r="L189" s="21"/>
      <c r="M189" s="28" t="s">
        <v>740</v>
      </c>
      <c r="N189" s="40" t="s">
        <v>190</v>
      </c>
      <c r="O189" s="41">
        <v>12</v>
      </c>
      <c r="P189" s="37" t="s">
        <v>52</v>
      </c>
      <c r="Q189" s="41">
        <v>1547</v>
      </c>
      <c r="R189" s="41">
        <v>5916</v>
      </c>
      <c r="S189" s="41">
        <v>0</v>
      </c>
      <c r="T189" s="54">
        <f t="shared" si="88"/>
        <v>7463</v>
      </c>
      <c r="U189" s="36">
        <v>1</v>
      </c>
      <c r="V189" s="9">
        <v>12</v>
      </c>
      <c r="W189" s="11" t="str">
        <f t="shared" si="89"/>
        <v>0,0000</v>
      </c>
      <c r="X189" s="12">
        <f t="shared" si="90"/>
        <v>0</v>
      </c>
      <c r="Y189" s="52">
        <v>3.8</v>
      </c>
      <c r="Z189" s="12">
        <f t="shared" si="71"/>
        <v>45.599999999999994</v>
      </c>
      <c r="AA189" s="52">
        <v>0.08</v>
      </c>
      <c r="AB189" s="12">
        <f t="shared" si="96"/>
        <v>11.52</v>
      </c>
      <c r="AC189" s="52">
        <v>4.6100000000000003</v>
      </c>
      <c r="AD189" s="12">
        <f t="shared" si="72"/>
        <v>663.84000000000015</v>
      </c>
      <c r="AE189" s="52">
        <v>0</v>
      </c>
      <c r="AF189" s="12">
        <f t="shared" si="73"/>
        <v>0</v>
      </c>
      <c r="AG189" s="53">
        <f t="shared" si="74"/>
        <v>1.58E-3</v>
      </c>
      <c r="AH189" s="12">
        <f t="shared" si="75"/>
        <v>11.791539999999999</v>
      </c>
      <c r="AI189" s="53">
        <v>1.2999999999999999E-2</v>
      </c>
      <c r="AJ189" s="12">
        <f t="shared" si="76"/>
        <v>97.018999999999991</v>
      </c>
      <c r="AK189" s="53">
        <v>0.31380000000000002</v>
      </c>
      <c r="AL189" s="12">
        <f t="shared" si="77"/>
        <v>485.44860000000006</v>
      </c>
      <c r="AM189" s="53">
        <v>9.6600000000000005E-2</v>
      </c>
      <c r="AN189" s="12">
        <f t="shared" si="95"/>
        <v>571.48559999999998</v>
      </c>
      <c r="AO189" s="13"/>
      <c r="AP189" s="12">
        <f t="shared" si="79"/>
        <v>0</v>
      </c>
      <c r="AQ189" s="15">
        <f t="shared" si="80"/>
        <v>0</v>
      </c>
      <c r="AR189" s="15">
        <f t="shared" si="81"/>
        <v>0</v>
      </c>
      <c r="AS189" s="15">
        <f t="shared" si="82"/>
        <v>0</v>
      </c>
      <c r="AT189" s="15">
        <f t="shared" si="83"/>
        <v>1886.7047400000001</v>
      </c>
      <c r="AU189" s="15">
        <f t="shared" si="84"/>
        <v>433.94209020000005</v>
      </c>
      <c r="AV189" s="15">
        <f t="shared" si="85"/>
        <v>2320.6468302000003</v>
      </c>
      <c r="AW189" s="15">
        <f t="shared" si="86"/>
        <v>1886.7047400000001</v>
      </c>
      <c r="AX189" s="15">
        <f t="shared" si="86"/>
        <v>433.94209020000005</v>
      </c>
      <c r="AY189" s="15">
        <f t="shared" si="86"/>
        <v>2320.6468302000003</v>
      </c>
      <c r="AZ189" s="84"/>
      <c r="BA189" s="84"/>
      <c r="BB189" s="84"/>
      <c r="BC189" s="84"/>
    </row>
    <row r="190" spans="1:55" s="2" customFormat="1" ht="12.75" customHeight="1" x14ac:dyDescent="0.25">
      <c r="A190" s="20">
        <f t="shared" si="87"/>
        <v>183</v>
      </c>
      <c r="B190" s="84"/>
      <c r="C190" s="20">
        <f t="shared" si="97"/>
        <v>12</v>
      </c>
      <c r="D190" s="21" t="s">
        <v>85</v>
      </c>
      <c r="E190" s="21" t="s">
        <v>16</v>
      </c>
      <c r="F190" s="21" t="s">
        <v>15</v>
      </c>
      <c r="G190" s="21" t="s">
        <v>139</v>
      </c>
      <c r="H190" s="21" t="s">
        <v>140</v>
      </c>
      <c r="I190" s="21"/>
      <c r="J190" s="21"/>
      <c r="K190" s="21"/>
      <c r="L190" s="21"/>
      <c r="M190" s="28" t="s">
        <v>733</v>
      </c>
      <c r="N190" s="40" t="s">
        <v>193</v>
      </c>
      <c r="O190" s="41">
        <v>100</v>
      </c>
      <c r="P190" s="37" t="s">
        <v>56</v>
      </c>
      <c r="Q190" s="41">
        <v>105534</v>
      </c>
      <c r="R190" s="41">
        <v>0</v>
      </c>
      <c r="S190" s="41">
        <v>0</v>
      </c>
      <c r="T190" s="54">
        <f t="shared" si="88"/>
        <v>105534</v>
      </c>
      <c r="U190" s="36">
        <v>1</v>
      </c>
      <c r="V190" s="9">
        <v>12</v>
      </c>
      <c r="W190" s="11" t="str">
        <f t="shared" si="89"/>
        <v>0,0000</v>
      </c>
      <c r="X190" s="12">
        <f t="shared" si="90"/>
        <v>0</v>
      </c>
      <c r="Y190" s="52">
        <v>5</v>
      </c>
      <c r="Z190" s="12">
        <f t="shared" si="71"/>
        <v>60</v>
      </c>
      <c r="AA190" s="52">
        <v>0.08</v>
      </c>
      <c r="AB190" s="12">
        <f t="shared" si="96"/>
        <v>96</v>
      </c>
      <c r="AC190" s="52">
        <v>20.059999999999999</v>
      </c>
      <c r="AD190" s="12">
        <f t="shared" si="72"/>
        <v>24071.999999999996</v>
      </c>
      <c r="AE190" s="52">
        <v>0</v>
      </c>
      <c r="AF190" s="12">
        <f t="shared" si="73"/>
        <v>0</v>
      </c>
      <c r="AG190" s="53">
        <f t="shared" si="74"/>
        <v>1.58E-3</v>
      </c>
      <c r="AH190" s="12">
        <f t="shared" si="75"/>
        <v>166.74372</v>
      </c>
      <c r="AI190" s="53">
        <v>1.2999999999999999E-2</v>
      </c>
      <c r="AJ190" s="12">
        <f t="shared" si="76"/>
        <v>1371.942</v>
      </c>
      <c r="AK190" s="53">
        <v>0.1792</v>
      </c>
      <c r="AL190" s="12">
        <f t="shared" si="77"/>
        <v>18911.692800000001</v>
      </c>
      <c r="AM190" s="13"/>
      <c r="AN190" s="12">
        <f t="shared" si="95"/>
        <v>0</v>
      </c>
      <c r="AO190" s="13"/>
      <c r="AP190" s="12">
        <f t="shared" si="79"/>
        <v>0</v>
      </c>
      <c r="AQ190" s="15">
        <f t="shared" si="80"/>
        <v>0</v>
      </c>
      <c r="AR190" s="15">
        <f t="shared" si="81"/>
        <v>0</v>
      </c>
      <c r="AS190" s="15">
        <f t="shared" si="82"/>
        <v>0</v>
      </c>
      <c r="AT190" s="15">
        <f t="shared" si="83"/>
        <v>44678.378519999998</v>
      </c>
      <c r="AU190" s="15">
        <f t="shared" si="84"/>
        <v>10276.027059600001</v>
      </c>
      <c r="AV190" s="15">
        <f t="shared" si="85"/>
        <v>54954.405579600003</v>
      </c>
      <c r="AW190" s="15">
        <f t="shared" si="86"/>
        <v>44678.378519999998</v>
      </c>
      <c r="AX190" s="15">
        <f t="shared" si="86"/>
        <v>10276.027059600001</v>
      </c>
      <c r="AY190" s="15">
        <f t="shared" si="86"/>
        <v>54954.405579600003</v>
      </c>
      <c r="AZ190" s="84"/>
      <c r="BA190" s="84"/>
      <c r="BB190" s="84"/>
      <c r="BC190" s="84"/>
    </row>
    <row r="191" spans="1:55" s="2" customFormat="1" ht="12.75" customHeight="1" x14ac:dyDescent="0.25">
      <c r="A191" s="20">
        <f t="shared" si="87"/>
        <v>184</v>
      </c>
      <c r="B191" s="84"/>
      <c r="C191" s="20">
        <f t="shared" si="97"/>
        <v>13</v>
      </c>
      <c r="D191" s="21" t="s">
        <v>85</v>
      </c>
      <c r="E191" s="21" t="s">
        <v>16</v>
      </c>
      <c r="F191" s="21" t="s">
        <v>15</v>
      </c>
      <c r="G191" s="21" t="s">
        <v>139</v>
      </c>
      <c r="H191" s="21" t="s">
        <v>140</v>
      </c>
      <c r="I191" s="21"/>
      <c r="J191" s="21"/>
      <c r="K191" s="21"/>
      <c r="L191" s="21"/>
      <c r="M191" s="28" t="s">
        <v>742</v>
      </c>
      <c r="N191" s="40" t="s">
        <v>182</v>
      </c>
      <c r="O191" s="41">
        <v>52</v>
      </c>
      <c r="P191" s="37" t="s">
        <v>58</v>
      </c>
      <c r="Q191" s="41">
        <v>10673</v>
      </c>
      <c r="R191" s="41">
        <v>29378</v>
      </c>
      <c r="S191" s="41">
        <v>0</v>
      </c>
      <c r="T191" s="54">
        <f t="shared" si="88"/>
        <v>40051</v>
      </c>
      <c r="U191" s="36">
        <v>1</v>
      </c>
      <c r="V191" s="9">
        <v>12</v>
      </c>
      <c r="W191" s="11" t="str">
        <f t="shared" si="89"/>
        <v>0,0000</v>
      </c>
      <c r="X191" s="12">
        <f t="shared" si="90"/>
        <v>0</v>
      </c>
      <c r="Y191" s="52">
        <v>5</v>
      </c>
      <c r="Z191" s="12">
        <f t="shared" si="71"/>
        <v>60</v>
      </c>
      <c r="AA191" s="52">
        <v>0.08</v>
      </c>
      <c r="AB191" s="12">
        <f t="shared" si="96"/>
        <v>49.92</v>
      </c>
      <c r="AC191" s="52">
        <v>20.059999999999999</v>
      </c>
      <c r="AD191" s="12">
        <f t="shared" si="72"/>
        <v>12517.439999999999</v>
      </c>
      <c r="AE191" s="52">
        <v>0</v>
      </c>
      <c r="AF191" s="12">
        <f t="shared" si="73"/>
        <v>0</v>
      </c>
      <c r="AG191" s="53">
        <f t="shared" si="74"/>
        <v>1.58E-3</v>
      </c>
      <c r="AH191" s="12">
        <f t="shared" si="75"/>
        <v>63.28058</v>
      </c>
      <c r="AI191" s="53">
        <v>1.2999999999999999E-2</v>
      </c>
      <c r="AJ191" s="12">
        <f t="shared" si="76"/>
        <v>520.66300000000001</v>
      </c>
      <c r="AK191" s="53">
        <v>0.21149999999999999</v>
      </c>
      <c r="AL191" s="12">
        <f t="shared" si="77"/>
        <v>2257.3395</v>
      </c>
      <c r="AM191" s="53">
        <v>0.14829999999999999</v>
      </c>
      <c r="AN191" s="12">
        <f t="shared" si="95"/>
        <v>4356.7573999999995</v>
      </c>
      <c r="AO191" s="13"/>
      <c r="AP191" s="12">
        <f t="shared" si="79"/>
        <v>0</v>
      </c>
      <c r="AQ191" s="15">
        <f t="shared" si="80"/>
        <v>0</v>
      </c>
      <c r="AR191" s="15">
        <f t="shared" si="81"/>
        <v>0</v>
      </c>
      <c r="AS191" s="15">
        <f t="shared" si="82"/>
        <v>0</v>
      </c>
      <c r="AT191" s="15">
        <f t="shared" si="83"/>
        <v>19825.400479999997</v>
      </c>
      <c r="AU191" s="15">
        <f t="shared" si="84"/>
        <v>4559.842110399999</v>
      </c>
      <c r="AV191" s="15">
        <f t="shared" si="85"/>
        <v>24385.242590399997</v>
      </c>
      <c r="AW191" s="15">
        <f t="shared" si="86"/>
        <v>19825.400479999997</v>
      </c>
      <c r="AX191" s="15">
        <f t="shared" si="86"/>
        <v>4559.842110399999</v>
      </c>
      <c r="AY191" s="15">
        <f t="shared" si="86"/>
        <v>24385.242590399997</v>
      </c>
      <c r="AZ191" s="84"/>
      <c r="BA191" s="84"/>
      <c r="BB191" s="84"/>
      <c r="BC191" s="84"/>
    </row>
    <row r="192" spans="1:55" s="2" customFormat="1" ht="12.75" customHeight="1" x14ac:dyDescent="0.25">
      <c r="A192" s="20">
        <f t="shared" si="87"/>
        <v>185</v>
      </c>
      <c r="B192" s="84"/>
      <c r="C192" s="20">
        <f t="shared" si="97"/>
        <v>14</v>
      </c>
      <c r="D192" s="21" t="s">
        <v>85</v>
      </c>
      <c r="E192" s="21" t="s">
        <v>16</v>
      </c>
      <c r="F192" s="21" t="s">
        <v>15</v>
      </c>
      <c r="G192" s="21" t="s">
        <v>139</v>
      </c>
      <c r="H192" s="21" t="s">
        <v>140</v>
      </c>
      <c r="I192" s="21"/>
      <c r="J192" s="21"/>
      <c r="K192" s="21"/>
      <c r="L192" s="21"/>
      <c r="M192" s="28" t="s">
        <v>744</v>
      </c>
      <c r="N192" s="40" t="s">
        <v>745</v>
      </c>
      <c r="O192" s="41">
        <v>50</v>
      </c>
      <c r="P192" s="37" t="s">
        <v>58</v>
      </c>
      <c r="Q192" s="41">
        <v>2414</v>
      </c>
      <c r="R192" s="41">
        <v>9875</v>
      </c>
      <c r="S192" s="41">
        <v>0</v>
      </c>
      <c r="T192" s="54">
        <f t="shared" si="88"/>
        <v>12289</v>
      </c>
      <c r="U192" s="36">
        <v>1</v>
      </c>
      <c r="V192" s="9">
        <v>12</v>
      </c>
      <c r="W192" s="11" t="str">
        <f t="shared" si="89"/>
        <v>0,0000</v>
      </c>
      <c r="X192" s="12">
        <f t="shared" si="90"/>
        <v>0</v>
      </c>
      <c r="Y192" s="52">
        <v>5</v>
      </c>
      <c r="Z192" s="12">
        <f t="shared" si="71"/>
        <v>60</v>
      </c>
      <c r="AA192" s="52">
        <v>0.08</v>
      </c>
      <c r="AB192" s="12">
        <f t="shared" si="96"/>
        <v>48</v>
      </c>
      <c r="AC192" s="52">
        <v>20.059999999999999</v>
      </c>
      <c r="AD192" s="12">
        <f t="shared" si="72"/>
        <v>12035.999999999998</v>
      </c>
      <c r="AE192" s="52">
        <v>0</v>
      </c>
      <c r="AF192" s="12">
        <f t="shared" si="73"/>
        <v>0</v>
      </c>
      <c r="AG192" s="53">
        <f t="shared" si="74"/>
        <v>1.58E-3</v>
      </c>
      <c r="AH192" s="12">
        <f t="shared" si="75"/>
        <v>19.416620000000002</v>
      </c>
      <c r="AI192" s="53">
        <v>1.2999999999999999E-2</v>
      </c>
      <c r="AJ192" s="12">
        <f t="shared" si="76"/>
        <v>159.75700000000001</v>
      </c>
      <c r="AK192" s="53">
        <v>0.21149999999999999</v>
      </c>
      <c r="AL192" s="12">
        <f t="shared" si="77"/>
        <v>510.56099999999998</v>
      </c>
      <c r="AM192" s="53">
        <v>0.14829999999999999</v>
      </c>
      <c r="AN192" s="12">
        <f t="shared" si="95"/>
        <v>1464.4624999999999</v>
      </c>
      <c r="AO192" s="13"/>
      <c r="AP192" s="12">
        <f t="shared" si="79"/>
        <v>0</v>
      </c>
      <c r="AQ192" s="15">
        <f t="shared" si="80"/>
        <v>0</v>
      </c>
      <c r="AR192" s="15">
        <f t="shared" si="81"/>
        <v>0</v>
      </c>
      <c r="AS192" s="15">
        <f t="shared" si="82"/>
        <v>0</v>
      </c>
      <c r="AT192" s="15">
        <f t="shared" si="83"/>
        <v>14298.197119999997</v>
      </c>
      <c r="AU192" s="15">
        <f t="shared" si="84"/>
        <v>3288.5853375999995</v>
      </c>
      <c r="AV192" s="15">
        <f t="shared" si="85"/>
        <v>17586.782457599998</v>
      </c>
      <c r="AW192" s="15">
        <f t="shared" si="86"/>
        <v>14298.197119999997</v>
      </c>
      <c r="AX192" s="15">
        <f t="shared" si="86"/>
        <v>3288.5853375999995</v>
      </c>
      <c r="AY192" s="15">
        <f t="shared" si="86"/>
        <v>17586.782457599998</v>
      </c>
      <c r="AZ192" s="84"/>
      <c r="BA192" s="84"/>
      <c r="BB192" s="84"/>
      <c r="BC192" s="84"/>
    </row>
    <row r="193" spans="1:55" s="2" customFormat="1" ht="12.75" customHeight="1" x14ac:dyDescent="0.25">
      <c r="A193" s="20">
        <f t="shared" si="87"/>
        <v>186</v>
      </c>
      <c r="B193" s="85"/>
      <c r="C193" s="20">
        <f t="shared" si="97"/>
        <v>15</v>
      </c>
      <c r="D193" s="21" t="s">
        <v>85</v>
      </c>
      <c r="E193" s="21" t="s">
        <v>16</v>
      </c>
      <c r="F193" s="21" t="s">
        <v>15</v>
      </c>
      <c r="G193" s="21" t="s">
        <v>139</v>
      </c>
      <c r="H193" s="21" t="s">
        <v>140</v>
      </c>
      <c r="I193" s="21"/>
      <c r="J193" s="21"/>
      <c r="K193" s="21"/>
      <c r="L193" s="21"/>
      <c r="M193" s="28" t="s">
        <v>743</v>
      </c>
      <c r="N193" s="40" t="s">
        <v>187</v>
      </c>
      <c r="O193" s="41">
        <v>2</v>
      </c>
      <c r="P193" s="37" t="s">
        <v>60</v>
      </c>
      <c r="Q193" s="41">
        <v>53693</v>
      </c>
      <c r="R193" s="41">
        <v>0</v>
      </c>
      <c r="S193" s="41">
        <v>0</v>
      </c>
      <c r="T193" s="54">
        <f t="shared" si="88"/>
        <v>53693</v>
      </c>
      <c r="U193" s="36">
        <v>1</v>
      </c>
      <c r="V193" s="9">
        <v>12</v>
      </c>
      <c r="W193" s="11" t="str">
        <f t="shared" si="89"/>
        <v>0,0000</v>
      </c>
      <c r="X193" s="12">
        <f t="shared" si="90"/>
        <v>0</v>
      </c>
      <c r="Y193" s="52">
        <v>3</v>
      </c>
      <c r="Z193" s="12">
        <f t="shared" si="71"/>
        <v>36</v>
      </c>
      <c r="AA193" s="52">
        <v>0.33</v>
      </c>
      <c r="AB193" s="12">
        <f t="shared" si="96"/>
        <v>7.92</v>
      </c>
      <c r="AC193" s="52">
        <v>7.1</v>
      </c>
      <c r="AD193" s="12">
        <f t="shared" si="72"/>
        <v>170.39999999999998</v>
      </c>
      <c r="AE193" s="52">
        <v>0</v>
      </c>
      <c r="AF193" s="12">
        <f t="shared" si="73"/>
        <v>0</v>
      </c>
      <c r="AG193" s="53">
        <f t="shared" si="74"/>
        <v>1.58E-3</v>
      </c>
      <c r="AH193" s="12">
        <f t="shared" si="75"/>
        <v>84.834940000000003</v>
      </c>
      <c r="AI193" s="53">
        <v>1.2999999999999999E-2</v>
      </c>
      <c r="AJ193" s="12">
        <f t="shared" si="76"/>
        <v>698.00900000000001</v>
      </c>
      <c r="AK193" s="53">
        <v>0.2283</v>
      </c>
      <c r="AL193" s="12">
        <f t="shared" si="77"/>
        <v>12258.1119</v>
      </c>
      <c r="AM193" s="13"/>
      <c r="AN193" s="12">
        <f t="shared" si="95"/>
        <v>0</v>
      </c>
      <c r="AO193" s="13"/>
      <c r="AP193" s="12">
        <f t="shared" si="79"/>
        <v>0</v>
      </c>
      <c r="AQ193" s="15">
        <f t="shared" si="80"/>
        <v>0</v>
      </c>
      <c r="AR193" s="15">
        <f t="shared" si="81"/>
        <v>0</v>
      </c>
      <c r="AS193" s="15">
        <f t="shared" si="82"/>
        <v>0</v>
      </c>
      <c r="AT193" s="15">
        <f t="shared" si="83"/>
        <v>13255.27584</v>
      </c>
      <c r="AU193" s="15">
        <f t="shared" si="84"/>
        <v>3048.7134432000003</v>
      </c>
      <c r="AV193" s="15">
        <f t="shared" si="85"/>
        <v>16303.989283200001</v>
      </c>
      <c r="AW193" s="15">
        <f t="shared" si="86"/>
        <v>13255.27584</v>
      </c>
      <c r="AX193" s="15">
        <f t="shared" si="86"/>
        <v>3048.7134432000003</v>
      </c>
      <c r="AY193" s="15">
        <f t="shared" si="86"/>
        <v>16303.989283200001</v>
      </c>
      <c r="AZ193" s="85"/>
      <c r="BA193" s="85"/>
      <c r="BB193" s="85"/>
      <c r="BC193" s="85"/>
    </row>
    <row r="194" spans="1:55" s="2" customFormat="1" ht="12.75" customHeight="1" x14ac:dyDescent="0.25">
      <c r="A194" s="20">
        <f t="shared" si="87"/>
        <v>187</v>
      </c>
      <c r="B194" s="83">
        <v>37</v>
      </c>
      <c r="C194" s="20">
        <v>1</v>
      </c>
      <c r="D194" s="21" t="s">
        <v>86</v>
      </c>
      <c r="E194" s="21" t="s">
        <v>40</v>
      </c>
      <c r="F194" s="21" t="s">
        <v>17</v>
      </c>
      <c r="G194" s="21" t="s">
        <v>141</v>
      </c>
      <c r="H194" s="21" t="s">
        <v>142</v>
      </c>
      <c r="I194" s="21"/>
      <c r="J194" s="21"/>
      <c r="K194" s="21"/>
      <c r="L194" s="21"/>
      <c r="M194" s="28" t="s">
        <v>747</v>
      </c>
      <c r="N194" s="40" t="s">
        <v>383</v>
      </c>
      <c r="O194" s="41">
        <v>100</v>
      </c>
      <c r="P194" s="37" t="s">
        <v>74</v>
      </c>
      <c r="Q194" s="41">
        <v>102418</v>
      </c>
      <c r="R194" s="41">
        <v>0</v>
      </c>
      <c r="S194" s="41">
        <v>0</v>
      </c>
      <c r="T194" s="54">
        <f t="shared" si="88"/>
        <v>102418</v>
      </c>
      <c r="U194" s="36">
        <v>1</v>
      </c>
      <c r="V194" s="9">
        <v>12</v>
      </c>
      <c r="W194" s="11" t="str">
        <f t="shared" si="89"/>
        <v>0,0000</v>
      </c>
      <c r="X194" s="12">
        <f t="shared" si="90"/>
        <v>0</v>
      </c>
      <c r="Y194" s="52">
        <v>10</v>
      </c>
      <c r="Z194" s="12">
        <f t="shared" si="71"/>
        <v>120</v>
      </c>
      <c r="AA194" s="52">
        <v>0.19</v>
      </c>
      <c r="AB194" s="12">
        <f t="shared" si="96"/>
        <v>228.00000000000003</v>
      </c>
      <c r="AC194" s="52">
        <v>13.37</v>
      </c>
      <c r="AD194" s="12">
        <f t="shared" si="72"/>
        <v>16044</v>
      </c>
      <c r="AE194" s="52">
        <v>0</v>
      </c>
      <c r="AF194" s="12">
        <f t="shared" si="73"/>
        <v>0</v>
      </c>
      <c r="AG194" s="53">
        <f t="shared" si="74"/>
        <v>1.58E-3</v>
      </c>
      <c r="AH194" s="12">
        <f t="shared" si="75"/>
        <v>161.82043999999999</v>
      </c>
      <c r="AI194" s="53">
        <v>1.2999999999999999E-2</v>
      </c>
      <c r="AJ194" s="12">
        <f t="shared" si="76"/>
        <v>1331.434</v>
      </c>
      <c r="AK194" s="53">
        <v>6.3619999999999996E-2</v>
      </c>
      <c r="AL194" s="12">
        <f t="shared" si="77"/>
        <v>6515.8331599999992</v>
      </c>
      <c r="AM194" s="13"/>
      <c r="AN194" s="12">
        <f t="shared" si="95"/>
        <v>0</v>
      </c>
      <c r="AO194" s="13"/>
      <c r="AP194" s="12">
        <f t="shared" si="79"/>
        <v>0</v>
      </c>
      <c r="AQ194" s="15">
        <f t="shared" si="80"/>
        <v>0</v>
      </c>
      <c r="AR194" s="15">
        <f t="shared" si="81"/>
        <v>0</v>
      </c>
      <c r="AS194" s="15">
        <f t="shared" si="82"/>
        <v>0</v>
      </c>
      <c r="AT194" s="15">
        <f t="shared" si="83"/>
        <v>24401.087599999999</v>
      </c>
      <c r="AU194" s="15">
        <f t="shared" si="84"/>
        <v>5612.2501480000001</v>
      </c>
      <c r="AV194" s="15">
        <f t="shared" si="85"/>
        <v>30013.337747999998</v>
      </c>
      <c r="AW194" s="15">
        <f t="shared" si="86"/>
        <v>24401.087599999999</v>
      </c>
      <c r="AX194" s="15">
        <f t="shared" si="86"/>
        <v>5612.2501480000001</v>
      </c>
      <c r="AY194" s="15">
        <f t="shared" si="86"/>
        <v>30013.337747999998</v>
      </c>
      <c r="AZ194" s="83">
        <v>37</v>
      </c>
      <c r="BA194" s="86">
        <f>SUM(AW194:AW196)</f>
        <v>59006.913379999998</v>
      </c>
      <c r="BB194" s="86">
        <f>BA194*0.23</f>
        <v>13571.5900774</v>
      </c>
      <c r="BC194" s="86">
        <f>BB194+BA194</f>
        <v>72578.503457400002</v>
      </c>
    </row>
    <row r="195" spans="1:55" s="2" customFormat="1" ht="12.75" customHeight="1" x14ac:dyDescent="0.25">
      <c r="A195" s="20">
        <f t="shared" si="87"/>
        <v>188</v>
      </c>
      <c r="B195" s="84"/>
      <c r="C195" s="20">
        <f>C194+1</f>
        <v>2</v>
      </c>
      <c r="D195" s="21" t="s">
        <v>86</v>
      </c>
      <c r="E195" s="21" t="s">
        <v>40</v>
      </c>
      <c r="F195" s="21" t="s">
        <v>17</v>
      </c>
      <c r="G195" s="21" t="s">
        <v>141</v>
      </c>
      <c r="H195" s="21" t="s">
        <v>142</v>
      </c>
      <c r="I195" s="21"/>
      <c r="J195" s="21"/>
      <c r="K195" s="21"/>
      <c r="L195" s="21"/>
      <c r="M195" s="28" t="s">
        <v>746</v>
      </c>
      <c r="N195" s="40" t="s">
        <v>382</v>
      </c>
      <c r="O195" s="41">
        <v>0.5</v>
      </c>
      <c r="P195" s="37" t="s">
        <v>54</v>
      </c>
      <c r="Q195" s="41">
        <v>71</v>
      </c>
      <c r="R195" s="41">
        <v>0</v>
      </c>
      <c r="S195" s="41">
        <v>0</v>
      </c>
      <c r="T195" s="54">
        <f t="shared" si="88"/>
        <v>71</v>
      </c>
      <c r="U195" s="36">
        <v>1</v>
      </c>
      <c r="V195" s="9">
        <v>12</v>
      </c>
      <c r="W195" s="11" t="str">
        <f t="shared" si="89"/>
        <v>0,0000</v>
      </c>
      <c r="X195" s="12">
        <f t="shared" si="90"/>
        <v>0</v>
      </c>
      <c r="Y195" s="52">
        <v>3.8</v>
      </c>
      <c r="Z195" s="12">
        <f t="shared" si="71"/>
        <v>45.599999999999994</v>
      </c>
      <c r="AA195" s="52">
        <v>0.08</v>
      </c>
      <c r="AB195" s="12">
        <f t="shared" si="96"/>
        <v>0.48</v>
      </c>
      <c r="AC195" s="52">
        <v>4.6100000000000003</v>
      </c>
      <c r="AD195" s="12">
        <f t="shared" si="72"/>
        <v>27.660000000000004</v>
      </c>
      <c r="AE195" s="52">
        <v>0</v>
      </c>
      <c r="AF195" s="12">
        <f t="shared" si="73"/>
        <v>0</v>
      </c>
      <c r="AG195" s="53">
        <f t="shared" si="74"/>
        <v>1.58E-3</v>
      </c>
      <c r="AH195" s="12">
        <f t="shared" si="75"/>
        <v>0.11218</v>
      </c>
      <c r="AI195" s="53">
        <v>1.2999999999999999E-2</v>
      </c>
      <c r="AJ195" s="12">
        <f t="shared" si="76"/>
        <v>0.92299999999999993</v>
      </c>
      <c r="AK195" s="53">
        <v>0.25090000000000001</v>
      </c>
      <c r="AL195" s="12">
        <f t="shared" si="77"/>
        <v>17.8139</v>
      </c>
      <c r="AM195" s="13"/>
      <c r="AN195" s="12">
        <f t="shared" si="95"/>
        <v>0</v>
      </c>
      <c r="AO195" s="13"/>
      <c r="AP195" s="12">
        <f t="shared" si="79"/>
        <v>0</v>
      </c>
      <c r="AQ195" s="15">
        <f t="shared" si="80"/>
        <v>0</v>
      </c>
      <c r="AR195" s="15">
        <f t="shared" si="81"/>
        <v>0</v>
      </c>
      <c r="AS195" s="15">
        <f t="shared" si="82"/>
        <v>0</v>
      </c>
      <c r="AT195" s="15">
        <f t="shared" si="83"/>
        <v>92.589079999999996</v>
      </c>
      <c r="AU195" s="15">
        <f t="shared" si="84"/>
        <v>21.2954884</v>
      </c>
      <c r="AV195" s="15">
        <f t="shared" si="85"/>
        <v>113.88456839999999</v>
      </c>
      <c r="AW195" s="15">
        <f t="shared" si="86"/>
        <v>92.589079999999996</v>
      </c>
      <c r="AX195" s="15">
        <f t="shared" si="86"/>
        <v>21.2954884</v>
      </c>
      <c r="AY195" s="15">
        <f t="shared" si="86"/>
        <v>113.88456839999999</v>
      </c>
      <c r="AZ195" s="84"/>
      <c r="BA195" s="84"/>
      <c r="BB195" s="84"/>
      <c r="BC195" s="84"/>
    </row>
    <row r="196" spans="1:55" s="2" customFormat="1" ht="12.75" customHeight="1" x14ac:dyDescent="0.25">
      <c r="A196" s="20">
        <f t="shared" si="87"/>
        <v>189</v>
      </c>
      <c r="B196" s="85"/>
      <c r="C196" s="20">
        <f>C195+1</f>
        <v>3</v>
      </c>
      <c r="D196" s="21" t="s">
        <v>86</v>
      </c>
      <c r="E196" s="21" t="s">
        <v>40</v>
      </c>
      <c r="F196" s="21" t="s">
        <v>17</v>
      </c>
      <c r="G196" s="21" t="s">
        <v>141</v>
      </c>
      <c r="H196" s="21" t="s">
        <v>142</v>
      </c>
      <c r="I196" s="21"/>
      <c r="J196" s="21"/>
      <c r="K196" s="21"/>
      <c r="L196" s="21"/>
      <c r="M196" s="28" t="s">
        <v>748</v>
      </c>
      <c r="N196" s="40" t="s">
        <v>384</v>
      </c>
      <c r="O196" s="41">
        <v>78</v>
      </c>
      <c r="P196" s="37" t="s">
        <v>56</v>
      </c>
      <c r="Q196" s="41">
        <v>80515</v>
      </c>
      <c r="R196" s="41">
        <v>0</v>
      </c>
      <c r="S196" s="41">
        <v>0</v>
      </c>
      <c r="T196" s="54">
        <f t="shared" si="88"/>
        <v>80515</v>
      </c>
      <c r="U196" s="36">
        <v>1</v>
      </c>
      <c r="V196" s="9">
        <v>12</v>
      </c>
      <c r="W196" s="11" t="str">
        <f t="shared" si="89"/>
        <v>0,0000</v>
      </c>
      <c r="X196" s="12">
        <f t="shared" si="90"/>
        <v>0</v>
      </c>
      <c r="Y196" s="52">
        <v>5</v>
      </c>
      <c r="Z196" s="12">
        <f t="shared" si="71"/>
        <v>60</v>
      </c>
      <c r="AA196" s="52">
        <v>0.08</v>
      </c>
      <c r="AB196" s="12">
        <f t="shared" si="96"/>
        <v>74.88</v>
      </c>
      <c r="AC196" s="52">
        <v>20.059999999999999</v>
      </c>
      <c r="AD196" s="12">
        <f t="shared" si="72"/>
        <v>18776.159999999996</v>
      </c>
      <c r="AE196" s="52">
        <v>0</v>
      </c>
      <c r="AF196" s="12">
        <f t="shared" si="73"/>
        <v>0</v>
      </c>
      <c r="AG196" s="53">
        <f t="shared" si="74"/>
        <v>1.58E-3</v>
      </c>
      <c r="AH196" s="12">
        <f t="shared" si="75"/>
        <v>127.2137</v>
      </c>
      <c r="AI196" s="53">
        <v>1.2999999999999999E-2</v>
      </c>
      <c r="AJ196" s="12">
        <f t="shared" si="76"/>
        <v>1046.6949999999999</v>
      </c>
      <c r="AK196" s="53">
        <v>0.1792</v>
      </c>
      <c r="AL196" s="12">
        <f t="shared" si="77"/>
        <v>14428.288</v>
      </c>
      <c r="AM196" s="13"/>
      <c r="AN196" s="12">
        <f t="shared" si="95"/>
        <v>0</v>
      </c>
      <c r="AO196" s="13"/>
      <c r="AP196" s="12">
        <f t="shared" si="79"/>
        <v>0</v>
      </c>
      <c r="AQ196" s="15">
        <f t="shared" si="80"/>
        <v>0</v>
      </c>
      <c r="AR196" s="15">
        <f t="shared" si="81"/>
        <v>0</v>
      </c>
      <c r="AS196" s="15">
        <f t="shared" si="82"/>
        <v>0</v>
      </c>
      <c r="AT196" s="15">
        <f t="shared" si="83"/>
        <v>34513.236699999994</v>
      </c>
      <c r="AU196" s="15">
        <f t="shared" si="84"/>
        <v>7938.0444409999991</v>
      </c>
      <c r="AV196" s="15">
        <f t="shared" si="85"/>
        <v>42451.281140999992</v>
      </c>
      <c r="AW196" s="15">
        <f t="shared" si="86"/>
        <v>34513.236699999994</v>
      </c>
      <c r="AX196" s="15">
        <f t="shared" si="86"/>
        <v>7938.0444409999991</v>
      </c>
      <c r="AY196" s="15">
        <f t="shared" si="86"/>
        <v>42451.281140999992</v>
      </c>
      <c r="AZ196" s="85"/>
      <c r="BA196" s="85"/>
      <c r="BB196" s="85"/>
      <c r="BC196" s="85"/>
    </row>
    <row r="197" spans="1:55" s="2" customFormat="1" ht="12.75" customHeight="1" x14ac:dyDescent="0.25">
      <c r="A197" s="20">
        <f t="shared" si="87"/>
        <v>190</v>
      </c>
      <c r="B197" s="83">
        <v>38</v>
      </c>
      <c r="C197" s="20">
        <v>1</v>
      </c>
      <c r="D197" s="21" t="s">
        <v>385</v>
      </c>
      <c r="E197" s="21" t="s">
        <v>42</v>
      </c>
      <c r="F197" s="21" t="s">
        <v>41</v>
      </c>
      <c r="G197" s="21" t="s">
        <v>143</v>
      </c>
      <c r="H197" s="21" t="s">
        <v>386</v>
      </c>
      <c r="I197" s="21"/>
      <c r="J197" s="21"/>
      <c r="K197" s="21"/>
      <c r="L197" s="21"/>
      <c r="M197" s="28" t="s">
        <v>749</v>
      </c>
      <c r="N197" s="40" t="s">
        <v>387</v>
      </c>
      <c r="O197" s="41">
        <v>230</v>
      </c>
      <c r="P197" s="37" t="s">
        <v>74</v>
      </c>
      <c r="Q197" s="41">
        <v>1162145</v>
      </c>
      <c r="R197" s="41">
        <v>0</v>
      </c>
      <c r="S197" s="41">
        <v>0</v>
      </c>
      <c r="T197" s="54">
        <f t="shared" si="88"/>
        <v>1162145</v>
      </c>
      <c r="U197" s="36">
        <v>1</v>
      </c>
      <c r="V197" s="9">
        <v>12</v>
      </c>
      <c r="W197" s="11" t="str">
        <f t="shared" si="89"/>
        <v>0,0000</v>
      </c>
      <c r="X197" s="12">
        <f t="shared" si="90"/>
        <v>0</v>
      </c>
      <c r="Y197" s="52">
        <v>10</v>
      </c>
      <c r="Z197" s="12">
        <f t="shared" si="71"/>
        <v>120</v>
      </c>
      <c r="AA197" s="52">
        <v>0.19</v>
      </c>
      <c r="AB197" s="12">
        <f t="shared" si="96"/>
        <v>524.40000000000009</v>
      </c>
      <c r="AC197" s="52">
        <v>13.37</v>
      </c>
      <c r="AD197" s="12">
        <f t="shared" si="72"/>
        <v>36901.199999999997</v>
      </c>
      <c r="AE197" s="52">
        <v>0</v>
      </c>
      <c r="AF197" s="12">
        <f t="shared" si="73"/>
        <v>0</v>
      </c>
      <c r="AG197" s="53">
        <f t="shared" si="74"/>
        <v>1.58E-3</v>
      </c>
      <c r="AH197" s="12">
        <f t="shared" si="75"/>
        <v>1836.1891000000001</v>
      </c>
      <c r="AI197" s="53">
        <v>1.2999999999999999E-2</v>
      </c>
      <c r="AJ197" s="12">
        <f t="shared" si="76"/>
        <v>15107.884999999998</v>
      </c>
      <c r="AK197" s="53">
        <v>6.3619999999999996E-2</v>
      </c>
      <c r="AL197" s="12">
        <f t="shared" si="77"/>
        <v>73935.664899999989</v>
      </c>
      <c r="AM197" s="13"/>
      <c r="AN197" s="12">
        <f t="shared" si="95"/>
        <v>0</v>
      </c>
      <c r="AO197" s="13"/>
      <c r="AP197" s="12">
        <f t="shared" si="79"/>
        <v>0</v>
      </c>
      <c r="AQ197" s="15">
        <f t="shared" si="80"/>
        <v>0</v>
      </c>
      <c r="AR197" s="15">
        <f t="shared" si="81"/>
        <v>0</v>
      </c>
      <c r="AS197" s="15">
        <f t="shared" si="82"/>
        <v>0</v>
      </c>
      <c r="AT197" s="15">
        <f t="shared" si="83"/>
        <v>128425.33899999998</v>
      </c>
      <c r="AU197" s="15">
        <f t="shared" si="84"/>
        <v>29537.827969999995</v>
      </c>
      <c r="AV197" s="15">
        <f t="shared" si="85"/>
        <v>157963.16696999996</v>
      </c>
      <c r="AW197" s="15">
        <f t="shared" si="86"/>
        <v>128425.33899999998</v>
      </c>
      <c r="AX197" s="15">
        <f t="shared" si="86"/>
        <v>29537.827969999995</v>
      </c>
      <c r="AY197" s="15">
        <f t="shared" si="86"/>
        <v>157963.16696999996</v>
      </c>
      <c r="AZ197" s="83">
        <v>38</v>
      </c>
      <c r="BA197" s="86">
        <f>SUM(AW197:AW207)</f>
        <v>937606.03199999989</v>
      </c>
      <c r="BB197" s="86">
        <f>BA197*0.23</f>
        <v>215649.38735999999</v>
      </c>
      <c r="BC197" s="86">
        <f>SUM(BA197:BB207)</f>
        <v>1153255.4193599999</v>
      </c>
    </row>
    <row r="198" spans="1:55" s="2" customFormat="1" ht="13.5" customHeight="1" x14ac:dyDescent="0.25">
      <c r="A198" s="20">
        <f t="shared" si="87"/>
        <v>191</v>
      </c>
      <c r="B198" s="84"/>
      <c r="C198" s="20">
        <f t="shared" ref="C198:C207" si="98">C197+1</f>
        <v>2</v>
      </c>
      <c r="D198" s="21" t="s">
        <v>385</v>
      </c>
      <c r="E198" s="21" t="s">
        <v>42</v>
      </c>
      <c r="F198" s="21" t="s">
        <v>41</v>
      </c>
      <c r="G198" s="21" t="s">
        <v>143</v>
      </c>
      <c r="H198" s="21" t="s">
        <v>386</v>
      </c>
      <c r="I198" s="21"/>
      <c r="J198" s="21"/>
      <c r="K198" s="21"/>
      <c r="L198" s="21"/>
      <c r="M198" s="28" t="s">
        <v>750</v>
      </c>
      <c r="N198" s="40" t="s">
        <v>388</v>
      </c>
      <c r="O198" s="41">
        <v>210</v>
      </c>
      <c r="P198" s="37" t="s">
        <v>76</v>
      </c>
      <c r="Q198" s="41">
        <v>241889</v>
      </c>
      <c r="R198" s="41">
        <v>117926</v>
      </c>
      <c r="S198" s="41">
        <v>566053</v>
      </c>
      <c r="T198" s="54">
        <f t="shared" si="88"/>
        <v>925868</v>
      </c>
      <c r="U198" s="36">
        <v>1</v>
      </c>
      <c r="V198" s="9">
        <v>12</v>
      </c>
      <c r="W198" s="11" t="str">
        <f t="shared" si="89"/>
        <v>0,0000</v>
      </c>
      <c r="X198" s="12">
        <f t="shared" si="90"/>
        <v>0</v>
      </c>
      <c r="Y198" s="52">
        <v>10</v>
      </c>
      <c r="Z198" s="12">
        <f t="shared" si="71"/>
        <v>120</v>
      </c>
      <c r="AA198" s="52">
        <v>0.19</v>
      </c>
      <c r="AB198" s="12">
        <f t="shared" si="96"/>
        <v>478.80000000000007</v>
      </c>
      <c r="AC198" s="52">
        <v>14.45</v>
      </c>
      <c r="AD198" s="12">
        <f t="shared" si="72"/>
        <v>36413.999999999993</v>
      </c>
      <c r="AE198" s="52">
        <v>0</v>
      </c>
      <c r="AF198" s="12">
        <f t="shared" si="73"/>
        <v>0</v>
      </c>
      <c r="AG198" s="53">
        <f t="shared" si="74"/>
        <v>1.58E-3</v>
      </c>
      <c r="AH198" s="12">
        <f t="shared" si="75"/>
        <v>1462.8714400000001</v>
      </c>
      <c r="AI198" s="53">
        <v>1.2999999999999999E-2</v>
      </c>
      <c r="AJ198" s="12">
        <f t="shared" si="76"/>
        <v>12036.284</v>
      </c>
      <c r="AK198" s="53">
        <v>5.2359999999999997E-2</v>
      </c>
      <c r="AL198" s="12">
        <f t="shared" si="77"/>
        <v>12665.30804</v>
      </c>
      <c r="AM198" s="53">
        <v>6.4030000000000004E-2</v>
      </c>
      <c r="AN198" s="12">
        <f t="shared" si="95"/>
        <v>7550.8017800000007</v>
      </c>
      <c r="AO198" s="53">
        <v>2.3810000000000001E-2</v>
      </c>
      <c r="AP198" s="12">
        <f t="shared" si="79"/>
        <v>13477.721930000002</v>
      </c>
      <c r="AQ198" s="15">
        <f t="shared" si="80"/>
        <v>0</v>
      </c>
      <c r="AR198" s="15">
        <f t="shared" si="81"/>
        <v>0</v>
      </c>
      <c r="AS198" s="15">
        <f t="shared" si="82"/>
        <v>0</v>
      </c>
      <c r="AT198" s="15">
        <f t="shared" si="83"/>
        <v>84205.787189999988</v>
      </c>
      <c r="AU198" s="15">
        <f t="shared" si="84"/>
        <v>19367.3310537</v>
      </c>
      <c r="AV198" s="15">
        <f t="shared" si="85"/>
        <v>103573.11824369998</v>
      </c>
      <c r="AW198" s="15">
        <f t="shared" si="86"/>
        <v>84205.787189999988</v>
      </c>
      <c r="AX198" s="15">
        <f t="shared" si="86"/>
        <v>19367.3310537</v>
      </c>
      <c r="AY198" s="15">
        <f t="shared" si="86"/>
        <v>103573.11824369998</v>
      </c>
      <c r="AZ198" s="84"/>
      <c r="BA198" s="84"/>
      <c r="BB198" s="84"/>
      <c r="BC198" s="84"/>
    </row>
    <row r="199" spans="1:55" s="2" customFormat="1" ht="12.75" customHeight="1" x14ac:dyDescent="0.25">
      <c r="A199" s="20">
        <f t="shared" si="87"/>
        <v>192</v>
      </c>
      <c r="B199" s="84"/>
      <c r="C199" s="20">
        <f t="shared" si="98"/>
        <v>3</v>
      </c>
      <c r="D199" s="21" t="s">
        <v>385</v>
      </c>
      <c r="E199" s="21" t="s">
        <v>42</v>
      </c>
      <c r="F199" s="21" t="s">
        <v>41</v>
      </c>
      <c r="G199" s="21" t="s">
        <v>143</v>
      </c>
      <c r="H199" s="21" t="s">
        <v>386</v>
      </c>
      <c r="I199" s="21"/>
      <c r="J199" s="21"/>
      <c r="K199" s="21"/>
      <c r="L199" s="21"/>
      <c r="M199" s="28" t="s">
        <v>751</v>
      </c>
      <c r="N199" s="40" t="s">
        <v>389</v>
      </c>
      <c r="O199" s="41">
        <v>290</v>
      </c>
      <c r="P199" s="37" t="s">
        <v>76</v>
      </c>
      <c r="Q199" s="41">
        <v>203609</v>
      </c>
      <c r="R199" s="41">
        <v>87187</v>
      </c>
      <c r="S199" s="41">
        <v>485037</v>
      </c>
      <c r="T199" s="54">
        <f t="shared" si="88"/>
        <v>775833</v>
      </c>
      <c r="U199" s="36">
        <v>1</v>
      </c>
      <c r="V199" s="9">
        <v>12</v>
      </c>
      <c r="W199" s="11" t="str">
        <f t="shared" si="89"/>
        <v>0,0000</v>
      </c>
      <c r="X199" s="12">
        <f t="shared" si="90"/>
        <v>0</v>
      </c>
      <c r="Y199" s="52">
        <v>10</v>
      </c>
      <c r="Z199" s="12">
        <f t="shared" si="71"/>
        <v>120</v>
      </c>
      <c r="AA199" s="52">
        <v>0.19</v>
      </c>
      <c r="AB199" s="12">
        <f t="shared" si="96"/>
        <v>661.2</v>
      </c>
      <c r="AC199" s="52">
        <v>14.45</v>
      </c>
      <c r="AD199" s="12">
        <f t="shared" si="72"/>
        <v>50285.999999999993</v>
      </c>
      <c r="AE199" s="52">
        <v>0</v>
      </c>
      <c r="AF199" s="12">
        <f t="shared" si="73"/>
        <v>0</v>
      </c>
      <c r="AG199" s="53">
        <f t="shared" si="74"/>
        <v>1.58E-3</v>
      </c>
      <c r="AH199" s="12">
        <f t="shared" si="75"/>
        <v>1225.8161400000001</v>
      </c>
      <c r="AI199" s="53">
        <v>1.2999999999999999E-2</v>
      </c>
      <c r="AJ199" s="12">
        <f t="shared" si="76"/>
        <v>10085.829</v>
      </c>
      <c r="AK199" s="53">
        <v>5.2359999999999997E-2</v>
      </c>
      <c r="AL199" s="12">
        <f t="shared" si="77"/>
        <v>10660.96724</v>
      </c>
      <c r="AM199" s="53">
        <v>6.4030000000000004E-2</v>
      </c>
      <c r="AN199" s="12">
        <f t="shared" si="95"/>
        <v>5582.5836100000006</v>
      </c>
      <c r="AO199" s="53">
        <v>2.3810000000000001E-2</v>
      </c>
      <c r="AP199" s="12">
        <f t="shared" si="79"/>
        <v>11548.730970000001</v>
      </c>
      <c r="AQ199" s="15">
        <f t="shared" si="80"/>
        <v>0</v>
      </c>
      <c r="AR199" s="15">
        <f t="shared" si="81"/>
        <v>0</v>
      </c>
      <c r="AS199" s="15">
        <f t="shared" si="82"/>
        <v>0</v>
      </c>
      <c r="AT199" s="15">
        <f t="shared" si="83"/>
        <v>90171.126959999994</v>
      </c>
      <c r="AU199" s="15">
        <f t="shared" si="84"/>
        <v>20739.359200799998</v>
      </c>
      <c r="AV199" s="15">
        <f t="shared" si="85"/>
        <v>110910.48616079999</v>
      </c>
      <c r="AW199" s="15">
        <f t="shared" si="86"/>
        <v>90171.126959999994</v>
      </c>
      <c r="AX199" s="15">
        <f t="shared" si="86"/>
        <v>20739.359200799998</v>
      </c>
      <c r="AY199" s="15">
        <f t="shared" si="86"/>
        <v>110910.48616079999</v>
      </c>
      <c r="AZ199" s="84"/>
      <c r="BA199" s="84"/>
      <c r="BB199" s="84"/>
      <c r="BC199" s="84"/>
    </row>
    <row r="200" spans="1:55" s="2" customFormat="1" ht="12.75" customHeight="1" x14ac:dyDescent="0.25">
      <c r="A200" s="20">
        <f t="shared" si="87"/>
        <v>193</v>
      </c>
      <c r="B200" s="84"/>
      <c r="C200" s="20">
        <f t="shared" si="98"/>
        <v>4</v>
      </c>
      <c r="D200" s="21" t="s">
        <v>385</v>
      </c>
      <c r="E200" s="21" t="s">
        <v>42</v>
      </c>
      <c r="F200" s="21" t="s">
        <v>41</v>
      </c>
      <c r="G200" s="21" t="s">
        <v>143</v>
      </c>
      <c r="H200" s="21" t="s">
        <v>386</v>
      </c>
      <c r="I200" s="21"/>
      <c r="J200" s="21"/>
      <c r="K200" s="21"/>
      <c r="L200" s="21"/>
      <c r="M200" s="28" t="s">
        <v>752</v>
      </c>
      <c r="N200" s="40" t="s">
        <v>390</v>
      </c>
      <c r="O200" s="41">
        <v>350</v>
      </c>
      <c r="P200" s="37" t="s">
        <v>76</v>
      </c>
      <c r="Q200" s="41">
        <v>169144</v>
      </c>
      <c r="R200" s="41">
        <v>84916</v>
      </c>
      <c r="S200" s="41">
        <v>404050</v>
      </c>
      <c r="T200" s="54">
        <f t="shared" si="88"/>
        <v>658110</v>
      </c>
      <c r="U200" s="36">
        <v>1</v>
      </c>
      <c r="V200" s="9">
        <v>12</v>
      </c>
      <c r="W200" s="11" t="str">
        <f t="shared" si="89"/>
        <v>0,0000</v>
      </c>
      <c r="X200" s="12">
        <f t="shared" si="90"/>
        <v>0</v>
      </c>
      <c r="Y200" s="52">
        <v>10</v>
      </c>
      <c r="Z200" s="12">
        <f t="shared" ref="Z200:Z263" si="99">Y200*V200*U200</f>
        <v>120</v>
      </c>
      <c r="AA200" s="52">
        <v>0.19</v>
      </c>
      <c r="AB200" s="12">
        <f t="shared" si="96"/>
        <v>798.00000000000011</v>
      </c>
      <c r="AC200" s="52">
        <v>14.45</v>
      </c>
      <c r="AD200" s="12">
        <f t="shared" ref="AD200:AD263" si="100">AC200*V200*U200*O200</f>
        <v>60689.999999999993</v>
      </c>
      <c r="AE200" s="52">
        <v>0</v>
      </c>
      <c r="AF200" s="12">
        <f t="shared" ref="AF200:AF263" si="101">AE200*T200</f>
        <v>0</v>
      </c>
      <c r="AG200" s="53">
        <f t="shared" ref="AG200:AG264" si="102">1.58/1000</f>
        <v>1.58E-3</v>
      </c>
      <c r="AH200" s="12">
        <f t="shared" ref="AH200:AH263" si="103">AG200*T200</f>
        <v>1039.8138000000001</v>
      </c>
      <c r="AI200" s="53">
        <v>1.2999999999999999E-2</v>
      </c>
      <c r="AJ200" s="12">
        <f t="shared" ref="AJ200:AJ263" si="104">AI200*T200</f>
        <v>8555.43</v>
      </c>
      <c r="AK200" s="53">
        <v>5.2359999999999997E-2</v>
      </c>
      <c r="AL200" s="12">
        <f t="shared" ref="AL200:AL263" si="105">AK200*Q200</f>
        <v>8856.3798399999996</v>
      </c>
      <c r="AM200" s="53">
        <v>6.4030000000000004E-2</v>
      </c>
      <c r="AN200" s="12">
        <f t="shared" si="95"/>
        <v>5437.17148</v>
      </c>
      <c r="AO200" s="53">
        <v>2.3810000000000001E-2</v>
      </c>
      <c r="AP200" s="12">
        <f t="shared" ref="AP200:AP263" si="106">AO200*S200</f>
        <v>9620.4305000000004</v>
      </c>
      <c r="AQ200" s="15">
        <f t="shared" si="80"/>
        <v>0</v>
      </c>
      <c r="AR200" s="15">
        <f t="shared" si="81"/>
        <v>0</v>
      </c>
      <c r="AS200" s="15">
        <f t="shared" si="82"/>
        <v>0</v>
      </c>
      <c r="AT200" s="15">
        <f t="shared" si="83"/>
        <v>95117.225619999997</v>
      </c>
      <c r="AU200" s="15">
        <f t="shared" si="84"/>
        <v>21876.9618926</v>
      </c>
      <c r="AV200" s="15">
        <f t="shared" si="85"/>
        <v>116994.18751259999</v>
      </c>
      <c r="AW200" s="15">
        <f t="shared" si="86"/>
        <v>95117.225619999997</v>
      </c>
      <c r="AX200" s="15">
        <f t="shared" si="86"/>
        <v>21876.9618926</v>
      </c>
      <c r="AY200" s="15">
        <f t="shared" si="86"/>
        <v>116994.18751259999</v>
      </c>
      <c r="AZ200" s="84"/>
      <c r="BA200" s="84"/>
      <c r="BB200" s="84"/>
      <c r="BC200" s="84"/>
    </row>
    <row r="201" spans="1:55" s="2" customFormat="1" ht="12.75" customHeight="1" x14ac:dyDescent="0.25">
      <c r="A201" s="20">
        <f t="shared" ref="A201:A264" si="107">A200+1</f>
        <v>194</v>
      </c>
      <c r="B201" s="84"/>
      <c r="C201" s="20">
        <f t="shared" si="98"/>
        <v>5</v>
      </c>
      <c r="D201" s="21" t="s">
        <v>385</v>
      </c>
      <c r="E201" s="21" t="s">
        <v>42</v>
      </c>
      <c r="F201" s="21" t="s">
        <v>41</v>
      </c>
      <c r="G201" s="21" t="s">
        <v>143</v>
      </c>
      <c r="H201" s="21" t="s">
        <v>386</v>
      </c>
      <c r="I201" s="21"/>
      <c r="J201" s="21"/>
      <c r="K201" s="21"/>
      <c r="L201" s="21"/>
      <c r="M201" s="28" t="s">
        <v>361</v>
      </c>
      <c r="N201" s="40" t="s">
        <v>391</v>
      </c>
      <c r="O201" s="41">
        <v>350</v>
      </c>
      <c r="P201" s="37" t="s">
        <v>76</v>
      </c>
      <c r="Q201" s="41">
        <v>127429</v>
      </c>
      <c r="R201" s="41">
        <v>80637</v>
      </c>
      <c r="S201" s="41">
        <v>359430</v>
      </c>
      <c r="T201" s="54">
        <f t="shared" ref="T201:T264" si="108">SUM(Q201:S201)</f>
        <v>567496</v>
      </c>
      <c r="U201" s="36">
        <v>1</v>
      </c>
      <c r="V201" s="9">
        <v>12</v>
      </c>
      <c r="W201" s="11" t="str">
        <f t="shared" ref="W201:W264" si="109">W200</f>
        <v>0,0000</v>
      </c>
      <c r="X201" s="12">
        <f t="shared" si="90"/>
        <v>0</v>
      </c>
      <c r="Y201" s="52">
        <v>10</v>
      </c>
      <c r="Z201" s="12">
        <f t="shared" si="99"/>
        <v>120</v>
      </c>
      <c r="AA201" s="52">
        <v>0.19</v>
      </c>
      <c r="AB201" s="12">
        <f t="shared" si="96"/>
        <v>798.00000000000011</v>
      </c>
      <c r="AC201" s="52">
        <v>14.45</v>
      </c>
      <c r="AD201" s="12">
        <f t="shared" si="100"/>
        <v>60689.999999999993</v>
      </c>
      <c r="AE201" s="52">
        <v>0</v>
      </c>
      <c r="AF201" s="12">
        <f t="shared" si="101"/>
        <v>0</v>
      </c>
      <c r="AG201" s="53">
        <f t="shared" si="102"/>
        <v>1.58E-3</v>
      </c>
      <c r="AH201" s="12">
        <f t="shared" si="103"/>
        <v>896.64368000000002</v>
      </c>
      <c r="AI201" s="53">
        <v>1.2999999999999999E-2</v>
      </c>
      <c r="AJ201" s="12">
        <f t="shared" si="104"/>
        <v>7377.4479999999994</v>
      </c>
      <c r="AK201" s="53">
        <v>5.2359999999999997E-2</v>
      </c>
      <c r="AL201" s="12">
        <f t="shared" si="105"/>
        <v>6672.1824399999996</v>
      </c>
      <c r="AM201" s="53">
        <v>6.4030000000000004E-2</v>
      </c>
      <c r="AN201" s="12">
        <f t="shared" si="95"/>
        <v>5163.1871099999998</v>
      </c>
      <c r="AO201" s="53">
        <v>2.3810000000000001E-2</v>
      </c>
      <c r="AP201" s="12">
        <f t="shared" si="106"/>
        <v>8558.0282999999999</v>
      </c>
      <c r="AQ201" s="15">
        <f t="shared" ref="AQ201:AQ264" si="110">X201</f>
        <v>0</v>
      </c>
      <c r="AR201" s="15">
        <f t="shared" ref="AR201:AR264" si="111">AQ201*0.23</f>
        <v>0</v>
      </c>
      <c r="AS201" s="15">
        <f t="shared" ref="AS201:AS264" si="112">AQ201+AR201</f>
        <v>0</v>
      </c>
      <c r="AT201" s="15">
        <f t="shared" ref="AT201:AT264" si="113">AP201+AN201+AL201+AJ201+AH201+AF201+AD201+AB201+Z201</f>
        <v>90275.489529999992</v>
      </c>
      <c r="AU201" s="15">
        <f t="shared" ref="AU201:AU264" si="114">AT201*0.23</f>
        <v>20763.362591900001</v>
      </c>
      <c r="AV201" s="15">
        <f t="shared" ref="AV201:AV264" si="115">AU201+AT201</f>
        <v>111038.8521219</v>
      </c>
      <c r="AW201" s="15">
        <f t="shared" ref="AW201:AY264" si="116">AQ201+AT201</f>
        <v>90275.489529999992</v>
      </c>
      <c r="AX201" s="15">
        <f t="shared" si="116"/>
        <v>20763.362591900001</v>
      </c>
      <c r="AY201" s="15">
        <f t="shared" si="116"/>
        <v>111038.8521219</v>
      </c>
      <c r="AZ201" s="84"/>
      <c r="BA201" s="84"/>
      <c r="BB201" s="84"/>
      <c r="BC201" s="84"/>
    </row>
    <row r="202" spans="1:55" s="2" customFormat="1" ht="12.75" customHeight="1" x14ac:dyDescent="0.25">
      <c r="A202" s="20">
        <f t="shared" si="107"/>
        <v>195</v>
      </c>
      <c r="B202" s="84"/>
      <c r="C202" s="20">
        <f t="shared" si="98"/>
        <v>6</v>
      </c>
      <c r="D202" s="21" t="s">
        <v>385</v>
      </c>
      <c r="E202" s="21" t="s">
        <v>42</v>
      </c>
      <c r="F202" s="21" t="s">
        <v>41</v>
      </c>
      <c r="G202" s="21" t="s">
        <v>143</v>
      </c>
      <c r="H202" s="21" t="s">
        <v>386</v>
      </c>
      <c r="I202" s="21"/>
      <c r="J202" s="21"/>
      <c r="K202" s="21"/>
      <c r="L202" s="21"/>
      <c r="M202" s="28" t="s">
        <v>756</v>
      </c>
      <c r="N202" s="40" t="s">
        <v>395</v>
      </c>
      <c r="O202" s="41">
        <v>500</v>
      </c>
      <c r="P202" s="37" t="s">
        <v>76</v>
      </c>
      <c r="Q202" s="41">
        <v>664703</v>
      </c>
      <c r="R202" s="41">
        <v>330669</v>
      </c>
      <c r="S202" s="41">
        <v>1760547</v>
      </c>
      <c r="T202" s="54">
        <f t="shared" si="108"/>
        <v>2755919</v>
      </c>
      <c r="U202" s="36">
        <v>1</v>
      </c>
      <c r="V202" s="9">
        <v>12</v>
      </c>
      <c r="W202" s="11" t="str">
        <f t="shared" si="109"/>
        <v>0,0000</v>
      </c>
      <c r="X202" s="12">
        <f t="shared" ref="X202:X265" si="117">T202*W202</f>
        <v>0</v>
      </c>
      <c r="Y202" s="52">
        <v>10</v>
      </c>
      <c r="Z202" s="12">
        <f t="shared" si="99"/>
        <v>120</v>
      </c>
      <c r="AA202" s="52">
        <v>0.19</v>
      </c>
      <c r="AB202" s="12">
        <f t="shared" si="96"/>
        <v>1140.0000000000002</v>
      </c>
      <c r="AC202" s="52">
        <v>14.45</v>
      </c>
      <c r="AD202" s="12">
        <f t="shared" si="100"/>
        <v>86699.999999999985</v>
      </c>
      <c r="AE202" s="52">
        <v>0</v>
      </c>
      <c r="AF202" s="12">
        <f t="shared" si="101"/>
        <v>0</v>
      </c>
      <c r="AG202" s="53">
        <f t="shared" si="102"/>
        <v>1.58E-3</v>
      </c>
      <c r="AH202" s="12">
        <f t="shared" si="103"/>
        <v>4354.3520200000003</v>
      </c>
      <c r="AI202" s="53">
        <v>1.2999999999999999E-2</v>
      </c>
      <c r="AJ202" s="12">
        <f t="shared" si="104"/>
        <v>35826.947</v>
      </c>
      <c r="AK202" s="53">
        <v>5.2359999999999997E-2</v>
      </c>
      <c r="AL202" s="12">
        <f t="shared" si="105"/>
        <v>34803.84908</v>
      </c>
      <c r="AM202" s="53">
        <v>6.4030000000000004E-2</v>
      </c>
      <c r="AN202" s="12">
        <f t="shared" si="95"/>
        <v>21172.736070000003</v>
      </c>
      <c r="AO202" s="53">
        <v>2.3810000000000001E-2</v>
      </c>
      <c r="AP202" s="12">
        <f t="shared" si="106"/>
        <v>41918.624070000005</v>
      </c>
      <c r="AQ202" s="15">
        <f t="shared" si="110"/>
        <v>0</v>
      </c>
      <c r="AR202" s="15">
        <f t="shared" si="111"/>
        <v>0</v>
      </c>
      <c r="AS202" s="15">
        <f t="shared" si="112"/>
        <v>0</v>
      </c>
      <c r="AT202" s="15">
        <f t="shared" si="113"/>
        <v>226036.50824</v>
      </c>
      <c r="AU202" s="15">
        <f t="shared" si="114"/>
        <v>51988.3968952</v>
      </c>
      <c r="AV202" s="15">
        <f t="shared" si="115"/>
        <v>278024.90513520001</v>
      </c>
      <c r="AW202" s="15">
        <f t="shared" si="116"/>
        <v>226036.50824</v>
      </c>
      <c r="AX202" s="15">
        <f t="shared" si="116"/>
        <v>51988.3968952</v>
      </c>
      <c r="AY202" s="15">
        <f t="shared" si="116"/>
        <v>278024.90513520001</v>
      </c>
      <c r="AZ202" s="84"/>
      <c r="BA202" s="84"/>
      <c r="BB202" s="84"/>
      <c r="BC202" s="84"/>
    </row>
    <row r="203" spans="1:55" s="2" customFormat="1" ht="12.75" customHeight="1" x14ac:dyDescent="0.25">
      <c r="A203" s="20">
        <f t="shared" si="107"/>
        <v>196</v>
      </c>
      <c r="B203" s="84"/>
      <c r="C203" s="20">
        <f t="shared" si="98"/>
        <v>7</v>
      </c>
      <c r="D203" s="21" t="s">
        <v>385</v>
      </c>
      <c r="E203" s="21" t="s">
        <v>42</v>
      </c>
      <c r="F203" s="21" t="s">
        <v>41</v>
      </c>
      <c r="G203" s="21" t="s">
        <v>143</v>
      </c>
      <c r="H203" s="21" t="s">
        <v>386</v>
      </c>
      <c r="I203" s="21"/>
      <c r="J203" s="21"/>
      <c r="K203" s="21"/>
      <c r="L203" s="21"/>
      <c r="M203" s="28" t="s">
        <v>753</v>
      </c>
      <c r="N203" s="40" t="s">
        <v>392</v>
      </c>
      <c r="O203" s="41">
        <v>40</v>
      </c>
      <c r="P203" s="37" t="s">
        <v>54</v>
      </c>
      <c r="Q203" s="41">
        <v>333271</v>
      </c>
      <c r="R203" s="41">
        <v>0</v>
      </c>
      <c r="S203" s="41">
        <v>0</v>
      </c>
      <c r="T203" s="54">
        <f t="shared" si="108"/>
        <v>333271</v>
      </c>
      <c r="U203" s="36">
        <v>1</v>
      </c>
      <c r="V203" s="9">
        <v>12</v>
      </c>
      <c r="W203" s="11" t="str">
        <f t="shared" si="109"/>
        <v>0,0000</v>
      </c>
      <c r="X203" s="12">
        <f t="shared" si="117"/>
        <v>0</v>
      </c>
      <c r="Y203" s="52">
        <v>3.8</v>
      </c>
      <c r="Z203" s="12">
        <f t="shared" si="99"/>
        <v>45.599999999999994</v>
      </c>
      <c r="AA203" s="52">
        <v>0.08</v>
      </c>
      <c r="AB203" s="12">
        <f t="shared" si="96"/>
        <v>38.4</v>
      </c>
      <c r="AC203" s="52">
        <v>4.6100000000000003</v>
      </c>
      <c r="AD203" s="12">
        <f t="shared" si="100"/>
        <v>2212.8000000000002</v>
      </c>
      <c r="AE203" s="52">
        <v>0</v>
      </c>
      <c r="AF203" s="12">
        <f t="shared" si="101"/>
        <v>0</v>
      </c>
      <c r="AG203" s="53">
        <f t="shared" si="102"/>
        <v>1.58E-3</v>
      </c>
      <c r="AH203" s="12">
        <f t="shared" si="103"/>
        <v>526.56817999999998</v>
      </c>
      <c r="AI203" s="53">
        <v>1.2999999999999999E-2</v>
      </c>
      <c r="AJ203" s="12">
        <f t="shared" si="104"/>
        <v>4332.5230000000001</v>
      </c>
      <c r="AK203" s="53">
        <v>0.25090000000000001</v>
      </c>
      <c r="AL203" s="12">
        <f t="shared" si="105"/>
        <v>83617.693899999998</v>
      </c>
      <c r="AM203" s="13"/>
      <c r="AN203" s="12">
        <f t="shared" si="95"/>
        <v>0</v>
      </c>
      <c r="AO203" s="13"/>
      <c r="AP203" s="12">
        <f t="shared" si="106"/>
        <v>0</v>
      </c>
      <c r="AQ203" s="15">
        <f t="shared" si="110"/>
        <v>0</v>
      </c>
      <c r="AR203" s="15">
        <f t="shared" si="111"/>
        <v>0</v>
      </c>
      <c r="AS203" s="15">
        <f t="shared" si="112"/>
        <v>0</v>
      </c>
      <c r="AT203" s="15">
        <f t="shared" si="113"/>
        <v>90773.585080000004</v>
      </c>
      <c r="AU203" s="15">
        <f t="shared" si="114"/>
        <v>20877.924568400002</v>
      </c>
      <c r="AV203" s="15">
        <f t="shared" si="115"/>
        <v>111651.50964840001</v>
      </c>
      <c r="AW203" s="15">
        <f t="shared" si="116"/>
        <v>90773.585080000004</v>
      </c>
      <c r="AX203" s="15">
        <f t="shared" si="116"/>
        <v>20877.924568400002</v>
      </c>
      <c r="AY203" s="15">
        <f t="shared" si="116"/>
        <v>111651.50964840001</v>
      </c>
      <c r="AZ203" s="84"/>
      <c r="BA203" s="84"/>
      <c r="BB203" s="84"/>
      <c r="BC203" s="84"/>
    </row>
    <row r="204" spans="1:55" s="2" customFormat="1" ht="12.75" customHeight="1" x14ac:dyDescent="0.25">
      <c r="A204" s="20">
        <f t="shared" si="107"/>
        <v>197</v>
      </c>
      <c r="B204" s="84"/>
      <c r="C204" s="20">
        <f t="shared" si="98"/>
        <v>8</v>
      </c>
      <c r="D204" s="21" t="s">
        <v>385</v>
      </c>
      <c r="E204" s="21" t="s">
        <v>42</v>
      </c>
      <c r="F204" s="21" t="s">
        <v>41</v>
      </c>
      <c r="G204" s="21" t="s">
        <v>143</v>
      </c>
      <c r="H204" s="21" t="s">
        <v>386</v>
      </c>
      <c r="I204" s="21"/>
      <c r="J204" s="21"/>
      <c r="K204" s="21"/>
      <c r="L204" s="21"/>
      <c r="M204" s="28" t="s">
        <v>754</v>
      </c>
      <c r="N204" s="40" t="s">
        <v>393</v>
      </c>
      <c r="O204" s="41">
        <v>30</v>
      </c>
      <c r="P204" s="37" t="s">
        <v>54</v>
      </c>
      <c r="Q204" s="41">
        <v>11935</v>
      </c>
      <c r="R204" s="41">
        <v>0</v>
      </c>
      <c r="S204" s="41">
        <v>0</v>
      </c>
      <c r="T204" s="54">
        <f t="shared" si="108"/>
        <v>11935</v>
      </c>
      <c r="U204" s="36">
        <v>1</v>
      </c>
      <c r="V204" s="9">
        <v>12</v>
      </c>
      <c r="W204" s="11" t="str">
        <f t="shared" si="109"/>
        <v>0,0000</v>
      </c>
      <c r="X204" s="12">
        <f t="shared" si="117"/>
        <v>0</v>
      </c>
      <c r="Y204" s="52">
        <v>3.8</v>
      </c>
      <c r="Z204" s="12">
        <f t="shared" si="99"/>
        <v>45.599999999999994</v>
      </c>
      <c r="AA204" s="52">
        <v>0.08</v>
      </c>
      <c r="AB204" s="12">
        <f t="shared" si="96"/>
        <v>28.799999999999997</v>
      </c>
      <c r="AC204" s="52">
        <v>4.6100000000000003</v>
      </c>
      <c r="AD204" s="12">
        <f t="shared" si="100"/>
        <v>1659.6000000000001</v>
      </c>
      <c r="AE204" s="52">
        <v>0</v>
      </c>
      <c r="AF204" s="12">
        <f t="shared" si="101"/>
        <v>0</v>
      </c>
      <c r="AG204" s="53">
        <f t="shared" si="102"/>
        <v>1.58E-3</v>
      </c>
      <c r="AH204" s="12">
        <f t="shared" si="103"/>
        <v>18.857299999999999</v>
      </c>
      <c r="AI204" s="53">
        <v>1.2999999999999999E-2</v>
      </c>
      <c r="AJ204" s="12">
        <f t="shared" si="104"/>
        <v>155.155</v>
      </c>
      <c r="AK204" s="53">
        <v>0.25090000000000001</v>
      </c>
      <c r="AL204" s="12">
        <f t="shared" si="105"/>
        <v>2994.4915000000001</v>
      </c>
      <c r="AM204" s="13"/>
      <c r="AN204" s="12">
        <f t="shared" si="95"/>
        <v>0</v>
      </c>
      <c r="AO204" s="13"/>
      <c r="AP204" s="12">
        <f t="shared" si="106"/>
        <v>0</v>
      </c>
      <c r="AQ204" s="15">
        <f t="shared" si="110"/>
        <v>0</v>
      </c>
      <c r="AR204" s="15">
        <f t="shared" si="111"/>
        <v>0</v>
      </c>
      <c r="AS204" s="15">
        <f t="shared" si="112"/>
        <v>0</v>
      </c>
      <c r="AT204" s="15">
        <f t="shared" si="113"/>
        <v>4902.5038000000013</v>
      </c>
      <c r="AU204" s="15">
        <f t="shared" si="114"/>
        <v>1127.5758740000003</v>
      </c>
      <c r="AV204" s="15">
        <f t="shared" si="115"/>
        <v>6030.0796740000014</v>
      </c>
      <c r="AW204" s="15">
        <f t="shared" si="116"/>
        <v>4902.5038000000013</v>
      </c>
      <c r="AX204" s="15">
        <f t="shared" si="116"/>
        <v>1127.5758740000003</v>
      </c>
      <c r="AY204" s="15">
        <f t="shared" si="116"/>
        <v>6030.0796740000014</v>
      </c>
      <c r="AZ204" s="84"/>
      <c r="BA204" s="84"/>
      <c r="BB204" s="84"/>
      <c r="BC204" s="84"/>
    </row>
    <row r="205" spans="1:55" s="2" customFormat="1" ht="12.75" customHeight="1" x14ac:dyDescent="0.25">
      <c r="A205" s="20">
        <f t="shared" si="107"/>
        <v>198</v>
      </c>
      <c r="B205" s="84"/>
      <c r="C205" s="20">
        <f t="shared" si="98"/>
        <v>9</v>
      </c>
      <c r="D205" s="21" t="s">
        <v>385</v>
      </c>
      <c r="E205" s="21" t="s">
        <v>42</v>
      </c>
      <c r="F205" s="21" t="s">
        <v>41</v>
      </c>
      <c r="G205" s="21" t="s">
        <v>143</v>
      </c>
      <c r="H205" s="21" t="s">
        <v>386</v>
      </c>
      <c r="I205" s="21"/>
      <c r="J205" s="21"/>
      <c r="K205" s="21"/>
      <c r="L205" s="21"/>
      <c r="M205" s="28" t="s">
        <v>757</v>
      </c>
      <c r="N205" s="40" t="s">
        <v>396</v>
      </c>
      <c r="O205" s="41">
        <v>12.5</v>
      </c>
      <c r="P205" s="37" t="s">
        <v>54</v>
      </c>
      <c r="Q205" s="41">
        <v>995</v>
      </c>
      <c r="R205" s="41">
        <v>0</v>
      </c>
      <c r="S205" s="41">
        <v>0</v>
      </c>
      <c r="T205" s="54">
        <f t="shared" si="108"/>
        <v>995</v>
      </c>
      <c r="U205" s="36">
        <v>1</v>
      </c>
      <c r="V205" s="9">
        <v>12</v>
      </c>
      <c r="W205" s="11" t="str">
        <f t="shared" si="109"/>
        <v>0,0000</v>
      </c>
      <c r="X205" s="12">
        <f t="shared" si="117"/>
        <v>0</v>
      </c>
      <c r="Y205" s="52">
        <v>3.8</v>
      </c>
      <c r="Z205" s="12">
        <f t="shared" si="99"/>
        <v>45.599999999999994</v>
      </c>
      <c r="AA205" s="52">
        <v>0.08</v>
      </c>
      <c r="AB205" s="12">
        <f t="shared" si="96"/>
        <v>12</v>
      </c>
      <c r="AC205" s="52">
        <v>4.6100000000000003</v>
      </c>
      <c r="AD205" s="12">
        <f t="shared" si="100"/>
        <v>691.50000000000011</v>
      </c>
      <c r="AE205" s="52">
        <v>0</v>
      </c>
      <c r="AF205" s="12">
        <f t="shared" si="101"/>
        <v>0</v>
      </c>
      <c r="AG205" s="53">
        <f t="shared" si="102"/>
        <v>1.58E-3</v>
      </c>
      <c r="AH205" s="12">
        <f t="shared" si="103"/>
        <v>1.5721000000000001</v>
      </c>
      <c r="AI205" s="53">
        <v>1.2999999999999999E-2</v>
      </c>
      <c r="AJ205" s="12">
        <f t="shared" si="104"/>
        <v>12.934999999999999</v>
      </c>
      <c r="AK205" s="53">
        <v>0.25090000000000001</v>
      </c>
      <c r="AL205" s="12">
        <f t="shared" si="105"/>
        <v>249.6455</v>
      </c>
      <c r="AM205" s="13"/>
      <c r="AN205" s="12">
        <f t="shared" si="95"/>
        <v>0</v>
      </c>
      <c r="AO205" s="13"/>
      <c r="AP205" s="12">
        <f t="shared" si="106"/>
        <v>0</v>
      </c>
      <c r="AQ205" s="15">
        <f t="shared" si="110"/>
        <v>0</v>
      </c>
      <c r="AR205" s="15">
        <f t="shared" si="111"/>
        <v>0</v>
      </c>
      <c r="AS205" s="15">
        <f t="shared" si="112"/>
        <v>0</v>
      </c>
      <c r="AT205" s="15">
        <f t="shared" si="113"/>
        <v>1013.2526000000001</v>
      </c>
      <c r="AU205" s="15">
        <f t="shared" si="114"/>
        <v>233.04809800000004</v>
      </c>
      <c r="AV205" s="15">
        <f t="shared" si="115"/>
        <v>1246.3006980000002</v>
      </c>
      <c r="AW205" s="15">
        <f t="shared" si="116"/>
        <v>1013.2526000000001</v>
      </c>
      <c r="AX205" s="15">
        <f t="shared" si="116"/>
        <v>233.04809800000004</v>
      </c>
      <c r="AY205" s="15">
        <f t="shared" si="116"/>
        <v>1246.3006980000002</v>
      </c>
      <c r="AZ205" s="84"/>
      <c r="BA205" s="84"/>
      <c r="BB205" s="84"/>
      <c r="BC205" s="84"/>
    </row>
    <row r="206" spans="1:55" s="2" customFormat="1" ht="12.75" customHeight="1" x14ac:dyDescent="0.25">
      <c r="A206" s="20">
        <f t="shared" si="107"/>
        <v>199</v>
      </c>
      <c r="B206" s="84"/>
      <c r="C206" s="20">
        <f t="shared" si="98"/>
        <v>10</v>
      </c>
      <c r="D206" s="21" t="s">
        <v>385</v>
      </c>
      <c r="E206" s="21" t="s">
        <v>42</v>
      </c>
      <c r="F206" s="21" t="s">
        <v>41</v>
      </c>
      <c r="G206" s="21" t="s">
        <v>143</v>
      </c>
      <c r="H206" s="21" t="s">
        <v>386</v>
      </c>
      <c r="I206" s="21"/>
      <c r="J206" s="21"/>
      <c r="K206" s="21"/>
      <c r="L206" s="21"/>
      <c r="M206" s="28" t="s">
        <v>755</v>
      </c>
      <c r="N206" s="40" t="s">
        <v>394</v>
      </c>
      <c r="O206" s="41">
        <v>220</v>
      </c>
      <c r="P206" s="37" t="s">
        <v>77</v>
      </c>
      <c r="Q206" s="41">
        <v>124429</v>
      </c>
      <c r="R206" s="41">
        <v>63266</v>
      </c>
      <c r="S206" s="41">
        <v>341610</v>
      </c>
      <c r="T206" s="54">
        <f t="shared" si="108"/>
        <v>529305</v>
      </c>
      <c r="U206" s="36">
        <v>1</v>
      </c>
      <c r="V206" s="9">
        <v>12</v>
      </c>
      <c r="W206" s="11" t="str">
        <f t="shared" si="109"/>
        <v>0,0000</v>
      </c>
      <c r="X206" s="12">
        <f t="shared" si="117"/>
        <v>0</v>
      </c>
      <c r="Y206" s="52">
        <v>5</v>
      </c>
      <c r="Z206" s="12">
        <f t="shared" si="99"/>
        <v>60</v>
      </c>
      <c r="AA206" s="52">
        <v>0.08</v>
      </c>
      <c r="AB206" s="12">
        <f t="shared" si="96"/>
        <v>211.2</v>
      </c>
      <c r="AC206" s="52">
        <v>20.059999999999999</v>
      </c>
      <c r="AD206" s="12">
        <f t="shared" si="100"/>
        <v>52958.399999999994</v>
      </c>
      <c r="AE206" s="52">
        <v>0</v>
      </c>
      <c r="AF206" s="12">
        <f t="shared" si="101"/>
        <v>0</v>
      </c>
      <c r="AG206" s="53">
        <f t="shared" si="102"/>
        <v>1.58E-3</v>
      </c>
      <c r="AH206" s="12">
        <f t="shared" si="103"/>
        <v>836.30190000000005</v>
      </c>
      <c r="AI206" s="53">
        <v>1.2999999999999999E-2</v>
      </c>
      <c r="AJ206" s="12">
        <f t="shared" si="104"/>
        <v>6880.9649999999992</v>
      </c>
      <c r="AK206" s="53">
        <v>0.192</v>
      </c>
      <c r="AL206" s="12">
        <f t="shared" si="105"/>
        <v>23890.368000000002</v>
      </c>
      <c r="AM206" s="53">
        <v>0.2757</v>
      </c>
      <c r="AN206" s="12">
        <f t="shared" si="95"/>
        <v>17442.4362</v>
      </c>
      <c r="AO206" s="53">
        <v>7.0000000000000007E-2</v>
      </c>
      <c r="AP206" s="12">
        <f t="shared" si="106"/>
        <v>23912.7</v>
      </c>
      <c r="AQ206" s="15">
        <f t="shared" si="110"/>
        <v>0</v>
      </c>
      <c r="AR206" s="15">
        <f t="shared" si="111"/>
        <v>0</v>
      </c>
      <c r="AS206" s="15">
        <f t="shared" si="112"/>
        <v>0</v>
      </c>
      <c r="AT206" s="15">
        <f t="shared" si="113"/>
        <v>126192.3711</v>
      </c>
      <c r="AU206" s="15">
        <f t="shared" si="114"/>
        <v>29024.245353000002</v>
      </c>
      <c r="AV206" s="15">
        <f t="shared" si="115"/>
        <v>155216.616453</v>
      </c>
      <c r="AW206" s="15">
        <f t="shared" si="116"/>
        <v>126192.3711</v>
      </c>
      <c r="AX206" s="15">
        <f t="shared" si="116"/>
        <v>29024.245353000002</v>
      </c>
      <c r="AY206" s="15">
        <f t="shared" si="116"/>
        <v>155216.616453</v>
      </c>
      <c r="AZ206" s="84"/>
      <c r="BA206" s="84"/>
      <c r="BB206" s="84"/>
      <c r="BC206" s="84"/>
    </row>
    <row r="207" spans="1:55" s="2" customFormat="1" ht="12.75" customHeight="1" x14ac:dyDescent="0.25">
      <c r="A207" s="20">
        <f t="shared" si="107"/>
        <v>200</v>
      </c>
      <c r="B207" s="85"/>
      <c r="C207" s="20">
        <f t="shared" si="98"/>
        <v>11</v>
      </c>
      <c r="D207" s="21" t="s">
        <v>385</v>
      </c>
      <c r="E207" s="21" t="s">
        <v>42</v>
      </c>
      <c r="F207" s="21" t="s">
        <v>41</v>
      </c>
      <c r="G207" s="21" t="s">
        <v>143</v>
      </c>
      <c r="H207" s="21" t="s">
        <v>386</v>
      </c>
      <c r="I207" s="21"/>
      <c r="J207" s="21"/>
      <c r="K207" s="21"/>
      <c r="L207" s="21"/>
      <c r="M207" s="28" t="s">
        <v>758</v>
      </c>
      <c r="N207" s="40" t="s">
        <v>397</v>
      </c>
      <c r="O207" s="41">
        <v>5</v>
      </c>
      <c r="P207" s="37" t="s">
        <v>60</v>
      </c>
      <c r="Q207" s="41">
        <v>126</v>
      </c>
      <c r="R207" s="41">
        <v>0</v>
      </c>
      <c r="S207" s="41">
        <v>0</v>
      </c>
      <c r="T207" s="54">
        <f t="shared" si="108"/>
        <v>126</v>
      </c>
      <c r="U207" s="36">
        <v>1</v>
      </c>
      <c r="V207" s="9">
        <v>12</v>
      </c>
      <c r="W207" s="11" t="str">
        <f t="shared" si="109"/>
        <v>0,0000</v>
      </c>
      <c r="X207" s="12">
        <f t="shared" si="117"/>
        <v>0</v>
      </c>
      <c r="Y207" s="52">
        <v>3</v>
      </c>
      <c r="Z207" s="12">
        <f t="shared" si="99"/>
        <v>36</v>
      </c>
      <c r="AA207" s="52">
        <v>0.02</v>
      </c>
      <c r="AB207" s="12">
        <f>AA207*V207*U207</f>
        <v>0.24</v>
      </c>
      <c r="AC207" s="52">
        <v>7.1</v>
      </c>
      <c r="AD207" s="12">
        <f t="shared" si="100"/>
        <v>425.99999999999994</v>
      </c>
      <c r="AE207" s="52">
        <v>0</v>
      </c>
      <c r="AF207" s="12">
        <f t="shared" si="101"/>
        <v>0</v>
      </c>
      <c r="AG207" s="53">
        <f t="shared" si="102"/>
        <v>1.58E-3</v>
      </c>
      <c r="AH207" s="12">
        <f t="shared" si="103"/>
        <v>0.19908000000000001</v>
      </c>
      <c r="AI207" s="53">
        <v>1.2999999999999999E-2</v>
      </c>
      <c r="AJ207" s="12">
        <f t="shared" si="104"/>
        <v>1.6379999999999999</v>
      </c>
      <c r="AK207" s="53">
        <v>0.2283</v>
      </c>
      <c r="AL207" s="12">
        <f t="shared" si="105"/>
        <v>28.765799999999999</v>
      </c>
      <c r="AM207" s="13"/>
      <c r="AN207" s="12">
        <f t="shared" si="95"/>
        <v>0</v>
      </c>
      <c r="AO207" s="13"/>
      <c r="AP207" s="12">
        <f t="shared" si="106"/>
        <v>0</v>
      </c>
      <c r="AQ207" s="15">
        <f t="shared" si="110"/>
        <v>0</v>
      </c>
      <c r="AR207" s="15">
        <f t="shared" si="111"/>
        <v>0</v>
      </c>
      <c r="AS207" s="15">
        <f t="shared" si="112"/>
        <v>0</v>
      </c>
      <c r="AT207" s="15">
        <f t="shared" si="113"/>
        <v>492.84287999999992</v>
      </c>
      <c r="AU207" s="15">
        <f t="shared" si="114"/>
        <v>113.35386239999998</v>
      </c>
      <c r="AV207" s="15">
        <f t="shared" si="115"/>
        <v>606.19674239999995</v>
      </c>
      <c r="AW207" s="15">
        <f t="shared" si="116"/>
        <v>492.84287999999992</v>
      </c>
      <c r="AX207" s="15">
        <f t="shared" si="116"/>
        <v>113.35386239999998</v>
      </c>
      <c r="AY207" s="15">
        <f t="shared" si="116"/>
        <v>606.19674239999995</v>
      </c>
      <c r="AZ207" s="85"/>
      <c r="BA207" s="85"/>
      <c r="BB207" s="85"/>
      <c r="BC207" s="85"/>
    </row>
    <row r="208" spans="1:55" s="2" customFormat="1" ht="12.75" customHeight="1" x14ac:dyDescent="0.25">
      <c r="A208" s="20">
        <f t="shared" si="107"/>
        <v>201</v>
      </c>
      <c r="B208" s="83">
        <v>39</v>
      </c>
      <c r="C208" s="20">
        <v>1</v>
      </c>
      <c r="D208" s="21" t="s">
        <v>168</v>
      </c>
      <c r="E208" s="21" t="s">
        <v>31</v>
      </c>
      <c r="F208" s="21" t="s">
        <v>43</v>
      </c>
      <c r="G208" s="21" t="s">
        <v>144</v>
      </c>
      <c r="H208" s="21" t="s">
        <v>398</v>
      </c>
      <c r="I208" s="21"/>
      <c r="J208" s="21"/>
      <c r="K208" s="21"/>
      <c r="L208" s="21"/>
      <c r="M208" s="28" t="s">
        <v>759</v>
      </c>
      <c r="N208" s="40" t="s">
        <v>399</v>
      </c>
      <c r="O208" s="41">
        <v>130</v>
      </c>
      <c r="P208" s="37" t="s">
        <v>74</v>
      </c>
      <c r="Q208" s="41">
        <v>265648</v>
      </c>
      <c r="R208" s="41">
        <v>0</v>
      </c>
      <c r="S208" s="41">
        <v>0</v>
      </c>
      <c r="T208" s="54">
        <f t="shared" si="108"/>
        <v>265648</v>
      </c>
      <c r="U208" s="36">
        <v>1</v>
      </c>
      <c r="V208" s="9">
        <v>12</v>
      </c>
      <c r="W208" s="11" t="str">
        <f t="shared" si="109"/>
        <v>0,0000</v>
      </c>
      <c r="X208" s="12">
        <f t="shared" si="117"/>
        <v>0</v>
      </c>
      <c r="Y208" s="52">
        <v>10</v>
      </c>
      <c r="Z208" s="12">
        <f t="shared" si="99"/>
        <v>120</v>
      </c>
      <c r="AA208" s="52">
        <v>0.19</v>
      </c>
      <c r="AB208" s="12">
        <f t="shared" ref="AB208:AB248" si="118">AA208*V208*O208</f>
        <v>296.40000000000003</v>
      </c>
      <c r="AC208" s="52">
        <v>13.37</v>
      </c>
      <c r="AD208" s="12">
        <f t="shared" si="100"/>
        <v>20857.2</v>
      </c>
      <c r="AE208" s="52">
        <v>0</v>
      </c>
      <c r="AF208" s="12">
        <f t="shared" si="101"/>
        <v>0</v>
      </c>
      <c r="AG208" s="53">
        <f t="shared" si="102"/>
        <v>1.58E-3</v>
      </c>
      <c r="AH208" s="12">
        <f t="shared" si="103"/>
        <v>419.72384</v>
      </c>
      <c r="AI208" s="53">
        <v>1.2999999999999999E-2</v>
      </c>
      <c r="AJ208" s="12">
        <f t="shared" si="104"/>
        <v>3453.424</v>
      </c>
      <c r="AK208" s="53">
        <v>6.3619999999999996E-2</v>
      </c>
      <c r="AL208" s="12">
        <f t="shared" si="105"/>
        <v>16900.52576</v>
      </c>
      <c r="AM208" s="13"/>
      <c r="AN208" s="12">
        <f t="shared" si="95"/>
        <v>0</v>
      </c>
      <c r="AO208" s="13"/>
      <c r="AP208" s="12">
        <f t="shared" si="106"/>
        <v>0</v>
      </c>
      <c r="AQ208" s="15">
        <f t="shared" si="110"/>
        <v>0</v>
      </c>
      <c r="AR208" s="15">
        <f t="shared" si="111"/>
        <v>0</v>
      </c>
      <c r="AS208" s="15">
        <f t="shared" si="112"/>
        <v>0</v>
      </c>
      <c r="AT208" s="15">
        <f t="shared" si="113"/>
        <v>42047.2736</v>
      </c>
      <c r="AU208" s="15">
        <f t="shared" si="114"/>
        <v>9670.8729280000007</v>
      </c>
      <c r="AV208" s="15">
        <f t="shared" si="115"/>
        <v>51718.146527999997</v>
      </c>
      <c r="AW208" s="15">
        <f t="shared" si="116"/>
        <v>42047.2736</v>
      </c>
      <c r="AX208" s="15">
        <f t="shared" si="116"/>
        <v>9670.8729280000007</v>
      </c>
      <c r="AY208" s="15">
        <f t="shared" si="116"/>
        <v>51718.146527999997</v>
      </c>
      <c r="AZ208" s="83">
        <v>39</v>
      </c>
      <c r="BA208" s="86">
        <f>SUM(AW208:AW210)</f>
        <v>297817.06336999999</v>
      </c>
      <c r="BB208" s="86">
        <f>BA208*0.23</f>
        <v>68497.924575099998</v>
      </c>
      <c r="BC208" s="86">
        <f>BB208+BA208</f>
        <v>366314.9879451</v>
      </c>
    </row>
    <row r="209" spans="1:55" s="2" customFormat="1" ht="12.75" customHeight="1" x14ac:dyDescent="0.25">
      <c r="A209" s="20">
        <f t="shared" si="107"/>
        <v>202</v>
      </c>
      <c r="B209" s="84"/>
      <c r="C209" s="20">
        <f>C208+1</f>
        <v>2</v>
      </c>
      <c r="D209" s="21" t="s">
        <v>168</v>
      </c>
      <c r="E209" s="21" t="s">
        <v>31</v>
      </c>
      <c r="F209" s="21" t="s">
        <v>43</v>
      </c>
      <c r="G209" s="21" t="s">
        <v>144</v>
      </c>
      <c r="H209" s="21" t="s">
        <v>398</v>
      </c>
      <c r="I209" s="21"/>
      <c r="J209" s="21"/>
      <c r="K209" s="21"/>
      <c r="L209" s="21"/>
      <c r="M209" s="28" t="s">
        <v>760</v>
      </c>
      <c r="N209" s="40" t="s">
        <v>400</v>
      </c>
      <c r="O209" s="41">
        <v>600</v>
      </c>
      <c r="P209" s="37" t="s">
        <v>76</v>
      </c>
      <c r="Q209" s="41">
        <v>381286</v>
      </c>
      <c r="R209" s="41">
        <v>165429</v>
      </c>
      <c r="S209" s="41">
        <v>838875</v>
      </c>
      <c r="T209" s="54">
        <f t="shared" si="108"/>
        <v>1385590</v>
      </c>
      <c r="U209" s="36">
        <v>1</v>
      </c>
      <c r="V209" s="9">
        <v>12</v>
      </c>
      <c r="W209" s="11" t="str">
        <f t="shared" si="109"/>
        <v>0,0000</v>
      </c>
      <c r="X209" s="12">
        <f t="shared" si="117"/>
        <v>0</v>
      </c>
      <c r="Y209" s="52">
        <v>10</v>
      </c>
      <c r="Z209" s="12">
        <f t="shared" si="99"/>
        <v>120</v>
      </c>
      <c r="AA209" s="52">
        <v>0.19</v>
      </c>
      <c r="AB209" s="12">
        <f t="shared" si="118"/>
        <v>1368.0000000000002</v>
      </c>
      <c r="AC209" s="52">
        <v>14.45</v>
      </c>
      <c r="AD209" s="12">
        <f t="shared" si="100"/>
        <v>104039.99999999999</v>
      </c>
      <c r="AE209" s="52">
        <v>0</v>
      </c>
      <c r="AF209" s="12">
        <f t="shared" si="101"/>
        <v>0</v>
      </c>
      <c r="AG209" s="53">
        <f t="shared" si="102"/>
        <v>1.58E-3</v>
      </c>
      <c r="AH209" s="12">
        <f t="shared" si="103"/>
        <v>2189.2321999999999</v>
      </c>
      <c r="AI209" s="53">
        <v>1.2999999999999999E-2</v>
      </c>
      <c r="AJ209" s="12">
        <f t="shared" si="104"/>
        <v>18012.669999999998</v>
      </c>
      <c r="AK209" s="53">
        <v>5.2359999999999997E-2</v>
      </c>
      <c r="AL209" s="12">
        <f t="shared" si="105"/>
        <v>19964.134959999999</v>
      </c>
      <c r="AM209" s="53">
        <v>6.4030000000000004E-2</v>
      </c>
      <c r="AN209" s="12">
        <f t="shared" si="95"/>
        <v>10592.418870000001</v>
      </c>
      <c r="AO209" s="53">
        <v>2.3810000000000001E-2</v>
      </c>
      <c r="AP209" s="12">
        <f t="shared" si="106"/>
        <v>19973.61375</v>
      </c>
      <c r="AQ209" s="15">
        <f t="shared" si="110"/>
        <v>0</v>
      </c>
      <c r="AR209" s="15">
        <f t="shared" si="111"/>
        <v>0</v>
      </c>
      <c r="AS209" s="15">
        <f t="shared" si="112"/>
        <v>0</v>
      </c>
      <c r="AT209" s="15">
        <f t="shared" si="113"/>
        <v>176260.06977999996</v>
      </c>
      <c r="AU209" s="15">
        <f t="shared" si="114"/>
        <v>40539.816049399989</v>
      </c>
      <c r="AV209" s="15">
        <f t="shared" si="115"/>
        <v>216799.88582939995</v>
      </c>
      <c r="AW209" s="15">
        <f t="shared" si="116"/>
        <v>176260.06977999996</v>
      </c>
      <c r="AX209" s="15">
        <f t="shared" si="116"/>
        <v>40539.816049399989</v>
      </c>
      <c r="AY209" s="15">
        <f t="shared" si="116"/>
        <v>216799.88582939995</v>
      </c>
      <c r="AZ209" s="84"/>
      <c r="BA209" s="84"/>
      <c r="BB209" s="84"/>
      <c r="BC209" s="84"/>
    </row>
    <row r="210" spans="1:55" s="2" customFormat="1" ht="12.75" customHeight="1" x14ac:dyDescent="0.25">
      <c r="A210" s="20">
        <f t="shared" si="107"/>
        <v>203</v>
      </c>
      <c r="B210" s="85"/>
      <c r="C210" s="20">
        <f>C209+1</f>
        <v>3</v>
      </c>
      <c r="D210" s="21" t="s">
        <v>168</v>
      </c>
      <c r="E210" s="21" t="s">
        <v>31</v>
      </c>
      <c r="F210" s="21" t="s">
        <v>43</v>
      </c>
      <c r="G210" s="21" t="s">
        <v>144</v>
      </c>
      <c r="H210" s="21" t="s">
        <v>398</v>
      </c>
      <c r="I210" s="21"/>
      <c r="J210" s="21"/>
      <c r="K210" s="21"/>
      <c r="L210" s="21"/>
      <c r="M210" s="28" t="s">
        <v>361</v>
      </c>
      <c r="N210" s="40" t="s">
        <v>401</v>
      </c>
      <c r="O210" s="41">
        <v>0</v>
      </c>
      <c r="P210" s="37" t="s">
        <v>76</v>
      </c>
      <c r="Q210" s="41">
        <v>408648</v>
      </c>
      <c r="R210" s="41">
        <v>164353</v>
      </c>
      <c r="S210" s="41">
        <v>1018886</v>
      </c>
      <c r="T210" s="54">
        <f t="shared" si="108"/>
        <v>1591887</v>
      </c>
      <c r="U210" s="36">
        <v>1</v>
      </c>
      <c r="V210" s="9">
        <v>12</v>
      </c>
      <c r="W210" s="11" t="str">
        <f t="shared" si="109"/>
        <v>0,0000</v>
      </c>
      <c r="X210" s="12">
        <f t="shared" si="117"/>
        <v>0</v>
      </c>
      <c r="Y210" s="52">
        <v>10</v>
      </c>
      <c r="Z210" s="12">
        <f t="shared" si="99"/>
        <v>120</v>
      </c>
      <c r="AA210" s="52">
        <v>0.19</v>
      </c>
      <c r="AB210" s="12">
        <f t="shared" si="118"/>
        <v>0</v>
      </c>
      <c r="AC210" s="52">
        <v>14.45</v>
      </c>
      <c r="AD210" s="12">
        <f t="shared" si="100"/>
        <v>0</v>
      </c>
      <c r="AE210" s="52">
        <v>0</v>
      </c>
      <c r="AF210" s="12">
        <f t="shared" si="101"/>
        <v>0</v>
      </c>
      <c r="AG210" s="53">
        <f t="shared" si="102"/>
        <v>1.58E-3</v>
      </c>
      <c r="AH210" s="12">
        <f t="shared" si="103"/>
        <v>2515.1814600000002</v>
      </c>
      <c r="AI210" s="53">
        <v>1.2999999999999999E-2</v>
      </c>
      <c r="AJ210" s="12">
        <f t="shared" si="104"/>
        <v>20694.530999999999</v>
      </c>
      <c r="AK210" s="53">
        <v>5.2359999999999997E-2</v>
      </c>
      <c r="AL210" s="12">
        <f t="shared" si="105"/>
        <v>21396.809279999998</v>
      </c>
      <c r="AM210" s="53">
        <v>6.4030000000000004E-2</v>
      </c>
      <c r="AN210" s="12">
        <f t="shared" si="95"/>
        <v>10523.52259</v>
      </c>
      <c r="AO210" s="53">
        <v>2.3810000000000001E-2</v>
      </c>
      <c r="AP210" s="12">
        <f t="shared" si="106"/>
        <v>24259.675660000001</v>
      </c>
      <c r="AQ210" s="15">
        <f t="shared" si="110"/>
        <v>0</v>
      </c>
      <c r="AR210" s="15">
        <f t="shared" si="111"/>
        <v>0</v>
      </c>
      <c r="AS210" s="15">
        <f t="shared" si="112"/>
        <v>0</v>
      </c>
      <c r="AT210" s="15">
        <f t="shared" si="113"/>
        <v>79509.719990000012</v>
      </c>
      <c r="AU210" s="15">
        <f t="shared" si="114"/>
        <v>18287.235597700004</v>
      </c>
      <c r="AV210" s="15">
        <f t="shared" si="115"/>
        <v>97796.955587700009</v>
      </c>
      <c r="AW210" s="15">
        <f t="shared" si="116"/>
        <v>79509.719990000012</v>
      </c>
      <c r="AX210" s="15">
        <f t="shared" si="116"/>
        <v>18287.235597700004</v>
      </c>
      <c r="AY210" s="15">
        <f t="shared" si="116"/>
        <v>97796.955587700009</v>
      </c>
      <c r="AZ210" s="85"/>
      <c r="BA210" s="85"/>
      <c r="BB210" s="85"/>
      <c r="BC210" s="85"/>
    </row>
    <row r="211" spans="1:55" s="2" customFormat="1" ht="12.75" customHeight="1" x14ac:dyDescent="0.25">
      <c r="A211" s="20">
        <f t="shared" si="107"/>
        <v>204</v>
      </c>
      <c r="B211" s="9">
        <v>40</v>
      </c>
      <c r="C211" s="20">
        <v>1</v>
      </c>
      <c r="D211" s="21" t="s">
        <v>87</v>
      </c>
      <c r="E211" s="21" t="s">
        <v>44</v>
      </c>
      <c r="F211" s="21" t="s">
        <v>41</v>
      </c>
      <c r="G211" s="21" t="s">
        <v>145</v>
      </c>
      <c r="H211" s="21" t="s">
        <v>146</v>
      </c>
      <c r="I211" s="21"/>
      <c r="J211" s="21"/>
      <c r="K211" s="21"/>
      <c r="L211" s="21"/>
      <c r="M211" s="28" t="s">
        <v>761</v>
      </c>
      <c r="N211" s="40" t="s">
        <v>402</v>
      </c>
      <c r="O211" s="41">
        <v>350</v>
      </c>
      <c r="P211" s="37" t="s">
        <v>74</v>
      </c>
      <c r="Q211" s="41">
        <v>1788982</v>
      </c>
      <c r="R211" s="41">
        <v>0</v>
      </c>
      <c r="S211" s="41">
        <v>0</v>
      </c>
      <c r="T211" s="54">
        <f t="shared" si="108"/>
        <v>1788982</v>
      </c>
      <c r="U211" s="36">
        <v>1</v>
      </c>
      <c r="V211" s="9">
        <v>12</v>
      </c>
      <c r="W211" s="11" t="str">
        <f t="shared" si="109"/>
        <v>0,0000</v>
      </c>
      <c r="X211" s="12">
        <f t="shared" si="117"/>
        <v>0</v>
      </c>
      <c r="Y211" s="52">
        <v>10</v>
      </c>
      <c r="Z211" s="12">
        <f t="shared" si="99"/>
        <v>120</v>
      </c>
      <c r="AA211" s="52">
        <v>0.19</v>
      </c>
      <c r="AB211" s="12">
        <f t="shared" si="118"/>
        <v>798.00000000000011</v>
      </c>
      <c r="AC211" s="52">
        <v>13.37</v>
      </c>
      <c r="AD211" s="12">
        <f t="shared" si="100"/>
        <v>56154</v>
      </c>
      <c r="AE211" s="52">
        <v>0</v>
      </c>
      <c r="AF211" s="12">
        <f t="shared" si="101"/>
        <v>0</v>
      </c>
      <c r="AG211" s="53">
        <f t="shared" si="102"/>
        <v>1.58E-3</v>
      </c>
      <c r="AH211" s="12">
        <f t="shared" si="103"/>
        <v>2826.5915599999998</v>
      </c>
      <c r="AI211" s="53">
        <v>1.2999999999999999E-2</v>
      </c>
      <c r="AJ211" s="12">
        <f t="shared" si="104"/>
        <v>23256.766</v>
      </c>
      <c r="AK211" s="53">
        <v>6.3619999999999996E-2</v>
      </c>
      <c r="AL211" s="12">
        <f t="shared" si="105"/>
        <v>113815.03483999999</v>
      </c>
      <c r="AM211" s="13"/>
      <c r="AN211" s="12">
        <f t="shared" si="95"/>
        <v>0</v>
      </c>
      <c r="AO211" s="13"/>
      <c r="AP211" s="12">
        <f t="shared" si="106"/>
        <v>0</v>
      </c>
      <c r="AQ211" s="15">
        <f t="shared" si="110"/>
        <v>0</v>
      </c>
      <c r="AR211" s="15">
        <f t="shared" si="111"/>
        <v>0</v>
      </c>
      <c r="AS211" s="15">
        <f t="shared" si="112"/>
        <v>0</v>
      </c>
      <c r="AT211" s="15">
        <f t="shared" si="113"/>
        <v>196970.39239999998</v>
      </c>
      <c r="AU211" s="15">
        <f t="shared" si="114"/>
        <v>45303.190252</v>
      </c>
      <c r="AV211" s="15">
        <f t="shared" si="115"/>
        <v>242273.58265199998</v>
      </c>
      <c r="AW211" s="15">
        <f t="shared" si="116"/>
        <v>196970.39239999998</v>
      </c>
      <c r="AX211" s="15">
        <f t="shared" si="116"/>
        <v>45303.190252</v>
      </c>
      <c r="AY211" s="15">
        <f t="shared" si="116"/>
        <v>242273.58265199998</v>
      </c>
      <c r="AZ211" s="9">
        <v>40</v>
      </c>
      <c r="BA211" s="16">
        <f>AW211</f>
        <v>196970.39239999998</v>
      </c>
      <c r="BB211" s="16">
        <f>BA211*0.23</f>
        <v>45303.190252</v>
      </c>
      <c r="BC211" s="16">
        <f>BB211+BA211</f>
        <v>242273.58265199998</v>
      </c>
    </row>
    <row r="212" spans="1:55" s="2" customFormat="1" ht="12.75" customHeight="1" x14ac:dyDescent="0.25">
      <c r="A212" s="20">
        <f t="shared" si="107"/>
        <v>205</v>
      </c>
      <c r="B212" s="83">
        <v>41</v>
      </c>
      <c r="C212" s="20">
        <v>1</v>
      </c>
      <c r="D212" s="21" t="s">
        <v>88</v>
      </c>
      <c r="E212" s="21" t="s">
        <v>45</v>
      </c>
      <c r="F212" s="21" t="s">
        <v>17</v>
      </c>
      <c r="G212" s="21" t="s">
        <v>147</v>
      </c>
      <c r="H212" s="21" t="s">
        <v>148</v>
      </c>
      <c r="I212" s="21"/>
      <c r="J212" s="21"/>
      <c r="K212" s="21"/>
      <c r="L212" s="21"/>
      <c r="M212" s="28" t="s">
        <v>517</v>
      </c>
      <c r="N212" s="40" t="s">
        <v>204</v>
      </c>
      <c r="O212" s="41">
        <v>4.5</v>
      </c>
      <c r="P212" s="37" t="s">
        <v>54</v>
      </c>
      <c r="Q212" s="41">
        <v>992</v>
      </c>
      <c r="R212" s="41">
        <v>0</v>
      </c>
      <c r="S212" s="41">
        <v>0</v>
      </c>
      <c r="T212" s="54">
        <f t="shared" si="108"/>
        <v>992</v>
      </c>
      <c r="U212" s="36">
        <v>1</v>
      </c>
      <c r="V212" s="9">
        <v>12</v>
      </c>
      <c r="W212" s="11" t="str">
        <f t="shared" si="109"/>
        <v>0,0000</v>
      </c>
      <c r="X212" s="12">
        <f t="shared" si="117"/>
        <v>0</v>
      </c>
      <c r="Y212" s="52">
        <v>3.8</v>
      </c>
      <c r="Z212" s="12">
        <f t="shared" si="99"/>
        <v>45.599999999999994</v>
      </c>
      <c r="AA212" s="52">
        <v>0.08</v>
      </c>
      <c r="AB212" s="12">
        <f t="shared" si="118"/>
        <v>4.32</v>
      </c>
      <c r="AC212" s="52">
        <v>4.6100000000000003</v>
      </c>
      <c r="AD212" s="12">
        <f t="shared" si="100"/>
        <v>248.94000000000003</v>
      </c>
      <c r="AE212" s="52">
        <v>0</v>
      </c>
      <c r="AF212" s="12">
        <f t="shared" si="101"/>
        <v>0</v>
      </c>
      <c r="AG212" s="53">
        <f t="shared" si="102"/>
        <v>1.58E-3</v>
      </c>
      <c r="AH212" s="12">
        <f t="shared" si="103"/>
        <v>1.5673600000000001</v>
      </c>
      <c r="AI212" s="53">
        <v>1.2999999999999999E-2</v>
      </c>
      <c r="AJ212" s="12">
        <f t="shared" si="104"/>
        <v>12.895999999999999</v>
      </c>
      <c r="AK212" s="53">
        <v>0.25090000000000001</v>
      </c>
      <c r="AL212" s="12">
        <f t="shared" si="105"/>
        <v>248.89280000000002</v>
      </c>
      <c r="AM212" s="13"/>
      <c r="AN212" s="12">
        <f t="shared" si="95"/>
        <v>0</v>
      </c>
      <c r="AO212" s="13"/>
      <c r="AP212" s="12">
        <f t="shared" si="106"/>
        <v>0</v>
      </c>
      <c r="AQ212" s="15">
        <f t="shared" si="110"/>
        <v>0</v>
      </c>
      <c r="AR212" s="15">
        <f t="shared" si="111"/>
        <v>0</v>
      </c>
      <c r="AS212" s="15">
        <f t="shared" si="112"/>
        <v>0</v>
      </c>
      <c r="AT212" s="15">
        <f t="shared" si="113"/>
        <v>562.21616000000017</v>
      </c>
      <c r="AU212" s="15">
        <f t="shared" si="114"/>
        <v>129.30971680000005</v>
      </c>
      <c r="AV212" s="15">
        <f t="shared" si="115"/>
        <v>691.52587680000022</v>
      </c>
      <c r="AW212" s="15">
        <f t="shared" si="116"/>
        <v>562.21616000000017</v>
      </c>
      <c r="AX212" s="15">
        <f t="shared" si="116"/>
        <v>129.30971680000005</v>
      </c>
      <c r="AY212" s="15">
        <f t="shared" si="116"/>
        <v>691.52587680000022</v>
      </c>
      <c r="AZ212" s="83">
        <v>41</v>
      </c>
      <c r="BA212" s="86">
        <f>SUM(AW212:AW228)</f>
        <v>158872.03737999999</v>
      </c>
      <c r="BB212" s="86">
        <f>BA212*0.23</f>
        <v>36540.568597400001</v>
      </c>
      <c r="BC212" s="86">
        <f>SUM(BA212:BB228)</f>
        <v>195412.6059774</v>
      </c>
    </row>
    <row r="213" spans="1:55" s="2" customFormat="1" ht="12.75" customHeight="1" x14ac:dyDescent="0.25">
      <c r="A213" s="20">
        <f t="shared" si="107"/>
        <v>206</v>
      </c>
      <c r="B213" s="84"/>
      <c r="C213" s="20">
        <f t="shared" ref="C213:C228" si="119">C212+1</f>
        <v>2</v>
      </c>
      <c r="D213" s="21" t="s">
        <v>88</v>
      </c>
      <c r="E213" s="21" t="s">
        <v>45</v>
      </c>
      <c r="F213" s="21" t="s">
        <v>17</v>
      </c>
      <c r="G213" s="21" t="s">
        <v>147</v>
      </c>
      <c r="H213" s="21" t="s">
        <v>148</v>
      </c>
      <c r="I213" s="21"/>
      <c r="J213" s="21"/>
      <c r="K213" s="21"/>
      <c r="L213" s="21"/>
      <c r="M213" s="28" t="s">
        <v>518</v>
      </c>
      <c r="N213" s="40" t="s">
        <v>205</v>
      </c>
      <c r="O213" s="41">
        <v>2.5</v>
      </c>
      <c r="P213" s="37" t="s">
        <v>54</v>
      </c>
      <c r="Q213" s="41">
        <v>982</v>
      </c>
      <c r="R213" s="41">
        <v>0</v>
      </c>
      <c r="S213" s="41">
        <v>0</v>
      </c>
      <c r="T213" s="54">
        <f t="shared" si="108"/>
        <v>982</v>
      </c>
      <c r="U213" s="36">
        <v>1</v>
      </c>
      <c r="V213" s="9">
        <v>12</v>
      </c>
      <c r="W213" s="11" t="str">
        <f t="shared" si="109"/>
        <v>0,0000</v>
      </c>
      <c r="X213" s="12">
        <f t="shared" si="117"/>
        <v>0</v>
      </c>
      <c r="Y213" s="52">
        <v>3.8</v>
      </c>
      <c r="Z213" s="12">
        <f t="shared" si="99"/>
        <v>45.599999999999994</v>
      </c>
      <c r="AA213" s="52">
        <v>0.08</v>
      </c>
      <c r="AB213" s="12">
        <f t="shared" si="118"/>
        <v>2.4</v>
      </c>
      <c r="AC213" s="52">
        <v>4.6100000000000003</v>
      </c>
      <c r="AD213" s="12">
        <f t="shared" si="100"/>
        <v>138.30000000000001</v>
      </c>
      <c r="AE213" s="52">
        <v>0</v>
      </c>
      <c r="AF213" s="12">
        <f t="shared" si="101"/>
        <v>0</v>
      </c>
      <c r="AG213" s="53">
        <f t="shared" si="102"/>
        <v>1.58E-3</v>
      </c>
      <c r="AH213" s="12">
        <f t="shared" si="103"/>
        <v>1.5515600000000001</v>
      </c>
      <c r="AI213" s="53">
        <v>1.2999999999999999E-2</v>
      </c>
      <c r="AJ213" s="12">
        <f t="shared" si="104"/>
        <v>12.766</v>
      </c>
      <c r="AK213" s="53">
        <v>0.25090000000000001</v>
      </c>
      <c r="AL213" s="12">
        <f t="shared" si="105"/>
        <v>246.38380000000001</v>
      </c>
      <c r="AM213" s="13"/>
      <c r="AN213" s="12">
        <f t="shared" si="95"/>
        <v>0</v>
      </c>
      <c r="AO213" s="13"/>
      <c r="AP213" s="12">
        <f t="shared" si="106"/>
        <v>0</v>
      </c>
      <c r="AQ213" s="15">
        <f t="shared" si="110"/>
        <v>0</v>
      </c>
      <c r="AR213" s="15">
        <f t="shared" si="111"/>
        <v>0</v>
      </c>
      <c r="AS213" s="15">
        <f t="shared" si="112"/>
        <v>0</v>
      </c>
      <c r="AT213" s="15">
        <f t="shared" si="113"/>
        <v>447.00135999999998</v>
      </c>
      <c r="AU213" s="15">
        <f t="shared" si="114"/>
        <v>102.81031280000001</v>
      </c>
      <c r="AV213" s="15">
        <f t="shared" si="115"/>
        <v>549.8116728</v>
      </c>
      <c r="AW213" s="15">
        <f t="shared" si="116"/>
        <v>447.00135999999998</v>
      </c>
      <c r="AX213" s="15">
        <f t="shared" si="116"/>
        <v>102.81031280000001</v>
      </c>
      <c r="AY213" s="15">
        <f t="shared" si="116"/>
        <v>549.8116728</v>
      </c>
      <c r="AZ213" s="84"/>
      <c r="BA213" s="84"/>
      <c r="BB213" s="84"/>
      <c r="BC213" s="84"/>
    </row>
    <row r="214" spans="1:55" s="2" customFormat="1" ht="12.75" customHeight="1" x14ac:dyDescent="0.25">
      <c r="A214" s="20">
        <f t="shared" si="107"/>
        <v>207</v>
      </c>
      <c r="B214" s="84"/>
      <c r="C214" s="20">
        <f t="shared" si="119"/>
        <v>3</v>
      </c>
      <c r="D214" s="21" t="s">
        <v>88</v>
      </c>
      <c r="E214" s="21" t="s">
        <v>45</v>
      </c>
      <c r="F214" s="21" t="s">
        <v>17</v>
      </c>
      <c r="G214" s="21" t="s">
        <v>147</v>
      </c>
      <c r="H214" s="21" t="s">
        <v>148</v>
      </c>
      <c r="I214" s="21"/>
      <c r="J214" s="21"/>
      <c r="K214" s="21"/>
      <c r="L214" s="21"/>
      <c r="M214" s="28" t="s">
        <v>519</v>
      </c>
      <c r="N214" s="40" t="s">
        <v>206</v>
      </c>
      <c r="O214" s="41">
        <v>4.5</v>
      </c>
      <c r="P214" s="37" t="s">
        <v>54</v>
      </c>
      <c r="Q214" s="41">
        <v>1940</v>
      </c>
      <c r="R214" s="41">
        <v>0</v>
      </c>
      <c r="S214" s="41">
        <v>0</v>
      </c>
      <c r="T214" s="54">
        <f t="shared" si="108"/>
        <v>1940</v>
      </c>
      <c r="U214" s="36">
        <v>1</v>
      </c>
      <c r="V214" s="9">
        <v>12</v>
      </c>
      <c r="W214" s="11" t="str">
        <f t="shared" si="109"/>
        <v>0,0000</v>
      </c>
      <c r="X214" s="12">
        <f t="shared" si="117"/>
        <v>0</v>
      </c>
      <c r="Y214" s="52">
        <v>3.8</v>
      </c>
      <c r="Z214" s="12">
        <f t="shared" si="99"/>
        <v>45.599999999999994</v>
      </c>
      <c r="AA214" s="52">
        <v>0.08</v>
      </c>
      <c r="AB214" s="12">
        <f t="shared" si="118"/>
        <v>4.32</v>
      </c>
      <c r="AC214" s="52">
        <v>4.6100000000000003</v>
      </c>
      <c r="AD214" s="12">
        <f t="shared" si="100"/>
        <v>248.94000000000003</v>
      </c>
      <c r="AE214" s="52">
        <v>0</v>
      </c>
      <c r="AF214" s="12">
        <f t="shared" si="101"/>
        <v>0</v>
      </c>
      <c r="AG214" s="53">
        <f t="shared" si="102"/>
        <v>1.58E-3</v>
      </c>
      <c r="AH214" s="12">
        <f t="shared" si="103"/>
        <v>3.0651999999999999</v>
      </c>
      <c r="AI214" s="53">
        <v>1.2999999999999999E-2</v>
      </c>
      <c r="AJ214" s="12">
        <f t="shared" si="104"/>
        <v>25.22</v>
      </c>
      <c r="AK214" s="53">
        <v>0.25090000000000001</v>
      </c>
      <c r="AL214" s="12">
        <f t="shared" si="105"/>
        <v>486.74600000000004</v>
      </c>
      <c r="AM214" s="13"/>
      <c r="AN214" s="12">
        <f t="shared" si="95"/>
        <v>0</v>
      </c>
      <c r="AO214" s="13"/>
      <c r="AP214" s="12">
        <f t="shared" si="106"/>
        <v>0</v>
      </c>
      <c r="AQ214" s="15">
        <f t="shared" si="110"/>
        <v>0</v>
      </c>
      <c r="AR214" s="15">
        <f t="shared" si="111"/>
        <v>0</v>
      </c>
      <c r="AS214" s="15">
        <f t="shared" si="112"/>
        <v>0</v>
      </c>
      <c r="AT214" s="15">
        <f t="shared" si="113"/>
        <v>813.89120000000014</v>
      </c>
      <c r="AU214" s="15">
        <f t="shared" si="114"/>
        <v>187.19497600000005</v>
      </c>
      <c r="AV214" s="15">
        <f t="shared" si="115"/>
        <v>1001.0861760000003</v>
      </c>
      <c r="AW214" s="15">
        <f t="shared" si="116"/>
        <v>813.89120000000014</v>
      </c>
      <c r="AX214" s="15">
        <f t="shared" si="116"/>
        <v>187.19497600000005</v>
      </c>
      <c r="AY214" s="15">
        <f t="shared" si="116"/>
        <v>1001.0861760000003</v>
      </c>
      <c r="AZ214" s="84"/>
      <c r="BA214" s="84"/>
      <c r="BB214" s="84"/>
      <c r="BC214" s="84"/>
    </row>
    <row r="215" spans="1:55" s="2" customFormat="1" ht="12.75" customHeight="1" x14ac:dyDescent="0.25">
      <c r="A215" s="20">
        <f t="shared" si="107"/>
        <v>208</v>
      </c>
      <c r="B215" s="84"/>
      <c r="C215" s="20">
        <f t="shared" si="119"/>
        <v>4</v>
      </c>
      <c r="D215" s="21" t="s">
        <v>88</v>
      </c>
      <c r="E215" s="21" t="s">
        <v>45</v>
      </c>
      <c r="F215" s="21" t="s">
        <v>17</v>
      </c>
      <c r="G215" s="21" t="s">
        <v>147</v>
      </c>
      <c r="H215" s="21" t="s">
        <v>148</v>
      </c>
      <c r="I215" s="21"/>
      <c r="J215" s="21"/>
      <c r="K215" s="21"/>
      <c r="L215" s="21"/>
      <c r="M215" s="28" t="s">
        <v>520</v>
      </c>
      <c r="N215" s="40" t="s">
        <v>207</v>
      </c>
      <c r="O215" s="41">
        <v>6</v>
      </c>
      <c r="P215" s="37" t="s">
        <v>54</v>
      </c>
      <c r="Q215" s="41">
        <v>720</v>
      </c>
      <c r="R215" s="41">
        <v>0</v>
      </c>
      <c r="S215" s="41">
        <v>0</v>
      </c>
      <c r="T215" s="54">
        <f t="shared" si="108"/>
        <v>720</v>
      </c>
      <c r="U215" s="36">
        <v>1</v>
      </c>
      <c r="V215" s="9">
        <v>12</v>
      </c>
      <c r="W215" s="11" t="str">
        <f t="shared" si="109"/>
        <v>0,0000</v>
      </c>
      <c r="X215" s="12">
        <f t="shared" si="117"/>
        <v>0</v>
      </c>
      <c r="Y215" s="52">
        <v>3.8</v>
      </c>
      <c r="Z215" s="12">
        <f t="shared" si="99"/>
        <v>45.599999999999994</v>
      </c>
      <c r="AA215" s="52">
        <v>0.08</v>
      </c>
      <c r="AB215" s="12">
        <f t="shared" si="118"/>
        <v>5.76</v>
      </c>
      <c r="AC215" s="52">
        <v>4.6100000000000003</v>
      </c>
      <c r="AD215" s="12">
        <f t="shared" si="100"/>
        <v>331.92000000000007</v>
      </c>
      <c r="AE215" s="52">
        <v>0</v>
      </c>
      <c r="AF215" s="12">
        <f t="shared" si="101"/>
        <v>0</v>
      </c>
      <c r="AG215" s="53">
        <f t="shared" si="102"/>
        <v>1.58E-3</v>
      </c>
      <c r="AH215" s="12">
        <f t="shared" si="103"/>
        <v>1.1375999999999999</v>
      </c>
      <c r="AI215" s="53">
        <v>1.2999999999999999E-2</v>
      </c>
      <c r="AJ215" s="12">
        <f t="shared" si="104"/>
        <v>9.36</v>
      </c>
      <c r="AK215" s="53">
        <v>0.25090000000000001</v>
      </c>
      <c r="AL215" s="12">
        <f t="shared" si="105"/>
        <v>180.648</v>
      </c>
      <c r="AM215" s="13"/>
      <c r="AN215" s="12">
        <f t="shared" si="95"/>
        <v>0</v>
      </c>
      <c r="AO215" s="13"/>
      <c r="AP215" s="12">
        <f t="shared" si="106"/>
        <v>0</v>
      </c>
      <c r="AQ215" s="15">
        <f t="shared" si="110"/>
        <v>0</v>
      </c>
      <c r="AR215" s="15">
        <f t="shared" si="111"/>
        <v>0</v>
      </c>
      <c r="AS215" s="15">
        <f t="shared" si="112"/>
        <v>0</v>
      </c>
      <c r="AT215" s="15">
        <f t="shared" si="113"/>
        <v>574.42560000000003</v>
      </c>
      <c r="AU215" s="15">
        <f t="shared" si="114"/>
        <v>132.11788800000002</v>
      </c>
      <c r="AV215" s="15">
        <f t="shared" si="115"/>
        <v>706.54348800000002</v>
      </c>
      <c r="AW215" s="15">
        <f t="shared" si="116"/>
        <v>574.42560000000003</v>
      </c>
      <c r="AX215" s="15">
        <f t="shared" si="116"/>
        <v>132.11788800000002</v>
      </c>
      <c r="AY215" s="15">
        <f t="shared" si="116"/>
        <v>706.54348800000002</v>
      </c>
      <c r="AZ215" s="84"/>
      <c r="BA215" s="84"/>
      <c r="BB215" s="84"/>
      <c r="BC215" s="84"/>
    </row>
    <row r="216" spans="1:55" s="2" customFormat="1" ht="12.75" customHeight="1" x14ac:dyDescent="0.25">
      <c r="A216" s="20">
        <f t="shared" si="107"/>
        <v>209</v>
      </c>
      <c r="B216" s="84"/>
      <c r="C216" s="20">
        <f t="shared" si="119"/>
        <v>5</v>
      </c>
      <c r="D216" s="21" t="s">
        <v>88</v>
      </c>
      <c r="E216" s="21" t="s">
        <v>45</v>
      </c>
      <c r="F216" s="21" t="s">
        <v>17</v>
      </c>
      <c r="G216" s="21" t="s">
        <v>147</v>
      </c>
      <c r="H216" s="21" t="s">
        <v>148</v>
      </c>
      <c r="I216" s="21"/>
      <c r="J216" s="21"/>
      <c r="K216" s="21"/>
      <c r="L216" s="21"/>
      <c r="M216" s="28" t="s">
        <v>521</v>
      </c>
      <c r="N216" s="40" t="s">
        <v>208</v>
      </c>
      <c r="O216" s="41">
        <v>11</v>
      </c>
      <c r="P216" s="37" t="s">
        <v>54</v>
      </c>
      <c r="Q216" s="41">
        <v>260</v>
      </c>
      <c r="R216" s="41">
        <v>0</v>
      </c>
      <c r="S216" s="41">
        <v>0</v>
      </c>
      <c r="T216" s="54">
        <f t="shared" si="108"/>
        <v>260</v>
      </c>
      <c r="U216" s="36">
        <v>1</v>
      </c>
      <c r="V216" s="9">
        <v>12</v>
      </c>
      <c r="W216" s="11" t="str">
        <f t="shared" si="109"/>
        <v>0,0000</v>
      </c>
      <c r="X216" s="12">
        <f t="shared" si="117"/>
        <v>0</v>
      </c>
      <c r="Y216" s="52">
        <v>3.8</v>
      </c>
      <c r="Z216" s="12">
        <f t="shared" si="99"/>
        <v>45.599999999999994</v>
      </c>
      <c r="AA216" s="52">
        <v>0.08</v>
      </c>
      <c r="AB216" s="12">
        <f t="shared" si="118"/>
        <v>10.559999999999999</v>
      </c>
      <c r="AC216" s="52">
        <v>4.6100000000000003</v>
      </c>
      <c r="AD216" s="12">
        <f t="shared" si="100"/>
        <v>608.5200000000001</v>
      </c>
      <c r="AE216" s="52">
        <v>0</v>
      </c>
      <c r="AF216" s="12">
        <f t="shared" si="101"/>
        <v>0</v>
      </c>
      <c r="AG216" s="53">
        <f t="shared" si="102"/>
        <v>1.58E-3</v>
      </c>
      <c r="AH216" s="12">
        <f t="shared" si="103"/>
        <v>0.4108</v>
      </c>
      <c r="AI216" s="53">
        <v>1.2999999999999999E-2</v>
      </c>
      <c r="AJ216" s="12">
        <f t="shared" si="104"/>
        <v>3.38</v>
      </c>
      <c r="AK216" s="53">
        <v>0.25090000000000001</v>
      </c>
      <c r="AL216" s="12">
        <f t="shared" si="105"/>
        <v>65.234000000000009</v>
      </c>
      <c r="AM216" s="13"/>
      <c r="AN216" s="12">
        <f t="shared" si="95"/>
        <v>0</v>
      </c>
      <c r="AO216" s="13"/>
      <c r="AP216" s="12">
        <f t="shared" si="106"/>
        <v>0</v>
      </c>
      <c r="AQ216" s="15">
        <f t="shared" si="110"/>
        <v>0</v>
      </c>
      <c r="AR216" s="15">
        <f t="shared" si="111"/>
        <v>0</v>
      </c>
      <c r="AS216" s="15">
        <f t="shared" si="112"/>
        <v>0</v>
      </c>
      <c r="AT216" s="15">
        <f t="shared" si="113"/>
        <v>733.70480000000009</v>
      </c>
      <c r="AU216" s="15">
        <f t="shared" si="114"/>
        <v>168.75210400000003</v>
      </c>
      <c r="AV216" s="15">
        <f t="shared" si="115"/>
        <v>902.45690400000012</v>
      </c>
      <c r="AW216" s="15">
        <f t="shared" si="116"/>
        <v>733.70480000000009</v>
      </c>
      <c r="AX216" s="15">
        <f t="shared" si="116"/>
        <v>168.75210400000003</v>
      </c>
      <c r="AY216" s="15">
        <f t="shared" si="116"/>
        <v>902.45690400000012</v>
      </c>
      <c r="AZ216" s="84"/>
      <c r="BA216" s="84"/>
      <c r="BB216" s="84"/>
      <c r="BC216" s="84"/>
    </row>
    <row r="217" spans="1:55" s="2" customFormat="1" ht="12.75" customHeight="1" x14ac:dyDescent="0.25">
      <c r="A217" s="20">
        <f t="shared" si="107"/>
        <v>210</v>
      </c>
      <c r="B217" s="84"/>
      <c r="C217" s="20">
        <f t="shared" si="119"/>
        <v>6</v>
      </c>
      <c r="D217" s="21" t="s">
        <v>88</v>
      </c>
      <c r="E217" s="21" t="s">
        <v>45</v>
      </c>
      <c r="F217" s="21" t="s">
        <v>17</v>
      </c>
      <c r="G217" s="21" t="s">
        <v>147</v>
      </c>
      <c r="H217" s="21" t="s">
        <v>148</v>
      </c>
      <c r="I217" s="21"/>
      <c r="J217" s="21"/>
      <c r="K217" s="21"/>
      <c r="L217" s="21"/>
      <c r="M217" s="28" t="s">
        <v>522</v>
      </c>
      <c r="N217" s="40" t="s">
        <v>200</v>
      </c>
      <c r="O217" s="41">
        <v>16</v>
      </c>
      <c r="P217" s="37" t="s">
        <v>52</v>
      </c>
      <c r="Q217" s="41">
        <v>1298</v>
      </c>
      <c r="R217" s="41">
        <v>2990</v>
      </c>
      <c r="S217" s="41">
        <v>0</v>
      </c>
      <c r="T217" s="54">
        <f t="shared" si="108"/>
        <v>4288</v>
      </c>
      <c r="U217" s="36">
        <v>1</v>
      </c>
      <c r="V217" s="9">
        <v>12</v>
      </c>
      <c r="W217" s="11" t="str">
        <f t="shared" si="109"/>
        <v>0,0000</v>
      </c>
      <c r="X217" s="12">
        <f t="shared" si="117"/>
        <v>0</v>
      </c>
      <c r="Y217" s="52">
        <v>3.8</v>
      </c>
      <c r="Z217" s="12">
        <f t="shared" si="99"/>
        <v>45.599999999999994</v>
      </c>
      <c r="AA217" s="52">
        <v>0.08</v>
      </c>
      <c r="AB217" s="12">
        <f t="shared" si="118"/>
        <v>15.36</v>
      </c>
      <c r="AC217" s="52">
        <v>4.6100000000000003</v>
      </c>
      <c r="AD217" s="12">
        <f t="shared" si="100"/>
        <v>885.12000000000012</v>
      </c>
      <c r="AE217" s="52">
        <v>0</v>
      </c>
      <c r="AF217" s="12">
        <f t="shared" si="101"/>
        <v>0</v>
      </c>
      <c r="AG217" s="53">
        <f t="shared" si="102"/>
        <v>1.58E-3</v>
      </c>
      <c r="AH217" s="12">
        <f t="shared" si="103"/>
        <v>6.7750399999999997</v>
      </c>
      <c r="AI217" s="53">
        <v>1.2999999999999999E-2</v>
      </c>
      <c r="AJ217" s="12">
        <f t="shared" si="104"/>
        <v>55.744</v>
      </c>
      <c r="AK217" s="53">
        <v>0.31380000000000002</v>
      </c>
      <c r="AL217" s="12">
        <f t="shared" si="105"/>
        <v>407.31240000000003</v>
      </c>
      <c r="AM217" s="53">
        <v>9.6600000000000005E-2</v>
      </c>
      <c r="AN217" s="12">
        <f t="shared" si="95"/>
        <v>288.834</v>
      </c>
      <c r="AO217" s="13"/>
      <c r="AP217" s="12">
        <f t="shared" si="106"/>
        <v>0</v>
      </c>
      <c r="AQ217" s="15">
        <f t="shared" si="110"/>
        <v>0</v>
      </c>
      <c r="AR217" s="15">
        <f t="shared" si="111"/>
        <v>0</v>
      </c>
      <c r="AS217" s="15">
        <f t="shared" si="112"/>
        <v>0</v>
      </c>
      <c r="AT217" s="15">
        <f t="shared" si="113"/>
        <v>1704.7454399999999</v>
      </c>
      <c r="AU217" s="15">
        <f t="shared" si="114"/>
        <v>392.09145119999999</v>
      </c>
      <c r="AV217" s="15">
        <f t="shared" si="115"/>
        <v>2096.8368912000001</v>
      </c>
      <c r="AW217" s="15">
        <f t="shared" si="116"/>
        <v>1704.7454399999999</v>
      </c>
      <c r="AX217" s="15">
        <f t="shared" si="116"/>
        <v>392.09145119999999</v>
      </c>
      <c r="AY217" s="15">
        <f t="shared" si="116"/>
        <v>2096.8368912000001</v>
      </c>
      <c r="AZ217" s="84"/>
      <c r="BA217" s="84"/>
      <c r="BB217" s="84"/>
      <c r="BC217" s="84"/>
    </row>
    <row r="218" spans="1:55" s="2" customFormat="1" ht="12.75" customHeight="1" x14ac:dyDescent="0.25">
      <c r="A218" s="20">
        <f t="shared" si="107"/>
        <v>211</v>
      </c>
      <c r="B218" s="84"/>
      <c r="C218" s="20">
        <f t="shared" si="119"/>
        <v>7</v>
      </c>
      <c r="D218" s="21" t="s">
        <v>88</v>
      </c>
      <c r="E218" s="21" t="s">
        <v>45</v>
      </c>
      <c r="F218" s="21" t="s">
        <v>17</v>
      </c>
      <c r="G218" s="21" t="s">
        <v>147</v>
      </c>
      <c r="H218" s="21" t="s">
        <v>148</v>
      </c>
      <c r="I218" s="21"/>
      <c r="J218" s="21"/>
      <c r="K218" s="21"/>
      <c r="L218" s="21"/>
      <c r="M218" s="28" t="s">
        <v>523</v>
      </c>
      <c r="N218" s="40" t="s">
        <v>201</v>
      </c>
      <c r="O218" s="41">
        <v>16</v>
      </c>
      <c r="P218" s="37" t="s">
        <v>52</v>
      </c>
      <c r="Q218" s="41">
        <v>1868</v>
      </c>
      <c r="R218" s="41">
        <v>4115</v>
      </c>
      <c r="S218" s="41">
        <v>0</v>
      </c>
      <c r="T218" s="54">
        <f t="shared" si="108"/>
        <v>5983</v>
      </c>
      <c r="U218" s="36">
        <v>1</v>
      </c>
      <c r="V218" s="9">
        <v>12</v>
      </c>
      <c r="W218" s="11" t="str">
        <f t="shared" si="109"/>
        <v>0,0000</v>
      </c>
      <c r="X218" s="12">
        <f t="shared" si="117"/>
        <v>0</v>
      </c>
      <c r="Y218" s="52">
        <v>3.8</v>
      </c>
      <c r="Z218" s="12">
        <f t="shared" si="99"/>
        <v>45.599999999999994</v>
      </c>
      <c r="AA218" s="52">
        <v>0.08</v>
      </c>
      <c r="AB218" s="12">
        <f t="shared" si="118"/>
        <v>15.36</v>
      </c>
      <c r="AC218" s="52">
        <v>4.6100000000000003</v>
      </c>
      <c r="AD218" s="12">
        <f t="shared" si="100"/>
        <v>885.12000000000012</v>
      </c>
      <c r="AE218" s="52">
        <v>0</v>
      </c>
      <c r="AF218" s="12">
        <f t="shared" si="101"/>
        <v>0</v>
      </c>
      <c r="AG218" s="53">
        <f t="shared" si="102"/>
        <v>1.58E-3</v>
      </c>
      <c r="AH218" s="12">
        <f t="shared" si="103"/>
        <v>9.4531399999999994</v>
      </c>
      <c r="AI218" s="53">
        <v>1.2999999999999999E-2</v>
      </c>
      <c r="AJ218" s="12">
        <f t="shared" si="104"/>
        <v>77.778999999999996</v>
      </c>
      <c r="AK218" s="53">
        <v>0.31380000000000002</v>
      </c>
      <c r="AL218" s="12">
        <f t="shared" si="105"/>
        <v>586.17840000000001</v>
      </c>
      <c r="AM218" s="53">
        <v>9.6600000000000005E-2</v>
      </c>
      <c r="AN218" s="12">
        <f t="shared" si="95"/>
        <v>397.50900000000001</v>
      </c>
      <c r="AO218" s="13"/>
      <c r="AP218" s="12">
        <f t="shared" si="106"/>
        <v>0</v>
      </c>
      <c r="AQ218" s="15">
        <f t="shared" si="110"/>
        <v>0</v>
      </c>
      <c r="AR218" s="15">
        <f t="shared" si="111"/>
        <v>0</v>
      </c>
      <c r="AS218" s="15">
        <f t="shared" si="112"/>
        <v>0</v>
      </c>
      <c r="AT218" s="15">
        <f t="shared" si="113"/>
        <v>2016.99954</v>
      </c>
      <c r="AU218" s="15">
        <f t="shared" si="114"/>
        <v>463.90989420000005</v>
      </c>
      <c r="AV218" s="15">
        <f t="shared" si="115"/>
        <v>2480.9094341999999</v>
      </c>
      <c r="AW218" s="15">
        <f t="shared" si="116"/>
        <v>2016.99954</v>
      </c>
      <c r="AX218" s="15">
        <f t="shared" si="116"/>
        <v>463.90989420000005</v>
      </c>
      <c r="AY218" s="15">
        <f t="shared" si="116"/>
        <v>2480.9094341999999</v>
      </c>
      <c r="AZ218" s="84"/>
      <c r="BA218" s="84"/>
      <c r="BB218" s="84"/>
      <c r="BC218" s="84"/>
    </row>
    <row r="219" spans="1:55" s="2" customFormat="1" ht="12.75" customHeight="1" x14ac:dyDescent="0.25">
      <c r="A219" s="20">
        <f t="shared" si="107"/>
        <v>212</v>
      </c>
      <c r="B219" s="84"/>
      <c r="C219" s="20">
        <f t="shared" si="119"/>
        <v>8</v>
      </c>
      <c r="D219" s="21" t="s">
        <v>88</v>
      </c>
      <c r="E219" s="21" t="s">
        <v>45</v>
      </c>
      <c r="F219" s="21" t="s">
        <v>17</v>
      </c>
      <c r="G219" s="21" t="s">
        <v>147</v>
      </c>
      <c r="H219" s="21" t="s">
        <v>148</v>
      </c>
      <c r="I219" s="21"/>
      <c r="J219" s="21"/>
      <c r="K219" s="21"/>
      <c r="L219" s="21"/>
      <c r="M219" s="28" t="s">
        <v>524</v>
      </c>
      <c r="N219" s="40" t="s">
        <v>203</v>
      </c>
      <c r="O219" s="41">
        <v>12.5</v>
      </c>
      <c r="P219" s="37" t="s">
        <v>52</v>
      </c>
      <c r="Q219" s="41">
        <v>6466</v>
      </c>
      <c r="R219" s="41">
        <v>18975</v>
      </c>
      <c r="S219" s="41">
        <v>0</v>
      </c>
      <c r="T219" s="54">
        <f t="shared" si="108"/>
        <v>25441</v>
      </c>
      <c r="U219" s="36">
        <v>1</v>
      </c>
      <c r="V219" s="9">
        <v>12</v>
      </c>
      <c r="W219" s="11" t="str">
        <f t="shared" si="109"/>
        <v>0,0000</v>
      </c>
      <c r="X219" s="12">
        <f t="shared" si="117"/>
        <v>0</v>
      </c>
      <c r="Y219" s="52">
        <v>3.8</v>
      </c>
      <c r="Z219" s="12">
        <f t="shared" si="99"/>
        <v>45.599999999999994</v>
      </c>
      <c r="AA219" s="52">
        <v>0.08</v>
      </c>
      <c r="AB219" s="12">
        <f t="shared" si="118"/>
        <v>12</v>
      </c>
      <c r="AC219" s="52">
        <v>4.6100000000000003</v>
      </c>
      <c r="AD219" s="12">
        <f t="shared" si="100"/>
        <v>691.50000000000011</v>
      </c>
      <c r="AE219" s="52">
        <v>0</v>
      </c>
      <c r="AF219" s="12">
        <f t="shared" si="101"/>
        <v>0</v>
      </c>
      <c r="AG219" s="53">
        <f t="shared" si="102"/>
        <v>1.58E-3</v>
      </c>
      <c r="AH219" s="12">
        <f t="shared" si="103"/>
        <v>40.196780000000004</v>
      </c>
      <c r="AI219" s="53">
        <v>1.2999999999999999E-2</v>
      </c>
      <c r="AJ219" s="12">
        <f t="shared" si="104"/>
        <v>330.733</v>
      </c>
      <c r="AK219" s="53">
        <v>0.31380000000000002</v>
      </c>
      <c r="AL219" s="12">
        <f t="shared" si="105"/>
        <v>2029.0308000000002</v>
      </c>
      <c r="AM219" s="53">
        <v>9.6600000000000005E-2</v>
      </c>
      <c r="AN219" s="12">
        <f t="shared" si="95"/>
        <v>1832.9850000000001</v>
      </c>
      <c r="AO219" s="13"/>
      <c r="AP219" s="12">
        <f t="shared" si="106"/>
        <v>0</v>
      </c>
      <c r="AQ219" s="15">
        <f t="shared" si="110"/>
        <v>0</v>
      </c>
      <c r="AR219" s="15">
        <f t="shared" si="111"/>
        <v>0</v>
      </c>
      <c r="AS219" s="15">
        <f t="shared" si="112"/>
        <v>0</v>
      </c>
      <c r="AT219" s="15">
        <f t="shared" si="113"/>
        <v>4982.0455800000009</v>
      </c>
      <c r="AU219" s="15">
        <f t="shared" si="114"/>
        <v>1145.8704834000002</v>
      </c>
      <c r="AV219" s="15">
        <f t="shared" si="115"/>
        <v>6127.9160634000009</v>
      </c>
      <c r="AW219" s="15">
        <f t="shared" si="116"/>
        <v>4982.0455800000009</v>
      </c>
      <c r="AX219" s="15">
        <f t="shared" si="116"/>
        <v>1145.8704834000002</v>
      </c>
      <c r="AY219" s="15">
        <f t="shared" si="116"/>
        <v>6127.9160634000009</v>
      </c>
      <c r="AZ219" s="84"/>
      <c r="BA219" s="84"/>
      <c r="BB219" s="84"/>
      <c r="BC219" s="84"/>
    </row>
    <row r="220" spans="1:55" s="2" customFormat="1" ht="12.75" customHeight="1" x14ac:dyDescent="0.25">
      <c r="A220" s="20">
        <f t="shared" si="107"/>
        <v>213</v>
      </c>
      <c r="B220" s="84"/>
      <c r="C220" s="20">
        <f t="shared" si="119"/>
        <v>9</v>
      </c>
      <c r="D220" s="21" t="s">
        <v>88</v>
      </c>
      <c r="E220" s="21" t="s">
        <v>45</v>
      </c>
      <c r="F220" s="21" t="s">
        <v>17</v>
      </c>
      <c r="G220" s="21" t="s">
        <v>147</v>
      </c>
      <c r="H220" s="21" t="s">
        <v>148</v>
      </c>
      <c r="I220" s="21"/>
      <c r="J220" s="21"/>
      <c r="K220" s="21"/>
      <c r="L220" s="21"/>
      <c r="M220" s="28" t="s">
        <v>525</v>
      </c>
      <c r="N220" s="40" t="s">
        <v>210</v>
      </c>
      <c r="O220" s="41">
        <v>21</v>
      </c>
      <c r="P220" s="37" t="s">
        <v>52</v>
      </c>
      <c r="Q220" s="41">
        <v>5009</v>
      </c>
      <c r="R220" s="41">
        <v>15103</v>
      </c>
      <c r="S220" s="41">
        <v>0</v>
      </c>
      <c r="T220" s="54">
        <f t="shared" si="108"/>
        <v>20112</v>
      </c>
      <c r="U220" s="36">
        <v>1</v>
      </c>
      <c r="V220" s="9">
        <v>12</v>
      </c>
      <c r="W220" s="11" t="str">
        <f t="shared" si="109"/>
        <v>0,0000</v>
      </c>
      <c r="X220" s="12">
        <f t="shared" si="117"/>
        <v>0</v>
      </c>
      <c r="Y220" s="52">
        <v>3.8</v>
      </c>
      <c r="Z220" s="12">
        <f t="shared" si="99"/>
        <v>45.599999999999994</v>
      </c>
      <c r="AA220" s="52">
        <v>0.08</v>
      </c>
      <c r="AB220" s="12">
        <f t="shared" si="118"/>
        <v>20.16</v>
      </c>
      <c r="AC220" s="52">
        <v>4.6100000000000003</v>
      </c>
      <c r="AD220" s="12">
        <f t="shared" si="100"/>
        <v>1161.7200000000003</v>
      </c>
      <c r="AE220" s="52">
        <v>0</v>
      </c>
      <c r="AF220" s="12">
        <f t="shared" si="101"/>
        <v>0</v>
      </c>
      <c r="AG220" s="53">
        <f t="shared" si="102"/>
        <v>1.58E-3</v>
      </c>
      <c r="AH220" s="12">
        <f t="shared" si="103"/>
        <v>31.776959999999999</v>
      </c>
      <c r="AI220" s="53">
        <v>1.2999999999999999E-2</v>
      </c>
      <c r="AJ220" s="12">
        <f t="shared" si="104"/>
        <v>261.45599999999996</v>
      </c>
      <c r="AK220" s="53">
        <v>0.31380000000000002</v>
      </c>
      <c r="AL220" s="12">
        <f t="shared" si="105"/>
        <v>1571.8242</v>
      </c>
      <c r="AM220" s="53">
        <v>9.6600000000000005E-2</v>
      </c>
      <c r="AN220" s="12">
        <f t="shared" si="95"/>
        <v>1458.9498000000001</v>
      </c>
      <c r="AO220" s="13"/>
      <c r="AP220" s="12">
        <f t="shared" si="106"/>
        <v>0</v>
      </c>
      <c r="AQ220" s="15">
        <f t="shared" si="110"/>
        <v>0</v>
      </c>
      <c r="AR220" s="15">
        <f t="shared" si="111"/>
        <v>0</v>
      </c>
      <c r="AS220" s="15">
        <f t="shared" si="112"/>
        <v>0</v>
      </c>
      <c r="AT220" s="15">
        <f t="shared" si="113"/>
        <v>4551.4869600000011</v>
      </c>
      <c r="AU220" s="15">
        <f t="shared" si="114"/>
        <v>1046.8420008000003</v>
      </c>
      <c r="AV220" s="15">
        <f t="shared" si="115"/>
        <v>5598.3289608000014</v>
      </c>
      <c r="AW220" s="15">
        <f t="shared" si="116"/>
        <v>4551.4869600000011</v>
      </c>
      <c r="AX220" s="15">
        <f t="shared" si="116"/>
        <v>1046.8420008000003</v>
      </c>
      <c r="AY220" s="15">
        <f t="shared" si="116"/>
        <v>5598.3289608000014</v>
      </c>
      <c r="AZ220" s="84"/>
      <c r="BA220" s="84"/>
      <c r="BB220" s="84"/>
      <c r="BC220" s="84"/>
    </row>
    <row r="221" spans="1:55" s="2" customFormat="1" ht="12.75" customHeight="1" x14ac:dyDescent="0.25">
      <c r="A221" s="20">
        <f t="shared" si="107"/>
        <v>214</v>
      </c>
      <c r="B221" s="84"/>
      <c r="C221" s="20">
        <f t="shared" si="119"/>
        <v>10</v>
      </c>
      <c r="D221" s="21" t="s">
        <v>88</v>
      </c>
      <c r="E221" s="21" t="s">
        <v>45</v>
      </c>
      <c r="F221" s="21" t="s">
        <v>17</v>
      </c>
      <c r="G221" s="21" t="s">
        <v>147</v>
      </c>
      <c r="H221" s="21" t="s">
        <v>148</v>
      </c>
      <c r="I221" s="21"/>
      <c r="J221" s="21"/>
      <c r="K221" s="21"/>
      <c r="L221" s="21"/>
      <c r="M221" s="28" t="s">
        <v>526</v>
      </c>
      <c r="N221" s="40" t="s">
        <v>211</v>
      </c>
      <c r="O221" s="41">
        <v>32</v>
      </c>
      <c r="P221" s="37" t="s">
        <v>52</v>
      </c>
      <c r="Q221" s="41">
        <v>3180</v>
      </c>
      <c r="R221" s="41">
        <v>7791</v>
      </c>
      <c r="S221" s="41">
        <v>0</v>
      </c>
      <c r="T221" s="54">
        <f t="shared" si="108"/>
        <v>10971</v>
      </c>
      <c r="U221" s="36">
        <v>1</v>
      </c>
      <c r="V221" s="9">
        <v>12</v>
      </c>
      <c r="W221" s="11" t="str">
        <f t="shared" si="109"/>
        <v>0,0000</v>
      </c>
      <c r="X221" s="12">
        <f t="shared" si="117"/>
        <v>0</v>
      </c>
      <c r="Y221" s="52">
        <v>3.8</v>
      </c>
      <c r="Z221" s="12">
        <f t="shared" si="99"/>
        <v>45.599999999999994</v>
      </c>
      <c r="AA221" s="52">
        <v>0.08</v>
      </c>
      <c r="AB221" s="12">
        <f t="shared" si="118"/>
        <v>30.72</v>
      </c>
      <c r="AC221" s="52">
        <v>4.6100000000000003</v>
      </c>
      <c r="AD221" s="12">
        <f t="shared" si="100"/>
        <v>1770.2400000000002</v>
      </c>
      <c r="AE221" s="52">
        <v>0</v>
      </c>
      <c r="AF221" s="12">
        <f t="shared" si="101"/>
        <v>0</v>
      </c>
      <c r="AG221" s="53">
        <f t="shared" si="102"/>
        <v>1.58E-3</v>
      </c>
      <c r="AH221" s="12">
        <f t="shared" si="103"/>
        <v>17.33418</v>
      </c>
      <c r="AI221" s="53">
        <v>1.2999999999999999E-2</v>
      </c>
      <c r="AJ221" s="12">
        <f t="shared" si="104"/>
        <v>142.62299999999999</v>
      </c>
      <c r="AK221" s="53">
        <v>0.31380000000000002</v>
      </c>
      <c r="AL221" s="12">
        <f t="shared" si="105"/>
        <v>997.88400000000013</v>
      </c>
      <c r="AM221" s="53">
        <v>9.6600000000000005E-2</v>
      </c>
      <c r="AN221" s="12">
        <f t="shared" si="95"/>
        <v>752.61060000000009</v>
      </c>
      <c r="AO221" s="13"/>
      <c r="AP221" s="12">
        <f t="shared" si="106"/>
        <v>0</v>
      </c>
      <c r="AQ221" s="15">
        <f t="shared" si="110"/>
        <v>0</v>
      </c>
      <c r="AR221" s="15">
        <f t="shared" si="111"/>
        <v>0</v>
      </c>
      <c r="AS221" s="15">
        <f t="shared" si="112"/>
        <v>0</v>
      </c>
      <c r="AT221" s="15">
        <f t="shared" si="113"/>
        <v>3757.0117800000003</v>
      </c>
      <c r="AU221" s="15">
        <f t="shared" si="114"/>
        <v>864.11270940000009</v>
      </c>
      <c r="AV221" s="15">
        <f t="shared" si="115"/>
        <v>4621.1244894000001</v>
      </c>
      <c r="AW221" s="15">
        <f t="shared" si="116"/>
        <v>3757.0117800000003</v>
      </c>
      <c r="AX221" s="15">
        <f t="shared" si="116"/>
        <v>864.11270940000009</v>
      </c>
      <c r="AY221" s="15">
        <f t="shared" si="116"/>
        <v>4621.1244894000001</v>
      </c>
      <c r="AZ221" s="84"/>
      <c r="BA221" s="84"/>
      <c r="BB221" s="84"/>
      <c r="BC221" s="84"/>
    </row>
    <row r="222" spans="1:55" s="2" customFormat="1" ht="12.75" customHeight="1" x14ac:dyDescent="0.25">
      <c r="A222" s="20">
        <f t="shared" si="107"/>
        <v>215</v>
      </c>
      <c r="B222" s="84"/>
      <c r="C222" s="20">
        <f t="shared" si="119"/>
        <v>11</v>
      </c>
      <c r="D222" s="21" t="s">
        <v>88</v>
      </c>
      <c r="E222" s="21" t="s">
        <v>45</v>
      </c>
      <c r="F222" s="21" t="s">
        <v>17</v>
      </c>
      <c r="G222" s="21" t="s">
        <v>147</v>
      </c>
      <c r="H222" s="21" t="s">
        <v>148</v>
      </c>
      <c r="I222" s="21"/>
      <c r="J222" s="21"/>
      <c r="K222" s="21"/>
      <c r="L222" s="21"/>
      <c r="M222" s="28" t="s">
        <v>527</v>
      </c>
      <c r="N222" s="40" t="s">
        <v>212</v>
      </c>
      <c r="O222" s="41">
        <v>11</v>
      </c>
      <c r="P222" s="37" t="s">
        <v>52</v>
      </c>
      <c r="Q222" s="41">
        <v>4574</v>
      </c>
      <c r="R222" s="41">
        <v>14071</v>
      </c>
      <c r="S222" s="41">
        <v>0</v>
      </c>
      <c r="T222" s="54">
        <f t="shared" si="108"/>
        <v>18645</v>
      </c>
      <c r="U222" s="36">
        <v>1</v>
      </c>
      <c r="V222" s="9">
        <v>12</v>
      </c>
      <c r="W222" s="11" t="str">
        <f t="shared" si="109"/>
        <v>0,0000</v>
      </c>
      <c r="X222" s="12">
        <f t="shared" si="117"/>
        <v>0</v>
      </c>
      <c r="Y222" s="52">
        <v>3.8</v>
      </c>
      <c r="Z222" s="12">
        <f t="shared" si="99"/>
        <v>45.599999999999994</v>
      </c>
      <c r="AA222" s="52">
        <v>0.08</v>
      </c>
      <c r="AB222" s="12">
        <f t="shared" si="118"/>
        <v>10.559999999999999</v>
      </c>
      <c r="AC222" s="52">
        <v>4.6100000000000003</v>
      </c>
      <c r="AD222" s="12">
        <f t="shared" si="100"/>
        <v>608.5200000000001</v>
      </c>
      <c r="AE222" s="52">
        <v>0</v>
      </c>
      <c r="AF222" s="12">
        <f t="shared" si="101"/>
        <v>0</v>
      </c>
      <c r="AG222" s="53">
        <f t="shared" si="102"/>
        <v>1.58E-3</v>
      </c>
      <c r="AH222" s="12">
        <f t="shared" si="103"/>
        <v>29.459099999999999</v>
      </c>
      <c r="AI222" s="53">
        <v>1.2999999999999999E-2</v>
      </c>
      <c r="AJ222" s="12">
        <f t="shared" si="104"/>
        <v>242.38499999999999</v>
      </c>
      <c r="AK222" s="53">
        <v>0.31380000000000002</v>
      </c>
      <c r="AL222" s="12">
        <f t="shared" si="105"/>
        <v>1435.3212000000001</v>
      </c>
      <c r="AM222" s="53">
        <v>9.6600000000000005E-2</v>
      </c>
      <c r="AN222" s="12">
        <f t="shared" si="95"/>
        <v>1359.2586000000001</v>
      </c>
      <c r="AO222" s="13"/>
      <c r="AP222" s="12">
        <f t="shared" si="106"/>
        <v>0</v>
      </c>
      <c r="AQ222" s="15">
        <f t="shared" si="110"/>
        <v>0</v>
      </c>
      <c r="AR222" s="15">
        <f t="shared" si="111"/>
        <v>0</v>
      </c>
      <c r="AS222" s="15">
        <f t="shared" si="112"/>
        <v>0</v>
      </c>
      <c r="AT222" s="15">
        <f t="shared" si="113"/>
        <v>3731.1039000000005</v>
      </c>
      <c r="AU222" s="15">
        <f t="shared" si="114"/>
        <v>858.15389700000014</v>
      </c>
      <c r="AV222" s="15">
        <f t="shared" si="115"/>
        <v>4589.2577970000002</v>
      </c>
      <c r="AW222" s="15">
        <f t="shared" si="116"/>
        <v>3731.1039000000005</v>
      </c>
      <c r="AX222" s="15">
        <f t="shared" si="116"/>
        <v>858.15389700000014</v>
      </c>
      <c r="AY222" s="15">
        <f t="shared" si="116"/>
        <v>4589.2577970000002</v>
      </c>
      <c r="AZ222" s="84"/>
      <c r="BA222" s="84"/>
      <c r="BB222" s="84"/>
      <c r="BC222" s="84"/>
    </row>
    <row r="223" spans="1:55" s="2" customFormat="1" ht="12.75" customHeight="1" x14ac:dyDescent="0.25">
      <c r="A223" s="20">
        <f t="shared" si="107"/>
        <v>216</v>
      </c>
      <c r="B223" s="84"/>
      <c r="C223" s="20">
        <f t="shared" si="119"/>
        <v>12</v>
      </c>
      <c r="D223" s="21" t="s">
        <v>88</v>
      </c>
      <c r="E223" s="21" t="s">
        <v>45</v>
      </c>
      <c r="F223" s="21" t="s">
        <v>17</v>
      </c>
      <c r="G223" s="21" t="s">
        <v>147</v>
      </c>
      <c r="H223" s="21" t="s">
        <v>148</v>
      </c>
      <c r="I223" s="21"/>
      <c r="J223" s="21"/>
      <c r="K223" s="21"/>
      <c r="L223" s="21"/>
      <c r="M223" s="28" t="s">
        <v>528</v>
      </c>
      <c r="N223" s="40" t="s">
        <v>213</v>
      </c>
      <c r="O223" s="41">
        <v>21</v>
      </c>
      <c r="P223" s="37" t="s">
        <v>52</v>
      </c>
      <c r="Q223" s="41">
        <v>411</v>
      </c>
      <c r="R223" s="41">
        <v>750</v>
      </c>
      <c r="S223" s="41">
        <v>0</v>
      </c>
      <c r="T223" s="54">
        <f t="shared" si="108"/>
        <v>1161</v>
      </c>
      <c r="U223" s="36">
        <v>1</v>
      </c>
      <c r="V223" s="9">
        <v>12</v>
      </c>
      <c r="W223" s="11" t="str">
        <f t="shared" si="109"/>
        <v>0,0000</v>
      </c>
      <c r="X223" s="12">
        <f t="shared" si="117"/>
        <v>0</v>
      </c>
      <c r="Y223" s="52">
        <v>3.8</v>
      </c>
      <c r="Z223" s="12">
        <f t="shared" si="99"/>
        <v>45.599999999999994</v>
      </c>
      <c r="AA223" s="52">
        <v>0.08</v>
      </c>
      <c r="AB223" s="12">
        <f t="shared" si="118"/>
        <v>20.16</v>
      </c>
      <c r="AC223" s="52">
        <v>4.6100000000000003</v>
      </c>
      <c r="AD223" s="12">
        <f t="shared" si="100"/>
        <v>1161.7200000000003</v>
      </c>
      <c r="AE223" s="52">
        <v>0</v>
      </c>
      <c r="AF223" s="12">
        <f t="shared" si="101"/>
        <v>0</v>
      </c>
      <c r="AG223" s="53">
        <f t="shared" si="102"/>
        <v>1.58E-3</v>
      </c>
      <c r="AH223" s="12">
        <f t="shared" si="103"/>
        <v>1.8343800000000001</v>
      </c>
      <c r="AI223" s="53">
        <v>1.2999999999999999E-2</v>
      </c>
      <c r="AJ223" s="12">
        <f t="shared" si="104"/>
        <v>15.093</v>
      </c>
      <c r="AK223" s="53">
        <v>0.31380000000000002</v>
      </c>
      <c r="AL223" s="12">
        <f t="shared" si="105"/>
        <v>128.9718</v>
      </c>
      <c r="AM223" s="53">
        <v>9.6600000000000005E-2</v>
      </c>
      <c r="AN223" s="12">
        <f t="shared" si="95"/>
        <v>72.45</v>
      </c>
      <c r="AO223" s="13"/>
      <c r="AP223" s="12">
        <f t="shared" si="106"/>
        <v>0</v>
      </c>
      <c r="AQ223" s="15">
        <f t="shared" si="110"/>
        <v>0</v>
      </c>
      <c r="AR223" s="15">
        <f t="shared" si="111"/>
        <v>0</v>
      </c>
      <c r="AS223" s="15">
        <f t="shared" si="112"/>
        <v>0</v>
      </c>
      <c r="AT223" s="15">
        <f t="shared" si="113"/>
        <v>1445.8291800000002</v>
      </c>
      <c r="AU223" s="15">
        <f t="shared" si="114"/>
        <v>332.54071140000008</v>
      </c>
      <c r="AV223" s="15">
        <f t="shared" si="115"/>
        <v>1778.3698914000001</v>
      </c>
      <c r="AW223" s="15">
        <f t="shared" si="116"/>
        <v>1445.8291800000002</v>
      </c>
      <c r="AX223" s="15">
        <f t="shared" si="116"/>
        <v>332.54071140000008</v>
      </c>
      <c r="AY223" s="15">
        <f t="shared" si="116"/>
        <v>1778.3698914000001</v>
      </c>
      <c r="AZ223" s="84"/>
      <c r="BA223" s="84"/>
      <c r="BB223" s="84"/>
      <c r="BC223" s="84"/>
    </row>
    <row r="224" spans="1:55" s="2" customFormat="1" ht="12.75" customHeight="1" x14ac:dyDescent="0.25">
      <c r="A224" s="20">
        <f t="shared" si="107"/>
        <v>217</v>
      </c>
      <c r="B224" s="84"/>
      <c r="C224" s="20">
        <f t="shared" si="119"/>
        <v>13</v>
      </c>
      <c r="D224" s="21" t="s">
        <v>88</v>
      </c>
      <c r="E224" s="21" t="s">
        <v>45</v>
      </c>
      <c r="F224" s="21" t="s">
        <v>17</v>
      </c>
      <c r="G224" s="21" t="s">
        <v>147</v>
      </c>
      <c r="H224" s="21" t="s">
        <v>148</v>
      </c>
      <c r="I224" s="21"/>
      <c r="J224" s="21"/>
      <c r="K224" s="21"/>
      <c r="L224" s="21"/>
      <c r="M224" s="28" t="s">
        <v>533</v>
      </c>
      <c r="N224" s="40" t="s">
        <v>534</v>
      </c>
      <c r="O224" s="41">
        <v>25.5</v>
      </c>
      <c r="P224" s="37" t="s">
        <v>52</v>
      </c>
      <c r="Q224" s="41">
        <v>7995</v>
      </c>
      <c r="R224" s="41">
        <v>27363</v>
      </c>
      <c r="S224" s="41">
        <v>0</v>
      </c>
      <c r="T224" s="54">
        <f t="shared" si="108"/>
        <v>35358</v>
      </c>
      <c r="U224" s="36">
        <v>1</v>
      </c>
      <c r="V224" s="9">
        <v>12</v>
      </c>
      <c r="W224" s="11" t="str">
        <f t="shared" si="109"/>
        <v>0,0000</v>
      </c>
      <c r="X224" s="12">
        <f t="shared" si="117"/>
        <v>0</v>
      </c>
      <c r="Y224" s="52">
        <v>3.8</v>
      </c>
      <c r="Z224" s="12">
        <f t="shared" si="99"/>
        <v>45.599999999999994</v>
      </c>
      <c r="AA224" s="52">
        <v>0.08</v>
      </c>
      <c r="AB224" s="12">
        <f t="shared" si="118"/>
        <v>24.48</v>
      </c>
      <c r="AC224" s="52">
        <v>4.6100000000000003</v>
      </c>
      <c r="AD224" s="12">
        <f t="shared" si="100"/>
        <v>1410.66</v>
      </c>
      <c r="AE224" s="52">
        <v>0</v>
      </c>
      <c r="AF224" s="12">
        <f t="shared" si="101"/>
        <v>0</v>
      </c>
      <c r="AG224" s="53">
        <f t="shared" si="102"/>
        <v>1.58E-3</v>
      </c>
      <c r="AH224" s="12">
        <f t="shared" si="103"/>
        <v>55.865639999999999</v>
      </c>
      <c r="AI224" s="53">
        <v>1.2999999999999999E-2</v>
      </c>
      <c r="AJ224" s="12">
        <f t="shared" si="104"/>
        <v>459.654</v>
      </c>
      <c r="AK224" s="53">
        <v>0.31380000000000002</v>
      </c>
      <c r="AL224" s="12">
        <f t="shared" si="105"/>
        <v>2508.8310000000001</v>
      </c>
      <c r="AM224" s="53">
        <v>9.6600000000000005E-2</v>
      </c>
      <c r="AN224" s="12">
        <f t="shared" si="95"/>
        <v>2643.2658000000001</v>
      </c>
      <c r="AO224" s="13"/>
      <c r="AP224" s="12">
        <f t="shared" si="106"/>
        <v>0</v>
      </c>
      <c r="AQ224" s="15">
        <f t="shared" si="110"/>
        <v>0</v>
      </c>
      <c r="AR224" s="15">
        <f t="shared" si="111"/>
        <v>0</v>
      </c>
      <c r="AS224" s="15">
        <f t="shared" si="112"/>
        <v>0</v>
      </c>
      <c r="AT224" s="15">
        <f t="shared" si="113"/>
        <v>7148.3564399999996</v>
      </c>
      <c r="AU224" s="15">
        <f t="shared" si="114"/>
        <v>1644.1219811999999</v>
      </c>
      <c r="AV224" s="15">
        <f t="shared" si="115"/>
        <v>8792.4784211999995</v>
      </c>
      <c r="AW224" s="15">
        <f t="shared" si="116"/>
        <v>7148.3564399999996</v>
      </c>
      <c r="AX224" s="15">
        <f t="shared" si="116"/>
        <v>1644.1219811999999</v>
      </c>
      <c r="AY224" s="15">
        <f t="shared" si="116"/>
        <v>8792.4784211999995</v>
      </c>
      <c r="AZ224" s="84"/>
      <c r="BA224" s="84"/>
      <c r="BB224" s="84"/>
      <c r="BC224" s="84"/>
    </row>
    <row r="225" spans="1:55" s="2" customFormat="1" ht="12.75" customHeight="1" x14ac:dyDescent="0.25">
      <c r="A225" s="20">
        <f t="shared" si="107"/>
        <v>218</v>
      </c>
      <c r="B225" s="84"/>
      <c r="C225" s="20">
        <f t="shared" si="119"/>
        <v>14</v>
      </c>
      <c r="D225" s="21" t="s">
        <v>88</v>
      </c>
      <c r="E225" s="21" t="s">
        <v>45</v>
      </c>
      <c r="F225" s="21" t="s">
        <v>17</v>
      </c>
      <c r="G225" s="21" t="s">
        <v>147</v>
      </c>
      <c r="H225" s="21" t="s">
        <v>148</v>
      </c>
      <c r="I225" s="21"/>
      <c r="J225" s="21"/>
      <c r="K225" s="21"/>
      <c r="L225" s="21"/>
      <c r="M225" s="28" t="s">
        <v>529</v>
      </c>
      <c r="N225" s="40" t="s">
        <v>209</v>
      </c>
      <c r="O225" s="41">
        <v>25</v>
      </c>
      <c r="P225" s="37" t="s">
        <v>71</v>
      </c>
      <c r="Q225" s="41">
        <v>0</v>
      </c>
      <c r="R225" s="41">
        <v>0</v>
      </c>
      <c r="S225" s="41">
        <v>0</v>
      </c>
      <c r="T225" s="54">
        <f t="shared" si="108"/>
        <v>0</v>
      </c>
      <c r="U225" s="36">
        <v>1</v>
      </c>
      <c r="V225" s="9">
        <v>12</v>
      </c>
      <c r="W225" s="11" t="str">
        <f t="shared" si="109"/>
        <v>0,0000</v>
      </c>
      <c r="X225" s="12">
        <f t="shared" si="117"/>
        <v>0</v>
      </c>
      <c r="Y225" s="52">
        <v>3.8</v>
      </c>
      <c r="Z225" s="12">
        <f t="shared" si="99"/>
        <v>45.599999999999994</v>
      </c>
      <c r="AA225" s="52">
        <v>0.08</v>
      </c>
      <c r="AB225" s="12">
        <f t="shared" si="118"/>
        <v>24</v>
      </c>
      <c r="AC225" s="52">
        <v>4.6100000000000003</v>
      </c>
      <c r="AD225" s="12">
        <f t="shared" si="100"/>
        <v>1383.0000000000002</v>
      </c>
      <c r="AE225" s="52">
        <v>0</v>
      </c>
      <c r="AF225" s="12">
        <f t="shared" si="101"/>
        <v>0</v>
      </c>
      <c r="AG225" s="53">
        <f t="shared" si="102"/>
        <v>1.58E-3</v>
      </c>
      <c r="AH225" s="12">
        <f t="shared" si="103"/>
        <v>0</v>
      </c>
      <c r="AI225" s="53">
        <v>1.2999999999999999E-2</v>
      </c>
      <c r="AJ225" s="12">
        <f t="shared" si="104"/>
        <v>0</v>
      </c>
      <c r="AK225" s="53">
        <v>0.27129999999999999</v>
      </c>
      <c r="AL225" s="12">
        <f t="shared" si="105"/>
        <v>0</v>
      </c>
      <c r="AM225" s="53">
        <v>6.4100000000000004E-2</v>
      </c>
      <c r="AN225" s="12">
        <f t="shared" si="95"/>
        <v>0</v>
      </c>
      <c r="AO225" s="13"/>
      <c r="AP225" s="12">
        <f t="shared" si="106"/>
        <v>0</v>
      </c>
      <c r="AQ225" s="15">
        <f t="shared" si="110"/>
        <v>0</v>
      </c>
      <c r="AR225" s="15">
        <f t="shared" si="111"/>
        <v>0</v>
      </c>
      <c r="AS225" s="15">
        <f t="shared" si="112"/>
        <v>0</v>
      </c>
      <c r="AT225" s="15">
        <f t="shared" si="113"/>
        <v>1452.6000000000001</v>
      </c>
      <c r="AU225" s="15">
        <f t="shared" si="114"/>
        <v>334.09800000000007</v>
      </c>
      <c r="AV225" s="15">
        <f t="shared" si="115"/>
        <v>1786.6980000000003</v>
      </c>
      <c r="AW225" s="15">
        <f t="shared" si="116"/>
        <v>1452.6000000000001</v>
      </c>
      <c r="AX225" s="15">
        <f t="shared" si="116"/>
        <v>334.09800000000007</v>
      </c>
      <c r="AY225" s="15">
        <f t="shared" si="116"/>
        <v>1786.6980000000003</v>
      </c>
      <c r="AZ225" s="84"/>
      <c r="BA225" s="84"/>
      <c r="BB225" s="84"/>
      <c r="BC225" s="84"/>
    </row>
    <row r="226" spans="1:55" s="2" customFormat="1" ht="12.75" customHeight="1" x14ac:dyDescent="0.25">
      <c r="A226" s="20">
        <f t="shared" si="107"/>
        <v>219</v>
      </c>
      <c r="B226" s="84"/>
      <c r="C226" s="20">
        <f t="shared" si="119"/>
        <v>15</v>
      </c>
      <c r="D226" s="21" t="s">
        <v>88</v>
      </c>
      <c r="E226" s="21" t="s">
        <v>45</v>
      </c>
      <c r="F226" s="21" t="s">
        <v>17</v>
      </c>
      <c r="G226" s="21" t="s">
        <v>147</v>
      </c>
      <c r="H226" s="21" t="s">
        <v>148</v>
      </c>
      <c r="I226" s="21"/>
      <c r="J226" s="21"/>
      <c r="K226" s="21"/>
      <c r="L226" s="21"/>
      <c r="M226" s="28" t="s">
        <v>530</v>
      </c>
      <c r="N226" s="40" t="s">
        <v>199</v>
      </c>
      <c r="O226" s="41">
        <v>80</v>
      </c>
      <c r="P226" s="37" t="s">
        <v>56</v>
      </c>
      <c r="Q226" s="41">
        <v>172038</v>
      </c>
      <c r="R226" s="41">
        <v>0</v>
      </c>
      <c r="S226" s="41">
        <v>0</v>
      </c>
      <c r="T226" s="54">
        <f t="shared" si="108"/>
        <v>172038</v>
      </c>
      <c r="U226" s="36">
        <v>1</v>
      </c>
      <c r="V226" s="9">
        <v>12</v>
      </c>
      <c r="W226" s="11" t="str">
        <f t="shared" si="109"/>
        <v>0,0000</v>
      </c>
      <c r="X226" s="12">
        <f t="shared" si="117"/>
        <v>0</v>
      </c>
      <c r="Y226" s="52">
        <v>5</v>
      </c>
      <c r="Z226" s="12">
        <f t="shared" si="99"/>
        <v>60</v>
      </c>
      <c r="AA226" s="52">
        <v>0.08</v>
      </c>
      <c r="AB226" s="12">
        <f t="shared" si="118"/>
        <v>76.8</v>
      </c>
      <c r="AC226" s="52">
        <v>20.059999999999999</v>
      </c>
      <c r="AD226" s="12">
        <f t="shared" si="100"/>
        <v>19257.599999999999</v>
      </c>
      <c r="AE226" s="52">
        <v>0</v>
      </c>
      <c r="AF226" s="12">
        <f t="shared" si="101"/>
        <v>0</v>
      </c>
      <c r="AG226" s="53">
        <f t="shared" si="102"/>
        <v>1.58E-3</v>
      </c>
      <c r="AH226" s="12">
        <f t="shared" si="103"/>
        <v>271.82004000000001</v>
      </c>
      <c r="AI226" s="53">
        <v>1.2999999999999999E-2</v>
      </c>
      <c r="AJ226" s="12">
        <f t="shared" si="104"/>
        <v>2236.4939999999997</v>
      </c>
      <c r="AK226" s="53">
        <v>0.1792</v>
      </c>
      <c r="AL226" s="12">
        <f t="shared" si="105"/>
        <v>30829.209599999998</v>
      </c>
      <c r="AM226" s="13"/>
      <c r="AN226" s="12">
        <f t="shared" si="95"/>
        <v>0</v>
      </c>
      <c r="AO226" s="13"/>
      <c r="AP226" s="12">
        <f t="shared" si="106"/>
        <v>0</v>
      </c>
      <c r="AQ226" s="15">
        <f t="shared" si="110"/>
        <v>0</v>
      </c>
      <c r="AR226" s="15">
        <f t="shared" si="111"/>
        <v>0</v>
      </c>
      <c r="AS226" s="15">
        <f t="shared" si="112"/>
        <v>0</v>
      </c>
      <c r="AT226" s="15">
        <f t="shared" si="113"/>
        <v>52731.923640000001</v>
      </c>
      <c r="AU226" s="15">
        <f t="shared" si="114"/>
        <v>12128.342437200001</v>
      </c>
      <c r="AV226" s="15">
        <f t="shared" si="115"/>
        <v>64860.266077200002</v>
      </c>
      <c r="AW226" s="15">
        <f t="shared" si="116"/>
        <v>52731.923640000001</v>
      </c>
      <c r="AX226" s="15">
        <f t="shared" si="116"/>
        <v>12128.342437200001</v>
      </c>
      <c r="AY226" s="15">
        <f t="shared" si="116"/>
        <v>64860.266077200002</v>
      </c>
      <c r="AZ226" s="84"/>
      <c r="BA226" s="84"/>
      <c r="BB226" s="84"/>
      <c r="BC226" s="84"/>
    </row>
    <row r="227" spans="1:55" s="2" customFormat="1" ht="12.75" customHeight="1" x14ac:dyDescent="0.25">
      <c r="A227" s="20">
        <f t="shared" si="107"/>
        <v>220</v>
      </c>
      <c r="B227" s="84"/>
      <c r="C227" s="20">
        <f t="shared" si="119"/>
        <v>16</v>
      </c>
      <c r="D227" s="21" t="s">
        <v>88</v>
      </c>
      <c r="E227" s="21" t="s">
        <v>45</v>
      </c>
      <c r="F227" s="21" t="s">
        <v>17</v>
      </c>
      <c r="G227" s="21" t="s">
        <v>147</v>
      </c>
      <c r="H227" s="21" t="s">
        <v>148</v>
      </c>
      <c r="I227" s="21"/>
      <c r="J227" s="21"/>
      <c r="K227" s="21"/>
      <c r="L227" s="21"/>
      <c r="M227" s="28" t="s">
        <v>531</v>
      </c>
      <c r="N227" s="40" t="s">
        <v>202</v>
      </c>
      <c r="O227" s="41">
        <v>60</v>
      </c>
      <c r="P227" s="37" t="s">
        <v>56</v>
      </c>
      <c r="Q227" s="41">
        <v>157279</v>
      </c>
      <c r="R227" s="41">
        <v>0</v>
      </c>
      <c r="S227" s="41">
        <v>0</v>
      </c>
      <c r="T227" s="54">
        <f t="shared" si="108"/>
        <v>157279</v>
      </c>
      <c r="U227" s="36">
        <v>1</v>
      </c>
      <c r="V227" s="9">
        <v>12</v>
      </c>
      <c r="W227" s="11" t="str">
        <f t="shared" si="109"/>
        <v>0,0000</v>
      </c>
      <c r="X227" s="12">
        <f t="shared" si="117"/>
        <v>0</v>
      </c>
      <c r="Y227" s="52">
        <v>5</v>
      </c>
      <c r="Z227" s="12">
        <f t="shared" si="99"/>
        <v>60</v>
      </c>
      <c r="AA227" s="52">
        <v>0.08</v>
      </c>
      <c r="AB227" s="12">
        <f t="shared" si="118"/>
        <v>57.599999999999994</v>
      </c>
      <c r="AC227" s="52">
        <v>20.059999999999999</v>
      </c>
      <c r="AD227" s="12">
        <f t="shared" si="100"/>
        <v>14443.199999999999</v>
      </c>
      <c r="AE227" s="52">
        <v>0</v>
      </c>
      <c r="AF227" s="12">
        <f t="shared" si="101"/>
        <v>0</v>
      </c>
      <c r="AG227" s="53">
        <f t="shared" si="102"/>
        <v>1.58E-3</v>
      </c>
      <c r="AH227" s="12">
        <f t="shared" si="103"/>
        <v>248.50082</v>
      </c>
      <c r="AI227" s="53">
        <v>1.2999999999999999E-2</v>
      </c>
      <c r="AJ227" s="12">
        <f t="shared" si="104"/>
        <v>2044.627</v>
      </c>
      <c r="AK227" s="53">
        <v>0.1792</v>
      </c>
      <c r="AL227" s="12">
        <f t="shared" si="105"/>
        <v>28184.396799999999</v>
      </c>
      <c r="AM227" s="13"/>
      <c r="AN227" s="12">
        <f t="shared" si="95"/>
        <v>0</v>
      </c>
      <c r="AO227" s="13"/>
      <c r="AP227" s="12">
        <f t="shared" si="106"/>
        <v>0</v>
      </c>
      <c r="AQ227" s="15">
        <f t="shared" si="110"/>
        <v>0</v>
      </c>
      <c r="AR227" s="15">
        <f t="shared" si="111"/>
        <v>0</v>
      </c>
      <c r="AS227" s="15">
        <f t="shared" si="112"/>
        <v>0</v>
      </c>
      <c r="AT227" s="15">
        <f t="shared" si="113"/>
        <v>45038.324619999999</v>
      </c>
      <c r="AU227" s="15">
        <f t="shared" si="114"/>
        <v>10358.8146626</v>
      </c>
      <c r="AV227" s="15">
        <f t="shared" si="115"/>
        <v>55397.139282600001</v>
      </c>
      <c r="AW227" s="15">
        <f t="shared" si="116"/>
        <v>45038.324619999999</v>
      </c>
      <c r="AX227" s="15">
        <f t="shared" si="116"/>
        <v>10358.8146626</v>
      </c>
      <c r="AY227" s="15">
        <f t="shared" si="116"/>
        <v>55397.139282600001</v>
      </c>
      <c r="AZ227" s="84"/>
      <c r="BA227" s="84"/>
      <c r="BB227" s="84"/>
      <c r="BC227" s="84"/>
    </row>
    <row r="228" spans="1:55" s="2" customFormat="1" ht="12.75" customHeight="1" x14ac:dyDescent="0.25">
      <c r="A228" s="20">
        <f t="shared" si="107"/>
        <v>221</v>
      </c>
      <c r="B228" s="85"/>
      <c r="C228" s="20">
        <f t="shared" si="119"/>
        <v>17</v>
      </c>
      <c r="D228" s="21" t="s">
        <v>88</v>
      </c>
      <c r="E228" s="21" t="s">
        <v>45</v>
      </c>
      <c r="F228" s="21" t="s">
        <v>17</v>
      </c>
      <c r="G228" s="21" t="s">
        <v>147</v>
      </c>
      <c r="H228" s="21" t="s">
        <v>148</v>
      </c>
      <c r="I228" s="21"/>
      <c r="J228" s="21"/>
      <c r="K228" s="21"/>
      <c r="L228" s="21"/>
      <c r="M228" s="28" t="s">
        <v>532</v>
      </c>
      <c r="N228" s="40" t="s">
        <v>198</v>
      </c>
      <c r="O228" s="41">
        <v>45</v>
      </c>
      <c r="P228" s="37" t="s">
        <v>56</v>
      </c>
      <c r="Q228" s="41">
        <v>83831</v>
      </c>
      <c r="R228" s="41">
        <v>0</v>
      </c>
      <c r="S228" s="41">
        <v>0</v>
      </c>
      <c r="T228" s="54">
        <f t="shared" si="108"/>
        <v>83831</v>
      </c>
      <c r="U228" s="36">
        <v>1</v>
      </c>
      <c r="V228" s="9">
        <v>12</v>
      </c>
      <c r="W228" s="11" t="str">
        <f t="shared" si="109"/>
        <v>0,0000</v>
      </c>
      <c r="X228" s="12">
        <f t="shared" si="117"/>
        <v>0</v>
      </c>
      <c r="Y228" s="52">
        <v>5</v>
      </c>
      <c r="Z228" s="12">
        <f t="shared" si="99"/>
        <v>60</v>
      </c>
      <c r="AA228" s="52">
        <v>0.08</v>
      </c>
      <c r="AB228" s="12">
        <f t="shared" si="118"/>
        <v>43.199999999999996</v>
      </c>
      <c r="AC228" s="52">
        <v>20.059999999999999</v>
      </c>
      <c r="AD228" s="12">
        <f t="shared" si="100"/>
        <v>10832.399999999998</v>
      </c>
      <c r="AE228" s="52">
        <v>0</v>
      </c>
      <c r="AF228" s="12">
        <f t="shared" si="101"/>
        <v>0</v>
      </c>
      <c r="AG228" s="53">
        <f t="shared" si="102"/>
        <v>1.58E-3</v>
      </c>
      <c r="AH228" s="12">
        <f t="shared" si="103"/>
        <v>132.45298</v>
      </c>
      <c r="AI228" s="53">
        <v>1.2999999999999999E-2</v>
      </c>
      <c r="AJ228" s="12">
        <f t="shared" si="104"/>
        <v>1089.8029999999999</v>
      </c>
      <c r="AK228" s="53">
        <v>0.1792</v>
      </c>
      <c r="AL228" s="12">
        <f t="shared" si="105"/>
        <v>15022.5152</v>
      </c>
      <c r="AM228" s="13"/>
      <c r="AN228" s="12">
        <f t="shared" si="95"/>
        <v>0</v>
      </c>
      <c r="AO228" s="13"/>
      <c r="AP228" s="12">
        <f t="shared" si="106"/>
        <v>0</v>
      </c>
      <c r="AQ228" s="15">
        <f t="shared" si="110"/>
        <v>0</v>
      </c>
      <c r="AR228" s="15">
        <f t="shared" si="111"/>
        <v>0</v>
      </c>
      <c r="AS228" s="15">
        <f t="shared" si="112"/>
        <v>0</v>
      </c>
      <c r="AT228" s="15">
        <f t="shared" si="113"/>
        <v>27180.371179999998</v>
      </c>
      <c r="AU228" s="15">
        <f t="shared" si="114"/>
        <v>6251.4853714000001</v>
      </c>
      <c r="AV228" s="15">
        <f t="shared" si="115"/>
        <v>33431.8565514</v>
      </c>
      <c r="AW228" s="15">
        <f t="shared" si="116"/>
        <v>27180.371179999998</v>
      </c>
      <c r="AX228" s="15">
        <f t="shared" si="116"/>
        <v>6251.4853714000001</v>
      </c>
      <c r="AY228" s="15">
        <f t="shared" si="116"/>
        <v>33431.8565514</v>
      </c>
      <c r="AZ228" s="85"/>
      <c r="BA228" s="85"/>
      <c r="BB228" s="85"/>
      <c r="BC228" s="85"/>
    </row>
    <row r="229" spans="1:55" s="2" customFormat="1" ht="12.75" customHeight="1" x14ac:dyDescent="0.25">
      <c r="A229" s="20">
        <f t="shared" si="107"/>
        <v>222</v>
      </c>
      <c r="B229" s="83">
        <v>42</v>
      </c>
      <c r="C229" s="20">
        <v>1</v>
      </c>
      <c r="D229" s="21" t="s">
        <v>149</v>
      </c>
      <c r="E229" s="21" t="s">
        <v>164</v>
      </c>
      <c r="F229" s="21" t="s">
        <v>17</v>
      </c>
      <c r="G229" s="21" t="s">
        <v>150</v>
      </c>
      <c r="H229" s="21" t="s">
        <v>151</v>
      </c>
      <c r="I229" s="21"/>
      <c r="J229" s="21"/>
      <c r="K229" s="21"/>
      <c r="L229" s="21"/>
      <c r="M229" s="28" t="s">
        <v>535</v>
      </c>
      <c r="N229" s="40" t="s">
        <v>403</v>
      </c>
      <c r="O229" s="41">
        <v>15</v>
      </c>
      <c r="P229" s="37" t="s">
        <v>54</v>
      </c>
      <c r="Q229" s="41">
        <v>69719</v>
      </c>
      <c r="R229" s="41">
        <v>0</v>
      </c>
      <c r="S229" s="41">
        <v>0</v>
      </c>
      <c r="T229" s="54">
        <f t="shared" si="108"/>
        <v>69719</v>
      </c>
      <c r="U229" s="36">
        <v>1</v>
      </c>
      <c r="V229" s="9">
        <v>12</v>
      </c>
      <c r="W229" s="11" t="str">
        <f t="shared" si="109"/>
        <v>0,0000</v>
      </c>
      <c r="X229" s="12">
        <f t="shared" si="117"/>
        <v>0</v>
      </c>
      <c r="Y229" s="52">
        <v>3.8</v>
      </c>
      <c r="Z229" s="12">
        <f t="shared" si="99"/>
        <v>45.599999999999994</v>
      </c>
      <c r="AA229" s="52">
        <v>0.08</v>
      </c>
      <c r="AB229" s="12">
        <f t="shared" si="118"/>
        <v>14.399999999999999</v>
      </c>
      <c r="AC229" s="52">
        <v>4.6100000000000003</v>
      </c>
      <c r="AD229" s="12">
        <f t="shared" si="100"/>
        <v>829.80000000000007</v>
      </c>
      <c r="AE229" s="52">
        <v>0</v>
      </c>
      <c r="AF229" s="12">
        <f t="shared" si="101"/>
        <v>0</v>
      </c>
      <c r="AG229" s="53">
        <f t="shared" si="102"/>
        <v>1.58E-3</v>
      </c>
      <c r="AH229" s="12">
        <f t="shared" si="103"/>
        <v>110.15602</v>
      </c>
      <c r="AI229" s="53">
        <v>1.2999999999999999E-2</v>
      </c>
      <c r="AJ229" s="12">
        <f t="shared" si="104"/>
        <v>906.34699999999998</v>
      </c>
      <c r="AK229" s="53">
        <v>0.25090000000000001</v>
      </c>
      <c r="AL229" s="12">
        <f t="shared" si="105"/>
        <v>17492.497100000001</v>
      </c>
      <c r="AM229" s="13"/>
      <c r="AN229" s="12">
        <f t="shared" si="95"/>
        <v>0</v>
      </c>
      <c r="AO229" s="13"/>
      <c r="AP229" s="12">
        <f t="shared" si="106"/>
        <v>0</v>
      </c>
      <c r="AQ229" s="15">
        <f t="shared" si="110"/>
        <v>0</v>
      </c>
      <c r="AR229" s="15">
        <f t="shared" si="111"/>
        <v>0</v>
      </c>
      <c r="AS229" s="15">
        <f t="shared" si="112"/>
        <v>0</v>
      </c>
      <c r="AT229" s="15">
        <f t="shared" si="113"/>
        <v>19398.80012</v>
      </c>
      <c r="AU229" s="15">
        <f t="shared" si="114"/>
        <v>4461.7240276000002</v>
      </c>
      <c r="AV229" s="15">
        <f t="shared" si="115"/>
        <v>23860.524147600001</v>
      </c>
      <c r="AW229" s="15">
        <f t="shared" si="116"/>
        <v>19398.80012</v>
      </c>
      <c r="AX229" s="15">
        <f t="shared" si="116"/>
        <v>4461.7240276000002</v>
      </c>
      <c r="AY229" s="15">
        <f t="shared" si="116"/>
        <v>23860.524147600001</v>
      </c>
      <c r="AZ229" s="83">
        <v>42</v>
      </c>
      <c r="BA229" s="86">
        <f>SUM(AW229:AW230)</f>
        <v>21989.304799999998</v>
      </c>
      <c r="BB229" s="86">
        <f>BA229*0.23</f>
        <v>5057.5401039999997</v>
      </c>
      <c r="BC229" s="86">
        <f>SUM(BA229:BB230)</f>
        <v>27046.844903999998</v>
      </c>
    </row>
    <row r="230" spans="1:55" s="2" customFormat="1" ht="12.75" customHeight="1" x14ac:dyDescent="0.25">
      <c r="A230" s="20">
        <f t="shared" si="107"/>
        <v>223</v>
      </c>
      <c r="B230" s="85"/>
      <c r="C230" s="20">
        <f>C229+1</f>
        <v>2</v>
      </c>
      <c r="D230" s="21" t="s">
        <v>149</v>
      </c>
      <c r="E230" s="21" t="s">
        <v>164</v>
      </c>
      <c r="F230" s="21" t="s">
        <v>17</v>
      </c>
      <c r="G230" s="21" t="s">
        <v>150</v>
      </c>
      <c r="H230" s="21" t="s">
        <v>151</v>
      </c>
      <c r="I230" s="21"/>
      <c r="J230" s="21"/>
      <c r="K230" s="21"/>
      <c r="L230" s="21"/>
      <c r="M230" s="28" t="s">
        <v>536</v>
      </c>
      <c r="N230" s="40" t="s">
        <v>404</v>
      </c>
      <c r="O230" s="41">
        <v>10</v>
      </c>
      <c r="P230" s="37" t="s">
        <v>762</v>
      </c>
      <c r="Q230" s="41">
        <v>3062</v>
      </c>
      <c r="R230" s="41">
        <v>8784</v>
      </c>
      <c r="S230" s="41">
        <v>0</v>
      </c>
      <c r="T230" s="54">
        <f t="shared" si="108"/>
        <v>11846</v>
      </c>
      <c r="U230" s="36">
        <v>1</v>
      </c>
      <c r="V230" s="9">
        <v>12</v>
      </c>
      <c r="W230" s="11" t="str">
        <f t="shared" si="109"/>
        <v>0,0000</v>
      </c>
      <c r="X230" s="12">
        <f t="shared" si="117"/>
        <v>0</v>
      </c>
      <c r="Y230" s="52">
        <v>3.8</v>
      </c>
      <c r="Z230" s="12">
        <f t="shared" si="99"/>
        <v>45.599999999999994</v>
      </c>
      <c r="AA230" s="52">
        <v>0.08</v>
      </c>
      <c r="AB230" s="12">
        <f t="shared" si="118"/>
        <v>9.6</v>
      </c>
      <c r="AC230" s="52">
        <v>4.6100000000000003</v>
      </c>
      <c r="AD230" s="12">
        <f t="shared" si="100"/>
        <v>553.20000000000005</v>
      </c>
      <c r="AE230" s="52">
        <v>0</v>
      </c>
      <c r="AF230" s="12">
        <f t="shared" si="101"/>
        <v>0</v>
      </c>
      <c r="AG230" s="53">
        <f t="shared" si="102"/>
        <v>1.58E-3</v>
      </c>
      <c r="AH230" s="12">
        <f t="shared" si="103"/>
        <v>18.71668</v>
      </c>
      <c r="AI230" s="53">
        <v>1.2999999999999999E-2</v>
      </c>
      <c r="AJ230" s="12">
        <f t="shared" si="104"/>
        <v>153.99799999999999</v>
      </c>
      <c r="AK230" s="53">
        <v>0.31380000000000002</v>
      </c>
      <c r="AL230" s="12">
        <f t="shared" si="105"/>
        <v>960.85560000000009</v>
      </c>
      <c r="AM230" s="53">
        <v>9.6600000000000005E-2</v>
      </c>
      <c r="AN230" s="12">
        <f t="shared" si="95"/>
        <v>848.53440000000001</v>
      </c>
      <c r="AO230" s="13"/>
      <c r="AP230" s="12">
        <f t="shared" si="106"/>
        <v>0</v>
      </c>
      <c r="AQ230" s="15">
        <f t="shared" si="110"/>
        <v>0</v>
      </c>
      <c r="AR230" s="15">
        <f t="shared" si="111"/>
        <v>0</v>
      </c>
      <c r="AS230" s="15">
        <f t="shared" si="112"/>
        <v>0</v>
      </c>
      <c r="AT230" s="15">
        <f t="shared" si="113"/>
        <v>2590.50468</v>
      </c>
      <c r="AU230" s="15">
        <f t="shared" si="114"/>
        <v>595.81607640000004</v>
      </c>
      <c r="AV230" s="15">
        <f t="shared" si="115"/>
        <v>3186.3207563999999</v>
      </c>
      <c r="AW230" s="15">
        <f t="shared" si="116"/>
        <v>2590.50468</v>
      </c>
      <c r="AX230" s="15">
        <f t="shared" si="116"/>
        <v>595.81607640000004</v>
      </c>
      <c r="AY230" s="15">
        <f t="shared" si="116"/>
        <v>3186.3207563999999</v>
      </c>
      <c r="AZ230" s="85"/>
      <c r="BA230" s="85"/>
      <c r="BB230" s="85"/>
      <c r="BC230" s="85"/>
    </row>
    <row r="231" spans="1:55" s="2" customFormat="1" ht="12.75" customHeight="1" x14ac:dyDescent="0.25">
      <c r="A231" s="20">
        <f t="shared" si="107"/>
        <v>224</v>
      </c>
      <c r="B231" s="83">
        <v>43</v>
      </c>
      <c r="C231" s="20">
        <v>1</v>
      </c>
      <c r="D231" s="21" t="s">
        <v>152</v>
      </c>
      <c r="E231" s="21" t="s">
        <v>46</v>
      </c>
      <c r="F231" s="21" t="s">
        <v>17</v>
      </c>
      <c r="G231" s="21" t="s">
        <v>153</v>
      </c>
      <c r="H231" s="21" t="s">
        <v>154</v>
      </c>
      <c r="I231" s="21"/>
      <c r="J231" s="21"/>
      <c r="K231" s="21"/>
      <c r="L231" s="21"/>
      <c r="M231" s="28" t="s">
        <v>537</v>
      </c>
      <c r="N231" s="40" t="s">
        <v>336</v>
      </c>
      <c r="O231" s="41">
        <v>28</v>
      </c>
      <c r="P231" s="37" t="s">
        <v>54</v>
      </c>
      <c r="Q231" s="41">
        <v>17237</v>
      </c>
      <c r="R231" s="41">
        <v>0</v>
      </c>
      <c r="S231" s="41">
        <v>0</v>
      </c>
      <c r="T231" s="54">
        <f t="shared" si="108"/>
        <v>17237</v>
      </c>
      <c r="U231" s="36">
        <v>1</v>
      </c>
      <c r="V231" s="9">
        <v>12</v>
      </c>
      <c r="W231" s="11" t="str">
        <f t="shared" si="109"/>
        <v>0,0000</v>
      </c>
      <c r="X231" s="12">
        <f t="shared" si="117"/>
        <v>0</v>
      </c>
      <c r="Y231" s="52">
        <v>3.8</v>
      </c>
      <c r="Z231" s="12">
        <f t="shared" si="99"/>
        <v>45.599999999999994</v>
      </c>
      <c r="AA231" s="52">
        <v>0.08</v>
      </c>
      <c r="AB231" s="12">
        <f t="shared" si="118"/>
        <v>26.88</v>
      </c>
      <c r="AC231" s="52">
        <v>4.6100000000000003</v>
      </c>
      <c r="AD231" s="12">
        <f t="shared" si="100"/>
        <v>1548.9600000000003</v>
      </c>
      <c r="AE231" s="52">
        <v>0</v>
      </c>
      <c r="AF231" s="12">
        <f t="shared" si="101"/>
        <v>0</v>
      </c>
      <c r="AG231" s="53">
        <f t="shared" si="102"/>
        <v>1.58E-3</v>
      </c>
      <c r="AH231" s="12">
        <f t="shared" si="103"/>
        <v>27.234460000000002</v>
      </c>
      <c r="AI231" s="53">
        <v>1.2999999999999999E-2</v>
      </c>
      <c r="AJ231" s="12">
        <f t="shared" si="104"/>
        <v>224.08099999999999</v>
      </c>
      <c r="AK231" s="53">
        <v>0.25090000000000001</v>
      </c>
      <c r="AL231" s="12">
        <f t="shared" si="105"/>
        <v>4324.7633000000005</v>
      </c>
      <c r="AM231" s="13"/>
      <c r="AN231" s="12">
        <f t="shared" si="95"/>
        <v>0</v>
      </c>
      <c r="AO231" s="13"/>
      <c r="AP231" s="12">
        <f t="shared" si="106"/>
        <v>0</v>
      </c>
      <c r="AQ231" s="15">
        <f t="shared" si="110"/>
        <v>0</v>
      </c>
      <c r="AR231" s="15">
        <f t="shared" si="111"/>
        <v>0</v>
      </c>
      <c r="AS231" s="15">
        <f t="shared" si="112"/>
        <v>0</v>
      </c>
      <c r="AT231" s="15">
        <f t="shared" si="113"/>
        <v>6197.5187600000008</v>
      </c>
      <c r="AU231" s="15">
        <f t="shared" si="114"/>
        <v>1425.4293148000002</v>
      </c>
      <c r="AV231" s="15">
        <f t="shared" si="115"/>
        <v>7622.9480748000005</v>
      </c>
      <c r="AW231" s="15">
        <f t="shared" si="116"/>
        <v>6197.5187600000008</v>
      </c>
      <c r="AX231" s="15">
        <f t="shared" si="116"/>
        <v>1425.4293148000002</v>
      </c>
      <c r="AY231" s="15">
        <f t="shared" si="116"/>
        <v>7622.9480748000005</v>
      </c>
      <c r="AZ231" s="83">
        <v>43</v>
      </c>
      <c r="BA231" s="86">
        <f>SUM(AW231:AW233)</f>
        <v>18432.530080000004</v>
      </c>
      <c r="BB231" s="86">
        <f>BA231*0.23</f>
        <v>4239.4819184000007</v>
      </c>
      <c r="BC231" s="86">
        <f>BB231+BA231</f>
        <v>22672.011998400005</v>
      </c>
    </row>
    <row r="232" spans="1:55" s="2" customFormat="1" ht="12.75" customHeight="1" x14ac:dyDescent="0.25">
      <c r="A232" s="20">
        <f t="shared" si="107"/>
        <v>225</v>
      </c>
      <c r="B232" s="84"/>
      <c r="C232" s="20">
        <f>C231+1</f>
        <v>2</v>
      </c>
      <c r="D232" s="21" t="s">
        <v>152</v>
      </c>
      <c r="E232" s="21" t="s">
        <v>46</v>
      </c>
      <c r="F232" s="21" t="s">
        <v>17</v>
      </c>
      <c r="G232" s="21" t="s">
        <v>153</v>
      </c>
      <c r="H232" s="21" t="s">
        <v>154</v>
      </c>
      <c r="I232" s="21"/>
      <c r="J232" s="21"/>
      <c r="K232" s="21"/>
      <c r="L232" s="21"/>
      <c r="M232" s="28" t="s">
        <v>539</v>
      </c>
      <c r="N232" s="40" t="s">
        <v>540</v>
      </c>
      <c r="O232" s="41">
        <v>32</v>
      </c>
      <c r="P232" s="37" t="s">
        <v>54</v>
      </c>
      <c r="Q232" s="41">
        <v>4091</v>
      </c>
      <c r="R232" s="41">
        <v>0</v>
      </c>
      <c r="S232" s="41">
        <v>0</v>
      </c>
      <c r="T232" s="54">
        <f t="shared" si="108"/>
        <v>4091</v>
      </c>
      <c r="U232" s="36">
        <v>1</v>
      </c>
      <c r="V232" s="9">
        <v>12</v>
      </c>
      <c r="W232" s="11" t="str">
        <f t="shared" si="109"/>
        <v>0,0000</v>
      </c>
      <c r="X232" s="12">
        <f t="shared" si="117"/>
        <v>0</v>
      </c>
      <c r="Y232" s="52">
        <v>3.8</v>
      </c>
      <c r="Z232" s="12">
        <f t="shared" si="99"/>
        <v>45.599999999999994</v>
      </c>
      <c r="AA232" s="52">
        <v>0.08</v>
      </c>
      <c r="AB232" s="12">
        <f t="shared" si="118"/>
        <v>30.72</v>
      </c>
      <c r="AC232" s="52">
        <v>4.6100000000000003</v>
      </c>
      <c r="AD232" s="12">
        <f t="shared" si="100"/>
        <v>1770.2400000000002</v>
      </c>
      <c r="AE232" s="52">
        <v>0</v>
      </c>
      <c r="AF232" s="12">
        <f t="shared" si="101"/>
        <v>0</v>
      </c>
      <c r="AG232" s="53">
        <f t="shared" si="102"/>
        <v>1.58E-3</v>
      </c>
      <c r="AH232" s="12">
        <f t="shared" si="103"/>
        <v>6.4637799999999999</v>
      </c>
      <c r="AI232" s="53">
        <v>1.2999999999999999E-2</v>
      </c>
      <c r="AJ232" s="12">
        <f t="shared" si="104"/>
        <v>53.183</v>
      </c>
      <c r="AK232" s="53">
        <v>0.25090000000000001</v>
      </c>
      <c r="AL232" s="12">
        <f t="shared" si="105"/>
        <v>1026.4319</v>
      </c>
      <c r="AM232" s="13"/>
      <c r="AN232" s="12">
        <f t="shared" si="95"/>
        <v>0</v>
      </c>
      <c r="AO232" s="13"/>
      <c r="AP232" s="12">
        <f t="shared" si="106"/>
        <v>0</v>
      </c>
      <c r="AQ232" s="15">
        <f t="shared" si="110"/>
        <v>0</v>
      </c>
      <c r="AR232" s="15">
        <f t="shared" si="111"/>
        <v>0</v>
      </c>
      <c r="AS232" s="15">
        <f t="shared" si="112"/>
        <v>0</v>
      </c>
      <c r="AT232" s="15">
        <f t="shared" si="113"/>
        <v>2932.63868</v>
      </c>
      <c r="AU232" s="15">
        <f t="shared" si="114"/>
        <v>674.50689640000007</v>
      </c>
      <c r="AV232" s="15">
        <f t="shared" si="115"/>
        <v>3607.1455764000002</v>
      </c>
      <c r="AW232" s="15">
        <f t="shared" si="116"/>
        <v>2932.63868</v>
      </c>
      <c r="AX232" s="15">
        <f t="shared" si="116"/>
        <v>674.50689640000007</v>
      </c>
      <c r="AY232" s="15">
        <f t="shared" si="116"/>
        <v>3607.1455764000002</v>
      </c>
      <c r="AZ232" s="84"/>
      <c r="BA232" s="84"/>
      <c r="BB232" s="84"/>
      <c r="BC232" s="84"/>
    </row>
    <row r="233" spans="1:55" s="2" customFormat="1" ht="12.75" customHeight="1" x14ac:dyDescent="0.25">
      <c r="A233" s="20">
        <f t="shared" si="107"/>
        <v>226</v>
      </c>
      <c r="B233" s="85"/>
      <c r="C233" s="20">
        <f>C232+1</f>
        <v>3</v>
      </c>
      <c r="D233" s="21" t="s">
        <v>152</v>
      </c>
      <c r="E233" s="21" t="s">
        <v>46</v>
      </c>
      <c r="F233" s="21" t="s">
        <v>17</v>
      </c>
      <c r="G233" s="21" t="s">
        <v>153</v>
      </c>
      <c r="H233" s="21" t="s">
        <v>154</v>
      </c>
      <c r="I233" s="21"/>
      <c r="J233" s="21"/>
      <c r="K233" s="21"/>
      <c r="L233" s="21"/>
      <c r="M233" s="28" t="s">
        <v>538</v>
      </c>
      <c r="N233" s="40" t="s">
        <v>337</v>
      </c>
      <c r="O233" s="41">
        <v>39</v>
      </c>
      <c r="P233" s="37" t="s">
        <v>52</v>
      </c>
      <c r="Q233" s="41">
        <v>13805</v>
      </c>
      <c r="R233" s="41">
        <v>22743</v>
      </c>
      <c r="S233" s="41">
        <v>0</v>
      </c>
      <c r="T233" s="54">
        <f t="shared" si="108"/>
        <v>36548</v>
      </c>
      <c r="U233" s="36">
        <v>1</v>
      </c>
      <c r="V233" s="9">
        <v>12</v>
      </c>
      <c r="W233" s="11" t="str">
        <f t="shared" si="109"/>
        <v>0,0000</v>
      </c>
      <c r="X233" s="12">
        <f t="shared" si="117"/>
        <v>0</v>
      </c>
      <c r="Y233" s="52">
        <v>3.8</v>
      </c>
      <c r="Z233" s="12">
        <f t="shared" si="99"/>
        <v>45.599999999999994</v>
      </c>
      <c r="AA233" s="52">
        <v>0.08</v>
      </c>
      <c r="AB233" s="12">
        <f t="shared" si="118"/>
        <v>37.44</v>
      </c>
      <c r="AC233" s="52">
        <v>4.6100000000000003</v>
      </c>
      <c r="AD233" s="12">
        <f t="shared" si="100"/>
        <v>2157.4800000000005</v>
      </c>
      <c r="AE233" s="52">
        <v>0</v>
      </c>
      <c r="AF233" s="12">
        <f t="shared" si="101"/>
        <v>0</v>
      </c>
      <c r="AG233" s="53">
        <f t="shared" si="102"/>
        <v>1.58E-3</v>
      </c>
      <c r="AH233" s="12">
        <f t="shared" si="103"/>
        <v>57.745840000000001</v>
      </c>
      <c r="AI233" s="53">
        <v>1.2999999999999999E-2</v>
      </c>
      <c r="AJ233" s="12">
        <f t="shared" si="104"/>
        <v>475.12399999999997</v>
      </c>
      <c r="AK233" s="53">
        <v>0.31380000000000002</v>
      </c>
      <c r="AL233" s="12">
        <f t="shared" si="105"/>
        <v>4332.009</v>
      </c>
      <c r="AM233" s="53">
        <v>9.6600000000000005E-2</v>
      </c>
      <c r="AN233" s="12">
        <f t="shared" si="95"/>
        <v>2196.9738000000002</v>
      </c>
      <c r="AO233" s="13"/>
      <c r="AP233" s="12">
        <f t="shared" si="106"/>
        <v>0</v>
      </c>
      <c r="AQ233" s="15">
        <f t="shared" si="110"/>
        <v>0</v>
      </c>
      <c r="AR233" s="15">
        <f t="shared" si="111"/>
        <v>0</v>
      </c>
      <c r="AS233" s="15">
        <f t="shared" si="112"/>
        <v>0</v>
      </c>
      <c r="AT233" s="15">
        <f t="shared" si="113"/>
        <v>9302.3726400000014</v>
      </c>
      <c r="AU233" s="15">
        <f t="shared" si="114"/>
        <v>2139.5457072000004</v>
      </c>
      <c r="AV233" s="15">
        <f t="shared" si="115"/>
        <v>11441.918347200002</v>
      </c>
      <c r="AW233" s="15">
        <f t="shared" si="116"/>
        <v>9302.3726400000014</v>
      </c>
      <c r="AX233" s="15">
        <f t="shared" si="116"/>
        <v>2139.5457072000004</v>
      </c>
      <c r="AY233" s="15">
        <f t="shared" si="116"/>
        <v>11441.918347200002</v>
      </c>
      <c r="AZ233" s="85"/>
      <c r="BA233" s="85"/>
      <c r="BB233" s="85"/>
      <c r="BC233" s="85"/>
    </row>
    <row r="234" spans="1:55" s="2" customFormat="1" ht="12.75" customHeight="1" x14ac:dyDescent="0.25">
      <c r="A234" s="20">
        <f t="shared" si="107"/>
        <v>227</v>
      </c>
      <c r="B234" s="83">
        <v>44</v>
      </c>
      <c r="C234" s="20">
        <v>1</v>
      </c>
      <c r="D234" s="21" t="s">
        <v>155</v>
      </c>
      <c r="E234" s="21" t="s">
        <v>156</v>
      </c>
      <c r="F234" s="21" t="s">
        <v>17</v>
      </c>
      <c r="G234" s="21" t="s">
        <v>157</v>
      </c>
      <c r="H234" s="21" t="s">
        <v>158</v>
      </c>
      <c r="I234" s="21"/>
      <c r="J234" s="21"/>
      <c r="K234" s="21"/>
      <c r="L234" s="21"/>
      <c r="M234" s="28" t="s">
        <v>541</v>
      </c>
      <c r="N234" s="40" t="s">
        <v>542</v>
      </c>
      <c r="O234" s="41">
        <v>25</v>
      </c>
      <c r="P234" s="37" t="s">
        <v>56</v>
      </c>
      <c r="Q234" s="41">
        <v>51445</v>
      </c>
      <c r="R234" s="41">
        <v>0</v>
      </c>
      <c r="S234" s="41">
        <v>0</v>
      </c>
      <c r="T234" s="54">
        <f t="shared" si="108"/>
        <v>51445</v>
      </c>
      <c r="U234" s="36">
        <v>1</v>
      </c>
      <c r="V234" s="9">
        <v>12</v>
      </c>
      <c r="W234" s="11" t="str">
        <f t="shared" si="109"/>
        <v>0,0000</v>
      </c>
      <c r="X234" s="12">
        <f t="shared" si="117"/>
        <v>0</v>
      </c>
      <c r="Y234" s="52">
        <v>5</v>
      </c>
      <c r="Z234" s="12">
        <f t="shared" si="99"/>
        <v>60</v>
      </c>
      <c r="AA234" s="52">
        <v>0.08</v>
      </c>
      <c r="AB234" s="12">
        <f t="shared" si="118"/>
        <v>24</v>
      </c>
      <c r="AC234" s="52">
        <v>20.059999999999999</v>
      </c>
      <c r="AD234" s="12">
        <f t="shared" si="100"/>
        <v>6017.9999999999991</v>
      </c>
      <c r="AE234" s="52">
        <v>0</v>
      </c>
      <c r="AF234" s="12">
        <f t="shared" si="101"/>
        <v>0</v>
      </c>
      <c r="AG234" s="53">
        <f t="shared" si="102"/>
        <v>1.58E-3</v>
      </c>
      <c r="AH234" s="12">
        <f t="shared" si="103"/>
        <v>81.283100000000005</v>
      </c>
      <c r="AI234" s="53">
        <v>1.2999999999999999E-2</v>
      </c>
      <c r="AJ234" s="12">
        <f t="shared" si="104"/>
        <v>668.78499999999997</v>
      </c>
      <c r="AK234" s="53">
        <v>0.1792</v>
      </c>
      <c r="AL234" s="12">
        <f t="shared" si="105"/>
        <v>9218.9439999999995</v>
      </c>
      <c r="AM234" s="13"/>
      <c r="AN234" s="12">
        <f t="shared" si="95"/>
        <v>0</v>
      </c>
      <c r="AO234" s="13"/>
      <c r="AP234" s="12">
        <f t="shared" si="106"/>
        <v>0</v>
      </c>
      <c r="AQ234" s="15">
        <f t="shared" si="110"/>
        <v>0</v>
      </c>
      <c r="AR234" s="15">
        <f t="shared" si="111"/>
        <v>0</v>
      </c>
      <c r="AS234" s="15">
        <f t="shared" si="112"/>
        <v>0</v>
      </c>
      <c r="AT234" s="15">
        <f t="shared" si="113"/>
        <v>16071.0121</v>
      </c>
      <c r="AU234" s="15">
        <f t="shared" si="114"/>
        <v>3696.3327830000003</v>
      </c>
      <c r="AV234" s="15">
        <f t="shared" si="115"/>
        <v>19767.344883000002</v>
      </c>
      <c r="AW234" s="15">
        <f t="shared" si="116"/>
        <v>16071.0121</v>
      </c>
      <c r="AX234" s="15">
        <f t="shared" si="116"/>
        <v>3696.3327830000003</v>
      </c>
      <c r="AY234" s="15">
        <f t="shared" si="116"/>
        <v>19767.344883000002</v>
      </c>
      <c r="AZ234" s="83">
        <v>44</v>
      </c>
      <c r="BA234" s="86">
        <f>SUM(AW234:AW236)</f>
        <v>118265.11279999997</v>
      </c>
      <c r="BB234" s="86">
        <f>BA234*0.23</f>
        <v>27200.975943999994</v>
      </c>
      <c r="BC234" s="86">
        <f>BB234+BA234</f>
        <v>145466.08874399998</v>
      </c>
    </row>
    <row r="235" spans="1:55" s="2" customFormat="1" ht="12.75" customHeight="1" x14ac:dyDescent="0.25">
      <c r="A235" s="20">
        <f t="shared" si="107"/>
        <v>228</v>
      </c>
      <c r="B235" s="84"/>
      <c r="C235" s="20">
        <f>C234+1</f>
        <v>2</v>
      </c>
      <c r="D235" s="21" t="s">
        <v>155</v>
      </c>
      <c r="E235" s="21" t="s">
        <v>156</v>
      </c>
      <c r="F235" s="21" t="s">
        <v>17</v>
      </c>
      <c r="G235" s="21" t="s">
        <v>157</v>
      </c>
      <c r="H235" s="21" t="s">
        <v>158</v>
      </c>
      <c r="I235" s="21"/>
      <c r="J235" s="21"/>
      <c r="K235" s="21"/>
      <c r="L235" s="21"/>
      <c r="M235" s="28" t="s">
        <v>543</v>
      </c>
      <c r="N235" s="40" t="s">
        <v>405</v>
      </c>
      <c r="O235" s="41">
        <v>100</v>
      </c>
      <c r="P235" s="37" t="s">
        <v>56</v>
      </c>
      <c r="Q235" s="41">
        <v>180304</v>
      </c>
      <c r="R235" s="41">
        <v>0</v>
      </c>
      <c r="S235" s="41">
        <v>0</v>
      </c>
      <c r="T235" s="54">
        <f t="shared" si="108"/>
        <v>180304</v>
      </c>
      <c r="U235" s="36">
        <v>1</v>
      </c>
      <c r="V235" s="9">
        <v>12</v>
      </c>
      <c r="W235" s="11" t="str">
        <f t="shared" si="109"/>
        <v>0,0000</v>
      </c>
      <c r="X235" s="12">
        <f t="shared" si="117"/>
        <v>0</v>
      </c>
      <c r="Y235" s="52">
        <v>5</v>
      </c>
      <c r="Z235" s="12">
        <f t="shared" si="99"/>
        <v>60</v>
      </c>
      <c r="AA235" s="52">
        <v>0.08</v>
      </c>
      <c r="AB235" s="12">
        <f t="shared" si="118"/>
        <v>96</v>
      </c>
      <c r="AC235" s="52">
        <v>20.059999999999999</v>
      </c>
      <c r="AD235" s="12">
        <f t="shared" si="100"/>
        <v>24071.999999999996</v>
      </c>
      <c r="AE235" s="52">
        <v>0</v>
      </c>
      <c r="AF235" s="12">
        <f t="shared" si="101"/>
        <v>0</v>
      </c>
      <c r="AG235" s="53">
        <f t="shared" si="102"/>
        <v>1.58E-3</v>
      </c>
      <c r="AH235" s="12">
        <f t="shared" si="103"/>
        <v>284.88031999999998</v>
      </c>
      <c r="AI235" s="53">
        <v>1.2999999999999999E-2</v>
      </c>
      <c r="AJ235" s="12">
        <f t="shared" si="104"/>
        <v>2343.9519999999998</v>
      </c>
      <c r="AK235" s="53">
        <v>0.1792</v>
      </c>
      <c r="AL235" s="12">
        <f t="shared" si="105"/>
        <v>32310.4768</v>
      </c>
      <c r="AM235" s="13"/>
      <c r="AN235" s="12">
        <f t="shared" si="95"/>
        <v>0</v>
      </c>
      <c r="AO235" s="13"/>
      <c r="AP235" s="12">
        <f t="shared" si="106"/>
        <v>0</v>
      </c>
      <c r="AQ235" s="15">
        <f t="shared" si="110"/>
        <v>0</v>
      </c>
      <c r="AR235" s="15">
        <f t="shared" si="111"/>
        <v>0</v>
      </c>
      <c r="AS235" s="15">
        <f t="shared" si="112"/>
        <v>0</v>
      </c>
      <c r="AT235" s="15">
        <f t="shared" si="113"/>
        <v>59167.309119999991</v>
      </c>
      <c r="AU235" s="15">
        <f t="shared" si="114"/>
        <v>13608.481097599999</v>
      </c>
      <c r="AV235" s="15">
        <f t="shared" si="115"/>
        <v>72775.790217599992</v>
      </c>
      <c r="AW235" s="15">
        <f t="shared" si="116"/>
        <v>59167.309119999991</v>
      </c>
      <c r="AX235" s="15">
        <f t="shared" si="116"/>
        <v>13608.481097599999</v>
      </c>
      <c r="AY235" s="15">
        <f t="shared" si="116"/>
        <v>72775.790217599992</v>
      </c>
      <c r="AZ235" s="84"/>
      <c r="BA235" s="84"/>
      <c r="BB235" s="84"/>
      <c r="BC235" s="84"/>
    </row>
    <row r="236" spans="1:55" s="2" customFormat="1" ht="12.75" customHeight="1" x14ac:dyDescent="0.25">
      <c r="A236" s="20">
        <f t="shared" si="107"/>
        <v>229</v>
      </c>
      <c r="B236" s="85"/>
      <c r="C236" s="20">
        <f>C235+1</f>
        <v>3</v>
      </c>
      <c r="D236" s="21" t="s">
        <v>155</v>
      </c>
      <c r="E236" s="21" t="s">
        <v>156</v>
      </c>
      <c r="F236" s="21" t="s">
        <v>17</v>
      </c>
      <c r="G236" s="21" t="s">
        <v>157</v>
      </c>
      <c r="H236" s="21" t="s">
        <v>158</v>
      </c>
      <c r="I236" s="21"/>
      <c r="J236" s="21"/>
      <c r="K236" s="21"/>
      <c r="L236" s="21"/>
      <c r="M236" s="28" t="s">
        <v>544</v>
      </c>
      <c r="N236" s="40" t="s">
        <v>264</v>
      </c>
      <c r="O236" s="41">
        <v>100</v>
      </c>
      <c r="P236" s="37" t="s">
        <v>56</v>
      </c>
      <c r="Q236" s="41">
        <v>97011</v>
      </c>
      <c r="R236" s="41">
        <v>0</v>
      </c>
      <c r="S236" s="41">
        <v>0</v>
      </c>
      <c r="T236" s="54">
        <f t="shared" si="108"/>
        <v>97011</v>
      </c>
      <c r="U236" s="36">
        <v>1</v>
      </c>
      <c r="V236" s="9">
        <v>12</v>
      </c>
      <c r="W236" s="11" t="str">
        <f t="shared" si="109"/>
        <v>0,0000</v>
      </c>
      <c r="X236" s="12">
        <f t="shared" si="117"/>
        <v>0</v>
      </c>
      <c r="Y236" s="52">
        <v>5</v>
      </c>
      <c r="Z236" s="12">
        <f t="shared" si="99"/>
        <v>60</v>
      </c>
      <c r="AA236" s="52">
        <v>0.08</v>
      </c>
      <c r="AB236" s="12">
        <f t="shared" si="118"/>
        <v>96</v>
      </c>
      <c r="AC236" s="52">
        <v>20.059999999999999</v>
      </c>
      <c r="AD236" s="12">
        <f t="shared" si="100"/>
        <v>24071.999999999996</v>
      </c>
      <c r="AE236" s="52">
        <v>0</v>
      </c>
      <c r="AF236" s="12">
        <f t="shared" si="101"/>
        <v>0</v>
      </c>
      <c r="AG236" s="53">
        <f t="shared" si="102"/>
        <v>1.58E-3</v>
      </c>
      <c r="AH236" s="12">
        <f t="shared" si="103"/>
        <v>153.27737999999999</v>
      </c>
      <c r="AI236" s="53">
        <v>1.2999999999999999E-2</v>
      </c>
      <c r="AJ236" s="12">
        <f t="shared" si="104"/>
        <v>1261.143</v>
      </c>
      <c r="AK236" s="53">
        <v>0.1792</v>
      </c>
      <c r="AL236" s="12">
        <f t="shared" si="105"/>
        <v>17384.371200000001</v>
      </c>
      <c r="AM236" s="13"/>
      <c r="AN236" s="12">
        <f t="shared" si="95"/>
        <v>0</v>
      </c>
      <c r="AO236" s="13"/>
      <c r="AP236" s="12">
        <f t="shared" si="106"/>
        <v>0</v>
      </c>
      <c r="AQ236" s="15">
        <f t="shared" si="110"/>
        <v>0</v>
      </c>
      <c r="AR236" s="15">
        <f t="shared" si="111"/>
        <v>0</v>
      </c>
      <c r="AS236" s="15">
        <f t="shared" si="112"/>
        <v>0</v>
      </c>
      <c r="AT236" s="15">
        <f t="shared" si="113"/>
        <v>43026.791579999997</v>
      </c>
      <c r="AU236" s="15">
        <f t="shared" si="114"/>
        <v>9896.1620633999992</v>
      </c>
      <c r="AV236" s="15">
        <f t="shared" si="115"/>
        <v>52922.953643399997</v>
      </c>
      <c r="AW236" s="15">
        <f t="shared" si="116"/>
        <v>43026.791579999997</v>
      </c>
      <c r="AX236" s="15">
        <f t="shared" si="116"/>
        <v>9896.1620633999992</v>
      </c>
      <c r="AY236" s="15">
        <f t="shared" si="116"/>
        <v>52922.953643399997</v>
      </c>
      <c r="AZ236" s="85"/>
      <c r="BA236" s="85"/>
      <c r="BB236" s="85"/>
      <c r="BC236" s="85"/>
    </row>
    <row r="237" spans="1:55" s="2" customFormat="1" ht="12.75" customHeight="1" x14ac:dyDescent="0.25">
      <c r="A237" s="20">
        <f t="shared" si="107"/>
        <v>230</v>
      </c>
      <c r="B237" s="9">
        <v>45</v>
      </c>
      <c r="C237" s="20">
        <v>1</v>
      </c>
      <c r="D237" s="21" t="s">
        <v>545</v>
      </c>
      <c r="E237" s="21" t="s">
        <v>165</v>
      </c>
      <c r="F237" s="21" t="s">
        <v>17</v>
      </c>
      <c r="G237" s="21" t="s">
        <v>166</v>
      </c>
      <c r="H237" s="21" t="s">
        <v>169</v>
      </c>
      <c r="I237" s="21" t="s">
        <v>546</v>
      </c>
      <c r="J237" s="21" t="s">
        <v>47</v>
      </c>
      <c r="K237" s="21" t="s">
        <v>17</v>
      </c>
      <c r="L237" s="21" t="s">
        <v>159</v>
      </c>
      <c r="M237" s="28" t="s">
        <v>89</v>
      </c>
      <c r="N237" s="40" t="s">
        <v>547</v>
      </c>
      <c r="O237" s="41">
        <v>64</v>
      </c>
      <c r="P237" s="37" t="s">
        <v>763</v>
      </c>
      <c r="Q237" s="41">
        <v>16930</v>
      </c>
      <c r="R237" s="41">
        <v>42698</v>
      </c>
      <c r="S237" s="41">
        <v>0</v>
      </c>
      <c r="T237" s="54">
        <f t="shared" si="108"/>
        <v>59628</v>
      </c>
      <c r="U237" s="36">
        <v>1</v>
      </c>
      <c r="V237" s="9">
        <v>12</v>
      </c>
      <c r="W237" s="11" t="str">
        <f t="shared" si="109"/>
        <v>0,0000</v>
      </c>
      <c r="X237" s="12">
        <f t="shared" si="117"/>
        <v>0</v>
      </c>
      <c r="Y237" s="52">
        <v>5</v>
      </c>
      <c r="Z237" s="12">
        <f t="shared" si="99"/>
        <v>60</v>
      </c>
      <c r="AA237" s="52">
        <v>0.08</v>
      </c>
      <c r="AB237" s="12">
        <f t="shared" si="118"/>
        <v>61.44</v>
      </c>
      <c r="AC237" s="52">
        <v>20.059999999999999</v>
      </c>
      <c r="AD237" s="12">
        <f t="shared" si="100"/>
        <v>15406.079999999998</v>
      </c>
      <c r="AE237" s="52">
        <v>0</v>
      </c>
      <c r="AF237" s="12">
        <f t="shared" si="101"/>
        <v>0</v>
      </c>
      <c r="AG237" s="53">
        <f t="shared" si="102"/>
        <v>1.58E-3</v>
      </c>
      <c r="AH237" s="12">
        <f t="shared" si="103"/>
        <v>94.212240000000008</v>
      </c>
      <c r="AI237" s="53">
        <v>1.2999999999999999E-2</v>
      </c>
      <c r="AJ237" s="12">
        <f t="shared" si="104"/>
        <v>775.16399999999999</v>
      </c>
      <c r="AK237" s="53">
        <v>0.21149999999999999</v>
      </c>
      <c r="AL237" s="12">
        <f t="shared" si="105"/>
        <v>3580.6949999999997</v>
      </c>
      <c r="AM237" s="53">
        <v>0.14829999999999999</v>
      </c>
      <c r="AN237" s="12">
        <f t="shared" si="95"/>
        <v>6332.1133999999993</v>
      </c>
      <c r="AO237" s="13"/>
      <c r="AP237" s="12">
        <f t="shared" si="106"/>
        <v>0</v>
      </c>
      <c r="AQ237" s="15">
        <f t="shared" si="110"/>
        <v>0</v>
      </c>
      <c r="AR237" s="15">
        <f t="shared" si="111"/>
        <v>0</v>
      </c>
      <c r="AS237" s="15">
        <f t="shared" si="112"/>
        <v>0</v>
      </c>
      <c r="AT237" s="15">
        <f t="shared" si="113"/>
        <v>26309.704639999996</v>
      </c>
      <c r="AU237" s="15">
        <f t="shared" si="114"/>
        <v>6051.2320671999996</v>
      </c>
      <c r="AV237" s="15">
        <f t="shared" si="115"/>
        <v>32360.936707199995</v>
      </c>
      <c r="AW237" s="15">
        <f t="shared" si="116"/>
        <v>26309.704639999996</v>
      </c>
      <c r="AX237" s="15">
        <f t="shared" si="116"/>
        <v>6051.2320671999996</v>
      </c>
      <c r="AY237" s="15">
        <f t="shared" si="116"/>
        <v>32360.936707199995</v>
      </c>
      <c r="AZ237" s="9">
        <v>45</v>
      </c>
      <c r="BA237" s="16">
        <f>AW237</f>
        <v>26309.704639999996</v>
      </c>
      <c r="BB237" s="16">
        <f>BA237*0.23</f>
        <v>6051.2320671999996</v>
      </c>
      <c r="BC237" s="16">
        <f>BB237+BA237</f>
        <v>32360.936707199995</v>
      </c>
    </row>
    <row r="238" spans="1:55" s="2" customFormat="1" ht="12.75" customHeight="1" x14ac:dyDescent="0.25">
      <c r="A238" s="20">
        <f t="shared" si="107"/>
        <v>231</v>
      </c>
      <c r="B238" s="81">
        <v>46</v>
      </c>
      <c r="C238" s="20">
        <v>1</v>
      </c>
      <c r="D238" s="21" t="s">
        <v>7</v>
      </c>
      <c r="E238" s="21" t="s">
        <v>48</v>
      </c>
      <c r="F238" s="21" t="s">
        <v>17</v>
      </c>
      <c r="G238" s="21" t="s">
        <v>160</v>
      </c>
      <c r="H238" s="21" t="s">
        <v>14</v>
      </c>
      <c r="I238" s="21"/>
      <c r="J238" s="21"/>
      <c r="K238" s="21"/>
      <c r="L238" s="21"/>
      <c r="M238" s="28" t="s">
        <v>12</v>
      </c>
      <c r="N238" s="40" t="s">
        <v>11</v>
      </c>
      <c r="O238" s="41">
        <v>800</v>
      </c>
      <c r="P238" s="37" t="s">
        <v>76</v>
      </c>
      <c r="Q238" s="41">
        <v>1029007</v>
      </c>
      <c r="R238" s="41">
        <v>585751</v>
      </c>
      <c r="S238" s="41">
        <v>3361358</v>
      </c>
      <c r="T238" s="54">
        <f t="shared" si="108"/>
        <v>4976116</v>
      </c>
      <c r="U238" s="36">
        <v>1</v>
      </c>
      <c r="V238" s="9">
        <v>12</v>
      </c>
      <c r="W238" s="11" t="str">
        <f t="shared" si="109"/>
        <v>0,0000</v>
      </c>
      <c r="X238" s="12">
        <f t="shared" si="117"/>
        <v>0</v>
      </c>
      <c r="Y238" s="52">
        <v>10</v>
      </c>
      <c r="Z238" s="12">
        <f t="shared" si="99"/>
        <v>120</v>
      </c>
      <c r="AA238" s="52">
        <v>0.19</v>
      </c>
      <c r="AB238" s="12">
        <f t="shared" si="118"/>
        <v>1824.0000000000002</v>
      </c>
      <c r="AC238" s="52">
        <v>14.45</v>
      </c>
      <c r="AD238" s="12">
        <f t="shared" si="100"/>
        <v>138719.99999999997</v>
      </c>
      <c r="AE238" s="52">
        <v>0</v>
      </c>
      <c r="AF238" s="12">
        <f t="shared" si="101"/>
        <v>0</v>
      </c>
      <c r="AG238" s="53">
        <f t="shared" si="102"/>
        <v>1.58E-3</v>
      </c>
      <c r="AH238" s="12">
        <f t="shared" si="103"/>
        <v>7862.2632800000001</v>
      </c>
      <c r="AI238" s="53">
        <v>1.2999999999999999E-2</v>
      </c>
      <c r="AJ238" s="12">
        <f t="shared" si="104"/>
        <v>64689.507999999994</v>
      </c>
      <c r="AK238" s="53">
        <v>5.2359999999999997E-2</v>
      </c>
      <c r="AL238" s="12">
        <f t="shared" si="105"/>
        <v>53878.806519999998</v>
      </c>
      <c r="AM238" s="53">
        <v>6.4030000000000004E-2</v>
      </c>
      <c r="AN238" s="12">
        <f t="shared" si="95"/>
        <v>37505.636530000003</v>
      </c>
      <c r="AO238" s="53">
        <v>2.3810000000000001E-2</v>
      </c>
      <c r="AP238" s="12">
        <f t="shared" si="106"/>
        <v>80033.933980000002</v>
      </c>
      <c r="AQ238" s="15">
        <f t="shared" si="110"/>
        <v>0</v>
      </c>
      <c r="AR238" s="15">
        <f t="shared" si="111"/>
        <v>0</v>
      </c>
      <c r="AS238" s="15">
        <f t="shared" si="112"/>
        <v>0</v>
      </c>
      <c r="AT238" s="15">
        <f t="shared" si="113"/>
        <v>384634.14830999996</v>
      </c>
      <c r="AU238" s="15">
        <f t="shared" si="114"/>
        <v>88465.854111299996</v>
      </c>
      <c r="AV238" s="15">
        <f t="shared" si="115"/>
        <v>473100.00242129993</v>
      </c>
      <c r="AW238" s="15">
        <f t="shared" si="116"/>
        <v>384634.14830999996</v>
      </c>
      <c r="AX238" s="15">
        <f t="shared" si="116"/>
        <v>88465.854111299996</v>
      </c>
      <c r="AY238" s="15">
        <f t="shared" si="116"/>
        <v>473100.00242129993</v>
      </c>
      <c r="AZ238" s="81">
        <v>46</v>
      </c>
      <c r="BA238" s="90">
        <f>SUM(AW238:AW249)</f>
        <v>1012579.3353</v>
      </c>
      <c r="BB238" s="90">
        <f>BA238*0.23</f>
        <v>232893.24711900001</v>
      </c>
      <c r="BC238" s="90">
        <f>SUM(BA238:BB249)</f>
        <v>1245472.5824190001</v>
      </c>
    </row>
    <row r="239" spans="1:55" s="2" customFormat="1" ht="12.75" customHeight="1" x14ac:dyDescent="0.25">
      <c r="A239" s="20">
        <f t="shared" si="107"/>
        <v>232</v>
      </c>
      <c r="B239" s="89"/>
      <c r="C239" s="20">
        <f t="shared" ref="C239:C249" si="120">C238+1</f>
        <v>2</v>
      </c>
      <c r="D239" s="21" t="s">
        <v>7</v>
      </c>
      <c r="E239" s="21" t="s">
        <v>48</v>
      </c>
      <c r="F239" s="21" t="s">
        <v>17</v>
      </c>
      <c r="G239" s="21" t="s">
        <v>160</v>
      </c>
      <c r="H239" s="21" t="s">
        <v>14</v>
      </c>
      <c r="I239" s="21"/>
      <c r="J239" s="21"/>
      <c r="K239" s="21"/>
      <c r="L239" s="21"/>
      <c r="M239" s="28" t="s">
        <v>298</v>
      </c>
      <c r="N239" s="40" t="s">
        <v>179</v>
      </c>
      <c r="O239" s="41">
        <v>580</v>
      </c>
      <c r="P239" s="37" t="s">
        <v>76</v>
      </c>
      <c r="Q239" s="41">
        <v>233319</v>
      </c>
      <c r="R239" s="41">
        <v>111602</v>
      </c>
      <c r="S239" s="41">
        <v>601829</v>
      </c>
      <c r="T239" s="54">
        <f t="shared" si="108"/>
        <v>946750</v>
      </c>
      <c r="U239" s="36">
        <v>1</v>
      </c>
      <c r="V239" s="9">
        <v>12</v>
      </c>
      <c r="W239" s="11" t="str">
        <f t="shared" si="109"/>
        <v>0,0000</v>
      </c>
      <c r="X239" s="12">
        <f t="shared" si="117"/>
        <v>0</v>
      </c>
      <c r="Y239" s="52">
        <v>10</v>
      </c>
      <c r="Z239" s="12">
        <f t="shared" si="99"/>
        <v>120</v>
      </c>
      <c r="AA239" s="52">
        <v>0.19</v>
      </c>
      <c r="AB239" s="12">
        <f t="shared" si="118"/>
        <v>1322.4</v>
      </c>
      <c r="AC239" s="52">
        <v>14.45</v>
      </c>
      <c r="AD239" s="12">
        <f t="shared" si="100"/>
        <v>100571.99999999999</v>
      </c>
      <c r="AE239" s="52">
        <v>0</v>
      </c>
      <c r="AF239" s="12">
        <f t="shared" si="101"/>
        <v>0</v>
      </c>
      <c r="AG239" s="53">
        <f t="shared" si="102"/>
        <v>1.58E-3</v>
      </c>
      <c r="AH239" s="12">
        <f t="shared" si="103"/>
        <v>1495.865</v>
      </c>
      <c r="AI239" s="53">
        <v>1.2999999999999999E-2</v>
      </c>
      <c r="AJ239" s="12">
        <f t="shared" si="104"/>
        <v>12307.75</v>
      </c>
      <c r="AK239" s="53">
        <v>5.2359999999999997E-2</v>
      </c>
      <c r="AL239" s="12">
        <f t="shared" si="105"/>
        <v>12216.582839999999</v>
      </c>
      <c r="AM239" s="53">
        <v>6.4030000000000004E-2</v>
      </c>
      <c r="AN239" s="12">
        <f t="shared" si="95"/>
        <v>7145.8760600000005</v>
      </c>
      <c r="AO239" s="53">
        <v>2.3810000000000001E-2</v>
      </c>
      <c r="AP239" s="12">
        <f t="shared" si="106"/>
        <v>14329.548490000001</v>
      </c>
      <c r="AQ239" s="15">
        <f t="shared" si="110"/>
        <v>0</v>
      </c>
      <c r="AR239" s="15">
        <f t="shared" si="111"/>
        <v>0</v>
      </c>
      <c r="AS239" s="15">
        <f t="shared" si="112"/>
        <v>0</v>
      </c>
      <c r="AT239" s="15">
        <f t="shared" si="113"/>
        <v>149510.02238999997</v>
      </c>
      <c r="AU239" s="15">
        <f t="shared" si="114"/>
        <v>34387.305149699998</v>
      </c>
      <c r="AV239" s="15">
        <f t="shared" si="115"/>
        <v>183897.32753969997</v>
      </c>
      <c r="AW239" s="15">
        <f t="shared" si="116"/>
        <v>149510.02238999997</v>
      </c>
      <c r="AX239" s="15">
        <f t="shared" si="116"/>
        <v>34387.305149699998</v>
      </c>
      <c r="AY239" s="15">
        <f t="shared" si="116"/>
        <v>183897.32753969997</v>
      </c>
      <c r="AZ239" s="89"/>
      <c r="BA239" s="89"/>
      <c r="BB239" s="89"/>
      <c r="BC239" s="89"/>
    </row>
    <row r="240" spans="1:55" s="2" customFormat="1" ht="12.75" customHeight="1" x14ac:dyDescent="0.25">
      <c r="A240" s="20">
        <f t="shared" si="107"/>
        <v>233</v>
      </c>
      <c r="B240" s="89"/>
      <c r="C240" s="20">
        <f t="shared" si="120"/>
        <v>3</v>
      </c>
      <c r="D240" s="21" t="s">
        <v>7</v>
      </c>
      <c r="E240" s="21" t="s">
        <v>48</v>
      </c>
      <c r="F240" s="21" t="s">
        <v>17</v>
      </c>
      <c r="G240" s="21" t="s">
        <v>160</v>
      </c>
      <c r="H240" s="21" t="s">
        <v>14</v>
      </c>
      <c r="I240" s="21"/>
      <c r="J240" s="21"/>
      <c r="K240" s="21"/>
      <c r="L240" s="21"/>
      <c r="M240" s="28" t="s">
        <v>298</v>
      </c>
      <c r="N240" s="40" t="s">
        <v>180</v>
      </c>
      <c r="O240" s="41">
        <v>0</v>
      </c>
      <c r="P240" s="37" t="s">
        <v>76</v>
      </c>
      <c r="Q240" s="41">
        <v>291546</v>
      </c>
      <c r="R240" s="41">
        <v>153571</v>
      </c>
      <c r="S240" s="41">
        <v>850005</v>
      </c>
      <c r="T240" s="54">
        <f t="shared" si="108"/>
        <v>1295122</v>
      </c>
      <c r="U240" s="36">
        <v>1</v>
      </c>
      <c r="V240" s="9">
        <v>12</v>
      </c>
      <c r="W240" s="11" t="str">
        <f t="shared" si="109"/>
        <v>0,0000</v>
      </c>
      <c r="X240" s="12">
        <f t="shared" si="117"/>
        <v>0</v>
      </c>
      <c r="Y240" s="52">
        <v>10</v>
      </c>
      <c r="Z240" s="12">
        <f t="shared" si="99"/>
        <v>120</v>
      </c>
      <c r="AA240" s="52">
        <v>0.19</v>
      </c>
      <c r="AB240" s="12">
        <f t="shared" si="118"/>
        <v>0</v>
      </c>
      <c r="AC240" s="52">
        <v>14.45</v>
      </c>
      <c r="AD240" s="12">
        <f t="shared" si="100"/>
        <v>0</v>
      </c>
      <c r="AE240" s="52">
        <v>0</v>
      </c>
      <c r="AF240" s="12">
        <f t="shared" si="101"/>
        <v>0</v>
      </c>
      <c r="AG240" s="53">
        <f t="shared" si="102"/>
        <v>1.58E-3</v>
      </c>
      <c r="AH240" s="12">
        <f t="shared" si="103"/>
        <v>2046.29276</v>
      </c>
      <c r="AI240" s="53">
        <v>1.2999999999999999E-2</v>
      </c>
      <c r="AJ240" s="12">
        <f t="shared" si="104"/>
        <v>16836.585999999999</v>
      </c>
      <c r="AK240" s="53">
        <v>5.2359999999999997E-2</v>
      </c>
      <c r="AL240" s="12">
        <f t="shared" si="105"/>
        <v>15265.348559999999</v>
      </c>
      <c r="AM240" s="53">
        <v>6.4030000000000004E-2</v>
      </c>
      <c r="AN240" s="12">
        <f t="shared" si="95"/>
        <v>9833.1511300000002</v>
      </c>
      <c r="AO240" s="53">
        <v>2.3810000000000001E-2</v>
      </c>
      <c r="AP240" s="12">
        <f t="shared" si="106"/>
        <v>20238.619050000001</v>
      </c>
      <c r="AQ240" s="15">
        <f t="shared" si="110"/>
        <v>0</v>
      </c>
      <c r="AR240" s="15">
        <f t="shared" si="111"/>
        <v>0</v>
      </c>
      <c r="AS240" s="15">
        <f t="shared" si="112"/>
        <v>0</v>
      </c>
      <c r="AT240" s="15">
        <f t="shared" si="113"/>
        <v>64339.997499999998</v>
      </c>
      <c r="AU240" s="15">
        <f t="shared" si="114"/>
        <v>14798.199425000001</v>
      </c>
      <c r="AV240" s="15">
        <f t="shared" si="115"/>
        <v>79138.196924999997</v>
      </c>
      <c r="AW240" s="15">
        <f t="shared" si="116"/>
        <v>64339.997499999998</v>
      </c>
      <c r="AX240" s="15">
        <f t="shared" si="116"/>
        <v>14798.199425000001</v>
      </c>
      <c r="AY240" s="15">
        <f t="shared" si="116"/>
        <v>79138.196924999997</v>
      </c>
      <c r="AZ240" s="89"/>
      <c r="BA240" s="89"/>
      <c r="BB240" s="89"/>
      <c r="BC240" s="89"/>
    </row>
    <row r="241" spans="1:55" s="2" customFormat="1" ht="12.75" customHeight="1" x14ac:dyDescent="0.25">
      <c r="A241" s="20">
        <f t="shared" si="107"/>
        <v>234</v>
      </c>
      <c r="B241" s="89"/>
      <c r="C241" s="20">
        <f t="shared" si="120"/>
        <v>4</v>
      </c>
      <c r="D241" s="21" t="s">
        <v>7</v>
      </c>
      <c r="E241" s="21" t="s">
        <v>48</v>
      </c>
      <c r="F241" s="21" t="s">
        <v>17</v>
      </c>
      <c r="G241" s="21" t="s">
        <v>160</v>
      </c>
      <c r="H241" s="21" t="s">
        <v>14</v>
      </c>
      <c r="I241" s="21"/>
      <c r="J241" s="21"/>
      <c r="K241" s="21"/>
      <c r="L241" s="21"/>
      <c r="M241" s="28" t="s">
        <v>300</v>
      </c>
      <c r="N241" s="40" t="s">
        <v>181</v>
      </c>
      <c r="O241" s="41">
        <v>38</v>
      </c>
      <c r="P241" s="37" t="s">
        <v>52</v>
      </c>
      <c r="Q241" s="41">
        <v>11205</v>
      </c>
      <c r="R241" s="41">
        <v>21315</v>
      </c>
      <c r="S241" s="41">
        <v>0</v>
      </c>
      <c r="T241" s="54">
        <f t="shared" si="108"/>
        <v>32520</v>
      </c>
      <c r="U241" s="36">
        <v>1</v>
      </c>
      <c r="V241" s="9">
        <v>12</v>
      </c>
      <c r="W241" s="11" t="str">
        <f t="shared" si="109"/>
        <v>0,0000</v>
      </c>
      <c r="X241" s="12">
        <f t="shared" si="117"/>
        <v>0</v>
      </c>
      <c r="Y241" s="52">
        <v>3.8</v>
      </c>
      <c r="Z241" s="12">
        <f t="shared" si="99"/>
        <v>45.599999999999994</v>
      </c>
      <c r="AA241" s="52">
        <v>0.08</v>
      </c>
      <c r="AB241" s="12">
        <f t="shared" si="118"/>
        <v>36.479999999999997</v>
      </c>
      <c r="AC241" s="52">
        <v>4.6100000000000003</v>
      </c>
      <c r="AD241" s="12">
        <f t="shared" si="100"/>
        <v>2102.1600000000003</v>
      </c>
      <c r="AE241" s="52">
        <v>0</v>
      </c>
      <c r="AF241" s="12">
        <f t="shared" si="101"/>
        <v>0</v>
      </c>
      <c r="AG241" s="53">
        <f t="shared" si="102"/>
        <v>1.58E-3</v>
      </c>
      <c r="AH241" s="12">
        <f t="shared" si="103"/>
        <v>51.381599999999999</v>
      </c>
      <c r="AI241" s="53">
        <v>1.2999999999999999E-2</v>
      </c>
      <c r="AJ241" s="12">
        <f t="shared" si="104"/>
        <v>422.76</v>
      </c>
      <c r="AK241" s="53">
        <v>0.31380000000000002</v>
      </c>
      <c r="AL241" s="12">
        <f t="shared" si="105"/>
        <v>3516.1290000000004</v>
      </c>
      <c r="AM241" s="53">
        <v>9.6600000000000005E-2</v>
      </c>
      <c r="AN241" s="12">
        <f t="shared" ref="AN241:AN274" si="121">AM241*R241</f>
        <v>2059.029</v>
      </c>
      <c r="AO241" s="13"/>
      <c r="AP241" s="12">
        <f t="shared" si="106"/>
        <v>0</v>
      </c>
      <c r="AQ241" s="15">
        <f t="shared" si="110"/>
        <v>0</v>
      </c>
      <c r="AR241" s="15">
        <f t="shared" si="111"/>
        <v>0</v>
      </c>
      <c r="AS241" s="15">
        <f t="shared" si="112"/>
        <v>0</v>
      </c>
      <c r="AT241" s="15">
        <f t="shared" si="113"/>
        <v>8233.5396000000001</v>
      </c>
      <c r="AU241" s="15">
        <f t="shared" si="114"/>
        <v>1893.7141080000001</v>
      </c>
      <c r="AV241" s="15">
        <f t="shared" si="115"/>
        <v>10127.253708</v>
      </c>
      <c r="AW241" s="15">
        <f t="shared" si="116"/>
        <v>8233.5396000000001</v>
      </c>
      <c r="AX241" s="15">
        <f t="shared" si="116"/>
        <v>1893.7141080000001</v>
      </c>
      <c r="AY241" s="15">
        <f t="shared" si="116"/>
        <v>10127.253708</v>
      </c>
      <c r="AZ241" s="89"/>
      <c r="BA241" s="89"/>
      <c r="BB241" s="89"/>
      <c r="BC241" s="89"/>
    </row>
    <row r="242" spans="1:55" s="2" customFormat="1" ht="15" customHeight="1" x14ac:dyDescent="0.25">
      <c r="A242" s="20">
        <f t="shared" si="107"/>
        <v>235</v>
      </c>
      <c r="B242" s="89"/>
      <c r="C242" s="20">
        <f t="shared" si="120"/>
        <v>5</v>
      </c>
      <c r="D242" s="21" t="s">
        <v>7</v>
      </c>
      <c r="E242" s="21" t="s">
        <v>48</v>
      </c>
      <c r="F242" s="21" t="s">
        <v>17</v>
      </c>
      <c r="G242" s="21" t="s">
        <v>160</v>
      </c>
      <c r="H242" s="21" t="s">
        <v>14</v>
      </c>
      <c r="I242" s="21"/>
      <c r="J242" s="21"/>
      <c r="K242" s="21"/>
      <c r="L242" s="21"/>
      <c r="M242" s="28" t="s">
        <v>301</v>
      </c>
      <c r="N242" s="40" t="s">
        <v>406</v>
      </c>
      <c r="O242" s="41">
        <v>25</v>
      </c>
      <c r="P242" s="37" t="s">
        <v>52</v>
      </c>
      <c r="Q242" s="41">
        <v>15803</v>
      </c>
      <c r="R242" s="41">
        <v>38977</v>
      </c>
      <c r="S242" s="41">
        <v>0</v>
      </c>
      <c r="T242" s="54">
        <f t="shared" si="108"/>
        <v>54780</v>
      </c>
      <c r="U242" s="36">
        <v>1</v>
      </c>
      <c r="V242" s="9">
        <v>12</v>
      </c>
      <c r="W242" s="11" t="str">
        <f t="shared" si="109"/>
        <v>0,0000</v>
      </c>
      <c r="X242" s="12">
        <f t="shared" si="117"/>
        <v>0</v>
      </c>
      <c r="Y242" s="52">
        <v>3.8</v>
      </c>
      <c r="Z242" s="12">
        <f t="shared" si="99"/>
        <v>45.599999999999994</v>
      </c>
      <c r="AA242" s="52">
        <v>0.08</v>
      </c>
      <c r="AB242" s="12">
        <f t="shared" si="118"/>
        <v>24</v>
      </c>
      <c r="AC242" s="52">
        <v>4.6100000000000003</v>
      </c>
      <c r="AD242" s="12">
        <f t="shared" si="100"/>
        <v>1383.0000000000002</v>
      </c>
      <c r="AE242" s="52">
        <v>0</v>
      </c>
      <c r="AF242" s="12">
        <f t="shared" si="101"/>
        <v>0</v>
      </c>
      <c r="AG242" s="53">
        <f t="shared" si="102"/>
        <v>1.58E-3</v>
      </c>
      <c r="AH242" s="12">
        <f t="shared" si="103"/>
        <v>86.552400000000006</v>
      </c>
      <c r="AI242" s="53">
        <v>1.2999999999999999E-2</v>
      </c>
      <c r="AJ242" s="12">
        <f t="shared" si="104"/>
        <v>712.14</v>
      </c>
      <c r="AK242" s="53">
        <v>0.31380000000000002</v>
      </c>
      <c r="AL242" s="12">
        <f t="shared" si="105"/>
        <v>4958.9814000000006</v>
      </c>
      <c r="AM242" s="53">
        <v>9.6600000000000005E-2</v>
      </c>
      <c r="AN242" s="12">
        <f t="shared" si="121"/>
        <v>3765.1782000000003</v>
      </c>
      <c r="AO242" s="13"/>
      <c r="AP242" s="12">
        <f t="shared" si="106"/>
        <v>0</v>
      </c>
      <c r="AQ242" s="15">
        <f t="shared" si="110"/>
        <v>0</v>
      </c>
      <c r="AR242" s="15">
        <f t="shared" si="111"/>
        <v>0</v>
      </c>
      <c r="AS242" s="15">
        <f t="shared" si="112"/>
        <v>0</v>
      </c>
      <c r="AT242" s="15">
        <f t="shared" si="113"/>
        <v>10975.452000000001</v>
      </c>
      <c r="AU242" s="15">
        <f t="shared" si="114"/>
        <v>2524.3539600000004</v>
      </c>
      <c r="AV242" s="15">
        <f t="shared" si="115"/>
        <v>13499.805960000002</v>
      </c>
      <c r="AW242" s="15">
        <f t="shared" si="116"/>
        <v>10975.452000000001</v>
      </c>
      <c r="AX242" s="15">
        <f t="shared" si="116"/>
        <v>2524.3539600000004</v>
      </c>
      <c r="AY242" s="15">
        <f t="shared" si="116"/>
        <v>13499.805960000002</v>
      </c>
      <c r="AZ242" s="89"/>
      <c r="BA242" s="89"/>
      <c r="BB242" s="89"/>
      <c r="BC242" s="89"/>
    </row>
    <row r="243" spans="1:55" s="2" customFormat="1" ht="14.25" customHeight="1" x14ac:dyDescent="0.25">
      <c r="A243" s="20">
        <f t="shared" si="107"/>
        <v>236</v>
      </c>
      <c r="B243" s="89"/>
      <c r="C243" s="20">
        <f t="shared" si="120"/>
        <v>6</v>
      </c>
      <c r="D243" s="21" t="s">
        <v>7</v>
      </c>
      <c r="E243" s="21" t="s">
        <v>48</v>
      </c>
      <c r="F243" s="21" t="s">
        <v>17</v>
      </c>
      <c r="G243" s="21" t="s">
        <v>160</v>
      </c>
      <c r="H243" s="21" t="s">
        <v>14</v>
      </c>
      <c r="I243" s="21"/>
      <c r="J243" s="21"/>
      <c r="K243" s="21"/>
      <c r="L243" s="21"/>
      <c r="M243" s="28" t="s">
        <v>4</v>
      </c>
      <c r="N243" s="40" t="s">
        <v>177</v>
      </c>
      <c r="O243" s="41">
        <v>200</v>
      </c>
      <c r="P243" s="37" t="s">
        <v>56</v>
      </c>
      <c r="Q243" s="41">
        <v>583243</v>
      </c>
      <c r="R243" s="41">
        <v>0</v>
      </c>
      <c r="S243" s="41">
        <v>0</v>
      </c>
      <c r="T243" s="54">
        <f t="shared" si="108"/>
        <v>583243</v>
      </c>
      <c r="U243" s="36">
        <v>1</v>
      </c>
      <c r="V243" s="9">
        <v>12</v>
      </c>
      <c r="W243" s="11" t="str">
        <f t="shared" si="109"/>
        <v>0,0000</v>
      </c>
      <c r="X243" s="12">
        <f t="shared" si="117"/>
        <v>0</v>
      </c>
      <c r="Y243" s="52">
        <v>5</v>
      </c>
      <c r="Z243" s="12">
        <f t="shared" si="99"/>
        <v>60</v>
      </c>
      <c r="AA243" s="52">
        <v>0.08</v>
      </c>
      <c r="AB243" s="12">
        <f t="shared" si="118"/>
        <v>192</v>
      </c>
      <c r="AC243" s="52">
        <v>20.059999999999999</v>
      </c>
      <c r="AD243" s="12">
        <f t="shared" si="100"/>
        <v>48143.999999999993</v>
      </c>
      <c r="AE243" s="52">
        <v>0</v>
      </c>
      <c r="AF243" s="12">
        <f t="shared" si="101"/>
        <v>0</v>
      </c>
      <c r="AG243" s="53">
        <f t="shared" si="102"/>
        <v>1.58E-3</v>
      </c>
      <c r="AH243" s="12">
        <f t="shared" si="103"/>
        <v>921.52394000000004</v>
      </c>
      <c r="AI243" s="53">
        <v>1.2999999999999999E-2</v>
      </c>
      <c r="AJ243" s="12">
        <f t="shared" si="104"/>
        <v>7582.1589999999997</v>
      </c>
      <c r="AK243" s="53">
        <v>0.1792</v>
      </c>
      <c r="AL243" s="12">
        <f t="shared" si="105"/>
        <v>104517.1456</v>
      </c>
      <c r="AM243" s="13"/>
      <c r="AN243" s="12">
        <f t="shared" si="121"/>
        <v>0</v>
      </c>
      <c r="AO243" s="13"/>
      <c r="AP243" s="12">
        <f t="shared" si="106"/>
        <v>0</v>
      </c>
      <c r="AQ243" s="15">
        <f t="shared" si="110"/>
        <v>0</v>
      </c>
      <c r="AR243" s="15">
        <f t="shared" si="111"/>
        <v>0</v>
      </c>
      <c r="AS243" s="15">
        <f t="shared" si="112"/>
        <v>0</v>
      </c>
      <c r="AT243" s="15">
        <f t="shared" si="113"/>
        <v>161416.82853999999</v>
      </c>
      <c r="AU243" s="15">
        <f t="shared" si="114"/>
        <v>37125.870564199999</v>
      </c>
      <c r="AV243" s="15">
        <f t="shared" si="115"/>
        <v>198542.6991042</v>
      </c>
      <c r="AW243" s="15">
        <f t="shared" si="116"/>
        <v>161416.82853999999</v>
      </c>
      <c r="AX243" s="15">
        <f t="shared" si="116"/>
        <v>37125.870564199999</v>
      </c>
      <c r="AY243" s="15">
        <f t="shared" si="116"/>
        <v>198542.6991042</v>
      </c>
      <c r="AZ243" s="89"/>
      <c r="BA243" s="89"/>
      <c r="BB243" s="89"/>
      <c r="BC243" s="89"/>
    </row>
    <row r="244" spans="1:55" s="2" customFormat="1" ht="11.25" customHeight="1" x14ac:dyDescent="0.25">
      <c r="A244" s="20">
        <f t="shared" si="107"/>
        <v>237</v>
      </c>
      <c r="B244" s="89"/>
      <c r="C244" s="20">
        <f t="shared" si="120"/>
        <v>7</v>
      </c>
      <c r="D244" s="21" t="s">
        <v>7</v>
      </c>
      <c r="E244" s="21" t="s">
        <v>48</v>
      </c>
      <c r="F244" s="21" t="s">
        <v>17</v>
      </c>
      <c r="G244" s="21" t="s">
        <v>160</v>
      </c>
      <c r="H244" s="21" t="s">
        <v>14</v>
      </c>
      <c r="I244" s="21"/>
      <c r="J244" s="21"/>
      <c r="K244" s="21"/>
      <c r="L244" s="21"/>
      <c r="M244" s="28" t="s">
        <v>5</v>
      </c>
      <c r="N244" s="40" t="s">
        <v>178</v>
      </c>
      <c r="O244" s="41">
        <v>49</v>
      </c>
      <c r="P244" s="37" t="s">
        <v>56</v>
      </c>
      <c r="Q244" s="41">
        <v>0</v>
      </c>
      <c r="R244" s="41">
        <v>0</v>
      </c>
      <c r="S244" s="41">
        <v>1</v>
      </c>
      <c r="T244" s="54">
        <f t="shared" si="108"/>
        <v>1</v>
      </c>
      <c r="U244" s="36">
        <v>1</v>
      </c>
      <c r="V244" s="9">
        <v>12</v>
      </c>
      <c r="W244" s="11" t="str">
        <f t="shared" si="109"/>
        <v>0,0000</v>
      </c>
      <c r="X244" s="12">
        <f t="shared" si="117"/>
        <v>0</v>
      </c>
      <c r="Y244" s="52">
        <v>5</v>
      </c>
      <c r="Z244" s="12">
        <f t="shared" si="99"/>
        <v>60</v>
      </c>
      <c r="AA244" s="52">
        <v>0.08</v>
      </c>
      <c r="AB244" s="12">
        <f t="shared" si="118"/>
        <v>47.04</v>
      </c>
      <c r="AC244" s="52">
        <v>20.059999999999999</v>
      </c>
      <c r="AD244" s="12">
        <f t="shared" si="100"/>
        <v>11795.279999999999</v>
      </c>
      <c r="AE244" s="52">
        <v>0</v>
      </c>
      <c r="AF244" s="12">
        <f t="shared" si="101"/>
        <v>0</v>
      </c>
      <c r="AG244" s="53">
        <f t="shared" si="102"/>
        <v>1.58E-3</v>
      </c>
      <c r="AH244" s="12">
        <f t="shared" si="103"/>
        <v>1.58E-3</v>
      </c>
      <c r="AI244" s="53">
        <v>1.2999999999999999E-2</v>
      </c>
      <c r="AJ244" s="12">
        <f t="shared" si="104"/>
        <v>1.2999999999999999E-2</v>
      </c>
      <c r="AK244" s="53">
        <v>0.1792</v>
      </c>
      <c r="AL244" s="12">
        <f t="shared" si="105"/>
        <v>0</v>
      </c>
      <c r="AM244" s="13"/>
      <c r="AN244" s="12">
        <f t="shared" si="121"/>
        <v>0</v>
      </c>
      <c r="AO244" s="13"/>
      <c r="AP244" s="12">
        <f t="shared" si="106"/>
        <v>0</v>
      </c>
      <c r="AQ244" s="15">
        <f t="shared" si="110"/>
        <v>0</v>
      </c>
      <c r="AR244" s="15">
        <f t="shared" si="111"/>
        <v>0</v>
      </c>
      <c r="AS244" s="15">
        <f t="shared" si="112"/>
        <v>0</v>
      </c>
      <c r="AT244" s="15">
        <f t="shared" si="113"/>
        <v>11902.334579999999</v>
      </c>
      <c r="AU244" s="15">
        <f t="shared" si="114"/>
        <v>2737.5369533999997</v>
      </c>
      <c r="AV244" s="15">
        <f t="shared" si="115"/>
        <v>14639.871533399999</v>
      </c>
      <c r="AW244" s="15">
        <f t="shared" si="116"/>
        <v>11902.334579999999</v>
      </c>
      <c r="AX244" s="15">
        <f t="shared" si="116"/>
        <v>2737.5369533999997</v>
      </c>
      <c r="AY244" s="15">
        <f t="shared" si="116"/>
        <v>14639.871533399999</v>
      </c>
      <c r="AZ244" s="89"/>
      <c r="BA244" s="89"/>
      <c r="BB244" s="89"/>
      <c r="BC244" s="89"/>
    </row>
    <row r="245" spans="1:55" s="2" customFormat="1" ht="12.75" customHeight="1" x14ac:dyDescent="0.25">
      <c r="A245" s="20">
        <f t="shared" si="107"/>
        <v>238</v>
      </c>
      <c r="B245" s="89"/>
      <c r="C245" s="20">
        <f t="shared" si="120"/>
        <v>8</v>
      </c>
      <c r="D245" s="21" t="s">
        <v>7</v>
      </c>
      <c r="E245" s="21" t="s">
        <v>48</v>
      </c>
      <c r="F245" s="21" t="s">
        <v>17</v>
      </c>
      <c r="G245" s="21" t="s">
        <v>160</v>
      </c>
      <c r="H245" s="21" t="s">
        <v>14</v>
      </c>
      <c r="I245" s="21"/>
      <c r="J245" s="21"/>
      <c r="K245" s="21"/>
      <c r="L245" s="21"/>
      <c r="M245" s="28" t="s">
        <v>302</v>
      </c>
      <c r="N245" s="40" t="s">
        <v>407</v>
      </c>
      <c r="O245" s="41">
        <v>50</v>
      </c>
      <c r="P245" s="37" t="s">
        <v>56</v>
      </c>
      <c r="Q245" s="41">
        <v>104529</v>
      </c>
      <c r="R245" s="41">
        <v>0</v>
      </c>
      <c r="S245" s="41">
        <v>0</v>
      </c>
      <c r="T245" s="54">
        <f t="shared" si="108"/>
        <v>104529</v>
      </c>
      <c r="U245" s="36">
        <v>1</v>
      </c>
      <c r="V245" s="9">
        <v>12</v>
      </c>
      <c r="W245" s="11" t="str">
        <f t="shared" si="109"/>
        <v>0,0000</v>
      </c>
      <c r="X245" s="12">
        <f t="shared" si="117"/>
        <v>0</v>
      </c>
      <c r="Y245" s="52">
        <v>5</v>
      </c>
      <c r="Z245" s="12">
        <f t="shared" si="99"/>
        <v>60</v>
      </c>
      <c r="AA245" s="52">
        <v>0.08</v>
      </c>
      <c r="AB245" s="12">
        <f t="shared" si="118"/>
        <v>48</v>
      </c>
      <c r="AC245" s="52">
        <v>20.059999999999999</v>
      </c>
      <c r="AD245" s="12">
        <f t="shared" si="100"/>
        <v>12035.999999999998</v>
      </c>
      <c r="AE245" s="52">
        <v>0</v>
      </c>
      <c r="AF245" s="12">
        <f t="shared" si="101"/>
        <v>0</v>
      </c>
      <c r="AG245" s="53">
        <f t="shared" si="102"/>
        <v>1.58E-3</v>
      </c>
      <c r="AH245" s="12">
        <f t="shared" si="103"/>
        <v>165.15582000000001</v>
      </c>
      <c r="AI245" s="53">
        <v>1.2999999999999999E-2</v>
      </c>
      <c r="AJ245" s="12">
        <f t="shared" si="104"/>
        <v>1358.877</v>
      </c>
      <c r="AK245" s="53">
        <v>0.1792</v>
      </c>
      <c r="AL245" s="12">
        <f t="shared" si="105"/>
        <v>18731.596799999999</v>
      </c>
      <c r="AM245" s="13"/>
      <c r="AN245" s="12">
        <f t="shared" si="121"/>
        <v>0</v>
      </c>
      <c r="AO245" s="13"/>
      <c r="AP245" s="12">
        <f t="shared" si="106"/>
        <v>0</v>
      </c>
      <c r="AQ245" s="15">
        <f t="shared" si="110"/>
        <v>0</v>
      </c>
      <c r="AR245" s="15">
        <f t="shared" si="111"/>
        <v>0</v>
      </c>
      <c r="AS245" s="15">
        <f t="shared" si="112"/>
        <v>0</v>
      </c>
      <c r="AT245" s="15">
        <f t="shared" si="113"/>
        <v>32399.62962</v>
      </c>
      <c r="AU245" s="15">
        <f t="shared" si="114"/>
        <v>7451.9148126</v>
      </c>
      <c r="AV245" s="15">
        <f t="shared" si="115"/>
        <v>39851.5444326</v>
      </c>
      <c r="AW245" s="15">
        <f t="shared" si="116"/>
        <v>32399.62962</v>
      </c>
      <c r="AX245" s="15">
        <f t="shared" si="116"/>
        <v>7451.9148126</v>
      </c>
      <c r="AY245" s="15">
        <f t="shared" si="116"/>
        <v>39851.5444326</v>
      </c>
      <c r="AZ245" s="89"/>
      <c r="BA245" s="89"/>
      <c r="BB245" s="89"/>
      <c r="BC245" s="89"/>
    </row>
    <row r="246" spans="1:55" s="2" customFormat="1" ht="12.75" customHeight="1" x14ac:dyDescent="0.25">
      <c r="A246" s="20">
        <f t="shared" si="107"/>
        <v>239</v>
      </c>
      <c r="B246" s="89"/>
      <c r="C246" s="20">
        <f t="shared" si="120"/>
        <v>9</v>
      </c>
      <c r="D246" s="21" t="s">
        <v>7</v>
      </c>
      <c r="E246" s="21" t="s">
        <v>48</v>
      </c>
      <c r="F246" s="21" t="s">
        <v>17</v>
      </c>
      <c r="G246" s="21" t="s">
        <v>160</v>
      </c>
      <c r="H246" s="21" t="s">
        <v>14</v>
      </c>
      <c r="I246" s="21"/>
      <c r="J246" s="21"/>
      <c r="K246" s="21"/>
      <c r="L246" s="21"/>
      <c r="M246" s="28" t="s">
        <v>303</v>
      </c>
      <c r="N246" s="40" t="s">
        <v>407</v>
      </c>
      <c r="O246" s="41">
        <v>120</v>
      </c>
      <c r="P246" s="37" t="s">
        <v>56</v>
      </c>
      <c r="Q246" s="41">
        <v>236399</v>
      </c>
      <c r="R246" s="41">
        <v>0</v>
      </c>
      <c r="S246" s="41">
        <v>0</v>
      </c>
      <c r="T246" s="54">
        <f t="shared" si="108"/>
        <v>236399</v>
      </c>
      <c r="U246" s="36">
        <v>1</v>
      </c>
      <c r="V246" s="9">
        <v>12</v>
      </c>
      <c r="W246" s="11" t="str">
        <f t="shared" si="109"/>
        <v>0,0000</v>
      </c>
      <c r="X246" s="12">
        <f t="shared" si="117"/>
        <v>0</v>
      </c>
      <c r="Y246" s="52">
        <v>5</v>
      </c>
      <c r="Z246" s="12">
        <f t="shared" si="99"/>
        <v>60</v>
      </c>
      <c r="AA246" s="52">
        <v>0.08</v>
      </c>
      <c r="AB246" s="12">
        <f t="shared" si="118"/>
        <v>115.19999999999999</v>
      </c>
      <c r="AC246" s="52">
        <v>20.059999999999999</v>
      </c>
      <c r="AD246" s="12">
        <f t="shared" si="100"/>
        <v>28886.399999999998</v>
      </c>
      <c r="AE246" s="52">
        <v>0</v>
      </c>
      <c r="AF246" s="12">
        <f t="shared" si="101"/>
        <v>0</v>
      </c>
      <c r="AG246" s="53">
        <f t="shared" si="102"/>
        <v>1.58E-3</v>
      </c>
      <c r="AH246" s="12">
        <f t="shared" si="103"/>
        <v>373.51042000000001</v>
      </c>
      <c r="AI246" s="53">
        <v>1.2999999999999999E-2</v>
      </c>
      <c r="AJ246" s="12">
        <f t="shared" si="104"/>
        <v>3073.1869999999999</v>
      </c>
      <c r="AK246" s="53">
        <v>0.1792</v>
      </c>
      <c r="AL246" s="12">
        <f t="shared" si="105"/>
        <v>42362.700799999999</v>
      </c>
      <c r="AM246" s="13"/>
      <c r="AN246" s="12">
        <f t="shared" si="121"/>
        <v>0</v>
      </c>
      <c r="AO246" s="13"/>
      <c r="AP246" s="12">
        <f t="shared" si="106"/>
        <v>0</v>
      </c>
      <c r="AQ246" s="15">
        <f t="shared" si="110"/>
        <v>0</v>
      </c>
      <c r="AR246" s="15">
        <f t="shared" si="111"/>
        <v>0</v>
      </c>
      <c r="AS246" s="15">
        <f t="shared" si="112"/>
        <v>0</v>
      </c>
      <c r="AT246" s="15">
        <f t="shared" si="113"/>
        <v>74870.998219999994</v>
      </c>
      <c r="AU246" s="15">
        <f t="shared" si="114"/>
        <v>17220.329590599998</v>
      </c>
      <c r="AV246" s="15">
        <f t="shared" si="115"/>
        <v>92091.327810599993</v>
      </c>
      <c r="AW246" s="15">
        <f t="shared" si="116"/>
        <v>74870.998219999994</v>
      </c>
      <c r="AX246" s="15">
        <f t="shared" si="116"/>
        <v>17220.329590599998</v>
      </c>
      <c r="AY246" s="15">
        <f t="shared" si="116"/>
        <v>92091.327810599993</v>
      </c>
      <c r="AZ246" s="89"/>
      <c r="BA246" s="89"/>
      <c r="BB246" s="89"/>
      <c r="BC246" s="89"/>
    </row>
    <row r="247" spans="1:55" s="2" customFormat="1" ht="12.75" customHeight="1" x14ac:dyDescent="0.25">
      <c r="A247" s="20">
        <f t="shared" si="107"/>
        <v>240</v>
      </c>
      <c r="B247" s="89"/>
      <c r="C247" s="20">
        <f t="shared" si="120"/>
        <v>10</v>
      </c>
      <c r="D247" s="21" t="s">
        <v>7</v>
      </c>
      <c r="E247" s="21" t="s">
        <v>48</v>
      </c>
      <c r="F247" s="21" t="s">
        <v>17</v>
      </c>
      <c r="G247" s="21" t="s">
        <v>160</v>
      </c>
      <c r="H247" s="21" t="s">
        <v>14</v>
      </c>
      <c r="I247" s="21"/>
      <c r="J247" s="21"/>
      <c r="K247" s="21"/>
      <c r="L247" s="21"/>
      <c r="M247" s="28" t="s">
        <v>304</v>
      </c>
      <c r="N247" s="40" t="s">
        <v>407</v>
      </c>
      <c r="O247" s="41">
        <v>100</v>
      </c>
      <c r="P247" s="37" t="s">
        <v>56</v>
      </c>
      <c r="Q247" s="41">
        <v>152391</v>
      </c>
      <c r="R247" s="41">
        <v>0</v>
      </c>
      <c r="S247" s="41">
        <v>0</v>
      </c>
      <c r="T247" s="54">
        <f t="shared" si="108"/>
        <v>152391</v>
      </c>
      <c r="U247" s="36">
        <v>1</v>
      </c>
      <c r="V247" s="9">
        <v>12</v>
      </c>
      <c r="W247" s="11" t="str">
        <f t="shared" si="109"/>
        <v>0,0000</v>
      </c>
      <c r="X247" s="12">
        <f t="shared" si="117"/>
        <v>0</v>
      </c>
      <c r="Y247" s="52">
        <v>5</v>
      </c>
      <c r="Z247" s="12">
        <f t="shared" si="99"/>
        <v>60</v>
      </c>
      <c r="AA247" s="52">
        <v>0.08</v>
      </c>
      <c r="AB247" s="12">
        <f t="shared" si="118"/>
        <v>96</v>
      </c>
      <c r="AC247" s="52">
        <v>20.059999999999999</v>
      </c>
      <c r="AD247" s="12">
        <f t="shared" si="100"/>
        <v>24071.999999999996</v>
      </c>
      <c r="AE247" s="52">
        <v>0</v>
      </c>
      <c r="AF247" s="12">
        <f t="shared" si="101"/>
        <v>0</v>
      </c>
      <c r="AG247" s="53">
        <f t="shared" si="102"/>
        <v>1.58E-3</v>
      </c>
      <c r="AH247" s="12">
        <f t="shared" si="103"/>
        <v>240.77778000000001</v>
      </c>
      <c r="AI247" s="53">
        <v>1.2999999999999999E-2</v>
      </c>
      <c r="AJ247" s="12">
        <f t="shared" si="104"/>
        <v>1981.0829999999999</v>
      </c>
      <c r="AK247" s="53">
        <v>0.1792</v>
      </c>
      <c r="AL247" s="12">
        <f t="shared" si="105"/>
        <v>27308.467199999999</v>
      </c>
      <c r="AM247" s="13"/>
      <c r="AN247" s="12">
        <f t="shared" si="121"/>
        <v>0</v>
      </c>
      <c r="AO247" s="13"/>
      <c r="AP247" s="12">
        <f t="shared" si="106"/>
        <v>0</v>
      </c>
      <c r="AQ247" s="15">
        <f t="shared" si="110"/>
        <v>0</v>
      </c>
      <c r="AR247" s="15">
        <f t="shared" si="111"/>
        <v>0</v>
      </c>
      <c r="AS247" s="15">
        <f t="shared" si="112"/>
        <v>0</v>
      </c>
      <c r="AT247" s="15">
        <f t="shared" si="113"/>
        <v>53758.327979999995</v>
      </c>
      <c r="AU247" s="15">
        <f t="shared" si="114"/>
        <v>12364.415435399998</v>
      </c>
      <c r="AV247" s="15">
        <f t="shared" si="115"/>
        <v>66122.743415399993</v>
      </c>
      <c r="AW247" s="15">
        <f t="shared" si="116"/>
        <v>53758.327979999995</v>
      </c>
      <c r="AX247" s="15">
        <f t="shared" si="116"/>
        <v>12364.415435399998</v>
      </c>
      <c r="AY247" s="15">
        <f t="shared" si="116"/>
        <v>66122.743415399993</v>
      </c>
      <c r="AZ247" s="89"/>
      <c r="BA247" s="89"/>
      <c r="BB247" s="89"/>
      <c r="BC247" s="89"/>
    </row>
    <row r="248" spans="1:55" s="2" customFormat="1" ht="12.75" customHeight="1" x14ac:dyDescent="0.25">
      <c r="A248" s="20">
        <f t="shared" si="107"/>
        <v>241</v>
      </c>
      <c r="B248" s="89"/>
      <c r="C248" s="20">
        <f t="shared" si="120"/>
        <v>11</v>
      </c>
      <c r="D248" s="21" t="s">
        <v>7</v>
      </c>
      <c r="E248" s="21" t="s">
        <v>48</v>
      </c>
      <c r="F248" s="21" t="s">
        <v>17</v>
      </c>
      <c r="G248" s="21" t="s">
        <v>160</v>
      </c>
      <c r="H248" s="21" t="s">
        <v>14</v>
      </c>
      <c r="I248" s="21"/>
      <c r="J248" s="21"/>
      <c r="K248" s="21"/>
      <c r="L248" s="21"/>
      <c r="M248" s="28" t="s">
        <v>764</v>
      </c>
      <c r="N248" s="40" t="s">
        <v>765</v>
      </c>
      <c r="O248" s="41">
        <v>15</v>
      </c>
      <c r="P248" s="37" t="s">
        <v>56</v>
      </c>
      <c r="Q248" s="41">
        <v>27500</v>
      </c>
      <c r="R248" s="41">
        <v>0</v>
      </c>
      <c r="S248" s="41">
        <v>0</v>
      </c>
      <c r="T248" s="54">
        <f t="shared" si="108"/>
        <v>27500</v>
      </c>
      <c r="U248" s="36">
        <v>1</v>
      </c>
      <c r="V248" s="9">
        <v>12</v>
      </c>
      <c r="W248" s="11" t="str">
        <f t="shared" si="109"/>
        <v>0,0000</v>
      </c>
      <c r="X248" s="12">
        <f t="shared" si="117"/>
        <v>0</v>
      </c>
      <c r="Y248" s="52">
        <v>5</v>
      </c>
      <c r="Z248" s="12">
        <f t="shared" si="99"/>
        <v>60</v>
      </c>
      <c r="AA248" s="52">
        <v>0.08</v>
      </c>
      <c r="AB248" s="12">
        <f t="shared" si="118"/>
        <v>14.399999999999999</v>
      </c>
      <c r="AC248" s="52">
        <v>20.059999999999999</v>
      </c>
      <c r="AD248" s="12">
        <f t="shared" si="100"/>
        <v>3610.7999999999997</v>
      </c>
      <c r="AE248" s="52">
        <v>0</v>
      </c>
      <c r="AF248" s="12">
        <f t="shared" si="101"/>
        <v>0</v>
      </c>
      <c r="AG248" s="53">
        <f t="shared" si="102"/>
        <v>1.58E-3</v>
      </c>
      <c r="AH248" s="12">
        <f t="shared" si="103"/>
        <v>43.45</v>
      </c>
      <c r="AI248" s="53">
        <v>1.2999999999999999E-2</v>
      </c>
      <c r="AJ248" s="12">
        <f t="shared" si="104"/>
        <v>357.5</v>
      </c>
      <c r="AK248" s="53">
        <v>0.1792</v>
      </c>
      <c r="AL248" s="12">
        <f t="shared" si="105"/>
        <v>4928</v>
      </c>
      <c r="AM248" s="13"/>
      <c r="AN248" s="12">
        <f t="shared" si="121"/>
        <v>0</v>
      </c>
      <c r="AO248" s="13"/>
      <c r="AP248" s="12">
        <f t="shared" si="106"/>
        <v>0</v>
      </c>
      <c r="AQ248" s="15">
        <f t="shared" si="110"/>
        <v>0</v>
      </c>
      <c r="AR248" s="15">
        <f t="shared" si="111"/>
        <v>0</v>
      </c>
      <c r="AS248" s="15">
        <f t="shared" si="112"/>
        <v>0</v>
      </c>
      <c r="AT248" s="15">
        <f t="shared" si="113"/>
        <v>9014.15</v>
      </c>
      <c r="AU248" s="15">
        <f t="shared" si="114"/>
        <v>2073.2545</v>
      </c>
      <c r="AV248" s="15">
        <f t="shared" si="115"/>
        <v>11087.404500000001</v>
      </c>
      <c r="AW248" s="15">
        <f t="shared" si="116"/>
        <v>9014.15</v>
      </c>
      <c r="AX248" s="15">
        <f t="shared" si="116"/>
        <v>2073.2545</v>
      </c>
      <c r="AY248" s="15">
        <f t="shared" si="116"/>
        <v>11087.404500000001</v>
      </c>
      <c r="AZ248" s="89"/>
      <c r="BA248" s="89"/>
      <c r="BB248" s="89"/>
      <c r="BC248" s="89"/>
    </row>
    <row r="249" spans="1:55" s="2" customFormat="1" ht="12.75" customHeight="1" x14ac:dyDescent="0.25">
      <c r="A249" s="20">
        <f t="shared" si="107"/>
        <v>242</v>
      </c>
      <c r="B249" s="82"/>
      <c r="C249" s="20">
        <f t="shared" si="120"/>
        <v>12</v>
      </c>
      <c r="D249" s="21" t="s">
        <v>7</v>
      </c>
      <c r="E249" s="21" t="s">
        <v>48</v>
      </c>
      <c r="F249" s="21" t="s">
        <v>17</v>
      </c>
      <c r="G249" s="21" t="s">
        <v>160</v>
      </c>
      <c r="H249" s="21" t="s">
        <v>14</v>
      </c>
      <c r="I249" s="21"/>
      <c r="J249" s="21"/>
      <c r="K249" s="21"/>
      <c r="L249" s="21"/>
      <c r="M249" s="28" t="s">
        <v>299</v>
      </c>
      <c r="N249" s="40" t="s">
        <v>297</v>
      </c>
      <c r="O249" s="41">
        <v>180</v>
      </c>
      <c r="P249" s="37" t="s">
        <v>60</v>
      </c>
      <c r="Q249" s="41">
        <v>145912</v>
      </c>
      <c r="R249" s="41">
        <v>0</v>
      </c>
      <c r="S249" s="41">
        <v>0</v>
      </c>
      <c r="T249" s="54">
        <f t="shared" si="108"/>
        <v>145912</v>
      </c>
      <c r="U249" s="36">
        <v>1</v>
      </c>
      <c r="V249" s="9">
        <v>12</v>
      </c>
      <c r="W249" s="11" t="str">
        <f t="shared" si="109"/>
        <v>0,0000</v>
      </c>
      <c r="X249" s="12">
        <f t="shared" si="117"/>
        <v>0</v>
      </c>
      <c r="Y249" s="52">
        <v>3</v>
      </c>
      <c r="Z249" s="12">
        <f t="shared" si="99"/>
        <v>36</v>
      </c>
      <c r="AA249" s="52">
        <v>0.33</v>
      </c>
      <c r="AB249" s="12">
        <f>AA249*V249*O249</f>
        <v>712.8</v>
      </c>
      <c r="AC249" s="52">
        <v>7.1</v>
      </c>
      <c r="AD249" s="12">
        <f t="shared" si="100"/>
        <v>15335.999999999998</v>
      </c>
      <c r="AE249" s="52">
        <v>0</v>
      </c>
      <c r="AF249" s="12">
        <f t="shared" si="101"/>
        <v>0</v>
      </c>
      <c r="AG249" s="53">
        <f t="shared" si="102"/>
        <v>1.58E-3</v>
      </c>
      <c r="AH249" s="12">
        <f t="shared" si="103"/>
        <v>230.54096000000001</v>
      </c>
      <c r="AI249" s="53">
        <v>1.2999999999999999E-2</v>
      </c>
      <c r="AJ249" s="12">
        <f t="shared" si="104"/>
        <v>1896.856</v>
      </c>
      <c r="AK249" s="53">
        <v>0.2283</v>
      </c>
      <c r="AL249" s="12">
        <f t="shared" si="105"/>
        <v>33311.709600000002</v>
      </c>
      <c r="AM249" s="13"/>
      <c r="AN249" s="12">
        <f t="shared" si="121"/>
        <v>0</v>
      </c>
      <c r="AO249" s="13"/>
      <c r="AP249" s="12">
        <f t="shared" si="106"/>
        <v>0</v>
      </c>
      <c r="AQ249" s="15">
        <f t="shared" si="110"/>
        <v>0</v>
      </c>
      <c r="AR249" s="15">
        <f t="shared" si="111"/>
        <v>0</v>
      </c>
      <c r="AS249" s="15">
        <f t="shared" si="112"/>
        <v>0</v>
      </c>
      <c r="AT249" s="15">
        <f t="shared" si="113"/>
        <v>51523.906560000003</v>
      </c>
      <c r="AU249" s="15">
        <f t="shared" si="114"/>
        <v>11850.498508800001</v>
      </c>
      <c r="AV249" s="15">
        <f t="shared" si="115"/>
        <v>63374.405068800006</v>
      </c>
      <c r="AW249" s="15">
        <f t="shared" si="116"/>
        <v>51523.906560000003</v>
      </c>
      <c r="AX249" s="15">
        <f t="shared" si="116"/>
        <v>11850.498508800001</v>
      </c>
      <c r="AY249" s="15">
        <f t="shared" si="116"/>
        <v>63374.405068800006</v>
      </c>
      <c r="AZ249" s="82"/>
      <c r="BA249" s="82"/>
      <c r="BB249" s="82"/>
      <c r="BC249" s="82"/>
    </row>
    <row r="250" spans="1:55" s="2" customFormat="1" ht="12.75" customHeight="1" x14ac:dyDescent="0.25">
      <c r="A250" s="20">
        <f t="shared" si="107"/>
        <v>243</v>
      </c>
      <c r="B250" s="9">
        <v>47</v>
      </c>
      <c r="C250" s="20">
        <v>1</v>
      </c>
      <c r="D250" s="21" t="s">
        <v>548</v>
      </c>
      <c r="E250" s="21" t="s">
        <v>165</v>
      </c>
      <c r="F250" s="21" t="s">
        <v>17</v>
      </c>
      <c r="G250" s="21" t="s">
        <v>166</v>
      </c>
      <c r="H250" s="21" t="s">
        <v>169</v>
      </c>
      <c r="I250" s="21" t="s">
        <v>434</v>
      </c>
      <c r="J250" s="21" t="s">
        <v>16</v>
      </c>
      <c r="K250" s="21" t="s">
        <v>15</v>
      </c>
      <c r="L250" s="21" t="s">
        <v>161</v>
      </c>
      <c r="M250" s="28" t="s">
        <v>0</v>
      </c>
      <c r="N250" s="29" t="s">
        <v>408</v>
      </c>
      <c r="O250" s="41">
        <v>3.79</v>
      </c>
      <c r="P250" s="37" t="s">
        <v>52</v>
      </c>
      <c r="Q250" s="41">
        <v>8190</v>
      </c>
      <c r="R250" s="41">
        <v>15080</v>
      </c>
      <c r="S250" s="41">
        <v>0</v>
      </c>
      <c r="T250" s="54">
        <f t="shared" si="108"/>
        <v>23270</v>
      </c>
      <c r="U250" s="36">
        <v>1</v>
      </c>
      <c r="V250" s="9">
        <v>12</v>
      </c>
      <c r="W250" s="11" t="str">
        <f t="shared" si="109"/>
        <v>0,0000</v>
      </c>
      <c r="X250" s="12">
        <f t="shared" si="117"/>
        <v>0</v>
      </c>
      <c r="Y250" s="52">
        <v>3.8</v>
      </c>
      <c r="Z250" s="12">
        <f t="shared" si="99"/>
        <v>45.599999999999994</v>
      </c>
      <c r="AA250" s="52">
        <v>0.08</v>
      </c>
      <c r="AB250" s="12">
        <f t="shared" ref="AB250:AB264" si="122">AA250*V250*O250</f>
        <v>3.6383999999999999</v>
      </c>
      <c r="AC250" s="52">
        <v>4.6100000000000003</v>
      </c>
      <c r="AD250" s="12">
        <f t="shared" si="100"/>
        <v>209.66280000000003</v>
      </c>
      <c r="AE250" s="52">
        <v>0</v>
      </c>
      <c r="AF250" s="12">
        <f t="shared" si="101"/>
        <v>0</v>
      </c>
      <c r="AG250" s="53">
        <f t="shared" si="102"/>
        <v>1.58E-3</v>
      </c>
      <c r="AH250" s="12">
        <f t="shared" si="103"/>
        <v>36.766600000000004</v>
      </c>
      <c r="AI250" s="53">
        <v>1.2999999999999999E-2</v>
      </c>
      <c r="AJ250" s="12">
        <f t="shared" si="104"/>
        <v>302.51</v>
      </c>
      <c r="AK250" s="53">
        <v>0.31380000000000002</v>
      </c>
      <c r="AL250" s="12">
        <f t="shared" si="105"/>
        <v>2570.0220000000004</v>
      </c>
      <c r="AM250" s="53">
        <v>9.6600000000000005E-2</v>
      </c>
      <c r="AN250" s="12">
        <f t="shared" si="121"/>
        <v>1456.7280000000001</v>
      </c>
      <c r="AO250" s="13"/>
      <c r="AP250" s="12">
        <f t="shared" si="106"/>
        <v>0</v>
      </c>
      <c r="AQ250" s="15">
        <f t="shared" si="110"/>
        <v>0</v>
      </c>
      <c r="AR250" s="15">
        <f t="shared" si="111"/>
        <v>0</v>
      </c>
      <c r="AS250" s="15">
        <f t="shared" si="112"/>
        <v>0</v>
      </c>
      <c r="AT250" s="15">
        <f t="shared" si="113"/>
        <v>4624.9278000000004</v>
      </c>
      <c r="AU250" s="15">
        <f t="shared" si="114"/>
        <v>1063.7333940000001</v>
      </c>
      <c r="AV250" s="15">
        <f t="shared" si="115"/>
        <v>5688.6611940000003</v>
      </c>
      <c r="AW250" s="15">
        <f t="shared" si="116"/>
        <v>4624.9278000000004</v>
      </c>
      <c r="AX250" s="15">
        <f t="shared" si="116"/>
        <v>1063.7333940000001</v>
      </c>
      <c r="AY250" s="15">
        <f t="shared" si="116"/>
        <v>5688.6611940000003</v>
      </c>
      <c r="AZ250" s="9">
        <v>47</v>
      </c>
      <c r="BA250" s="16">
        <f>AW250</f>
        <v>4624.9278000000004</v>
      </c>
      <c r="BB250" s="16">
        <f>BA250*0.23</f>
        <v>1063.7333940000001</v>
      </c>
      <c r="BC250" s="16">
        <f>BB250+BA250</f>
        <v>5688.6611940000003</v>
      </c>
    </row>
    <row r="251" spans="1:55" ht="12.75" customHeight="1" x14ac:dyDescent="0.25">
      <c r="A251" s="20">
        <f t="shared" si="107"/>
        <v>244</v>
      </c>
      <c r="B251" s="83">
        <v>48</v>
      </c>
      <c r="C251" s="20">
        <v>1</v>
      </c>
      <c r="D251" s="26" t="s">
        <v>409</v>
      </c>
      <c r="E251" s="21" t="s">
        <v>165</v>
      </c>
      <c r="F251" s="21" t="s">
        <v>17</v>
      </c>
      <c r="G251" s="21" t="s">
        <v>166</v>
      </c>
      <c r="H251" s="21" t="s">
        <v>169</v>
      </c>
      <c r="I251" s="21"/>
      <c r="J251" s="21"/>
      <c r="K251" s="21"/>
      <c r="L251" s="21"/>
      <c r="M251" s="28" t="s">
        <v>549</v>
      </c>
      <c r="N251" s="40" t="s">
        <v>417</v>
      </c>
      <c r="O251" s="41">
        <v>30</v>
      </c>
      <c r="P251" s="37" t="s">
        <v>54</v>
      </c>
      <c r="Q251" s="41">
        <v>248</v>
      </c>
      <c r="R251" s="41">
        <v>0</v>
      </c>
      <c r="S251" s="41">
        <v>0</v>
      </c>
      <c r="T251" s="54">
        <f t="shared" si="108"/>
        <v>248</v>
      </c>
      <c r="U251" s="36">
        <v>1</v>
      </c>
      <c r="V251" s="9">
        <v>12</v>
      </c>
      <c r="W251" s="11" t="str">
        <f t="shared" si="109"/>
        <v>0,0000</v>
      </c>
      <c r="X251" s="12">
        <f t="shared" si="117"/>
        <v>0</v>
      </c>
      <c r="Y251" s="52">
        <v>3.8</v>
      </c>
      <c r="Z251" s="12">
        <f t="shared" si="99"/>
        <v>45.599999999999994</v>
      </c>
      <c r="AA251" s="52">
        <v>0.08</v>
      </c>
      <c r="AB251" s="12">
        <f t="shared" si="122"/>
        <v>28.799999999999997</v>
      </c>
      <c r="AC251" s="52">
        <v>4.6100000000000003</v>
      </c>
      <c r="AD251" s="12">
        <f t="shared" si="100"/>
        <v>1659.6000000000001</v>
      </c>
      <c r="AE251" s="52">
        <v>0</v>
      </c>
      <c r="AF251" s="12">
        <f t="shared" si="101"/>
        <v>0</v>
      </c>
      <c r="AG251" s="53">
        <f t="shared" si="102"/>
        <v>1.58E-3</v>
      </c>
      <c r="AH251" s="12">
        <f t="shared" si="103"/>
        <v>0.39184000000000002</v>
      </c>
      <c r="AI251" s="53">
        <v>1.2999999999999999E-2</v>
      </c>
      <c r="AJ251" s="12">
        <f t="shared" si="104"/>
        <v>3.2239999999999998</v>
      </c>
      <c r="AK251" s="53">
        <v>0.25090000000000001</v>
      </c>
      <c r="AL251" s="12">
        <f t="shared" si="105"/>
        <v>62.223200000000006</v>
      </c>
      <c r="AM251" s="13"/>
      <c r="AN251" s="12">
        <f t="shared" si="121"/>
        <v>0</v>
      </c>
      <c r="AO251" s="13"/>
      <c r="AP251" s="12">
        <f t="shared" si="106"/>
        <v>0</v>
      </c>
      <c r="AQ251" s="15">
        <f t="shared" si="110"/>
        <v>0</v>
      </c>
      <c r="AR251" s="15">
        <f t="shared" si="111"/>
        <v>0</v>
      </c>
      <c r="AS251" s="15">
        <f t="shared" si="112"/>
        <v>0</v>
      </c>
      <c r="AT251" s="15">
        <f t="shared" si="113"/>
        <v>1799.8390400000001</v>
      </c>
      <c r="AU251" s="15">
        <f t="shared" si="114"/>
        <v>413.96297920000001</v>
      </c>
      <c r="AV251" s="15">
        <f t="shared" si="115"/>
        <v>2213.8020191999999</v>
      </c>
      <c r="AW251" s="15">
        <f t="shared" si="116"/>
        <v>1799.8390400000001</v>
      </c>
      <c r="AX251" s="15">
        <f t="shared" si="116"/>
        <v>413.96297920000001</v>
      </c>
      <c r="AY251" s="15">
        <f t="shared" si="116"/>
        <v>2213.8020191999999</v>
      </c>
      <c r="AZ251" s="83">
        <v>48</v>
      </c>
      <c r="BA251" s="86">
        <f>SUM(AW251:AW265)</f>
        <v>45724.008700000006</v>
      </c>
      <c r="BB251" s="86">
        <f>BA251*0.23</f>
        <v>10516.522001000001</v>
      </c>
      <c r="BC251" s="86">
        <f>SUM(BA251:BB265)</f>
        <v>56240.530701000011</v>
      </c>
    </row>
    <row r="252" spans="1:55" ht="12.75" customHeight="1" x14ac:dyDescent="0.25">
      <c r="A252" s="20">
        <f t="shared" si="107"/>
        <v>245</v>
      </c>
      <c r="B252" s="84"/>
      <c r="C252" s="20">
        <f t="shared" ref="C252:C265" si="123">C251+1</f>
        <v>2</v>
      </c>
      <c r="D252" s="26" t="s">
        <v>409</v>
      </c>
      <c r="E252" s="21" t="s">
        <v>165</v>
      </c>
      <c r="F252" s="21" t="s">
        <v>17</v>
      </c>
      <c r="G252" s="21" t="s">
        <v>166</v>
      </c>
      <c r="H252" s="21" t="s">
        <v>169</v>
      </c>
      <c r="I252" s="21"/>
      <c r="J252" s="21"/>
      <c r="K252" s="21"/>
      <c r="L252" s="21"/>
      <c r="M252" s="28" t="s">
        <v>93</v>
      </c>
      <c r="N252" s="40" t="s">
        <v>550</v>
      </c>
      <c r="O252" s="41">
        <v>7</v>
      </c>
      <c r="P252" s="37" t="s">
        <v>54</v>
      </c>
      <c r="Q252" s="41">
        <v>745</v>
      </c>
      <c r="R252" s="41">
        <v>0</v>
      </c>
      <c r="S252" s="41">
        <v>0</v>
      </c>
      <c r="T252" s="54">
        <f t="shared" si="108"/>
        <v>745</v>
      </c>
      <c r="U252" s="36">
        <v>1</v>
      </c>
      <c r="V252" s="9">
        <v>12</v>
      </c>
      <c r="W252" s="11" t="str">
        <f t="shared" si="109"/>
        <v>0,0000</v>
      </c>
      <c r="X252" s="12">
        <f t="shared" si="117"/>
        <v>0</v>
      </c>
      <c r="Y252" s="52">
        <v>3.8</v>
      </c>
      <c r="Z252" s="12">
        <f t="shared" si="99"/>
        <v>45.599999999999994</v>
      </c>
      <c r="AA252" s="52">
        <v>0.08</v>
      </c>
      <c r="AB252" s="12">
        <f t="shared" si="122"/>
        <v>6.72</v>
      </c>
      <c r="AC252" s="52">
        <v>4.6100000000000003</v>
      </c>
      <c r="AD252" s="12">
        <f t="shared" si="100"/>
        <v>387.24000000000007</v>
      </c>
      <c r="AE252" s="52">
        <v>0</v>
      </c>
      <c r="AF252" s="12">
        <f t="shared" si="101"/>
        <v>0</v>
      </c>
      <c r="AG252" s="53">
        <f t="shared" si="102"/>
        <v>1.58E-3</v>
      </c>
      <c r="AH252" s="12">
        <f t="shared" si="103"/>
        <v>1.1771</v>
      </c>
      <c r="AI252" s="53">
        <v>1.2999999999999999E-2</v>
      </c>
      <c r="AJ252" s="12">
        <f t="shared" si="104"/>
        <v>9.6849999999999987</v>
      </c>
      <c r="AK252" s="53">
        <v>0.25090000000000001</v>
      </c>
      <c r="AL252" s="12">
        <f t="shared" si="105"/>
        <v>186.9205</v>
      </c>
      <c r="AM252" s="13"/>
      <c r="AN252" s="12">
        <f t="shared" si="121"/>
        <v>0</v>
      </c>
      <c r="AO252" s="13"/>
      <c r="AP252" s="12">
        <f t="shared" si="106"/>
        <v>0</v>
      </c>
      <c r="AQ252" s="15">
        <f t="shared" si="110"/>
        <v>0</v>
      </c>
      <c r="AR252" s="15">
        <f t="shared" si="111"/>
        <v>0</v>
      </c>
      <c r="AS252" s="15">
        <f t="shared" si="112"/>
        <v>0</v>
      </c>
      <c r="AT252" s="15">
        <f t="shared" si="113"/>
        <v>637.34260000000006</v>
      </c>
      <c r="AU252" s="15">
        <f t="shared" si="114"/>
        <v>146.58879800000003</v>
      </c>
      <c r="AV252" s="15">
        <f t="shared" si="115"/>
        <v>783.93139800000006</v>
      </c>
      <c r="AW252" s="15">
        <f t="shared" si="116"/>
        <v>637.34260000000006</v>
      </c>
      <c r="AX252" s="15">
        <f t="shared" si="116"/>
        <v>146.58879800000003</v>
      </c>
      <c r="AY252" s="15">
        <f t="shared" si="116"/>
        <v>783.93139800000006</v>
      </c>
      <c r="AZ252" s="84"/>
      <c r="BA252" s="84"/>
      <c r="BB252" s="84"/>
      <c r="BC252" s="84"/>
    </row>
    <row r="253" spans="1:55" ht="12.75" customHeight="1" x14ac:dyDescent="0.25">
      <c r="A253" s="20">
        <f t="shared" si="107"/>
        <v>246</v>
      </c>
      <c r="B253" s="84"/>
      <c r="C253" s="20">
        <f t="shared" si="123"/>
        <v>3</v>
      </c>
      <c r="D253" s="26" t="s">
        <v>409</v>
      </c>
      <c r="E253" s="21" t="s">
        <v>165</v>
      </c>
      <c r="F253" s="21" t="s">
        <v>17</v>
      </c>
      <c r="G253" s="21" t="s">
        <v>166</v>
      </c>
      <c r="H253" s="21" t="s">
        <v>169</v>
      </c>
      <c r="I253" s="21"/>
      <c r="J253" s="21"/>
      <c r="K253" s="21"/>
      <c r="L253" s="21"/>
      <c r="M253" s="28" t="s">
        <v>94</v>
      </c>
      <c r="N253" s="40" t="s">
        <v>551</v>
      </c>
      <c r="O253" s="41">
        <v>10</v>
      </c>
      <c r="P253" s="37" t="s">
        <v>54</v>
      </c>
      <c r="Q253" s="41">
        <v>2457</v>
      </c>
      <c r="R253" s="41">
        <v>0</v>
      </c>
      <c r="S253" s="41">
        <v>0</v>
      </c>
      <c r="T253" s="54">
        <f t="shared" si="108"/>
        <v>2457</v>
      </c>
      <c r="U253" s="36">
        <v>1</v>
      </c>
      <c r="V253" s="9">
        <v>12</v>
      </c>
      <c r="W253" s="11" t="str">
        <f t="shared" si="109"/>
        <v>0,0000</v>
      </c>
      <c r="X253" s="12">
        <f t="shared" si="117"/>
        <v>0</v>
      </c>
      <c r="Y253" s="52">
        <v>3.8</v>
      </c>
      <c r="Z253" s="12">
        <f t="shared" si="99"/>
        <v>45.599999999999994</v>
      </c>
      <c r="AA253" s="52">
        <v>0.08</v>
      </c>
      <c r="AB253" s="12">
        <f t="shared" si="122"/>
        <v>9.6</v>
      </c>
      <c r="AC253" s="52">
        <v>4.6100000000000003</v>
      </c>
      <c r="AD253" s="12">
        <f t="shared" si="100"/>
        <v>553.20000000000005</v>
      </c>
      <c r="AE253" s="52">
        <v>0</v>
      </c>
      <c r="AF253" s="12">
        <f t="shared" si="101"/>
        <v>0</v>
      </c>
      <c r="AG253" s="53">
        <f t="shared" si="102"/>
        <v>1.58E-3</v>
      </c>
      <c r="AH253" s="12">
        <f t="shared" si="103"/>
        <v>3.8820600000000001</v>
      </c>
      <c r="AI253" s="53">
        <v>1.2999999999999999E-2</v>
      </c>
      <c r="AJ253" s="12">
        <f t="shared" si="104"/>
        <v>31.940999999999999</v>
      </c>
      <c r="AK253" s="53">
        <v>0.25090000000000001</v>
      </c>
      <c r="AL253" s="12">
        <f t="shared" si="105"/>
        <v>616.46130000000005</v>
      </c>
      <c r="AM253" s="13"/>
      <c r="AN253" s="12">
        <f t="shared" si="121"/>
        <v>0</v>
      </c>
      <c r="AO253" s="13"/>
      <c r="AP253" s="12">
        <f t="shared" si="106"/>
        <v>0</v>
      </c>
      <c r="AQ253" s="15">
        <f t="shared" si="110"/>
        <v>0</v>
      </c>
      <c r="AR253" s="15">
        <f t="shared" si="111"/>
        <v>0</v>
      </c>
      <c r="AS253" s="15">
        <f t="shared" si="112"/>
        <v>0</v>
      </c>
      <c r="AT253" s="15">
        <f t="shared" si="113"/>
        <v>1260.68436</v>
      </c>
      <c r="AU253" s="15">
        <f t="shared" si="114"/>
        <v>289.95740280000001</v>
      </c>
      <c r="AV253" s="15">
        <f t="shared" si="115"/>
        <v>1550.6417627999999</v>
      </c>
      <c r="AW253" s="15">
        <f t="shared" si="116"/>
        <v>1260.68436</v>
      </c>
      <c r="AX253" s="15">
        <f t="shared" si="116"/>
        <v>289.95740280000001</v>
      </c>
      <c r="AY253" s="15">
        <f t="shared" si="116"/>
        <v>1550.6417627999999</v>
      </c>
      <c r="AZ253" s="84"/>
      <c r="BA253" s="84"/>
      <c r="BB253" s="84"/>
      <c r="BC253" s="84"/>
    </row>
    <row r="254" spans="1:55" ht="12.75" customHeight="1" x14ac:dyDescent="0.25">
      <c r="A254" s="20">
        <f t="shared" si="107"/>
        <v>247</v>
      </c>
      <c r="B254" s="84"/>
      <c r="C254" s="20">
        <f t="shared" si="123"/>
        <v>4</v>
      </c>
      <c r="D254" s="26" t="s">
        <v>409</v>
      </c>
      <c r="E254" s="21" t="s">
        <v>165</v>
      </c>
      <c r="F254" s="21" t="s">
        <v>17</v>
      </c>
      <c r="G254" s="21" t="s">
        <v>166</v>
      </c>
      <c r="H254" s="21" t="s">
        <v>169</v>
      </c>
      <c r="I254" s="21"/>
      <c r="J254" s="21"/>
      <c r="K254" s="21"/>
      <c r="L254" s="21"/>
      <c r="M254" s="28" t="s">
        <v>766</v>
      </c>
      <c r="N254" s="40" t="s">
        <v>767</v>
      </c>
      <c r="O254" s="41">
        <v>22</v>
      </c>
      <c r="P254" s="37" t="s">
        <v>54</v>
      </c>
      <c r="Q254" s="41">
        <v>13998</v>
      </c>
      <c r="R254" s="41">
        <v>0</v>
      </c>
      <c r="S254" s="41">
        <v>0</v>
      </c>
      <c r="T254" s="54">
        <f t="shared" si="108"/>
        <v>13998</v>
      </c>
      <c r="U254" s="36">
        <v>1</v>
      </c>
      <c r="V254" s="9">
        <v>12</v>
      </c>
      <c r="W254" s="11" t="str">
        <f t="shared" si="109"/>
        <v>0,0000</v>
      </c>
      <c r="X254" s="12">
        <f t="shared" si="117"/>
        <v>0</v>
      </c>
      <c r="Y254" s="52">
        <v>3.8</v>
      </c>
      <c r="Z254" s="12">
        <f t="shared" si="99"/>
        <v>45.599999999999994</v>
      </c>
      <c r="AA254" s="52">
        <v>0.08</v>
      </c>
      <c r="AB254" s="12">
        <f t="shared" si="122"/>
        <v>21.119999999999997</v>
      </c>
      <c r="AC254" s="52">
        <v>4.6100000000000003</v>
      </c>
      <c r="AD254" s="12">
        <f t="shared" si="100"/>
        <v>1217.0400000000002</v>
      </c>
      <c r="AE254" s="52">
        <v>0</v>
      </c>
      <c r="AF254" s="12">
        <f t="shared" si="101"/>
        <v>0</v>
      </c>
      <c r="AG254" s="53">
        <f t="shared" si="102"/>
        <v>1.58E-3</v>
      </c>
      <c r="AH254" s="12">
        <f t="shared" si="103"/>
        <v>22.11684</v>
      </c>
      <c r="AI254" s="53">
        <v>1.2999999999999999E-2</v>
      </c>
      <c r="AJ254" s="12">
        <f t="shared" si="104"/>
        <v>181.97399999999999</v>
      </c>
      <c r="AK254" s="53">
        <v>0.25090000000000001</v>
      </c>
      <c r="AL254" s="12">
        <f t="shared" si="105"/>
        <v>3512.0982000000004</v>
      </c>
      <c r="AM254" s="13"/>
      <c r="AN254" s="12">
        <f t="shared" si="121"/>
        <v>0</v>
      </c>
      <c r="AO254" s="13"/>
      <c r="AP254" s="12">
        <f t="shared" si="106"/>
        <v>0</v>
      </c>
      <c r="AQ254" s="15">
        <f t="shared" si="110"/>
        <v>0</v>
      </c>
      <c r="AR254" s="15">
        <f t="shared" si="111"/>
        <v>0</v>
      </c>
      <c r="AS254" s="15">
        <f t="shared" si="112"/>
        <v>0</v>
      </c>
      <c r="AT254" s="15">
        <f t="shared" si="113"/>
        <v>4999.9490400000013</v>
      </c>
      <c r="AU254" s="15">
        <f t="shared" si="114"/>
        <v>1149.9882792000003</v>
      </c>
      <c r="AV254" s="15">
        <f t="shared" si="115"/>
        <v>6149.9373192000021</v>
      </c>
      <c r="AW254" s="15">
        <f t="shared" si="116"/>
        <v>4999.9490400000013</v>
      </c>
      <c r="AX254" s="15">
        <f t="shared" si="116"/>
        <v>1149.9882792000003</v>
      </c>
      <c r="AY254" s="15">
        <f t="shared" si="116"/>
        <v>6149.9373192000021</v>
      </c>
      <c r="AZ254" s="84"/>
      <c r="BA254" s="84"/>
      <c r="BB254" s="84"/>
      <c r="BC254" s="84"/>
    </row>
    <row r="255" spans="1:55" ht="12.75" customHeight="1" x14ac:dyDescent="0.25">
      <c r="A255" s="20">
        <f t="shared" si="107"/>
        <v>248</v>
      </c>
      <c r="B255" s="84"/>
      <c r="C255" s="20">
        <f t="shared" si="123"/>
        <v>5</v>
      </c>
      <c r="D255" s="26" t="s">
        <v>409</v>
      </c>
      <c r="E255" s="21" t="s">
        <v>165</v>
      </c>
      <c r="F255" s="21" t="s">
        <v>17</v>
      </c>
      <c r="G255" s="21" t="s">
        <v>166</v>
      </c>
      <c r="H255" s="21" t="s">
        <v>169</v>
      </c>
      <c r="I255" s="21"/>
      <c r="J255" s="21"/>
      <c r="K255" s="21"/>
      <c r="L255" s="21"/>
      <c r="M255" s="28" t="s">
        <v>9</v>
      </c>
      <c r="N255" s="40" t="s">
        <v>8</v>
      </c>
      <c r="O255" s="41">
        <v>30</v>
      </c>
      <c r="P255" s="37" t="s">
        <v>52</v>
      </c>
      <c r="Q255" s="41">
        <v>3767</v>
      </c>
      <c r="R255" s="41">
        <v>10000</v>
      </c>
      <c r="S255" s="41">
        <v>0</v>
      </c>
      <c r="T255" s="54">
        <f t="shared" si="108"/>
        <v>13767</v>
      </c>
      <c r="U255" s="36">
        <v>1</v>
      </c>
      <c r="V255" s="9">
        <v>12</v>
      </c>
      <c r="W255" s="11" t="str">
        <f t="shared" si="109"/>
        <v>0,0000</v>
      </c>
      <c r="X255" s="12">
        <f t="shared" si="117"/>
        <v>0</v>
      </c>
      <c r="Y255" s="52">
        <v>3.8</v>
      </c>
      <c r="Z255" s="12">
        <f t="shared" si="99"/>
        <v>45.599999999999994</v>
      </c>
      <c r="AA255" s="52">
        <v>0.08</v>
      </c>
      <c r="AB255" s="12">
        <f t="shared" si="122"/>
        <v>28.799999999999997</v>
      </c>
      <c r="AC255" s="52">
        <v>4.6100000000000003</v>
      </c>
      <c r="AD255" s="12">
        <f t="shared" si="100"/>
        <v>1659.6000000000001</v>
      </c>
      <c r="AE255" s="52">
        <v>0</v>
      </c>
      <c r="AF255" s="12">
        <f t="shared" si="101"/>
        <v>0</v>
      </c>
      <c r="AG255" s="53">
        <f t="shared" si="102"/>
        <v>1.58E-3</v>
      </c>
      <c r="AH255" s="12">
        <f t="shared" si="103"/>
        <v>21.751860000000001</v>
      </c>
      <c r="AI255" s="53">
        <v>1.2999999999999999E-2</v>
      </c>
      <c r="AJ255" s="12">
        <f t="shared" si="104"/>
        <v>178.971</v>
      </c>
      <c r="AK255" s="53">
        <v>0.31380000000000002</v>
      </c>
      <c r="AL255" s="12">
        <f t="shared" si="105"/>
        <v>1182.0846000000001</v>
      </c>
      <c r="AM255" s="53">
        <v>9.6600000000000005E-2</v>
      </c>
      <c r="AN255" s="12">
        <f t="shared" si="121"/>
        <v>966</v>
      </c>
      <c r="AO255" s="13"/>
      <c r="AP255" s="12">
        <f t="shared" si="106"/>
        <v>0</v>
      </c>
      <c r="AQ255" s="15">
        <f t="shared" si="110"/>
        <v>0</v>
      </c>
      <c r="AR255" s="15">
        <f t="shared" si="111"/>
        <v>0</v>
      </c>
      <c r="AS255" s="15">
        <f t="shared" si="112"/>
        <v>0</v>
      </c>
      <c r="AT255" s="15">
        <f t="shared" si="113"/>
        <v>4082.8074600000004</v>
      </c>
      <c r="AU255" s="15">
        <f t="shared" si="114"/>
        <v>939.04571580000015</v>
      </c>
      <c r="AV255" s="15">
        <f t="shared" si="115"/>
        <v>5021.8531758000008</v>
      </c>
      <c r="AW255" s="15">
        <f t="shared" si="116"/>
        <v>4082.8074600000004</v>
      </c>
      <c r="AX255" s="15">
        <f t="shared" si="116"/>
        <v>939.04571580000015</v>
      </c>
      <c r="AY255" s="15">
        <f t="shared" si="116"/>
        <v>5021.8531758000008</v>
      </c>
      <c r="AZ255" s="84"/>
      <c r="BA255" s="84"/>
      <c r="BB255" s="84"/>
      <c r="BC255" s="84"/>
    </row>
    <row r="256" spans="1:55" ht="12.75" customHeight="1" x14ac:dyDescent="0.25">
      <c r="A256" s="20">
        <f t="shared" si="107"/>
        <v>249</v>
      </c>
      <c r="B256" s="84"/>
      <c r="C256" s="20">
        <f t="shared" si="123"/>
        <v>6</v>
      </c>
      <c r="D256" s="26" t="s">
        <v>409</v>
      </c>
      <c r="E256" s="21" t="s">
        <v>165</v>
      </c>
      <c r="F256" s="21" t="s">
        <v>17</v>
      </c>
      <c r="G256" s="21" t="s">
        <v>166</v>
      </c>
      <c r="H256" s="21" t="s">
        <v>169</v>
      </c>
      <c r="I256" s="21"/>
      <c r="J256" s="21"/>
      <c r="K256" s="21"/>
      <c r="L256" s="21"/>
      <c r="M256" s="28" t="s">
        <v>78</v>
      </c>
      <c r="N256" s="40" t="s">
        <v>163</v>
      </c>
      <c r="O256" s="41">
        <v>20</v>
      </c>
      <c r="P256" s="37" t="s">
        <v>52</v>
      </c>
      <c r="Q256" s="41">
        <v>3122</v>
      </c>
      <c r="R256" s="41">
        <v>8579</v>
      </c>
      <c r="S256" s="41">
        <v>0</v>
      </c>
      <c r="T256" s="54">
        <f t="shared" si="108"/>
        <v>11701</v>
      </c>
      <c r="U256" s="36">
        <v>1</v>
      </c>
      <c r="V256" s="9">
        <v>12</v>
      </c>
      <c r="W256" s="11" t="str">
        <f t="shared" si="109"/>
        <v>0,0000</v>
      </c>
      <c r="X256" s="12">
        <f t="shared" si="117"/>
        <v>0</v>
      </c>
      <c r="Y256" s="52">
        <v>3.8</v>
      </c>
      <c r="Z256" s="12">
        <f t="shared" si="99"/>
        <v>45.599999999999994</v>
      </c>
      <c r="AA256" s="52">
        <v>0.08</v>
      </c>
      <c r="AB256" s="12">
        <f t="shared" si="122"/>
        <v>19.2</v>
      </c>
      <c r="AC256" s="52">
        <v>4.6100000000000003</v>
      </c>
      <c r="AD256" s="12">
        <f t="shared" si="100"/>
        <v>1106.4000000000001</v>
      </c>
      <c r="AE256" s="52">
        <v>0</v>
      </c>
      <c r="AF256" s="12">
        <f t="shared" si="101"/>
        <v>0</v>
      </c>
      <c r="AG256" s="53">
        <f t="shared" si="102"/>
        <v>1.58E-3</v>
      </c>
      <c r="AH256" s="12">
        <f t="shared" si="103"/>
        <v>18.487580000000001</v>
      </c>
      <c r="AI256" s="53">
        <v>1.2999999999999999E-2</v>
      </c>
      <c r="AJ256" s="12">
        <f t="shared" si="104"/>
        <v>152.113</v>
      </c>
      <c r="AK256" s="53">
        <v>0.31380000000000002</v>
      </c>
      <c r="AL256" s="12">
        <f t="shared" si="105"/>
        <v>979.68360000000007</v>
      </c>
      <c r="AM256" s="53">
        <v>9.6600000000000005E-2</v>
      </c>
      <c r="AN256" s="12">
        <f t="shared" si="121"/>
        <v>828.73140000000001</v>
      </c>
      <c r="AO256" s="13"/>
      <c r="AP256" s="12">
        <f t="shared" si="106"/>
        <v>0</v>
      </c>
      <c r="AQ256" s="15">
        <f t="shared" si="110"/>
        <v>0</v>
      </c>
      <c r="AR256" s="15">
        <f t="shared" si="111"/>
        <v>0</v>
      </c>
      <c r="AS256" s="15">
        <f t="shared" si="112"/>
        <v>0</v>
      </c>
      <c r="AT256" s="15">
        <f t="shared" si="113"/>
        <v>3150.2155799999996</v>
      </c>
      <c r="AU256" s="15">
        <f t="shared" si="114"/>
        <v>724.54958339999996</v>
      </c>
      <c r="AV256" s="15">
        <f t="shared" si="115"/>
        <v>3874.7651633999994</v>
      </c>
      <c r="AW256" s="15">
        <f t="shared" si="116"/>
        <v>3150.2155799999996</v>
      </c>
      <c r="AX256" s="15">
        <f t="shared" si="116"/>
        <v>724.54958339999996</v>
      </c>
      <c r="AY256" s="15">
        <f t="shared" si="116"/>
        <v>3874.7651633999994</v>
      </c>
      <c r="AZ256" s="84"/>
      <c r="BA256" s="84"/>
      <c r="BB256" s="84"/>
      <c r="BC256" s="84"/>
    </row>
    <row r="257" spans="1:55" ht="12.75" customHeight="1" x14ac:dyDescent="0.25">
      <c r="A257" s="20">
        <f t="shared" si="107"/>
        <v>250</v>
      </c>
      <c r="B257" s="84"/>
      <c r="C257" s="20">
        <f t="shared" si="123"/>
        <v>7</v>
      </c>
      <c r="D257" s="26" t="s">
        <v>409</v>
      </c>
      <c r="E257" s="21" t="s">
        <v>165</v>
      </c>
      <c r="F257" s="21" t="s">
        <v>17</v>
      </c>
      <c r="G257" s="21" t="s">
        <v>166</v>
      </c>
      <c r="H257" s="21" t="s">
        <v>169</v>
      </c>
      <c r="I257" s="21"/>
      <c r="J257" s="21"/>
      <c r="K257" s="21"/>
      <c r="L257" s="21"/>
      <c r="M257" s="28" t="s">
        <v>338</v>
      </c>
      <c r="N257" s="40" t="s">
        <v>411</v>
      </c>
      <c r="O257" s="41">
        <v>12.5</v>
      </c>
      <c r="P257" s="37" t="s">
        <v>52</v>
      </c>
      <c r="Q257" s="41">
        <v>3374</v>
      </c>
      <c r="R257" s="41">
        <v>10194</v>
      </c>
      <c r="S257" s="41">
        <v>0</v>
      </c>
      <c r="T257" s="54">
        <f t="shared" si="108"/>
        <v>13568</v>
      </c>
      <c r="U257" s="36">
        <v>1</v>
      </c>
      <c r="V257" s="9">
        <v>12</v>
      </c>
      <c r="W257" s="11" t="str">
        <f t="shared" si="109"/>
        <v>0,0000</v>
      </c>
      <c r="X257" s="12">
        <f t="shared" si="117"/>
        <v>0</v>
      </c>
      <c r="Y257" s="52">
        <v>3.8</v>
      </c>
      <c r="Z257" s="12">
        <f t="shared" si="99"/>
        <v>45.599999999999994</v>
      </c>
      <c r="AA257" s="52">
        <v>0.08</v>
      </c>
      <c r="AB257" s="12">
        <f t="shared" si="122"/>
        <v>12</v>
      </c>
      <c r="AC257" s="52">
        <v>4.6100000000000003</v>
      </c>
      <c r="AD257" s="12">
        <f t="shared" si="100"/>
        <v>691.50000000000011</v>
      </c>
      <c r="AE257" s="52">
        <v>0</v>
      </c>
      <c r="AF257" s="12">
        <f t="shared" si="101"/>
        <v>0</v>
      </c>
      <c r="AG257" s="53">
        <f t="shared" si="102"/>
        <v>1.58E-3</v>
      </c>
      <c r="AH257" s="12">
        <f t="shared" si="103"/>
        <v>21.437439999999999</v>
      </c>
      <c r="AI257" s="53">
        <v>1.2999999999999999E-2</v>
      </c>
      <c r="AJ257" s="12">
        <f t="shared" si="104"/>
        <v>176.38399999999999</v>
      </c>
      <c r="AK257" s="53">
        <v>0.31380000000000002</v>
      </c>
      <c r="AL257" s="12">
        <f t="shared" si="105"/>
        <v>1058.7612000000001</v>
      </c>
      <c r="AM257" s="53">
        <v>9.6600000000000005E-2</v>
      </c>
      <c r="AN257" s="12">
        <f t="shared" si="121"/>
        <v>984.74040000000002</v>
      </c>
      <c r="AO257" s="13"/>
      <c r="AP257" s="12">
        <f t="shared" si="106"/>
        <v>0</v>
      </c>
      <c r="AQ257" s="15">
        <f t="shared" si="110"/>
        <v>0</v>
      </c>
      <c r="AR257" s="15">
        <f t="shared" si="111"/>
        <v>0</v>
      </c>
      <c r="AS257" s="15">
        <f t="shared" si="112"/>
        <v>0</v>
      </c>
      <c r="AT257" s="15">
        <f t="shared" si="113"/>
        <v>2990.4230400000001</v>
      </c>
      <c r="AU257" s="15">
        <f t="shared" si="114"/>
        <v>687.79729920000011</v>
      </c>
      <c r="AV257" s="15">
        <f t="shared" si="115"/>
        <v>3678.2203392000001</v>
      </c>
      <c r="AW257" s="15">
        <f t="shared" si="116"/>
        <v>2990.4230400000001</v>
      </c>
      <c r="AX257" s="15">
        <f t="shared" si="116"/>
        <v>687.79729920000011</v>
      </c>
      <c r="AY257" s="15">
        <f t="shared" si="116"/>
        <v>3678.2203392000001</v>
      </c>
      <c r="AZ257" s="84"/>
      <c r="BA257" s="84"/>
      <c r="BB257" s="84"/>
      <c r="BC257" s="84"/>
    </row>
    <row r="258" spans="1:55" ht="12.75" customHeight="1" x14ac:dyDescent="0.25">
      <c r="A258" s="20">
        <f t="shared" si="107"/>
        <v>251</v>
      </c>
      <c r="B258" s="84"/>
      <c r="C258" s="20">
        <f t="shared" si="123"/>
        <v>8</v>
      </c>
      <c r="D258" s="26" t="s">
        <v>409</v>
      </c>
      <c r="E258" s="21" t="s">
        <v>165</v>
      </c>
      <c r="F258" s="21" t="s">
        <v>17</v>
      </c>
      <c r="G258" s="21" t="s">
        <v>166</v>
      </c>
      <c r="H258" s="21" t="s">
        <v>169</v>
      </c>
      <c r="I258" s="21"/>
      <c r="J258" s="21"/>
      <c r="K258" s="21"/>
      <c r="L258" s="21"/>
      <c r="M258" s="28" t="s">
        <v>339</v>
      </c>
      <c r="N258" s="40" t="s">
        <v>412</v>
      </c>
      <c r="O258" s="41">
        <v>12.5</v>
      </c>
      <c r="P258" s="37" t="s">
        <v>52</v>
      </c>
      <c r="Q258" s="41">
        <v>1813</v>
      </c>
      <c r="R258" s="41">
        <v>7381</v>
      </c>
      <c r="S258" s="41">
        <v>0</v>
      </c>
      <c r="T258" s="54">
        <f t="shared" si="108"/>
        <v>9194</v>
      </c>
      <c r="U258" s="36">
        <v>1</v>
      </c>
      <c r="V258" s="9">
        <v>12</v>
      </c>
      <c r="W258" s="11" t="str">
        <f t="shared" si="109"/>
        <v>0,0000</v>
      </c>
      <c r="X258" s="12">
        <f t="shared" si="117"/>
        <v>0</v>
      </c>
      <c r="Y258" s="52">
        <v>3.8</v>
      </c>
      <c r="Z258" s="12">
        <f t="shared" si="99"/>
        <v>45.599999999999994</v>
      </c>
      <c r="AA258" s="52">
        <v>0.08</v>
      </c>
      <c r="AB258" s="12">
        <f t="shared" si="122"/>
        <v>12</v>
      </c>
      <c r="AC258" s="52">
        <v>4.6100000000000003</v>
      </c>
      <c r="AD258" s="12">
        <f t="shared" si="100"/>
        <v>691.50000000000011</v>
      </c>
      <c r="AE258" s="52">
        <v>0</v>
      </c>
      <c r="AF258" s="12">
        <f t="shared" si="101"/>
        <v>0</v>
      </c>
      <c r="AG258" s="53">
        <f t="shared" si="102"/>
        <v>1.58E-3</v>
      </c>
      <c r="AH258" s="12">
        <f t="shared" si="103"/>
        <v>14.52652</v>
      </c>
      <c r="AI258" s="53">
        <v>1.2999999999999999E-2</v>
      </c>
      <c r="AJ258" s="12">
        <f t="shared" si="104"/>
        <v>119.52199999999999</v>
      </c>
      <c r="AK258" s="53">
        <v>0.31380000000000002</v>
      </c>
      <c r="AL258" s="12">
        <f t="shared" si="105"/>
        <v>568.9194</v>
      </c>
      <c r="AM258" s="53">
        <v>9.6600000000000005E-2</v>
      </c>
      <c r="AN258" s="12">
        <f t="shared" si="121"/>
        <v>713.0046000000001</v>
      </c>
      <c r="AO258" s="13"/>
      <c r="AP258" s="12">
        <f t="shared" si="106"/>
        <v>0</v>
      </c>
      <c r="AQ258" s="15">
        <f t="shared" si="110"/>
        <v>0</v>
      </c>
      <c r="AR258" s="15">
        <f t="shared" si="111"/>
        <v>0</v>
      </c>
      <c r="AS258" s="15">
        <f t="shared" si="112"/>
        <v>0</v>
      </c>
      <c r="AT258" s="15">
        <f t="shared" si="113"/>
        <v>2165.0725199999997</v>
      </c>
      <c r="AU258" s="15">
        <f t="shared" si="114"/>
        <v>497.96667959999996</v>
      </c>
      <c r="AV258" s="15">
        <f t="shared" si="115"/>
        <v>2663.0391995999998</v>
      </c>
      <c r="AW258" s="15">
        <f t="shared" si="116"/>
        <v>2165.0725199999997</v>
      </c>
      <c r="AX258" s="15">
        <f t="shared" si="116"/>
        <v>497.96667959999996</v>
      </c>
      <c r="AY258" s="15">
        <f t="shared" si="116"/>
        <v>2663.0391995999998</v>
      </c>
      <c r="AZ258" s="84"/>
      <c r="BA258" s="84"/>
      <c r="BB258" s="84"/>
      <c r="BC258" s="84"/>
    </row>
    <row r="259" spans="1:55" ht="12.75" customHeight="1" x14ac:dyDescent="0.25">
      <c r="A259" s="20">
        <f t="shared" si="107"/>
        <v>252</v>
      </c>
      <c r="B259" s="84"/>
      <c r="C259" s="20">
        <f t="shared" si="123"/>
        <v>9</v>
      </c>
      <c r="D259" s="26" t="s">
        <v>409</v>
      </c>
      <c r="E259" s="21" t="s">
        <v>165</v>
      </c>
      <c r="F259" s="21" t="s">
        <v>17</v>
      </c>
      <c r="G259" s="21" t="s">
        <v>166</v>
      </c>
      <c r="H259" s="21" t="s">
        <v>169</v>
      </c>
      <c r="I259" s="21"/>
      <c r="J259" s="21"/>
      <c r="K259" s="21"/>
      <c r="L259" s="21"/>
      <c r="M259" s="28" t="s">
        <v>266</v>
      </c>
      <c r="N259" s="40" t="s">
        <v>413</v>
      </c>
      <c r="O259" s="41">
        <v>10.5</v>
      </c>
      <c r="P259" s="37" t="s">
        <v>52</v>
      </c>
      <c r="Q259" s="41">
        <v>61</v>
      </c>
      <c r="R259" s="41">
        <v>80</v>
      </c>
      <c r="S259" s="41">
        <v>0</v>
      </c>
      <c r="T259" s="54">
        <f t="shared" si="108"/>
        <v>141</v>
      </c>
      <c r="U259" s="36">
        <v>1</v>
      </c>
      <c r="V259" s="9">
        <v>12</v>
      </c>
      <c r="W259" s="11" t="str">
        <f t="shared" si="109"/>
        <v>0,0000</v>
      </c>
      <c r="X259" s="12">
        <f t="shared" si="117"/>
        <v>0</v>
      </c>
      <c r="Y259" s="52">
        <v>3.8</v>
      </c>
      <c r="Z259" s="12">
        <f t="shared" si="99"/>
        <v>45.599999999999994</v>
      </c>
      <c r="AA259" s="52">
        <v>0.08</v>
      </c>
      <c r="AB259" s="12">
        <f t="shared" si="122"/>
        <v>10.08</v>
      </c>
      <c r="AC259" s="52">
        <v>4.6100000000000003</v>
      </c>
      <c r="AD259" s="12">
        <f t="shared" si="100"/>
        <v>580.86000000000013</v>
      </c>
      <c r="AE259" s="52">
        <v>0</v>
      </c>
      <c r="AF259" s="12">
        <f t="shared" si="101"/>
        <v>0</v>
      </c>
      <c r="AG259" s="53">
        <f t="shared" si="102"/>
        <v>1.58E-3</v>
      </c>
      <c r="AH259" s="12">
        <f t="shared" si="103"/>
        <v>0.22278000000000001</v>
      </c>
      <c r="AI259" s="53">
        <v>1.2999999999999999E-2</v>
      </c>
      <c r="AJ259" s="12">
        <f t="shared" si="104"/>
        <v>1.833</v>
      </c>
      <c r="AK259" s="53">
        <v>0.31380000000000002</v>
      </c>
      <c r="AL259" s="12">
        <f t="shared" si="105"/>
        <v>19.1418</v>
      </c>
      <c r="AM259" s="53">
        <v>9.6600000000000005E-2</v>
      </c>
      <c r="AN259" s="12">
        <f t="shared" si="121"/>
        <v>7.7280000000000006</v>
      </c>
      <c r="AO259" s="13"/>
      <c r="AP259" s="12">
        <f t="shared" si="106"/>
        <v>0</v>
      </c>
      <c r="AQ259" s="15">
        <f t="shared" si="110"/>
        <v>0</v>
      </c>
      <c r="AR259" s="15">
        <f t="shared" si="111"/>
        <v>0</v>
      </c>
      <c r="AS259" s="15">
        <f t="shared" si="112"/>
        <v>0</v>
      </c>
      <c r="AT259" s="15">
        <f t="shared" si="113"/>
        <v>665.46558000000016</v>
      </c>
      <c r="AU259" s="15">
        <f t="shared" si="114"/>
        <v>153.05708340000004</v>
      </c>
      <c r="AV259" s="15">
        <f t="shared" si="115"/>
        <v>818.52266340000017</v>
      </c>
      <c r="AW259" s="15">
        <f t="shared" si="116"/>
        <v>665.46558000000016</v>
      </c>
      <c r="AX259" s="15">
        <f t="shared" si="116"/>
        <v>153.05708340000004</v>
      </c>
      <c r="AY259" s="15">
        <f t="shared" si="116"/>
        <v>818.52266340000017</v>
      </c>
      <c r="AZ259" s="84"/>
      <c r="BA259" s="84"/>
      <c r="BB259" s="84"/>
      <c r="BC259" s="84"/>
    </row>
    <row r="260" spans="1:55" ht="12.75" customHeight="1" x14ac:dyDescent="0.25">
      <c r="A260" s="20">
        <f t="shared" si="107"/>
        <v>253</v>
      </c>
      <c r="B260" s="84"/>
      <c r="C260" s="20">
        <f t="shared" si="123"/>
        <v>10</v>
      </c>
      <c r="D260" s="26" t="s">
        <v>409</v>
      </c>
      <c r="E260" s="21" t="s">
        <v>165</v>
      </c>
      <c r="F260" s="21" t="s">
        <v>17</v>
      </c>
      <c r="G260" s="21" t="s">
        <v>166</v>
      </c>
      <c r="H260" s="21" t="s">
        <v>169</v>
      </c>
      <c r="I260" s="21"/>
      <c r="J260" s="21"/>
      <c r="K260" s="21"/>
      <c r="L260" s="21"/>
      <c r="M260" s="28" t="s">
        <v>310</v>
      </c>
      <c r="N260" s="40" t="s">
        <v>416</v>
      </c>
      <c r="O260" s="41">
        <v>30</v>
      </c>
      <c r="P260" s="37" t="s">
        <v>52</v>
      </c>
      <c r="Q260" s="41">
        <v>1911</v>
      </c>
      <c r="R260" s="41">
        <v>5523</v>
      </c>
      <c r="S260" s="41">
        <v>0</v>
      </c>
      <c r="T260" s="54">
        <f t="shared" si="108"/>
        <v>7434</v>
      </c>
      <c r="U260" s="36">
        <v>1</v>
      </c>
      <c r="V260" s="9">
        <v>12</v>
      </c>
      <c r="W260" s="11" t="str">
        <f t="shared" si="109"/>
        <v>0,0000</v>
      </c>
      <c r="X260" s="12">
        <f t="shared" si="117"/>
        <v>0</v>
      </c>
      <c r="Y260" s="52">
        <v>3.8</v>
      </c>
      <c r="Z260" s="12">
        <f t="shared" si="99"/>
        <v>45.599999999999994</v>
      </c>
      <c r="AA260" s="52">
        <v>0.08</v>
      </c>
      <c r="AB260" s="12">
        <f t="shared" si="122"/>
        <v>28.799999999999997</v>
      </c>
      <c r="AC260" s="52">
        <v>4.6100000000000003</v>
      </c>
      <c r="AD260" s="12">
        <f t="shared" si="100"/>
        <v>1659.6000000000001</v>
      </c>
      <c r="AE260" s="52">
        <v>0</v>
      </c>
      <c r="AF260" s="12">
        <f t="shared" si="101"/>
        <v>0</v>
      </c>
      <c r="AG260" s="53">
        <f t="shared" si="102"/>
        <v>1.58E-3</v>
      </c>
      <c r="AH260" s="12">
        <f t="shared" si="103"/>
        <v>11.74572</v>
      </c>
      <c r="AI260" s="53">
        <v>1.2999999999999999E-2</v>
      </c>
      <c r="AJ260" s="12">
        <f t="shared" si="104"/>
        <v>96.641999999999996</v>
      </c>
      <c r="AK260" s="53">
        <v>0.31380000000000002</v>
      </c>
      <c r="AL260" s="12">
        <f t="shared" si="105"/>
        <v>599.67180000000008</v>
      </c>
      <c r="AM260" s="53">
        <v>9.6600000000000005E-2</v>
      </c>
      <c r="AN260" s="12">
        <f t="shared" si="121"/>
        <v>533.52179999999998</v>
      </c>
      <c r="AO260" s="13"/>
      <c r="AP260" s="12">
        <f t="shared" si="106"/>
        <v>0</v>
      </c>
      <c r="AQ260" s="15">
        <f t="shared" si="110"/>
        <v>0</v>
      </c>
      <c r="AR260" s="15">
        <f t="shared" si="111"/>
        <v>0</v>
      </c>
      <c r="AS260" s="15">
        <f t="shared" si="112"/>
        <v>0</v>
      </c>
      <c r="AT260" s="15">
        <f t="shared" si="113"/>
        <v>2975.5813200000002</v>
      </c>
      <c r="AU260" s="15">
        <f t="shared" si="114"/>
        <v>684.3837036000001</v>
      </c>
      <c r="AV260" s="15">
        <f t="shared" si="115"/>
        <v>3659.9650236000002</v>
      </c>
      <c r="AW260" s="15">
        <f t="shared" si="116"/>
        <v>2975.5813200000002</v>
      </c>
      <c r="AX260" s="15">
        <f t="shared" si="116"/>
        <v>684.3837036000001</v>
      </c>
      <c r="AY260" s="15">
        <f t="shared" si="116"/>
        <v>3659.9650236000002</v>
      </c>
      <c r="AZ260" s="84"/>
      <c r="BA260" s="84"/>
      <c r="BB260" s="84"/>
      <c r="BC260" s="84"/>
    </row>
    <row r="261" spans="1:55" ht="12.75" customHeight="1" x14ac:dyDescent="0.25">
      <c r="A261" s="20">
        <f t="shared" si="107"/>
        <v>254</v>
      </c>
      <c r="B261" s="84"/>
      <c r="C261" s="20">
        <f t="shared" si="123"/>
        <v>11</v>
      </c>
      <c r="D261" s="26" t="s">
        <v>409</v>
      </c>
      <c r="E261" s="21" t="s">
        <v>165</v>
      </c>
      <c r="F261" s="21" t="s">
        <v>17</v>
      </c>
      <c r="G261" s="21" t="s">
        <v>166</v>
      </c>
      <c r="H261" s="21" t="s">
        <v>169</v>
      </c>
      <c r="I261" s="21"/>
      <c r="J261" s="21"/>
      <c r="K261" s="21"/>
      <c r="L261" s="21"/>
      <c r="M261" s="28" t="s">
        <v>92</v>
      </c>
      <c r="N261" s="40" t="s">
        <v>552</v>
      </c>
      <c r="O261" s="41">
        <v>11</v>
      </c>
      <c r="P261" s="37" t="s">
        <v>762</v>
      </c>
      <c r="Q261" s="41">
        <v>195</v>
      </c>
      <c r="R261" s="41">
        <v>625</v>
      </c>
      <c r="S261" s="41">
        <v>0</v>
      </c>
      <c r="T261" s="54">
        <f t="shared" si="108"/>
        <v>820</v>
      </c>
      <c r="U261" s="36">
        <v>1</v>
      </c>
      <c r="V261" s="9">
        <v>12</v>
      </c>
      <c r="W261" s="11" t="str">
        <f t="shared" si="109"/>
        <v>0,0000</v>
      </c>
      <c r="X261" s="12">
        <f t="shared" si="117"/>
        <v>0</v>
      </c>
      <c r="Y261" s="52">
        <v>3.8</v>
      </c>
      <c r="Z261" s="12">
        <f t="shared" si="99"/>
        <v>45.599999999999994</v>
      </c>
      <c r="AA261" s="52">
        <v>0.08</v>
      </c>
      <c r="AB261" s="12">
        <f t="shared" si="122"/>
        <v>10.559999999999999</v>
      </c>
      <c r="AC261" s="52">
        <v>4.6100000000000003</v>
      </c>
      <c r="AD261" s="12">
        <f t="shared" si="100"/>
        <v>608.5200000000001</v>
      </c>
      <c r="AE261" s="52">
        <v>0</v>
      </c>
      <c r="AF261" s="12">
        <f t="shared" si="101"/>
        <v>0</v>
      </c>
      <c r="AG261" s="53">
        <f t="shared" si="102"/>
        <v>1.58E-3</v>
      </c>
      <c r="AH261" s="12">
        <f t="shared" si="103"/>
        <v>1.2956000000000001</v>
      </c>
      <c r="AI261" s="53">
        <v>1.2999999999999999E-2</v>
      </c>
      <c r="AJ261" s="12">
        <f t="shared" si="104"/>
        <v>10.66</v>
      </c>
      <c r="AK261" s="53">
        <v>0.31380000000000002</v>
      </c>
      <c r="AL261" s="12">
        <f t="shared" si="105"/>
        <v>61.191000000000003</v>
      </c>
      <c r="AM261" s="53">
        <v>9.6600000000000005E-2</v>
      </c>
      <c r="AN261" s="12">
        <f t="shared" si="121"/>
        <v>60.375</v>
      </c>
      <c r="AO261" s="13"/>
      <c r="AP261" s="12">
        <f t="shared" si="106"/>
        <v>0</v>
      </c>
      <c r="AQ261" s="15">
        <f t="shared" si="110"/>
        <v>0</v>
      </c>
      <c r="AR261" s="15">
        <f t="shared" si="111"/>
        <v>0</v>
      </c>
      <c r="AS261" s="15">
        <f t="shared" si="112"/>
        <v>0</v>
      </c>
      <c r="AT261" s="15">
        <f t="shared" si="113"/>
        <v>798.2016000000001</v>
      </c>
      <c r="AU261" s="15">
        <f t="shared" si="114"/>
        <v>183.58636800000002</v>
      </c>
      <c r="AV261" s="15">
        <f t="shared" si="115"/>
        <v>981.78796800000009</v>
      </c>
      <c r="AW261" s="15">
        <f t="shared" si="116"/>
        <v>798.2016000000001</v>
      </c>
      <c r="AX261" s="15">
        <f t="shared" si="116"/>
        <v>183.58636800000002</v>
      </c>
      <c r="AY261" s="15">
        <f t="shared" si="116"/>
        <v>981.78796800000009</v>
      </c>
      <c r="AZ261" s="84"/>
      <c r="BA261" s="84"/>
      <c r="BB261" s="84"/>
      <c r="BC261" s="84"/>
    </row>
    <row r="262" spans="1:55" ht="12.75" customHeight="1" x14ac:dyDescent="0.25">
      <c r="A262" s="20">
        <f t="shared" si="107"/>
        <v>255</v>
      </c>
      <c r="B262" s="84"/>
      <c r="C262" s="20">
        <f t="shared" si="123"/>
        <v>12</v>
      </c>
      <c r="D262" s="26" t="s">
        <v>409</v>
      </c>
      <c r="E262" s="21" t="s">
        <v>165</v>
      </c>
      <c r="F262" s="21" t="s">
        <v>17</v>
      </c>
      <c r="G262" s="21" t="s">
        <v>166</v>
      </c>
      <c r="H262" s="21" t="s">
        <v>169</v>
      </c>
      <c r="I262" s="21"/>
      <c r="J262" s="21"/>
      <c r="K262" s="21"/>
      <c r="L262" s="21"/>
      <c r="M262" s="28" t="s">
        <v>265</v>
      </c>
      <c r="N262" s="40" t="s">
        <v>414</v>
      </c>
      <c r="O262" s="41">
        <v>20</v>
      </c>
      <c r="P262" s="37" t="s">
        <v>56</v>
      </c>
      <c r="Q262" s="41">
        <v>287</v>
      </c>
      <c r="R262" s="41">
        <v>0</v>
      </c>
      <c r="S262" s="41">
        <v>0</v>
      </c>
      <c r="T262" s="54">
        <f t="shared" si="108"/>
        <v>287</v>
      </c>
      <c r="U262" s="36">
        <v>1</v>
      </c>
      <c r="V262" s="9">
        <v>12</v>
      </c>
      <c r="W262" s="11" t="str">
        <f t="shared" si="109"/>
        <v>0,0000</v>
      </c>
      <c r="X262" s="12">
        <f t="shared" si="117"/>
        <v>0</v>
      </c>
      <c r="Y262" s="52">
        <v>5</v>
      </c>
      <c r="Z262" s="12">
        <f t="shared" si="99"/>
        <v>60</v>
      </c>
      <c r="AA262" s="52">
        <v>0.08</v>
      </c>
      <c r="AB262" s="12">
        <f t="shared" si="122"/>
        <v>19.2</v>
      </c>
      <c r="AC262" s="52">
        <v>20.059999999999999</v>
      </c>
      <c r="AD262" s="12">
        <f t="shared" si="100"/>
        <v>4814.3999999999996</v>
      </c>
      <c r="AE262" s="52">
        <v>0</v>
      </c>
      <c r="AF262" s="12">
        <f t="shared" si="101"/>
        <v>0</v>
      </c>
      <c r="AG262" s="53">
        <f t="shared" si="102"/>
        <v>1.58E-3</v>
      </c>
      <c r="AH262" s="12">
        <f t="shared" si="103"/>
        <v>0.45346000000000003</v>
      </c>
      <c r="AI262" s="53">
        <v>1.2999999999999999E-2</v>
      </c>
      <c r="AJ262" s="12">
        <f t="shared" si="104"/>
        <v>3.7309999999999999</v>
      </c>
      <c r="AK262" s="53">
        <v>0.1792</v>
      </c>
      <c r="AL262" s="12">
        <f t="shared" si="105"/>
        <v>51.430399999999999</v>
      </c>
      <c r="AM262" s="13"/>
      <c r="AN262" s="12">
        <f t="shared" si="121"/>
        <v>0</v>
      </c>
      <c r="AO262" s="13"/>
      <c r="AP262" s="12">
        <f t="shared" si="106"/>
        <v>0</v>
      </c>
      <c r="AQ262" s="15">
        <f t="shared" si="110"/>
        <v>0</v>
      </c>
      <c r="AR262" s="15">
        <f t="shared" si="111"/>
        <v>0</v>
      </c>
      <c r="AS262" s="15">
        <f t="shared" si="112"/>
        <v>0</v>
      </c>
      <c r="AT262" s="15">
        <f t="shared" si="113"/>
        <v>4949.2148599999991</v>
      </c>
      <c r="AU262" s="15">
        <f t="shared" si="114"/>
        <v>1138.3194177999999</v>
      </c>
      <c r="AV262" s="15">
        <f t="shared" si="115"/>
        <v>6087.5342777999995</v>
      </c>
      <c r="AW262" s="15">
        <f t="shared" si="116"/>
        <v>4949.2148599999991</v>
      </c>
      <c r="AX262" s="15">
        <f t="shared" si="116"/>
        <v>1138.3194177999999</v>
      </c>
      <c r="AY262" s="15">
        <f t="shared" si="116"/>
        <v>6087.5342777999995</v>
      </c>
      <c r="AZ262" s="84"/>
      <c r="BA262" s="84"/>
      <c r="BB262" s="84"/>
      <c r="BC262" s="84"/>
    </row>
    <row r="263" spans="1:55" ht="12.75" customHeight="1" x14ac:dyDescent="0.25">
      <c r="A263" s="20">
        <f t="shared" si="107"/>
        <v>256</v>
      </c>
      <c r="B263" s="84"/>
      <c r="C263" s="20">
        <f t="shared" si="123"/>
        <v>13</v>
      </c>
      <c r="D263" s="26" t="s">
        <v>409</v>
      </c>
      <c r="E263" s="21" t="s">
        <v>165</v>
      </c>
      <c r="F263" s="21" t="s">
        <v>17</v>
      </c>
      <c r="G263" s="21" t="s">
        <v>166</v>
      </c>
      <c r="H263" s="21" t="s">
        <v>169</v>
      </c>
      <c r="I263" s="21"/>
      <c r="J263" s="21"/>
      <c r="K263" s="21"/>
      <c r="L263" s="21"/>
      <c r="M263" s="28" t="s">
        <v>1</v>
      </c>
      <c r="N263" s="40" t="s">
        <v>415</v>
      </c>
      <c r="O263" s="41">
        <v>45</v>
      </c>
      <c r="P263" s="37" t="s">
        <v>79</v>
      </c>
      <c r="Q263" s="41">
        <v>13465</v>
      </c>
      <c r="R263" s="41">
        <v>8777</v>
      </c>
      <c r="S263" s="41">
        <v>0</v>
      </c>
      <c r="T263" s="54">
        <f t="shared" si="108"/>
        <v>22242</v>
      </c>
      <c r="U263" s="36">
        <v>1</v>
      </c>
      <c r="V263" s="9">
        <v>12</v>
      </c>
      <c r="W263" s="11" t="str">
        <f t="shared" si="109"/>
        <v>0,0000</v>
      </c>
      <c r="X263" s="12">
        <f t="shared" si="117"/>
        <v>0</v>
      </c>
      <c r="Y263" s="52">
        <v>5</v>
      </c>
      <c r="Z263" s="12">
        <f t="shared" si="99"/>
        <v>60</v>
      </c>
      <c r="AA263" s="52">
        <v>0.08</v>
      </c>
      <c r="AB263" s="12">
        <f>AA263*V263*O263</f>
        <v>43.199999999999996</v>
      </c>
      <c r="AC263" s="52">
        <v>20.059999999999999</v>
      </c>
      <c r="AD263" s="12">
        <f t="shared" si="100"/>
        <v>10832.399999999998</v>
      </c>
      <c r="AE263" s="52">
        <v>0</v>
      </c>
      <c r="AF263" s="12">
        <f t="shared" si="101"/>
        <v>0</v>
      </c>
      <c r="AG263" s="53">
        <f t="shared" si="102"/>
        <v>1.58E-3</v>
      </c>
      <c r="AH263" s="12">
        <f t="shared" si="103"/>
        <v>35.142360000000004</v>
      </c>
      <c r="AI263" s="53">
        <v>1.2999999999999999E-2</v>
      </c>
      <c r="AJ263" s="12">
        <f t="shared" si="104"/>
        <v>289.14600000000002</v>
      </c>
      <c r="AK263" s="53">
        <v>0.1807</v>
      </c>
      <c r="AL263" s="12">
        <f t="shared" si="105"/>
        <v>2433.1255000000001</v>
      </c>
      <c r="AM263" s="53">
        <v>8.3599999999999994E-2</v>
      </c>
      <c r="AN263" s="12">
        <f t="shared" si="121"/>
        <v>733.7571999999999</v>
      </c>
      <c r="AO263" s="13"/>
      <c r="AP263" s="12">
        <f t="shared" si="106"/>
        <v>0</v>
      </c>
      <c r="AQ263" s="15">
        <f t="shared" si="110"/>
        <v>0</v>
      </c>
      <c r="AR263" s="15">
        <f t="shared" si="111"/>
        <v>0</v>
      </c>
      <c r="AS263" s="15">
        <f t="shared" si="112"/>
        <v>0</v>
      </c>
      <c r="AT263" s="15">
        <f t="shared" si="113"/>
        <v>14426.771059999999</v>
      </c>
      <c r="AU263" s="15">
        <f t="shared" si="114"/>
        <v>3318.1573438</v>
      </c>
      <c r="AV263" s="15">
        <f t="shared" si="115"/>
        <v>17744.928403800001</v>
      </c>
      <c r="AW263" s="15">
        <f t="shared" si="116"/>
        <v>14426.771059999999</v>
      </c>
      <c r="AX263" s="15">
        <f t="shared" si="116"/>
        <v>3318.1573438</v>
      </c>
      <c r="AY263" s="15">
        <f t="shared" si="116"/>
        <v>17744.928403800001</v>
      </c>
      <c r="AZ263" s="84"/>
      <c r="BA263" s="84"/>
      <c r="BB263" s="84"/>
      <c r="BC263" s="84"/>
    </row>
    <row r="264" spans="1:55" ht="12.75" customHeight="1" x14ac:dyDescent="0.25">
      <c r="A264" s="20">
        <f t="shared" si="107"/>
        <v>257</v>
      </c>
      <c r="B264" s="84"/>
      <c r="C264" s="20">
        <f t="shared" si="123"/>
        <v>14</v>
      </c>
      <c r="D264" s="26" t="s">
        <v>409</v>
      </c>
      <c r="E264" s="21" t="s">
        <v>165</v>
      </c>
      <c r="F264" s="21" t="s">
        <v>17</v>
      </c>
      <c r="G264" s="21" t="s">
        <v>166</v>
      </c>
      <c r="H264" s="21" t="s">
        <v>169</v>
      </c>
      <c r="I264" s="21"/>
      <c r="J264" s="21"/>
      <c r="K264" s="21"/>
      <c r="L264" s="21"/>
      <c r="M264" s="28" t="s">
        <v>91</v>
      </c>
      <c r="N264" s="40" t="s">
        <v>553</v>
      </c>
      <c r="O264" s="41">
        <v>2.5</v>
      </c>
      <c r="P264" s="37" t="s">
        <v>60</v>
      </c>
      <c r="Q264" s="41">
        <v>68</v>
      </c>
      <c r="R264" s="41">
        <v>0</v>
      </c>
      <c r="S264" s="41">
        <v>0</v>
      </c>
      <c r="T264" s="54">
        <f t="shared" si="108"/>
        <v>68</v>
      </c>
      <c r="U264" s="36">
        <v>1</v>
      </c>
      <c r="V264" s="9">
        <v>12</v>
      </c>
      <c r="W264" s="11" t="str">
        <f t="shared" si="109"/>
        <v>0,0000</v>
      </c>
      <c r="X264" s="12">
        <f t="shared" si="117"/>
        <v>0</v>
      </c>
      <c r="Y264" s="52">
        <v>3</v>
      </c>
      <c r="Z264" s="12">
        <f t="shared" ref="Z264:Z274" si="124">Y264*V264*U264</f>
        <v>36</v>
      </c>
      <c r="AA264" s="52">
        <v>0.02</v>
      </c>
      <c r="AB264" s="12">
        <f t="shared" si="122"/>
        <v>0.6</v>
      </c>
      <c r="AC264" s="52">
        <v>7.1</v>
      </c>
      <c r="AD264" s="12">
        <f t="shared" ref="AD264:AD274" si="125">AC264*V264*U264*O264</f>
        <v>212.99999999999997</v>
      </c>
      <c r="AE264" s="52">
        <v>0</v>
      </c>
      <c r="AF264" s="12">
        <f t="shared" ref="AF264:AF274" si="126">AE264*T264</f>
        <v>0</v>
      </c>
      <c r="AG264" s="53">
        <f t="shared" si="102"/>
        <v>1.58E-3</v>
      </c>
      <c r="AH264" s="12">
        <f t="shared" ref="AH264:AH274" si="127">AG264*T264</f>
        <v>0.10744000000000001</v>
      </c>
      <c r="AI264" s="53">
        <v>1.2999999999999999E-2</v>
      </c>
      <c r="AJ264" s="12">
        <f t="shared" ref="AJ264:AJ274" si="128">AI264*T264</f>
        <v>0.88400000000000001</v>
      </c>
      <c r="AK264" s="53">
        <v>0.2283</v>
      </c>
      <c r="AL264" s="12">
        <f t="shared" ref="AL264:AL274" si="129">AK264*Q264</f>
        <v>15.5244</v>
      </c>
      <c r="AM264" s="13"/>
      <c r="AN264" s="12">
        <f t="shared" si="121"/>
        <v>0</v>
      </c>
      <c r="AO264" s="13"/>
      <c r="AP264" s="12">
        <f t="shared" ref="AP264:AP274" si="130">AO264*S264</f>
        <v>0</v>
      </c>
      <c r="AQ264" s="15">
        <f t="shared" si="110"/>
        <v>0</v>
      </c>
      <c r="AR264" s="15">
        <f t="shared" si="111"/>
        <v>0</v>
      </c>
      <c r="AS264" s="15">
        <f t="shared" si="112"/>
        <v>0</v>
      </c>
      <c r="AT264" s="15">
        <f t="shared" si="113"/>
        <v>266.11583999999993</v>
      </c>
      <c r="AU264" s="15">
        <f t="shared" si="114"/>
        <v>61.206643199999988</v>
      </c>
      <c r="AV264" s="15">
        <f t="shared" si="115"/>
        <v>327.32248319999991</v>
      </c>
      <c r="AW264" s="15">
        <f t="shared" si="116"/>
        <v>266.11583999999993</v>
      </c>
      <c r="AX264" s="15">
        <f t="shared" si="116"/>
        <v>61.206643199999988</v>
      </c>
      <c r="AY264" s="15">
        <f t="shared" si="116"/>
        <v>327.32248319999991</v>
      </c>
      <c r="AZ264" s="84"/>
      <c r="BA264" s="84"/>
      <c r="BB264" s="84"/>
      <c r="BC264" s="84"/>
    </row>
    <row r="265" spans="1:55" ht="12.75" customHeight="1" x14ac:dyDescent="0.25">
      <c r="A265" s="20">
        <f t="shared" ref="A265:A274" si="131">A264+1</f>
        <v>258</v>
      </c>
      <c r="B265" s="85"/>
      <c r="C265" s="20">
        <f t="shared" si="123"/>
        <v>15</v>
      </c>
      <c r="D265" s="26" t="s">
        <v>409</v>
      </c>
      <c r="E265" s="21" t="s">
        <v>165</v>
      </c>
      <c r="F265" s="21" t="s">
        <v>17</v>
      </c>
      <c r="G265" s="21" t="s">
        <v>166</v>
      </c>
      <c r="H265" s="21" t="s">
        <v>169</v>
      </c>
      <c r="I265" s="21"/>
      <c r="J265" s="21"/>
      <c r="K265" s="21"/>
      <c r="L265" s="21"/>
      <c r="M265" s="28" t="s">
        <v>90</v>
      </c>
      <c r="N265" s="40" t="s">
        <v>554</v>
      </c>
      <c r="O265" s="41">
        <v>3</v>
      </c>
      <c r="P265" s="37" t="s">
        <v>60</v>
      </c>
      <c r="Q265" s="41">
        <v>1085</v>
      </c>
      <c r="R265" s="41">
        <v>0</v>
      </c>
      <c r="S265" s="41">
        <v>0</v>
      </c>
      <c r="T265" s="54">
        <f t="shared" ref="T265:T274" si="132">SUM(Q265:S265)</f>
        <v>1085</v>
      </c>
      <c r="U265" s="36">
        <v>1</v>
      </c>
      <c r="V265" s="9">
        <v>12</v>
      </c>
      <c r="W265" s="11" t="str">
        <f t="shared" ref="W265:W274" si="133">W264</f>
        <v>0,0000</v>
      </c>
      <c r="X265" s="12">
        <f t="shared" si="117"/>
        <v>0</v>
      </c>
      <c r="Y265" s="52">
        <v>3</v>
      </c>
      <c r="Z265" s="12">
        <f t="shared" si="124"/>
        <v>36</v>
      </c>
      <c r="AA265" s="52">
        <v>0.1</v>
      </c>
      <c r="AB265" s="12">
        <f>AA265*V265*U265</f>
        <v>1.2000000000000002</v>
      </c>
      <c r="AC265" s="52">
        <v>7.1</v>
      </c>
      <c r="AD265" s="12">
        <f t="shared" si="125"/>
        <v>255.59999999999997</v>
      </c>
      <c r="AE265" s="52">
        <v>0</v>
      </c>
      <c r="AF265" s="12">
        <f t="shared" si="126"/>
        <v>0</v>
      </c>
      <c r="AG265" s="53">
        <f t="shared" ref="AG265:AG274" si="134">1.58/1000</f>
        <v>1.58E-3</v>
      </c>
      <c r="AH265" s="12">
        <f t="shared" si="127"/>
        <v>1.7142999999999999</v>
      </c>
      <c r="AI265" s="53">
        <v>1.2999999999999999E-2</v>
      </c>
      <c r="AJ265" s="12">
        <f t="shared" si="128"/>
        <v>14.104999999999999</v>
      </c>
      <c r="AK265" s="53">
        <v>0.2283</v>
      </c>
      <c r="AL265" s="12">
        <f t="shared" si="129"/>
        <v>247.7055</v>
      </c>
      <c r="AM265" s="13"/>
      <c r="AN265" s="12">
        <f t="shared" si="121"/>
        <v>0</v>
      </c>
      <c r="AO265" s="13"/>
      <c r="AP265" s="12">
        <f t="shared" si="130"/>
        <v>0</v>
      </c>
      <c r="AQ265" s="15">
        <f t="shared" ref="AQ265:AQ274" si="135">X265</f>
        <v>0</v>
      </c>
      <c r="AR265" s="15">
        <f t="shared" ref="AR265:AR274" si="136">AQ265*0.23</f>
        <v>0</v>
      </c>
      <c r="AS265" s="15">
        <f t="shared" ref="AS265:AS274" si="137">AQ265+AR265</f>
        <v>0</v>
      </c>
      <c r="AT265" s="15">
        <f t="shared" ref="AT265:AT274" si="138">AP265+AN265+AL265+AJ265+AH265+AF265+AD265+AB265+Z265</f>
        <v>556.32479999999998</v>
      </c>
      <c r="AU265" s="15">
        <f t="shared" ref="AU265:AU275" si="139">AT265*0.23</f>
        <v>127.95470400000001</v>
      </c>
      <c r="AV265" s="15">
        <f t="shared" ref="AV265:AV275" si="140">AU265+AT265</f>
        <v>684.27950399999997</v>
      </c>
      <c r="AW265" s="15">
        <f t="shared" ref="AW265:AY274" si="141">AQ265+AT265</f>
        <v>556.32479999999998</v>
      </c>
      <c r="AX265" s="15">
        <f t="shared" si="141"/>
        <v>127.95470400000001</v>
      </c>
      <c r="AY265" s="15">
        <f t="shared" si="141"/>
        <v>684.27950399999997</v>
      </c>
      <c r="AZ265" s="85"/>
      <c r="BA265" s="85"/>
      <c r="BB265" s="85"/>
      <c r="BC265" s="85"/>
    </row>
    <row r="266" spans="1:55" ht="12.75" customHeight="1" x14ac:dyDescent="0.25">
      <c r="A266" s="20">
        <f t="shared" si="131"/>
        <v>259</v>
      </c>
      <c r="B266" s="81">
        <v>49</v>
      </c>
      <c r="C266" s="20">
        <v>1</v>
      </c>
      <c r="D266" s="26" t="s">
        <v>418</v>
      </c>
      <c r="E266" s="21" t="s">
        <v>165</v>
      </c>
      <c r="F266" s="21" t="s">
        <v>17</v>
      </c>
      <c r="G266" s="21" t="s">
        <v>166</v>
      </c>
      <c r="H266" s="21" t="s">
        <v>169</v>
      </c>
      <c r="I266" s="21"/>
      <c r="J266" s="21"/>
      <c r="K266" s="21"/>
      <c r="L266" s="21"/>
      <c r="M266" s="28" t="s">
        <v>162</v>
      </c>
      <c r="N266" s="40" t="s">
        <v>410</v>
      </c>
      <c r="O266" s="41">
        <v>40</v>
      </c>
      <c r="P266" s="37" t="s">
        <v>54</v>
      </c>
      <c r="Q266" s="41">
        <v>4344</v>
      </c>
      <c r="R266" s="41">
        <v>0</v>
      </c>
      <c r="S266" s="41">
        <v>0</v>
      </c>
      <c r="T266" s="54">
        <f t="shared" si="132"/>
        <v>4344</v>
      </c>
      <c r="U266" s="36">
        <v>1</v>
      </c>
      <c r="V266" s="9">
        <v>12</v>
      </c>
      <c r="W266" s="11" t="str">
        <f t="shared" si="133"/>
        <v>0,0000</v>
      </c>
      <c r="X266" s="12">
        <f t="shared" ref="X266:X274" si="142">T266*W266</f>
        <v>0</v>
      </c>
      <c r="Y266" s="52">
        <v>3.8</v>
      </c>
      <c r="Z266" s="12">
        <f t="shared" si="124"/>
        <v>45.599999999999994</v>
      </c>
      <c r="AA266" s="52">
        <v>0.08</v>
      </c>
      <c r="AB266" s="12">
        <f t="shared" ref="AB266:AB273" si="143">AA266*V266*O266</f>
        <v>38.4</v>
      </c>
      <c r="AC266" s="52">
        <v>4.6100000000000003</v>
      </c>
      <c r="AD266" s="12">
        <f t="shared" si="125"/>
        <v>2212.8000000000002</v>
      </c>
      <c r="AE266" s="52">
        <v>0</v>
      </c>
      <c r="AF266" s="12">
        <f t="shared" si="126"/>
        <v>0</v>
      </c>
      <c r="AG266" s="53">
        <f t="shared" si="134"/>
        <v>1.58E-3</v>
      </c>
      <c r="AH266" s="12">
        <f t="shared" si="127"/>
        <v>6.8635200000000003</v>
      </c>
      <c r="AI266" s="53">
        <v>1.2999999999999999E-2</v>
      </c>
      <c r="AJ266" s="12">
        <f t="shared" si="128"/>
        <v>56.471999999999994</v>
      </c>
      <c r="AK266" s="53">
        <v>0.25090000000000001</v>
      </c>
      <c r="AL266" s="12">
        <f t="shared" si="129"/>
        <v>1089.9096</v>
      </c>
      <c r="AM266" s="13"/>
      <c r="AN266" s="12">
        <f t="shared" si="121"/>
        <v>0</v>
      </c>
      <c r="AO266" s="13"/>
      <c r="AP266" s="12">
        <f t="shared" si="130"/>
        <v>0</v>
      </c>
      <c r="AQ266" s="15">
        <f t="shared" si="135"/>
        <v>0</v>
      </c>
      <c r="AR266" s="15">
        <f t="shared" si="136"/>
        <v>0</v>
      </c>
      <c r="AS266" s="15">
        <f t="shared" si="137"/>
        <v>0</v>
      </c>
      <c r="AT266" s="15">
        <f t="shared" si="138"/>
        <v>3450.0451200000002</v>
      </c>
      <c r="AU266" s="15">
        <f t="shared" si="139"/>
        <v>793.51037760000008</v>
      </c>
      <c r="AV266" s="15">
        <f t="shared" si="140"/>
        <v>4243.5554976000003</v>
      </c>
      <c r="AW266" s="15">
        <f t="shared" si="141"/>
        <v>3450.0451200000002</v>
      </c>
      <c r="AX266" s="15">
        <f t="shared" si="141"/>
        <v>793.51037760000008</v>
      </c>
      <c r="AY266" s="15">
        <f t="shared" si="141"/>
        <v>4243.5554976000003</v>
      </c>
      <c r="AZ266" s="81">
        <v>49</v>
      </c>
      <c r="BA266" s="90">
        <f>SUM(AW266:AW269)</f>
        <v>425673.94435999996</v>
      </c>
      <c r="BB266" s="90">
        <f>BA266*0.23</f>
        <v>97905.0072028</v>
      </c>
      <c r="BC266" s="90">
        <f>SUM(BA266:BB269)</f>
        <v>523578.95156279998</v>
      </c>
    </row>
    <row r="267" spans="1:55" ht="12.75" customHeight="1" x14ac:dyDescent="0.25">
      <c r="A267" s="20">
        <f t="shared" si="131"/>
        <v>260</v>
      </c>
      <c r="B267" s="89"/>
      <c r="C267" s="20">
        <f>C266+1</f>
        <v>2</v>
      </c>
      <c r="D267" s="26" t="s">
        <v>418</v>
      </c>
      <c r="E267" s="21" t="s">
        <v>165</v>
      </c>
      <c r="F267" s="21" t="s">
        <v>17</v>
      </c>
      <c r="G267" s="21" t="s">
        <v>166</v>
      </c>
      <c r="H267" s="21" t="s">
        <v>169</v>
      </c>
      <c r="I267" s="21"/>
      <c r="J267" s="21"/>
      <c r="K267" s="21"/>
      <c r="L267" s="21"/>
      <c r="M267" s="28" t="s">
        <v>2</v>
      </c>
      <c r="N267" s="40" t="s">
        <v>419</v>
      </c>
      <c r="O267" s="41">
        <v>198</v>
      </c>
      <c r="P267" s="37" t="s">
        <v>56</v>
      </c>
      <c r="Q267" s="41">
        <v>305000</v>
      </c>
      <c r="R267" s="41">
        <v>0</v>
      </c>
      <c r="S267" s="41">
        <v>0</v>
      </c>
      <c r="T267" s="54">
        <f t="shared" si="132"/>
        <v>305000</v>
      </c>
      <c r="U267" s="36">
        <v>1</v>
      </c>
      <c r="V267" s="9">
        <v>12</v>
      </c>
      <c r="W267" s="11" t="str">
        <f t="shared" si="133"/>
        <v>0,0000</v>
      </c>
      <c r="X267" s="12">
        <f t="shared" si="142"/>
        <v>0</v>
      </c>
      <c r="Y267" s="52">
        <v>5</v>
      </c>
      <c r="Z267" s="12">
        <f t="shared" si="124"/>
        <v>60</v>
      </c>
      <c r="AA267" s="52">
        <v>0.08</v>
      </c>
      <c r="AB267" s="12">
        <f t="shared" si="143"/>
        <v>190.07999999999998</v>
      </c>
      <c r="AC267" s="52">
        <v>20.059999999999999</v>
      </c>
      <c r="AD267" s="12">
        <f t="shared" si="125"/>
        <v>47662.559999999998</v>
      </c>
      <c r="AE267" s="52">
        <v>0</v>
      </c>
      <c r="AF267" s="12">
        <f t="shared" si="126"/>
        <v>0</v>
      </c>
      <c r="AG267" s="53">
        <f t="shared" si="134"/>
        <v>1.58E-3</v>
      </c>
      <c r="AH267" s="12">
        <f t="shared" si="127"/>
        <v>481.90000000000003</v>
      </c>
      <c r="AI267" s="53">
        <v>1.2999999999999999E-2</v>
      </c>
      <c r="AJ267" s="12">
        <f t="shared" si="128"/>
        <v>3965</v>
      </c>
      <c r="AK267" s="53">
        <v>0.1792</v>
      </c>
      <c r="AL267" s="12">
        <f t="shared" si="129"/>
        <v>54656</v>
      </c>
      <c r="AM267" s="13"/>
      <c r="AN267" s="12">
        <f t="shared" si="121"/>
        <v>0</v>
      </c>
      <c r="AO267" s="13"/>
      <c r="AP267" s="12">
        <f t="shared" si="130"/>
        <v>0</v>
      </c>
      <c r="AQ267" s="15">
        <f t="shared" si="135"/>
        <v>0</v>
      </c>
      <c r="AR267" s="15">
        <f t="shared" si="136"/>
        <v>0</v>
      </c>
      <c r="AS267" s="15">
        <f t="shared" si="137"/>
        <v>0</v>
      </c>
      <c r="AT267" s="15">
        <f t="shared" si="138"/>
        <v>107015.54</v>
      </c>
      <c r="AU267" s="15">
        <f t="shared" si="139"/>
        <v>24613.574199999999</v>
      </c>
      <c r="AV267" s="15">
        <f t="shared" si="140"/>
        <v>131629.11419999998</v>
      </c>
      <c r="AW267" s="15">
        <f t="shared" si="141"/>
        <v>107015.54</v>
      </c>
      <c r="AX267" s="15">
        <f t="shared" si="141"/>
        <v>24613.574199999999</v>
      </c>
      <c r="AY267" s="15">
        <f t="shared" si="141"/>
        <v>131629.11419999998</v>
      </c>
      <c r="AZ267" s="89"/>
      <c r="BA267" s="89"/>
      <c r="BB267" s="89"/>
      <c r="BC267" s="89"/>
    </row>
    <row r="268" spans="1:55" ht="12.75" customHeight="1" x14ac:dyDescent="0.25">
      <c r="A268" s="20">
        <f t="shared" si="131"/>
        <v>261</v>
      </c>
      <c r="B268" s="89"/>
      <c r="C268" s="20">
        <f>C267+1</f>
        <v>3</v>
      </c>
      <c r="D268" s="26" t="s">
        <v>418</v>
      </c>
      <c r="E268" s="21" t="s">
        <v>165</v>
      </c>
      <c r="F268" s="21" t="s">
        <v>17</v>
      </c>
      <c r="G268" s="21" t="s">
        <v>166</v>
      </c>
      <c r="H268" s="21" t="s">
        <v>169</v>
      </c>
      <c r="I268" s="21"/>
      <c r="J268" s="21"/>
      <c r="K268" s="21"/>
      <c r="L268" s="21"/>
      <c r="M268" s="28" t="s">
        <v>3</v>
      </c>
      <c r="N268" s="40" t="s">
        <v>420</v>
      </c>
      <c r="O268" s="41">
        <v>340</v>
      </c>
      <c r="P268" s="37" t="s">
        <v>56</v>
      </c>
      <c r="Q268" s="41">
        <v>544058</v>
      </c>
      <c r="R268" s="41">
        <v>0</v>
      </c>
      <c r="S268" s="41">
        <v>0</v>
      </c>
      <c r="T268" s="54">
        <f t="shared" si="132"/>
        <v>544058</v>
      </c>
      <c r="U268" s="36">
        <v>1</v>
      </c>
      <c r="V268" s="9">
        <v>12</v>
      </c>
      <c r="W268" s="11" t="str">
        <f t="shared" si="133"/>
        <v>0,0000</v>
      </c>
      <c r="X268" s="12">
        <f t="shared" si="142"/>
        <v>0</v>
      </c>
      <c r="Y268" s="52">
        <v>5</v>
      </c>
      <c r="Z268" s="12">
        <f t="shared" si="124"/>
        <v>60</v>
      </c>
      <c r="AA268" s="52">
        <v>0.08</v>
      </c>
      <c r="AB268" s="12">
        <f t="shared" si="143"/>
        <v>326.39999999999998</v>
      </c>
      <c r="AC268" s="52">
        <v>20.059999999999999</v>
      </c>
      <c r="AD268" s="12">
        <f t="shared" si="125"/>
        <v>81844.799999999988</v>
      </c>
      <c r="AE268" s="52">
        <v>0</v>
      </c>
      <c r="AF268" s="12">
        <f t="shared" si="126"/>
        <v>0</v>
      </c>
      <c r="AG268" s="53">
        <f t="shared" si="134"/>
        <v>1.58E-3</v>
      </c>
      <c r="AH268" s="12">
        <f t="shared" si="127"/>
        <v>859.61163999999997</v>
      </c>
      <c r="AI268" s="53">
        <v>1.2999999999999999E-2</v>
      </c>
      <c r="AJ268" s="12">
        <f t="shared" si="128"/>
        <v>7072.7539999999999</v>
      </c>
      <c r="AK268" s="53">
        <v>0.1792</v>
      </c>
      <c r="AL268" s="12">
        <f t="shared" si="129"/>
        <v>97495.193599999999</v>
      </c>
      <c r="AM268" s="13"/>
      <c r="AN268" s="12">
        <f t="shared" si="121"/>
        <v>0</v>
      </c>
      <c r="AO268" s="13"/>
      <c r="AP268" s="12">
        <f t="shared" si="130"/>
        <v>0</v>
      </c>
      <c r="AQ268" s="15">
        <f t="shared" si="135"/>
        <v>0</v>
      </c>
      <c r="AR268" s="15">
        <f t="shared" si="136"/>
        <v>0</v>
      </c>
      <c r="AS268" s="15">
        <f t="shared" si="137"/>
        <v>0</v>
      </c>
      <c r="AT268" s="15">
        <f t="shared" si="138"/>
        <v>187658.75923999998</v>
      </c>
      <c r="AU268" s="15">
        <f t="shared" si="139"/>
        <v>43161.514625199998</v>
      </c>
      <c r="AV268" s="15">
        <f t="shared" si="140"/>
        <v>230820.2738652</v>
      </c>
      <c r="AW268" s="15">
        <f t="shared" si="141"/>
        <v>187658.75923999998</v>
      </c>
      <c r="AX268" s="15">
        <f t="shared" si="141"/>
        <v>43161.514625199998</v>
      </c>
      <c r="AY268" s="15">
        <f t="shared" si="141"/>
        <v>230820.2738652</v>
      </c>
      <c r="AZ268" s="89"/>
      <c r="BA268" s="89"/>
      <c r="BB268" s="89"/>
      <c r="BC268" s="89"/>
    </row>
    <row r="269" spans="1:55" ht="12.75" customHeight="1" x14ac:dyDescent="0.25">
      <c r="A269" s="20">
        <f t="shared" si="131"/>
        <v>262</v>
      </c>
      <c r="B269" s="82"/>
      <c r="C269" s="20">
        <f>C268+1</f>
        <v>4</v>
      </c>
      <c r="D269" s="26" t="s">
        <v>418</v>
      </c>
      <c r="E269" s="21" t="s">
        <v>165</v>
      </c>
      <c r="F269" s="21" t="s">
        <v>17</v>
      </c>
      <c r="G269" s="21" t="s">
        <v>166</v>
      </c>
      <c r="H269" s="21" t="s">
        <v>169</v>
      </c>
      <c r="I269" s="21"/>
      <c r="J269" s="21"/>
      <c r="K269" s="21"/>
      <c r="L269" s="21"/>
      <c r="M269" s="28" t="s">
        <v>555</v>
      </c>
      <c r="N269" s="40" t="s">
        <v>556</v>
      </c>
      <c r="O269" s="41">
        <v>200</v>
      </c>
      <c r="P269" s="37" t="s">
        <v>763</v>
      </c>
      <c r="Q269" s="41">
        <v>170000</v>
      </c>
      <c r="R269" s="41">
        <v>250000</v>
      </c>
      <c r="S269" s="41">
        <v>0</v>
      </c>
      <c r="T269" s="54">
        <f t="shared" si="132"/>
        <v>420000</v>
      </c>
      <c r="U269" s="36">
        <v>1</v>
      </c>
      <c r="V269" s="9">
        <v>12</v>
      </c>
      <c r="W269" s="11" t="str">
        <f t="shared" si="133"/>
        <v>0,0000</v>
      </c>
      <c r="X269" s="12">
        <f t="shared" si="142"/>
        <v>0</v>
      </c>
      <c r="Y269" s="52">
        <v>5</v>
      </c>
      <c r="Z269" s="12">
        <f t="shared" si="124"/>
        <v>60</v>
      </c>
      <c r="AA269" s="52">
        <v>0.08</v>
      </c>
      <c r="AB269" s="12">
        <f t="shared" si="143"/>
        <v>192</v>
      </c>
      <c r="AC269" s="52">
        <v>20.059999999999999</v>
      </c>
      <c r="AD269" s="12">
        <f t="shared" si="125"/>
        <v>48143.999999999993</v>
      </c>
      <c r="AE269" s="52">
        <v>0</v>
      </c>
      <c r="AF269" s="12">
        <f t="shared" si="126"/>
        <v>0</v>
      </c>
      <c r="AG269" s="53">
        <f t="shared" si="134"/>
        <v>1.58E-3</v>
      </c>
      <c r="AH269" s="12">
        <f t="shared" si="127"/>
        <v>663.6</v>
      </c>
      <c r="AI269" s="53">
        <v>1.2999999999999999E-2</v>
      </c>
      <c r="AJ269" s="12">
        <f t="shared" si="128"/>
        <v>5460</v>
      </c>
      <c r="AK269" s="53">
        <v>0.21149999999999999</v>
      </c>
      <c r="AL269" s="12">
        <f t="shared" si="129"/>
        <v>35955</v>
      </c>
      <c r="AM269" s="53">
        <v>0.14829999999999999</v>
      </c>
      <c r="AN269" s="12">
        <f t="shared" si="121"/>
        <v>37075</v>
      </c>
      <c r="AO269" s="13"/>
      <c r="AP269" s="12">
        <f t="shared" si="130"/>
        <v>0</v>
      </c>
      <c r="AQ269" s="15">
        <f t="shared" si="135"/>
        <v>0</v>
      </c>
      <c r="AR269" s="15">
        <f t="shared" si="136"/>
        <v>0</v>
      </c>
      <c r="AS269" s="15">
        <f t="shared" si="137"/>
        <v>0</v>
      </c>
      <c r="AT269" s="15">
        <f t="shared" si="138"/>
        <v>127549.6</v>
      </c>
      <c r="AU269" s="15">
        <f t="shared" si="139"/>
        <v>29336.408000000003</v>
      </c>
      <c r="AV269" s="15">
        <f t="shared" si="140"/>
        <v>156886.008</v>
      </c>
      <c r="AW269" s="15">
        <f t="shared" si="141"/>
        <v>127549.6</v>
      </c>
      <c r="AX269" s="15">
        <f t="shared" si="141"/>
        <v>29336.408000000003</v>
      </c>
      <c r="AY269" s="15">
        <f t="shared" si="141"/>
        <v>156886.008</v>
      </c>
      <c r="AZ269" s="82"/>
      <c r="BA269" s="82"/>
      <c r="BB269" s="82"/>
      <c r="BC269" s="82"/>
    </row>
    <row r="270" spans="1:55" ht="12.75" customHeight="1" x14ac:dyDescent="0.25">
      <c r="A270" s="20">
        <f t="shared" si="131"/>
        <v>263</v>
      </c>
      <c r="B270" s="83">
        <v>50</v>
      </c>
      <c r="C270" s="20">
        <v>1</v>
      </c>
      <c r="D270" s="21" t="s">
        <v>283</v>
      </c>
      <c r="E270" s="21" t="s">
        <v>284</v>
      </c>
      <c r="F270" s="21" t="s">
        <v>17</v>
      </c>
      <c r="G270" s="21" t="s">
        <v>281</v>
      </c>
      <c r="H270" s="21" t="s">
        <v>285</v>
      </c>
      <c r="I270" s="21"/>
      <c r="J270" s="21"/>
      <c r="K270" s="21"/>
      <c r="L270" s="21"/>
      <c r="M270" s="28" t="s">
        <v>286</v>
      </c>
      <c r="N270" s="40" t="s">
        <v>421</v>
      </c>
      <c r="O270" s="41">
        <v>600</v>
      </c>
      <c r="P270" s="37" t="s">
        <v>74</v>
      </c>
      <c r="Q270" s="41">
        <v>885000</v>
      </c>
      <c r="R270" s="41">
        <v>0</v>
      </c>
      <c r="S270" s="41">
        <v>0</v>
      </c>
      <c r="T270" s="54">
        <f t="shared" si="132"/>
        <v>885000</v>
      </c>
      <c r="U270" s="36">
        <v>1</v>
      </c>
      <c r="V270" s="9">
        <v>12</v>
      </c>
      <c r="W270" s="11" t="str">
        <f t="shared" si="133"/>
        <v>0,0000</v>
      </c>
      <c r="X270" s="12">
        <f t="shared" si="142"/>
        <v>0</v>
      </c>
      <c r="Y270" s="52">
        <v>10</v>
      </c>
      <c r="Z270" s="12">
        <f t="shared" si="124"/>
        <v>120</v>
      </c>
      <c r="AA270" s="52">
        <v>0.19</v>
      </c>
      <c r="AB270" s="12">
        <f t="shared" si="143"/>
        <v>1368.0000000000002</v>
      </c>
      <c r="AC270" s="52">
        <v>13.37</v>
      </c>
      <c r="AD270" s="12">
        <f t="shared" si="125"/>
        <v>96264</v>
      </c>
      <c r="AE270" s="52">
        <v>0</v>
      </c>
      <c r="AF270" s="12">
        <f t="shared" si="126"/>
        <v>0</v>
      </c>
      <c r="AG270" s="53">
        <f t="shared" si="134"/>
        <v>1.58E-3</v>
      </c>
      <c r="AH270" s="12">
        <f t="shared" si="127"/>
        <v>1398.3</v>
      </c>
      <c r="AI270" s="53">
        <v>1.2999999999999999E-2</v>
      </c>
      <c r="AJ270" s="12">
        <f t="shared" si="128"/>
        <v>11505</v>
      </c>
      <c r="AK270" s="53">
        <v>6.3619999999999996E-2</v>
      </c>
      <c r="AL270" s="12">
        <f t="shared" si="129"/>
        <v>56303.7</v>
      </c>
      <c r="AM270" s="13"/>
      <c r="AN270" s="12">
        <f t="shared" si="121"/>
        <v>0</v>
      </c>
      <c r="AO270" s="13"/>
      <c r="AP270" s="12">
        <f t="shared" si="130"/>
        <v>0</v>
      </c>
      <c r="AQ270" s="15">
        <f t="shared" si="135"/>
        <v>0</v>
      </c>
      <c r="AR270" s="15">
        <f t="shared" si="136"/>
        <v>0</v>
      </c>
      <c r="AS270" s="15">
        <f t="shared" si="137"/>
        <v>0</v>
      </c>
      <c r="AT270" s="15">
        <f t="shared" si="138"/>
        <v>166959</v>
      </c>
      <c r="AU270" s="15">
        <f t="shared" si="139"/>
        <v>38400.57</v>
      </c>
      <c r="AV270" s="15">
        <f t="shared" si="140"/>
        <v>205359.57</v>
      </c>
      <c r="AW270" s="15">
        <f t="shared" si="141"/>
        <v>166959</v>
      </c>
      <c r="AX270" s="15">
        <f t="shared" si="141"/>
        <v>38400.57</v>
      </c>
      <c r="AY270" s="15">
        <f t="shared" si="141"/>
        <v>205359.57</v>
      </c>
      <c r="AZ270" s="83">
        <v>50</v>
      </c>
      <c r="BA270" s="86">
        <f>SUM(AW270:AW271)</f>
        <v>353859</v>
      </c>
      <c r="BB270" s="86">
        <f>BA270*0.23</f>
        <v>81387.570000000007</v>
      </c>
      <c r="BC270" s="86">
        <f>SUM(BA270:BB271)</f>
        <v>435246.57</v>
      </c>
    </row>
    <row r="271" spans="1:55" ht="12.75" customHeight="1" x14ac:dyDescent="0.25">
      <c r="A271" s="20">
        <f t="shared" si="131"/>
        <v>264</v>
      </c>
      <c r="B271" s="85"/>
      <c r="C271" s="20">
        <f>C270+1</f>
        <v>2</v>
      </c>
      <c r="D271" s="21" t="s">
        <v>283</v>
      </c>
      <c r="E271" s="21" t="s">
        <v>284</v>
      </c>
      <c r="F271" s="21" t="s">
        <v>17</v>
      </c>
      <c r="G271" s="21" t="s">
        <v>281</v>
      </c>
      <c r="H271" s="21" t="s">
        <v>285</v>
      </c>
      <c r="I271" s="21"/>
      <c r="J271" s="21"/>
      <c r="K271" s="21"/>
      <c r="L271" s="21"/>
      <c r="M271" s="28" t="s">
        <v>287</v>
      </c>
      <c r="N271" s="40" t="s">
        <v>422</v>
      </c>
      <c r="O271" s="41">
        <v>600</v>
      </c>
      <c r="P271" s="37" t="s">
        <v>74</v>
      </c>
      <c r="Q271" s="41">
        <v>1140000</v>
      </c>
      <c r="R271" s="41">
        <v>0</v>
      </c>
      <c r="S271" s="41">
        <v>0</v>
      </c>
      <c r="T271" s="54">
        <f t="shared" si="132"/>
        <v>1140000</v>
      </c>
      <c r="U271" s="36">
        <v>1</v>
      </c>
      <c r="V271" s="9">
        <v>12</v>
      </c>
      <c r="W271" s="11" t="str">
        <f t="shared" si="133"/>
        <v>0,0000</v>
      </c>
      <c r="X271" s="12">
        <f t="shared" si="142"/>
        <v>0</v>
      </c>
      <c r="Y271" s="52">
        <v>10</v>
      </c>
      <c r="Z271" s="12">
        <f t="shared" si="124"/>
        <v>120</v>
      </c>
      <c r="AA271" s="52">
        <v>0.19</v>
      </c>
      <c r="AB271" s="12">
        <f t="shared" si="143"/>
        <v>1368.0000000000002</v>
      </c>
      <c r="AC271" s="52">
        <v>13.37</v>
      </c>
      <c r="AD271" s="12">
        <f t="shared" si="125"/>
        <v>96264</v>
      </c>
      <c r="AE271" s="52">
        <v>0</v>
      </c>
      <c r="AF271" s="12">
        <f t="shared" si="126"/>
        <v>0</v>
      </c>
      <c r="AG271" s="53">
        <f t="shared" si="134"/>
        <v>1.58E-3</v>
      </c>
      <c r="AH271" s="12">
        <f t="shared" si="127"/>
        <v>1801.2</v>
      </c>
      <c r="AI271" s="53">
        <v>1.2999999999999999E-2</v>
      </c>
      <c r="AJ271" s="12">
        <f t="shared" si="128"/>
        <v>14820</v>
      </c>
      <c r="AK271" s="53">
        <v>6.3619999999999996E-2</v>
      </c>
      <c r="AL271" s="12">
        <f t="shared" si="129"/>
        <v>72526.799999999988</v>
      </c>
      <c r="AM271" s="13"/>
      <c r="AN271" s="12">
        <f t="shared" si="121"/>
        <v>0</v>
      </c>
      <c r="AO271" s="13"/>
      <c r="AP271" s="12">
        <f t="shared" si="130"/>
        <v>0</v>
      </c>
      <c r="AQ271" s="15">
        <f t="shared" si="135"/>
        <v>0</v>
      </c>
      <c r="AR271" s="15">
        <f t="shared" si="136"/>
        <v>0</v>
      </c>
      <c r="AS271" s="15">
        <f t="shared" si="137"/>
        <v>0</v>
      </c>
      <c r="AT271" s="15">
        <f t="shared" si="138"/>
        <v>186900</v>
      </c>
      <c r="AU271" s="15">
        <f t="shared" si="139"/>
        <v>42987</v>
      </c>
      <c r="AV271" s="15">
        <f t="shared" si="140"/>
        <v>229887</v>
      </c>
      <c r="AW271" s="15">
        <f t="shared" si="141"/>
        <v>186900</v>
      </c>
      <c r="AX271" s="15">
        <f t="shared" si="141"/>
        <v>42987</v>
      </c>
      <c r="AY271" s="15">
        <f t="shared" si="141"/>
        <v>229887</v>
      </c>
      <c r="AZ271" s="85"/>
      <c r="BA271" s="85"/>
      <c r="BB271" s="85"/>
      <c r="BC271" s="85"/>
    </row>
    <row r="272" spans="1:55" ht="12.75" customHeight="1" x14ac:dyDescent="0.25">
      <c r="A272" s="20">
        <f t="shared" si="131"/>
        <v>265</v>
      </c>
      <c r="B272" s="83">
        <v>51</v>
      </c>
      <c r="C272" s="20">
        <f>C271+1</f>
        <v>3</v>
      </c>
      <c r="D272" s="21" t="s">
        <v>768</v>
      </c>
      <c r="E272" s="21" t="s">
        <v>165</v>
      </c>
      <c r="F272" s="21" t="s">
        <v>17</v>
      </c>
      <c r="G272" s="21" t="s">
        <v>166</v>
      </c>
      <c r="H272" s="21" t="s">
        <v>169</v>
      </c>
      <c r="I272" s="21" t="s">
        <v>769</v>
      </c>
      <c r="J272" s="21" t="s">
        <v>770</v>
      </c>
      <c r="K272" s="21" t="s">
        <v>41</v>
      </c>
      <c r="L272" s="21" t="s">
        <v>771</v>
      </c>
      <c r="M272" s="28" t="s">
        <v>772</v>
      </c>
      <c r="N272" s="40" t="s">
        <v>773</v>
      </c>
      <c r="O272" s="41">
        <v>21</v>
      </c>
      <c r="P272" s="37" t="s">
        <v>54</v>
      </c>
      <c r="Q272" s="41">
        <v>1606</v>
      </c>
      <c r="R272" s="41">
        <v>0</v>
      </c>
      <c r="S272" s="41">
        <v>0</v>
      </c>
      <c r="T272" s="54">
        <f t="shared" si="132"/>
        <v>1606</v>
      </c>
      <c r="U272" s="36">
        <v>1</v>
      </c>
      <c r="V272" s="9">
        <v>12</v>
      </c>
      <c r="W272" s="11" t="str">
        <f t="shared" si="133"/>
        <v>0,0000</v>
      </c>
      <c r="X272" s="12">
        <f t="shared" si="142"/>
        <v>0</v>
      </c>
      <c r="Y272" s="52">
        <v>3.8</v>
      </c>
      <c r="Z272" s="12">
        <f t="shared" si="124"/>
        <v>45.599999999999994</v>
      </c>
      <c r="AA272" s="52">
        <v>0.08</v>
      </c>
      <c r="AB272" s="12">
        <f t="shared" si="143"/>
        <v>20.16</v>
      </c>
      <c r="AC272" s="52">
        <v>4.6100000000000003</v>
      </c>
      <c r="AD272" s="12">
        <f t="shared" si="125"/>
        <v>1161.7200000000003</v>
      </c>
      <c r="AE272" s="52">
        <v>0</v>
      </c>
      <c r="AF272" s="12">
        <f t="shared" si="126"/>
        <v>0</v>
      </c>
      <c r="AG272" s="53">
        <f t="shared" si="134"/>
        <v>1.58E-3</v>
      </c>
      <c r="AH272" s="12">
        <f t="shared" si="127"/>
        <v>2.53748</v>
      </c>
      <c r="AI272" s="53">
        <v>1.2999999999999999E-2</v>
      </c>
      <c r="AJ272" s="12">
        <f t="shared" si="128"/>
        <v>20.878</v>
      </c>
      <c r="AK272" s="53">
        <v>0.25090000000000001</v>
      </c>
      <c r="AL272" s="12">
        <f t="shared" si="129"/>
        <v>402.94540000000001</v>
      </c>
      <c r="AM272" s="13"/>
      <c r="AN272" s="12">
        <f t="shared" si="121"/>
        <v>0</v>
      </c>
      <c r="AO272" s="13"/>
      <c r="AP272" s="12">
        <f t="shared" si="130"/>
        <v>0</v>
      </c>
      <c r="AQ272" s="15">
        <f t="shared" si="135"/>
        <v>0</v>
      </c>
      <c r="AR272" s="15">
        <f t="shared" si="136"/>
        <v>0</v>
      </c>
      <c r="AS272" s="15">
        <f t="shared" si="137"/>
        <v>0</v>
      </c>
      <c r="AT272" s="15">
        <f t="shared" si="138"/>
        <v>1653.8408800000002</v>
      </c>
      <c r="AU272" s="15">
        <f t="shared" si="139"/>
        <v>380.38340240000008</v>
      </c>
      <c r="AV272" s="15">
        <f t="shared" si="140"/>
        <v>2034.2242824000002</v>
      </c>
      <c r="AW272" s="15">
        <f t="shared" si="141"/>
        <v>1653.8408800000002</v>
      </c>
      <c r="AX272" s="15">
        <f t="shared" si="141"/>
        <v>380.38340240000008</v>
      </c>
      <c r="AY272" s="15">
        <f t="shared" si="141"/>
        <v>2034.2242824000002</v>
      </c>
      <c r="AZ272" s="83">
        <v>51</v>
      </c>
      <c r="BA272" s="86">
        <f>SUM(AW272:AW273)</f>
        <v>6140.8649600000008</v>
      </c>
      <c r="BB272" s="86">
        <f>BA272*0.23</f>
        <v>1412.3989408000002</v>
      </c>
      <c r="BC272" s="86">
        <f>SUM(BA272:BB273)</f>
        <v>7553.2639008000006</v>
      </c>
    </row>
    <row r="273" spans="1:55" ht="12.75" customHeight="1" x14ac:dyDescent="0.25">
      <c r="A273" s="20">
        <f t="shared" si="131"/>
        <v>266</v>
      </c>
      <c r="B273" s="85"/>
      <c r="C273" s="20">
        <f>C272+1</f>
        <v>4</v>
      </c>
      <c r="D273" s="21" t="s">
        <v>768</v>
      </c>
      <c r="E273" s="21" t="s">
        <v>165</v>
      </c>
      <c r="F273" s="21" t="s">
        <v>17</v>
      </c>
      <c r="G273" s="21" t="s">
        <v>166</v>
      </c>
      <c r="H273" s="21" t="s">
        <v>169</v>
      </c>
      <c r="I273" s="21" t="s">
        <v>769</v>
      </c>
      <c r="J273" s="21" t="s">
        <v>770</v>
      </c>
      <c r="K273" s="21" t="s">
        <v>41</v>
      </c>
      <c r="L273" s="21" t="s">
        <v>771</v>
      </c>
      <c r="M273" s="28" t="s">
        <v>774</v>
      </c>
      <c r="N273" s="40" t="s">
        <v>773</v>
      </c>
      <c r="O273" s="41">
        <v>32</v>
      </c>
      <c r="P273" s="37" t="s">
        <v>54</v>
      </c>
      <c r="Q273" s="41">
        <v>9946</v>
      </c>
      <c r="R273" s="41">
        <v>0</v>
      </c>
      <c r="S273" s="41">
        <v>0</v>
      </c>
      <c r="T273" s="54">
        <f t="shared" si="132"/>
        <v>9946</v>
      </c>
      <c r="U273" s="36">
        <v>1</v>
      </c>
      <c r="V273" s="9">
        <v>12</v>
      </c>
      <c r="W273" s="11" t="str">
        <f t="shared" si="133"/>
        <v>0,0000</v>
      </c>
      <c r="X273" s="12">
        <f t="shared" si="142"/>
        <v>0</v>
      </c>
      <c r="Y273" s="52">
        <v>3.8</v>
      </c>
      <c r="Z273" s="12">
        <f t="shared" si="124"/>
        <v>45.599999999999994</v>
      </c>
      <c r="AA273" s="52">
        <v>0.08</v>
      </c>
      <c r="AB273" s="12">
        <f t="shared" si="143"/>
        <v>30.72</v>
      </c>
      <c r="AC273" s="52">
        <v>4.6100000000000003</v>
      </c>
      <c r="AD273" s="12">
        <f t="shared" si="125"/>
        <v>1770.2400000000002</v>
      </c>
      <c r="AE273" s="52">
        <v>0</v>
      </c>
      <c r="AF273" s="12">
        <f t="shared" si="126"/>
        <v>0</v>
      </c>
      <c r="AG273" s="53">
        <f t="shared" si="134"/>
        <v>1.58E-3</v>
      </c>
      <c r="AH273" s="12">
        <f t="shared" si="127"/>
        <v>15.71468</v>
      </c>
      <c r="AI273" s="53">
        <v>1.2999999999999999E-2</v>
      </c>
      <c r="AJ273" s="12">
        <f t="shared" si="128"/>
        <v>129.298</v>
      </c>
      <c r="AK273" s="53">
        <v>0.25090000000000001</v>
      </c>
      <c r="AL273" s="12">
        <f t="shared" si="129"/>
        <v>2495.4513999999999</v>
      </c>
      <c r="AM273" s="13"/>
      <c r="AN273" s="12">
        <f t="shared" si="121"/>
        <v>0</v>
      </c>
      <c r="AO273" s="13"/>
      <c r="AP273" s="12">
        <f t="shared" si="130"/>
        <v>0</v>
      </c>
      <c r="AQ273" s="15">
        <f t="shared" si="135"/>
        <v>0</v>
      </c>
      <c r="AR273" s="15">
        <f t="shared" si="136"/>
        <v>0</v>
      </c>
      <c r="AS273" s="15">
        <f t="shared" si="137"/>
        <v>0</v>
      </c>
      <c r="AT273" s="15">
        <f t="shared" si="138"/>
        <v>4487.0240800000001</v>
      </c>
      <c r="AU273" s="15">
        <f t="shared" si="139"/>
        <v>1032.0155384</v>
      </c>
      <c r="AV273" s="15">
        <f t="shared" si="140"/>
        <v>5519.0396184000001</v>
      </c>
      <c r="AW273" s="15">
        <f t="shared" si="141"/>
        <v>4487.0240800000001</v>
      </c>
      <c r="AX273" s="15">
        <f t="shared" si="141"/>
        <v>1032.0155384</v>
      </c>
      <c r="AY273" s="15">
        <f t="shared" si="141"/>
        <v>5519.0396184000001</v>
      </c>
      <c r="AZ273" s="85"/>
      <c r="BA273" s="85"/>
      <c r="BB273" s="85"/>
      <c r="BC273" s="85"/>
    </row>
    <row r="274" spans="1:55" ht="12.75" customHeight="1" x14ac:dyDescent="0.25">
      <c r="A274" s="20">
        <f t="shared" si="131"/>
        <v>267</v>
      </c>
      <c r="B274" s="9">
        <v>52</v>
      </c>
      <c r="C274" s="20">
        <v>1</v>
      </c>
      <c r="D274" s="27" t="s">
        <v>775</v>
      </c>
      <c r="E274" s="21" t="s">
        <v>165</v>
      </c>
      <c r="F274" s="21" t="s">
        <v>17</v>
      </c>
      <c r="G274" s="21" t="s">
        <v>166</v>
      </c>
      <c r="H274" s="21" t="s">
        <v>169</v>
      </c>
      <c r="I274" s="21"/>
      <c r="J274" s="21"/>
      <c r="K274" s="21"/>
      <c r="L274" s="21"/>
      <c r="M274" s="28" t="s">
        <v>776</v>
      </c>
      <c r="N274" s="40" t="s">
        <v>777</v>
      </c>
      <c r="O274" s="41">
        <v>5</v>
      </c>
      <c r="P274" s="37" t="s">
        <v>60</v>
      </c>
      <c r="Q274" s="41">
        <v>2500</v>
      </c>
      <c r="R274" s="41">
        <v>0</v>
      </c>
      <c r="S274" s="41">
        <v>0</v>
      </c>
      <c r="T274" s="54">
        <f t="shared" si="132"/>
        <v>2500</v>
      </c>
      <c r="U274" s="36">
        <v>1</v>
      </c>
      <c r="V274" s="9">
        <v>12</v>
      </c>
      <c r="W274" s="11" t="str">
        <f t="shared" si="133"/>
        <v>0,0000</v>
      </c>
      <c r="X274" s="12">
        <f t="shared" si="142"/>
        <v>0</v>
      </c>
      <c r="Y274" s="52">
        <v>3</v>
      </c>
      <c r="Z274" s="12">
        <f t="shared" si="124"/>
        <v>36</v>
      </c>
      <c r="AA274" s="52">
        <v>0.33</v>
      </c>
      <c r="AB274" s="12">
        <f>AA274*V274*U274</f>
        <v>3.96</v>
      </c>
      <c r="AC274" s="52">
        <v>7.1</v>
      </c>
      <c r="AD274" s="12">
        <f t="shared" si="125"/>
        <v>425.99999999999994</v>
      </c>
      <c r="AE274" s="52">
        <v>0</v>
      </c>
      <c r="AF274" s="12">
        <f t="shared" si="126"/>
        <v>0</v>
      </c>
      <c r="AG274" s="53">
        <f t="shared" si="134"/>
        <v>1.58E-3</v>
      </c>
      <c r="AH274" s="12">
        <f t="shared" si="127"/>
        <v>3.95</v>
      </c>
      <c r="AI274" s="53">
        <v>1.2999999999999999E-2</v>
      </c>
      <c r="AJ274" s="12">
        <f t="shared" si="128"/>
        <v>32.5</v>
      </c>
      <c r="AK274" s="53">
        <v>0.2283</v>
      </c>
      <c r="AL274" s="12">
        <f t="shared" si="129"/>
        <v>570.75</v>
      </c>
      <c r="AM274" s="13"/>
      <c r="AN274" s="12">
        <f t="shared" si="121"/>
        <v>0</v>
      </c>
      <c r="AO274" s="13"/>
      <c r="AP274" s="12">
        <f t="shared" si="130"/>
        <v>0</v>
      </c>
      <c r="AQ274" s="15">
        <f t="shared" si="135"/>
        <v>0</v>
      </c>
      <c r="AR274" s="15">
        <f t="shared" si="136"/>
        <v>0</v>
      </c>
      <c r="AS274" s="15">
        <f t="shared" si="137"/>
        <v>0</v>
      </c>
      <c r="AT274" s="15">
        <f t="shared" si="138"/>
        <v>1073.1600000000001</v>
      </c>
      <c r="AU274" s="15">
        <f t="shared" si="139"/>
        <v>246.82680000000002</v>
      </c>
      <c r="AV274" s="15">
        <f t="shared" si="140"/>
        <v>1319.9868000000001</v>
      </c>
      <c r="AW274" s="15">
        <f t="shared" si="141"/>
        <v>1073.1600000000001</v>
      </c>
      <c r="AX274" s="15">
        <f t="shared" si="141"/>
        <v>246.82680000000002</v>
      </c>
      <c r="AY274" s="15">
        <f t="shared" si="141"/>
        <v>1319.9868000000001</v>
      </c>
      <c r="AZ274" s="9">
        <v>52</v>
      </c>
      <c r="BA274" s="16">
        <f>AW274</f>
        <v>1073.1600000000001</v>
      </c>
      <c r="BB274" s="16">
        <f>BA274*0.23</f>
        <v>246.82680000000002</v>
      </c>
      <c r="BC274" s="16">
        <f>BB274+BA274</f>
        <v>1319.9868000000001</v>
      </c>
    </row>
    <row r="275" spans="1:55" ht="12.75" customHeight="1" x14ac:dyDescent="0.25">
      <c r="O275" s="4">
        <f>SUM(O8:O274)</f>
        <v>15786.09</v>
      </c>
      <c r="Q275" s="4">
        <f>SUM(Q8:Q274)</f>
        <v>19721858</v>
      </c>
      <c r="R275" s="4">
        <f>SUM(R8:R274)</f>
        <v>4405488</v>
      </c>
      <c r="S275" s="4">
        <f>SUM(S8:S274)</f>
        <v>16248976</v>
      </c>
      <c r="T275" s="38">
        <f>SUM(T8:T274)</f>
        <v>40376322</v>
      </c>
      <c r="X275" s="12">
        <f>SUM(X8:X274)</f>
        <v>0</v>
      </c>
      <c r="AT275" s="8">
        <f>SUM(AT8:AT274)</f>
        <v>6116044.2171199983</v>
      </c>
      <c r="AU275" s="3">
        <f t="shared" si="139"/>
        <v>1406690.1699375997</v>
      </c>
      <c r="AV275" s="8">
        <f t="shared" si="140"/>
        <v>7522734.3870575977</v>
      </c>
      <c r="AW275" s="17">
        <f>SUM(AW8:AW274)</f>
        <v>6116044.2171199983</v>
      </c>
      <c r="AX275" s="17">
        <f>SUM(AX8:AX274)</f>
        <v>1406690.1699375997</v>
      </c>
      <c r="AY275" s="17">
        <f>SUM(AY8:AY274)</f>
        <v>7522734.3870575959</v>
      </c>
      <c r="BA275" s="31">
        <f>SUM(BA8:BA274)</f>
        <v>6116044.2171199992</v>
      </c>
      <c r="BB275" s="31">
        <f>SUM(BB8:BB274)</f>
        <v>1406690.1699375997</v>
      </c>
      <c r="BC275" s="31">
        <f>SUM(BC8:BC274)</f>
        <v>7522734.3870575987</v>
      </c>
    </row>
    <row r="276" spans="1:55" ht="12.75" customHeight="1" x14ac:dyDescent="0.25">
      <c r="S276" s="3">
        <f>SUM(Q275:S275)</f>
        <v>40376322</v>
      </c>
    </row>
    <row r="277" spans="1:55" ht="12.75" customHeight="1" x14ac:dyDescent="0.25">
      <c r="BA277" s="31"/>
    </row>
  </sheetData>
  <mergeCells count="237">
    <mergeCell ref="B272:B273"/>
    <mergeCell ref="AZ272:AZ273"/>
    <mergeCell ref="BA272:BA273"/>
    <mergeCell ref="BB272:BB273"/>
    <mergeCell ref="BC272:BC273"/>
    <mergeCell ref="B266:B269"/>
    <mergeCell ref="AZ266:AZ269"/>
    <mergeCell ref="BA266:BA269"/>
    <mergeCell ref="BB266:BB269"/>
    <mergeCell ref="BC266:BC269"/>
    <mergeCell ref="B270:B271"/>
    <mergeCell ref="AZ270:AZ271"/>
    <mergeCell ref="BA270:BA271"/>
    <mergeCell ref="BB270:BB271"/>
    <mergeCell ref="BC270:BC271"/>
    <mergeCell ref="B238:B249"/>
    <mergeCell ref="AZ238:AZ249"/>
    <mergeCell ref="BA238:BA249"/>
    <mergeCell ref="BB238:BB249"/>
    <mergeCell ref="BC238:BC249"/>
    <mergeCell ref="B251:B265"/>
    <mergeCell ref="AZ251:AZ265"/>
    <mergeCell ref="BA251:BA265"/>
    <mergeCell ref="BB251:BB265"/>
    <mergeCell ref="BC251:BC265"/>
    <mergeCell ref="B231:B233"/>
    <mergeCell ref="AZ231:AZ233"/>
    <mergeCell ref="BA231:BA233"/>
    <mergeCell ref="BB231:BB233"/>
    <mergeCell ref="BC231:BC233"/>
    <mergeCell ref="B234:B236"/>
    <mergeCell ref="AZ234:AZ236"/>
    <mergeCell ref="BA234:BA236"/>
    <mergeCell ref="BB234:BB236"/>
    <mergeCell ref="BC234:BC236"/>
    <mergeCell ref="B212:B228"/>
    <mergeCell ref="AZ212:AZ228"/>
    <mergeCell ref="BA212:BA228"/>
    <mergeCell ref="BB212:BB228"/>
    <mergeCell ref="BC212:BC228"/>
    <mergeCell ref="B229:B230"/>
    <mergeCell ref="AZ229:AZ230"/>
    <mergeCell ref="BA229:BA230"/>
    <mergeCell ref="BB229:BB230"/>
    <mergeCell ref="BC229:BC230"/>
    <mergeCell ref="B197:B207"/>
    <mergeCell ref="AZ197:AZ207"/>
    <mergeCell ref="BA197:BA207"/>
    <mergeCell ref="BB197:BB207"/>
    <mergeCell ref="BC197:BC207"/>
    <mergeCell ref="B208:B210"/>
    <mergeCell ref="AZ208:AZ210"/>
    <mergeCell ref="BA208:BA210"/>
    <mergeCell ref="BB208:BB210"/>
    <mergeCell ref="BC208:BC210"/>
    <mergeCell ref="B179:B193"/>
    <mergeCell ref="AZ179:AZ193"/>
    <mergeCell ref="BA179:BA193"/>
    <mergeCell ref="BB179:BB193"/>
    <mergeCell ref="BC179:BC193"/>
    <mergeCell ref="B194:B196"/>
    <mergeCell ref="AZ194:AZ196"/>
    <mergeCell ref="BA194:BA196"/>
    <mergeCell ref="BB194:BB196"/>
    <mergeCell ref="BC194:BC196"/>
    <mergeCell ref="B167:B177"/>
    <mergeCell ref="AZ167:AZ177"/>
    <mergeCell ref="BA167:BA177"/>
    <mergeCell ref="BB167:BB177"/>
    <mergeCell ref="BC167:BC177"/>
    <mergeCell ref="B158:B166"/>
    <mergeCell ref="AZ158:AZ166"/>
    <mergeCell ref="BA158:BA166"/>
    <mergeCell ref="BB158:BB166"/>
    <mergeCell ref="BC158:BC166"/>
    <mergeCell ref="B144:B157"/>
    <mergeCell ref="AZ144:AZ157"/>
    <mergeCell ref="BA144:BA157"/>
    <mergeCell ref="BB144:BB157"/>
    <mergeCell ref="BC144:BC157"/>
    <mergeCell ref="B127:B143"/>
    <mergeCell ref="AZ127:AZ143"/>
    <mergeCell ref="BA127:BA143"/>
    <mergeCell ref="BB127:BB143"/>
    <mergeCell ref="BC127:BC143"/>
    <mergeCell ref="AZ102:AZ117"/>
    <mergeCell ref="BA102:BA117"/>
    <mergeCell ref="BB102:BB117"/>
    <mergeCell ref="BC102:BC117"/>
    <mergeCell ref="B118:B126"/>
    <mergeCell ref="AZ118:AZ126"/>
    <mergeCell ref="BA118:BA126"/>
    <mergeCell ref="BB118:BB126"/>
    <mergeCell ref="BC118:BC126"/>
    <mergeCell ref="B102:B117"/>
    <mergeCell ref="B87:B91"/>
    <mergeCell ref="AZ87:AZ91"/>
    <mergeCell ref="BA87:BA91"/>
    <mergeCell ref="BB87:BB91"/>
    <mergeCell ref="BC87:BC91"/>
    <mergeCell ref="B95:B101"/>
    <mergeCell ref="AZ95:AZ101"/>
    <mergeCell ref="BA95:BA101"/>
    <mergeCell ref="BB95:BB101"/>
    <mergeCell ref="BC95:BC101"/>
    <mergeCell ref="B76:B80"/>
    <mergeCell ref="AZ76:AZ80"/>
    <mergeCell ref="BA76:BA80"/>
    <mergeCell ref="BB76:BB80"/>
    <mergeCell ref="BC76:BC80"/>
    <mergeCell ref="B83:B85"/>
    <mergeCell ref="AZ83:AZ85"/>
    <mergeCell ref="BA83:BA85"/>
    <mergeCell ref="BB83:BB85"/>
    <mergeCell ref="BC83:BC85"/>
    <mergeCell ref="B67:B73"/>
    <mergeCell ref="AZ67:AZ73"/>
    <mergeCell ref="BA67:BA73"/>
    <mergeCell ref="BB67:BB73"/>
    <mergeCell ref="BC67:BC73"/>
    <mergeCell ref="B74:B75"/>
    <mergeCell ref="AZ74:AZ75"/>
    <mergeCell ref="BA74:BA75"/>
    <mergeCell ref="BB74:BB75"/>
    <mergeCell ref="BC74:BC75"/>
    <mergeCell ref="B46:B54"/>
    <mergeCell ref="AZ46:AZ54"/>
    <mergeCell ref="BA46:BA54"/>
    <mergeCell ref="BB46:BB54"/>
    <mergeCell ref="BC46:BC54"/>
    <mergeCell ref="B55:B64"/>
    <mergeCell ref="AZ55:AZ64"/>
    <mergeCell ref="BA55:BA64"/>
    <mergeCell ref="BB55:BB64"/>
    <mergeCell ref="BC55:BC64"/>
    <mergeCell ref="B41:B43"/>
    <mergeCell ref="AZ41:AZ43"/>
    <mergeCell ref="BA41:BA43"/>
    <mergeCell ref="BB41:BB43"/>
    <mergeCell ref="BC41:BC43"/>
    <mergeCell ref="B44:B45"/>
    <mergeCell ref="AZ44:AZ45"/>
    <mergeCell ref="BA44:BA45"/>
    <mergeCell ref="BB44:BB45"/>
    <mergeCell ref="BC44:BC45"/>
    <mergeCell ref="B33:B36"/>
    <mergeCell ref="AZ33:AZ36"/>
    <mergeCell ref="BA33:BA36"/>
    <mergeCell ref="BB33:BB36"/>
    <mergeCell ref="BC33:BC36"/>
    <mergeCell ref="B38:B40"/>
    <mergeCell ref="AZ38:AZ40"/>
    <mergeCell ref="BA38:BA40"/>
    <mergeCell ref="BB38:BB40"/>
    <mergeCell ref="BC38:BC40"/>
    <mergeCell ref="B19:B29"/>
    <mergeCell ref="AZ19:AZ29"/>
    <mergeCell ref="BA19:BA29"/>
    <mergeCell ref="BB19:BB29"/>
    <mergeCell ref="BC19:BC29"/>
    <mergeCell ref="B30:B32"/>
    <mergeCell ref="AZ30:AZ32"/>
    <mergeCell ref="BA30:BA32"/>
    <mergeCell ref="BB30:BB32"/>
    <mergeCell ref="BC30:BC32"/>
    <mergeCell ref="B12:B14"/>
    <mergeCell ref="AZ12:AZ14"/>
    <mergeCell ref="BA12:BA14"/>
    <mergeCell ref="BB12:BB14"/>
    <mergeCell ref="BC12:BC14"/>
    <mergeCell ref="B16:B18"/>
    <mergeCell ref="AZ16:AZ18"/>
    <mergeCell ref="BA16:BA18"/>
    <mergeCell ref="BB16:BB18"/>
    <mergeCell ref="BC16:BC18"/>
    <mergeCell ref="AY6:AY7"/>
    <mergeCell ref="AZ6:AZ7"/>
    <mergeCell ref="BA6:BA7"/>
    <mergeCell ref="BB6:BB7"/>
    <mergeCell ref="BC6:BC7"/>
    <mergeCell ref="B8:B10"/>
    <mergeCell ref="AZ8:AZ10"/>
    <mergeCell ref="BA8:BA10"/>
    <mergeCell ref="BB8:BB10"/>
    <mergeCell ref="BC8:BC10"/>
    <mergeCell ref="AS6:AS7"/>
    <mergeCell ref="AT6:AT7"/>
    <mergeCell ref="AU6:AU7"/>
    <mergeCell ref="AV6:AV7"/>
    <mergeCell ref="AW6:AW7"/>
    <mergeCell ref="AX6:AX7"/>
    <mergeCell ref="AM6:AM7"/>
    <mergeCell ref="AN6:AN7"/>
    <mergeCell ref="AO6:AO7"/>
    <mergeCell ref="AP6:AP7"/>
    <mergeCell ref="AQ6:AQ7"/>
    <mergeCell ref="AR6:AR7"/>
    <mergeCell ref="AG6:AG7"/>
    <mergeCell ref="AH6:AH7"/>
    <mergeCell ref="AI6:AI7"/>
    <mergeCell ref="AJ6:AJ7"/>
    <mergeCell ref="AK6:AK7"/>
    <mergeCell ref="AL6:AL7"/>
    <mergeCell ref="AA6:AA7"/>
    <mergeCell ref="AB6:AB7"/>
    <mergeCell ref="AC6:AC7"/>
    <mergeCell ref="AD6:AD7"/>
    <mergeCell ref="AE6:AE7"/>
    <mergeCell ref="AF6:AF7"/>
    <mergeCell ref="U6:U7"/>
    <mergeCell ref="V6:V7"/>
    <mergeCell ref="W6:W7"/>
    <mergeCell ref="X6:X7"/>
    <mergeCell ref="Y6:Y7"/>
    <mergeCell ref="Z6:Z7"/>
    <mergeCell ref="L6:L7"/>
    <mergeCell ref="M6:M7"/>
    <mergeCell ref="N6:N7"/>
    <mergeCell ref="O6:O7"/>
    <mergeCell ref="P6:P7"/>
    <mergeCell ref="Q6:T6"/>
    <mergeCell ref="F6:F7"/>
    <mergeCell ref="G6:G7"/>
    <mergeCell ref="H6:H7"/>
    <mergeCell ref="I6:I7"/>
    <mergeCell ref="J6:J7"/>
    <mergeCell ref="K6:K7"/>
    <mergeCell ref="A1:C5"/>
    <mergeCell ref="D1:E1"/>
    <mergeCell ref="D2:E2"/>
    <mergeCell ref="D3:E3"/>
    <mergeCell ref="D4:E4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obliczenie ceny oferty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2019-09-05T05:48:49Z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d66e69ad-adaa-459b-a2ab-2c8a0dd2ce86</vt:lpwstr>
  </property>
</Properties>
</file>